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<sst xmlns="http://schemas.openxmlformats.org/spreadsheetml/2006/main" count="1033" uniqueCount="248">
  <si>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</si>
  <si>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</si>
  <si>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</si>
  <si>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</si>
  <si>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</si>
  <si>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</si>
  <si>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</si>
  <si>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</si>
  <si>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</si>
  <si>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</si>
  <si>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</si>
  <si>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</si>
  <si>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</si>
  <si>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</si>
  <si>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</si>
  <si>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</si>
  <si>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</si>
  <si>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</si>
  <si>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</si>
  <si>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</si>
  <si>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</si>
  <si>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</si>
  <si>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</si>
  <si>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</si>
  <si>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</si>
  <si>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</si>
  <si>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</si>
  <si>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</si>
  <si>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</si>
  <si>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</si>
  <si>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</si>
  <si>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</si>
  <si>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</si>
  <si>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</si>
  <si>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</si>
  <si>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</si>
  <si>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</si>
  <si>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</si>
  <si>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</si>
  <si>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</si>
  <si>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</si>
  <si>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</si>
  <si>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</si>
  <si>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</si>
  <si>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</si>
  <si>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</si>
  <si>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</si>
  <si>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</si>
  <si>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</si>
  <si>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</si>
  <si>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</si>
  <si>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</si>
  <si>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</si>
  <si>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</si>
  <si>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</si>
  <si>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</si>
  <si>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</si>
  <si>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</si>
  <si>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</si>
  <si>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</si>
  <si>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</si>
  <si>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</si>
  <si>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</si>
  <si>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</si>
  <si>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</si>
  <si>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</si>
  <si>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</si>
  <si>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</si>
  <si>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</si>
  <si>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</si>
  <si>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</si>
  <si>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</si>
  <si>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</si>
  <si>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</si>
  <si>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</si>
  <si>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</si>
  <si>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</si>
  <si>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</si>
  <si>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</si>
  <si>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</si>
  <si>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</si>
  <si>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</si>
  <si>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</si>
  <si>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</si>
  <si>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</si>
  <si>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</si>
  <si>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</si>
  <si>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</si>
  <si>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</si>
  <si>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</si>
  <si>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</si>
  <si>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</si>
  <si>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</si>
  <si>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</si>
  <si>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</si>
  <si>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</si>
  <si>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</si>
  <si>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</si>
  <si>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</si>
  <si>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</si>
  <si>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</si>
  <si>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</si>
  <si>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</si>
  <si>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</si>
  <si>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</si>
  <si>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</si>
  <si>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</si>
  <si>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</si>
  <si>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</si>
  <si>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</si>
  <si>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</si>
  <si>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</si>
  <si>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</si>
  <si>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</si>
  <si>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</si>
  <si>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</si>
  <si>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</si>
  <si>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</si>
  <si>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</si>
  <si>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</si>
  <si>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</si>
  <si>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</si>
  <si>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</si>
  <si>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</si>
  <si>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</si>
  <si>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</si>
  <si>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</si>
  <si>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</si>
  <si>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</si>
  <si>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</si>
  <si>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</si>
  <si>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</si>
  <si>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</si>
  <si>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</si>
  <si>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</si>
  <si>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</si>
  <si>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</si>
  <si>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</si>
  <si>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</si>
  <si>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</si>
  <si>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</si>
  <si>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</si>
  <si>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</si>
  <si>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</si>
  <si>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</si>
  <si>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</si>
  <si>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</si>
  <si>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</si>
  <si>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</si>
  <si>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</si>
  <si>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</si>
  <si>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</si>
  <si>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</si>
  <si>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</si>
  <si>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</si>
  <si>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</si>
  <si>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</si>
  <si>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</si>
  <si>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</si>
  <si>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</si>
  <si>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</si>
  <si>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</si>
  <si>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</si>
  <si>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</si>
  <si>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</si>
  <si>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</si>
  <si>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</si>
  <si>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</si>
  <si>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</si>
  <si>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</si>
  <si>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</si>
  <si>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</si>
  <si>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</si>
  <si>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</si>
  <si>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</si>
  <si>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</si>
  <si>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</si>
  <si>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</si>
  <si>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</si>
  <si>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EMIS16</t>
  </si>
  <si>
    <t>Papua New Guinea</t>
  </si>
  <si>
    <t>Facility estimates (%)</t>
  </si>
  <si>
    <t>Functional more than 4 hrs/day</t>
  </si>
  <si>
    <t>Improved &amp; functional 4+ hrs/day</t>
  </si>
  <si>
    <t>Piped to school</t>
  </si>
  <si>
    <t>Protected well</t>
  </si>
  <si>
    <t>Rainwater</t>
  </si>
  <si>
    <t>Bottled water</t>
  </si>
  <si>
    <t>Other</t>
  </si>
  <si>
    <t>Yes</t>
  </si>
  <si>
    <t xml:space="preserve">Basic estimate used </t>
  </si>
  <si>
    <t>At least one functional  improved toilet</t>
  </si>
  <si>
    <t>Functional improved toilet for both boys and girls</t>
  </si>
  <si>
    <t>Flush</t>
  </si>
  <si>
    <t>Ventilated Improved Pit (VIP)</t>
  </si>
  <si>
    <t>Pit toilet with slab/covered</t>
  </si>
  <si>
    <t>Pit toilet without slab/open pit</t>
  </si>
  <si>
    <t>Shore drop toilet</t>
  </si>
  <si>
    <t>with water  alone or water and soap</t>
  </si>
  <si>
    <t>with soap and water</t>
  </si>
  <si>
    <t>Pre-primary includes all elementary schools, which have preparatory grade (before grade 1); primary includes all schools which have grade 1  and higher (elementary, community and primary schools); and secondary schools include secondary schools. Missing values (1.48% of schools) are assumed to refer to no facilities.</t>
  </si>
  <si>
    <r>
      <t>b</t>
    </r>
    <r>
      <rPr>
        <sz val="10"/>
        <rFont val="Arial"/>
        <family val="2"/>
      </rPr>
      <t>Percentage of population residing in urban areas, Source: UN Population Division (2014)</t>
    </r>
  </si>
  <si>
    <r>
      <t>c</t>
    </r>
    <r>
      <rPr>
        <sz val="10"/>
        <rFont val="Arial"/>
        <family val="2"/>
      </rPr>
      <t>Source: UNESCO Institute for Statistics (2016)</t>
    </r>
  </si>
  <si>
    <t>EMIS17</t>
  </si>
  <si>
    <t>EMIS 2016-17 microdata</t>
  </si>
  <si>
    <t>EMIS 2015-16 microdata</t>
  </si>
  <si>
    <t>Well/Spring (protected)</t>
  </si>
  <si>
    <t>Well/Spring (unprotected)</t>
  </si>
  <si>
    <t>Creek/Lake/River/Stream</t>
  </si>
  <si>
    <t>Tank water</t>
  </si>
  <si>
    <t>Improved and available</t>
  </si>
  <si>
    <t xml:space="preserve">Pre-primary includes all elementary schools, which have preparatory grade (before grade 1); primary includes all schools which have grade 1 and higher (elementary, community and primary schools); and secondary schools include secondary schools. Missing values (no response) are assumed to refer to no facilities. </t>
  </si>
  <si>
    <t>Flush/Pour</t>
  </si>
  <si>
    <t>Shore drop (Solwara)</t>
  </si>
  <si>
    <t>Pit toilet without slab / open pit</t>
  </si>
  <si>
    <t>Pit toilet with slab / covered</t>
  </si>
  <si>
    <t>Composting toilet</t>
  </si>
  <si>
    <t>Usable toilets</t>
  </si>
  <si>
    <t>1+ boys and 1+ girls usable improved toilets</t>
  </si>
  <si>
    <t>1+ boys and 1+ girls usable toilets (not common use)</t>
  </si>
  <si>
    <t>Pre-primary includes all elementary schools, which have preparatory grade (before grade 1); primary includes all schools which have grade 1  and higher (elementary, community and primary schools); and secondary schools include secondary schools. Missing values are assumed to refer to no facilities.</t>
  </si>
  <si>
    <t xml:space="preserve">Pre-primary includes all elementary schools, which have preparatory grade (before grade 1); primary includes all schools which have grade 1 up to grade 8 (elementary, community and primary schools); and secondary schools include secondary schools. The schools with an 'other' water source are assumed to have an unimproved source since there are no options for unimproved sources. Missing values (no response) are assumed to refer to no water source. The proportion of schools with a 'functional' source, regardless of how often functional is 78.3%. These estimates are not used since they disagree with the 2017 data which is based on an updated questionnaire that is aligned with the SDG criteria. </t>
  </si>
  <si>
    <t>No</t>
  </si>
  <si>
    <t xml:space="preserve">Pre-primary includes all elementary schools, which have preparatory grade (before grade 1); primary includes all schools which have grade 1 and higher (elementary, community and primary schools); and secondary schools include secondary schools. Missing values (no response) are assumed to refer to no facilities. 50% of the "other" toilets are considered improved. The estimate for basic includes schools with at least one functional boys' and one functional girls' toilet which may or may not be sex-separated (i.e. they could be mixed use toilets). These estimates are not used since they disagree with the 2017 data which is based on an updated questionnaire that is aligned with the SDG criteria. </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</si>
  <si>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</si>
  <si>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</si>
  <si>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</si>
  <si>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</si>
  <si>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</si>
  <si>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</si>
  <si>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</si>
  <si>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</si>
  <si>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</si>
  <si>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</si>
  <si>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</si>
  <si>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</si>
  <si>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</si>
  <si>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</si>
  <si>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</si>
  <si>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</si>
  <si>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EMIS</t>
  </si>
  <si>
    <t>POPULATION OF SCHOOL AGE CHILDREN</t>
  </si>
  <si>
    <r>
      <t xml:space="preserve">School Age Population 
</t>
    </r>
    <r>
      <rPr>
        <sz val="8"/>
        <rFont val="Arial"/>
        <family val="2"/>
      </rPr>
      <t>Source: UN Population Div &amp; UNESCO</t>
    </r>
  </si>
  <si>
    <t>Town supply</t>
  </si>
  <si>
    <t xml:space="preserve">Piped water </t>
  </si>
  <si>
    <t>Pre-primary includes all elementary schools, which have preparatory grade (before grade 1); primary includes all schools which have grade 1 up to grade 8 (elementary, community, and primary schools); and secondary schools include high schools and secondary schools. Schools where the water source is listed as "students bring water from home" (14.6% nationally) are assumed to not have a water facility. Missing values (no response) are assumed to refer to no water source.</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</si>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</sst>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36725974303"/>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36725974303"/>
      </left>
      <right/>
      <top/>
      <bottom/>
      <diagonal/>
    </border>
    <border>
      <left style="thin">
        <color theme="0" tint="-0.34998626667074"/>
      </left>
      <right/>
      <top/>
      <bottom style="thin">
        <color theme="0" tint="-0.24994659260842"/>
      </bottom>
      <diagonal/>
    </border>
    <border>
      <left style="dotted">
        <color theme="0" tint="-0.049836725974303"/>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36725974303"/>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8">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0" borderId="2" xfId="0" applyNumberFormat="true" applyFont="true" applyFill="true" applyBorder="true" applyAlignment="true">
      <alignment horizontal="center"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5" fillId="40" borderId="15" xfId="0" applyFont="true" applyFill="true" applyBorder="true" applyAlignment="true">
      <alignment horizontal="center" vertical="center"/>
    </xf>
    <xf numFmtId="164" fontId="3" fillId="0" borderId="25" xfId="0" applyNumberFormat="true" applyFont="true" applyFill="true" applyBorder="true" applyAlignment="true">
      <alignment horizontal="center" vertical="center"/>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vertical="center"/>
    </xf>
    <xf numFmtId="0" fontId="91" fillId="65" borderId="100" xfId="0" applyNumberFormat="true" applyFont="true" applyFill="true" applyBorder="true" applyAlignment="true" applyProtection="true">
      <alignment horizontal="center" vertical="center"/>
    </xf>
    <xf numFmtId="0" fontId="92" fillId="66" borderId="101" xfId="0" applyNumberFormat="true" applyFont="true" applyFill="true" applyBorder="true" applyAlignment="true" applyProtection="true">
      <alignment horizontal="center" vertical="center"/>
    </xf>
    <xf numFmtId="0" fontId="93" fillId="67" borderId="102" xfId="0" applyNumberFormat="true" applyFont="true" applyFill="true" applyBorder="true" applyAlignment="true" applyProtection="true">
      <alignment horizontal="center" vertic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vertical="center"/>
    </xf>
    <xf numFmtId="0" fontId="96" fillId="70" borderId="105" xfId="0" applyNumberFormat="true" applyFont="true" applyFill="true" applyBorder="true" applyAlignment="true" applyProtection="true">
      <alignment horizontal="center" vertical="center"/>
    </xf>
    <xf numFmtId="0" fontId="97" fillId="71" borderId="106" xfId="0" applyNumberFormat="true" applyFont="true" applyFill="true" applyBorder="true" applyAlignment="true" applyProtection="true">
      <alignment horizontal="center" vertical="center"/>
    </xf>
    <xf numFmtId="0" fontId="98" fillId="72" borderId="107" xfId="0" applyNumberFormat="true" applyFont="true" applyFill="true" applyBorder="true" applyAlignment="true" applyProtection="true">
      <alignment horizontal="center" vertic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vertical="center"/>
    </xf>
    <xf numFmtId="0" fontId="101" fillId="75" borderId="110" xfId="0" applyNumberFormat="true" applyFont="true" applyFill="true" applyBorder="true" applyAlignment="true" applyProtection="true">
      <alignment horizontal="center" vertical="center"/>
    </xf>
    <xf numFmtId="0" fontId="102" fillId="76" borderId="111" xfId="0" applyNumberFormat="true" applyFont="true" applyFill="true" applyBorder="true" applyAlignment="true" applyProtection="true">
      <alignment horizontal="center" vertical="center"/>
    </xf>
    <xf numFmtId="0" fontId="103" fillId="77" borderId="112" xfId="0" applyNumberFormat="true" applyFont="true" applyFill="true" applyBorder="true" applyAlignment="true" applyProtection="true">
      <alignment horizontal="center" vertic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vertical="center"/>
    </xf>
    <xf numFmtId="0" fontId="106" fillId="80" borderId="115" xfId="0" applyNumberFormat="true" applyFont="true" applyFill="true" applyBorder="true" applyAlignment="true" applyProtection="true">
      <alignment horizontal="center" vertical="center"/>
    </xf>
    <xf numFmtId="0" fontId="107" fillId="81" borderId="116" xfId="0" applyNumberFormat="true" applyFont="true" applyFill="true" applyBorder="true" applyAlignment="true" applyProtection="true">
      <alignment horizontal="center" vertical="center"/>
    </xf>
    <xf numFmtId="0" fontId="108" fillId="82" borderId="117" xfId="0" applyNumberFormat="true" applyFont="true" applyFill="true" applyBorder="true" applyAlignment="true" applyProtection="true">
      <alignment horizontal="center" vertic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vertical="center"/>
    </xf>
    <xf numFmtId="0" fontId="111" fillId="85" borderId="120" xfId="0" applyNumberFormat="true" applyFont="true" applyFill="true" applyBorder="true" applyAlignment="true" applyProtection="true">
      <alignment horizontal="center" vertical="center"/>
    </xf>
    <xf numFmtId="0" fontId="112" fillId="86" borderId="121" xfId="0" applyNumberFormat="true" applyFont="true" applyFill="true" applyBorder="true" applyAlignment="true" applyProtection="true">
      <alignment horizontal="center" vertical="center"/>
    </xf>
    <xf numFmtId="0" fontId="113" fillId="87" borderId="122" xfId="0" applyNumberFormat="true" applyFont="true" applyFill="true" applyBorder="true" applyAlignment="true" applyProtection="true">
      <alignment horizontal="center" vertic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vertical="center"/>
    </xf>
    <xf numFmtId="0" fontId="116" fillId="90" borderId="125" xfId="0" applyNumberFormat="true" applyFont="true" applyFill="true" applyBorder="true" applyAlignment="true" applyProtection="true">
      <alignment horizontal="center" vertical="center"/>
    </xf>
    <xf numFmtId="0" fontId="117" fillId="91" borderId="126" xfId="0" applyNumberFormat="true" applyFont="true" applyFill="true" applyBorder="true" applyAlignment="true" applyProtection="true">
      <alignment horizontal="center" vertical="center"/>
    </xf>
    <xf numFmtId="0" fontId="118" fillId="92" borderId="127" xfId="0" applyNumberFormat="true" applyFont="true" applyFill="true" applyBorder="true" applyAlignment="true" applyProtection="true">
      <alignment horizontal="center" vertic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vertical="center"/>
    </xf>
    <xf numFmtId="0" fontId="121" fillId="95" borderId="130" xfId="0" applyNumberFormat="true" applyFont="true" applyFill="true" applyBorder="true" applyAlignment="true" applyProtection="true">
      <alignment horizontal="center" vertical="center"/>
    </xf>
    <xf numFmtId="0" fontId="122" fillId="96" borderId="131" xfId="0" applyNumberFormat="true" applyFont="true" applyFill="true" applyBorder="true" applyAlignment="true" applyProtection="true">
      <alignment horizontal="center" vertical="center"/>
    </xf>
    <xf numFmtId="0" fontId="123" fillId="97" borderId="132" xfId="0" applyNumberFormat="true" applyFont="true" applyFill="true" applyBorder="true" applyAlignment="true" applyProtection="true">
      <alignment horizontal="center" vertic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vertical="center"/>
    </xf>
    <xf numFmtId="0" fontId="126" fillId="100" borderId="135" xfId="0" applyNumberFormat="true" applyFont="true" applyFill="true" applyBorder="true" applyAlignment="true" applyProtection="true">
      <alignment horizontal="center" vertical="center"/>
    </xf>
    <xf numFmtId="0" fontId="127" fillId="101" borderId="136" xfId="0" applyNumberFormat="true" applyFont="true" applyFill="true" applyBorder="true" applyAlignment="true" applyProtection="true">
      <alignment horizontal="center" vertical="center"/>
    </xf>
    <xf numFmtId="0" fontId="128" fillId="102" borderId="137" xfId="0" applyNumberFormat="true" applyFont="true" applyFill="true" applyBorder="true" applyAlignment="true" applyProtection="true">
      <alignment horizontal="center" vertic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vertical="center"/>
    </xf>
    <xf numFmtId="0" fontId="131" fillId="105" borderId="140" xfId="0" applyNumberFormat="true" applyFont="true" applyFill="true" applyBorder="true" applyAlignment="true" applyProtection="true">
      <alignment horizontal="center" vertical="center"/>
    </xf>
    <xf numFmtId="0" fontId="132" fillId="106" borderId="141" xfId="0" applyNumberFormat="true" applyFont="true" applyFill="true" applyBorder="true" applyAlignment="true" applyProtection="true">
      <alignment horizontal="center" vertical="center"/>
    </xf>
    <xf numFmtId="0" fontId="133" fillId="107" borderId="142" xfId="0" applyNumberFormat="true" applyFont="true" applyFill="true" applyBorder="true" applyAlignment="true" applyProtection="true">
      <alignment horizontal="center" vertic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vertical="center"/>
    </xf>
    <xf numFmtId="0" fontId="136" fillId="110" borderId="145" xfId="0" applyNumberFormat="true" applyFont="true" applyFill="true" applyBorder="true" applyAlignment="true" applyProtection="true">
      <alignment horizontal="center" vertical="center"/>
    </xf>
    <xf numFmtId="0" fontId="137" fillId="111" borderId="146" xfId="0" applyNumberFormat="true" applyFont="true" applyFill="true" applyBorder="true" applyAlignment="true" applyProtection="true">
      <alignment horizontal="center" vertical="center"/>
    </xf>
    <xf numFmtId="0" fontId="138" fillId="112" borderId="147" xfId="0" applyNumberFormat="true" applyFont="true" applyFill="true" applyBorder="true" applyAlignment="true" applyProtection="true">
      <alignment horizontal="center" vertic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vertical="center"/>
    </xf>
    <xf numFmtId="0" fontId="141" fillId="115" borderId="150" xfId="0" applyNumberFormat="true" applyFont="true" applyFill="true" applyBorder="true" applyAlignment="true" applyProtection="true">
      <alignment horizontal="center" vertical="center"/>
    </xf>
    <xf numFmtId="0" fontId="142" fillId="116" borderId="151" xfId="0" applyNumberFormat="true" applyFont="true" applyFill="true" applyBorder="true" applyAlignment="true" applyProtection="true">
      <alignment horizontal="center" vertical="center"/>
    </xf>
    <xf numFmtId="0" fontId="143" fillId="117" borderId="152" xfId="0" applyNumberFormat="true" applyFont="true" applyFill="true" applyBorder="true" applyAlignment="true" applyProtection="true">
      <alignment horizontal="center" vertic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vertical="center"/>
    </xf>
    <xf numFmtId="0" fontId="146" fillId="120" borderId="155" xfId="0" applyNumberFormat="true" applyFont="true" applyFill="true" applyBorder="true" applyAlignment="true" applyProtection="true">
      <alignment horizontal="center" vertical="center"/>
    </xf>
    <xf numFmtId="0" fontId="147" fillId="121" borderId="156" xfId="0" applyNumberFormat="true" applyFont="true" applyFill="true" applyBorder="true" applyAlignment="true" applyProtection="true">
      <alignment horizontal="center" vertical="center"/>
    </xf>
    <xf numFmtId="0" fontId="148" fillId="122" borderId="157" xfId="0" applyNumberFormat="true" applyFont="true" applyFill="true" applyBorder="true" applyAlignment="true" applyProtection="true">
      <alignment horizontal="center" vertical="center"/>
    </xf>
    <xf numFmtId="0"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vertical="center"/>
    </xf>
    <xf numFmtId="0" fontId="151" fillId="125" borderId="160" xfId="0" applyNumberFormat="true" applyFont="true" applyFill="true" applyBorder="true" applyAlignment="true" applyProtection="true">
      <alignment horizontal="center" vertical="center"/>
    </xf>
    <xf numFmtId="0" fontId="152" fillId="126" borderId="161" xfId="0" applyNumberFormat="true" applyFont="true" applyFill="true" applyBorder="true" applyAlignment="true" applyProtection="true">
      <alignment horizontal="center" vertical="center"/>
    </xf>
    <xf numFmtId="0" fontId="153" fillId="127" borderId="162" xfId="0" applyNumberFormat="true" applyFont="true" applyFill="true" applyBorder="true" applyAlignment="true" applyProtection="true">
      <alignment horizontal="center" vertical="center"/>
    </xf>
    <xf numFmtId="0"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vertical="center"/>
    </xf>
    <xf numFmtId="0" fontId="156" fillId="130" borderId="165" xfId="0" applyNumberFormat="true" applyFont="true" applyFill="true" applyBorder="true" applyAlignment="true" applyProtection="true">
      <alignment horizontal="center" vertical="center"/>
    </xf>
    <xf numFmtId="0" fontId="157" fillId="131" borderId="166" xfId="0" applyNumberFormat="true" applyFont="true" applyFill="true" applyBorder="true" applyAlignment="true" applyProtection="true">
      <alignment horizontal="center" vertical="center"/>
    </xf>
    <xf numFmtId="0" fontId="158" fillId="132" borderId="167" xfId="0" applyNumberFormat="true" applyFont="true" applyFill="true" applyBorder="true" applyAlignment="true" applyProtection="true">
      <alignment horizontal="center" vertical="center"/>
    </xf>
    <xf numFmtId="0"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vertical="center"/>
    </xf>
    <xf numFmtId="0" fontId="161" fillId="135" borderId="170" xfId="0" applyNumberFormat="true" applyFont="true" applyFill="true" applyBorder="true" applyAlignment="true" applyProtection="true">
      <alignment horizontal="center" vertical="center"/>
    </xf>
    <xf numFmtId="0" fontId="162" fillId="136" borderId="171" xfId="0" applyNumberFormat="true" applyFont="true" applyFill="true" applyBorder="true" applyAlignment="true" applyProtection="true">
      <alignment horizontal="center" vertical="center"/>
    </xf>
    <xf numFmtId="0" fontId="163" fillId="137" borderId="172" xfId="0" applyNumberFormat="true" applyFont="true" applyFill="true" applyBorder="true" applyAlignment="true" applyProtection="true">
      <alignment horizontal="center" vertical="center"/>
    </xf>
    <xf numFmtId="0"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vertical="center"/>
    </xf>
    <xf numFmtId="0" fontId="166" fillId="140" borderId="175" xfId="0" applyNumberFormat="true" applyFont="true" applyFill="true" applyBorder="true" applyAlignment="true" applyProtection="true">
      <alignment horizontal="center" vertical="center"/>
    </xf>
    <xf numFmtId="0" fontId="167" fillId="141" borderId="176" xfId="0" applyNumberFormat="true" applyFont="true" applyFill="true" applyBorder="true" applyAlignment="true" applyProtection="true">
      <alignment horizontal="center" vertical="center"/>
    </xf>
    <xf numFmtId="0" fontId="168" fillId="142" borderId="177" xfId="0" applyNumberFormat="true" applyFont="true" applyFill="true" applyBorder="true" applyAlignment="true" applyProtection="true">
      <alignment horizontal="center" vertical="center"/>
    </xf>
    <xf numFmtId="0"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vertical="center"/>
    </xf>
    <xf numFmtId="0" fontId="171" fillId="145" borderId="180" xfId="0" applyNumberFormat="true" applyFont="true" applyFill="true" applyBorder="true" applyAlignment="true" applyProtection="true">
      <alignment horizontal="center" vertical="center"/>
    </xf>
    <xf numFmtId="0" fontId="172" fillId="146" borderId="181" xfId="0" applyNumberFormat="true" applyFont="true" applyFill="true" applyBorder="true" applyAlignment="true" applyProtection="true">
      <alignment horizontal="center" vertical="center"/>
    </xf>
    <xf numFmtId="0" fontId="173"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2" borderId="0" xfId="0" applyFill="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36725974303"/>
      </font>
    </dxf>
    <dxf>
      <font>
        <color rgb="FFAB47BC"/>
      </font>
    </dxf>
    <dxf>
      <font>
        <color theme="0" tint="-0.049836725974303"/>
      </font>
    </dxf>
    <dxf>
      <font>
        <color rgb="FF66BB6A"/>
      </font>
    </dxf>
    <dxf>
      <font>
        <color rgb="FF29B6F6"/>
      </font>
    </dxf>
    <dxf>
      <font>
        <color theme="0" tint="-0.049836725974303"/>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10.38</c:v>
                </c:pt>
                <c:pt idx="1">
                  <c:v>5.83</c:v>
                </c:pt>
                <c:pt idx="2">
                  <c:v>7.72</c:v>
                </c:pt>
                <c:pt idx="3">
                  <c:v>10.63</c:v>
                </c:pt>
                <c:pt idx="4">
                  <c:v>10.214</c:v>
                </c:pt>
                <c:pt idx="5">
                  <c:v>14.115</c:v>
                </c:pt>
              </c:numCache>
            </c:numRef>
          </c:val>
          <c:extLst xmlns:c16r2="http://schemas.microsoft.com/office/drawing/2015/06/chart">
            <c:ext xmlns:c16="http://schemas.microsoft.com/office/drawing/2014/chart" uri="{C3380CC4-5D6E-409C-BE32-E72D297353CC}">
              <c16:uniqueId val="{00000000-87D2-4B3E-8EF5-1FC1CE3CCE9E}"/>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7D2-4B3E-8EF5-1FC1CE3CCE9E}"/>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7D2-4B3E-8EF5-1FC1CE3CCE9E}"/>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7D2-4B3E-8EF5-1FC1CE3CCE9E}"/>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7D2-4B3E-8EF5-1FC1CE3CCE9E}"/>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7D2-4B3E-8EF5-1FC1CE3CCE9E}"/>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D2-4B3E-8EF5-1FC1CE3CCE9E}"/>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42.589500000000001</c:v>
                </c:pt>
                <c:pt idx="1">
                  <c:v>44.03</c:v>
                </c:pt>
                <c:pt idx="2">
                  <c:v>42.2</c:v>
                </c:pt>
                <c:pt idx="3">
                  <c:v>41.704999999999998</c:v>
                </c:pt>
                <c:pt idx="4">
                  <c:v>42.651000000000003</c:v>
                </c:pt>
                <c:pt idx="5">
                  <c:v>40.585000000000001</c:v>
                </c:pt>
              </c:numCache>
            </c:numRef>
          </c:val>
          <c:extLst xmlns:c16r2="http://schemas.microsoft.com/office/drawing/2015/06/chart">
            <c:ext xmlns:c16="http://schemas.microsoft.com/office/drawing/2014/chart" uri="{C3380CC4-5D6E-409C-BE32-E72D297353CC}">
              <c16:uniqueId val="{00000007-87D2-4B3E-8EF5-1FC1CE3CCE9E}"/>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47.030500000000004</c:v>
                </c:pt>
                <c:pt idx="1">
                  <c:v>50.14</c:v>
                </c:pt>
                <c:pt idx="2">
                  <c:v>50.08</c:v>
                </c:pt>
                <c:pt idx="3">
                  <c:v>47.664999999999999</c:v>
                </c:pt>
                <c:pt idx="4">
                  <c:v>47.134999999999998</c:v>
                </c:pt>
                <c:pt idx="5">
                  <c:v>45.3</c:v>
                </c:pt>
              </c:numCache>
            </c:numRef>
          </c:val>
          <c:extLst xmlns:c16r2="http://schemas.microsoft.com/office/drawing/2015/06/chart">
            <c:ext xmlns:c16="http://schemas.microsoft.com/office/drawing/2014/chart" uri="{C3380CC4-5D6E-409C-BE32-E72D297353CC}">
              <c16:uniqueId val="{00000008-87D2-4B3E-8EF5-1FC1CE3CCE9E}"/>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83B-451A-BF8C-4FF924FAF02C}"/>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483B-451A-BF8C-4FF924FAF02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83B-451A-BF8C-4FF924FAF02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85.294117647058826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85.3</c:v>
                </c:pt>
                <c:pt idx="14">
                  <c:v>85.3</c:v>
                </c:pt>
                <c:pt idx="15">
                  <c:v>85.3</c:v>
                </c:pt>
                <c:pt idx="16">
                  <c:v>85.3</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80</c:v>
                </c:pt>
                <c:pt idx="14">
                  <c:v>80</c:v>
                </c:pt>
                <c:pt idx="15">
                  <c:v>80</c:v>
                </c:pt>
                <c:pt idx="16">
                  <c:v>80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83B-451A-BF8C-4FF924FAF02C}"/>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483B-451A-BF8C-4FF924FAF02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83B-451A-BF8C-4FF924FAF02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80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98.2</c:v>
                </c:pt>
                <c:pt idx="14">
                  <c:v>98.2</c:v>
                </c:pt>
                <c:pt idx="15">
                  <c:v>98.2</c:v>
                </c:pt>
                <c:pt idx="16">
                  <c:v>98.2</c:v>
                </c:pt>
              </c:numCache>
            </c:numRef>
          </c:yVal>
          <c:smooth val="0"/>
          <c:extLst xmlns:c16r2="http://schemas.microsoft.com/office/drawing/2015/06/chart">
            <c:ext xmlns:c16="http://schemas.microsoft.com/office/drawing/2014/chart" uri="{C3380CC4-5D6E-409C-BE32-E72D297353CC}">
              <c16:uniqueId val="{00000007-483B-451A-BF8C-4FF924FAF02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83B-451A-BF8C-4FF924FAF02C}"/>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483B-451A-BF8C-4FF924FAF02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83B-451A-BF8C-4FF924FAF02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98.235294117647058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483B-451A-BF8C-4FF924FAF02C}"/>
            </c:ext>
          </c:extLst>
        </c:ser>
        <c:dLbls>
          <c:showLegendKey val="0"/>
          <c:showVal val="0"/>
          <c:showCatName val="0"/>
          <c:showSerName val="0"/>
          <c:showPercent val="0"/>
          <c:showBubbleSize val="0"/>
        </c:dLbls>
        <c:axId val="75116544"/>
        <c:axId val="75118080"/>
      </c:scatterChart>
      <c:valAx>
        <c:axId val="751165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8080"/>
        <c:crosses val="autoZero"/>
        <c:crossBetween val="midCat"/>
        <c:majorUnit val="5"/>
      </c:valAx>
      <c:valAx>
        <c:axId val="75118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65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8FB-44E3-8A23-DC43CD496578}"/>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68FB-44E3-8A23-DC43CD49657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FB-44E3-8A23-DC43CD49657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39.938378586558827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39.9</c:v>
                </c:pt>
                <c:pt idx="14">
                  <c:v>39.9</c:v>
                </c:pt>
                <c:pt idx="15">
                  <c:v>39.9</c:v>
                </c:pt>
                <c:pt idx="16">
                  <c:v>39.9</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34</c:v>
                </c:pt>
                <c:pt idx="14">
                  <c:v>34</c:v>
                </c:pt>
                <c:pt idx="15">
                  <c:v>34</c:v>
                </c:pt>
                <c:pt idx="16">
                  <c:v>34</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FB-44E3-8A23-DC43CD496578}"/>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37A2-4ECD-A9A9-67B93A35BC2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8FB-44E3-8A23-DC43CD49657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34.045830926246872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77</c:v>
                </c:pt>
                <c:pt idx="14">
                  <c:v>77</c:v>
                </c:pt>
                <c:pt idx="15">
                  <c:v>77</c:v>
                </c:pt>
                <c:pt idx="16">
                  <c:v>77</c:v>
                </c:pt>
              </c:numCache>
            </c:numRef>
          </c:yVal>
          <c:smooth val="0"/>
          <c:extLst xmlns:c16r2="http://schemas.microsoft.com/office/drawing/2015/06/chart">
            <c:ext xmlns:c16="http://schemas.microsoft.com/office/drawing/2014/chart" uri="{C3380CC4-5D6E-409C-BE32-E72D297353CC}">
              <c16:uniqueId val="{00000007-68FB-44E3-8A23-DC43CD49657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8FB-44E3-8A23-DC43CD496578}"/>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68FB-44E3-8A23-DC43CD49657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8FB-44E3-8A23-DC43CD49657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76.968996726362406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68FB-44E3-8A23-DC43CD496578}"/>
            </c:ext>
          </c:extLst>
        </c:ser>
        <c:dLbls>
          <c:showLegendKey val="0"/>
          <c:showVal val="0"/>
          <c:showCatName val="0"/>
          <c:showSerName val="0"/>
          <c:showPercent val="0"/>
          <c:showBubbleSize val="0"/>
        </c:dLbls>
        <c:axId val="75163520"/>
        <c:axId val="75165056"/>
      </c:scatterChart>
      <c:valAx>
        <c:axId val="75163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5056"/>
        <c:crosses val="autoZero"/>
        <c:crossBetween val="midCat"/>
        <c:majorUnit val="5"/>
      </c:valAx>
      <c:valAx>
        <c:axId val="75165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35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24C-4E0F-9418-585C0D9D1EB9}"/>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324C-4E0F-9418-585C0D9D1EB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24C-4E0F-9418-585C0D9D1E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51.230027897539941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51.2</c:v>
                </c:pt>
                <c:pt idx="14">
                  <c:v>51.2</c:v>
                </c:pt>
                <c:pt idx="15">
                  <c:v>51.2</c:v>
                </c:pt>
                <c:pt idx="16">
                  <c:v>51.2</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45.8</c:v>
                </c:pt>
                <c:pt idx="14">
                  <c:v>45.8</c:v>
                </c:pt>
                <c:pt idx="15">
                  <c:v>45.8</c:v>
                </c:pt>
                <c:pt idx="16">
                  <c:v>45.8</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24C-4E0F-9418-585C0D9D1EB9}"/>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0E29-4CD0-A28B-5DFC6A9C8B9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24C-4E0F-9418-585C0D9D1E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45.764646208470708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83.9</c:v>
                </c:pt>
                <c:pt idx="14">
                  <c:v>83.9</c:v>
                </c:pt>
                <c:pt idx="15">
                  <c:v>83.9</c:v>
                </c:pt>
                <c:pt idx="16">
                  <c:v>83.9</c:v>
                </c:pt>
              </c:numCache>
            </c:numRef>
          </c:yVal>
          <c:smooth val="0"/>
          <c:extLst xmlns:c16r2="http://schemas.microsoft.com/office/drawing/2015/06/chart">
            <c:ext xmlns:c16="http://schemas.microsoft.com/office/drawing/2014/chart" uri="{C3380CC4-5D6E-409C-BE32-E72D297353CC}">
              <c16:uniqueId val="{00000008-324C-4E0F-9418-585C0D9D1EB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24C-4E0F-9418-585C0D9D1EB9}"/>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324C-4E0F-9418-585C0D9D1EB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24C-4E0F-9418-585C0D9D1E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83.920872432158262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324C-4E0F-9418-585C0D9D1EB9}"/>
            </c:ext>
          </c:extLst>
        </c:ser>
        <c:dLbls>
          <c:showLegendKey val="0"/>
          <c:showVal val="0"/>
          <c:showCatName val="0"/>
          <c:showSerName val="0"/>
          <c:showPercent val="0"/>
          <c:showBubbleSize val="0"/>
        </c:dLbls>
        <c:axId val="84693760"/>
        <c:axId val="84695296"/>
      </c:scatterChart>
      <c:valAx>
        <c:axId val="84693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5296"/>
        <c:crosses val="autoZero"/>
        <c:crossBetween val="midCat"/>
        <c:majorUnit val="5"/>
      </c:valAx>
      <c:valAx>
        <c:axId val="84695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37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A70-4FC8-93E6-43AC9484C89F}"/>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0A70-4FC8-93E6-43AC9484C89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A70-4FC8-93E6-43AC9484C8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80.924800000000005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80.900000000000006</c:v>
                </c:pt>
                <c:pt idx="14">
                  <c:v>80.900000000000006</c:v>
                </c:pt>
                <c:pt idx="15">
                  <c:v>80.900000000000006</c:v>
                </c:pt>
                <c:pt idx="16">
                  <c:v>80.900000000000006</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69.400000000000006</c:v>
                </c:pt>
                <c:pt idx="14">
                  <c:v>69.400000000000006</c:v>
                </c:pt>
                <c:pt idx="15">
                  <c:v>69.400000000000006</c:v>
                </c:pt>
                <c:pt idx="16">
                  <c:v>69.400000000000006</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A70-4FC8-93E6-43AC9484C89F}"/>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0A70-4FC8-93E6-43AC9484C89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A70-4FC8-93E6-43AC9484C8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69.36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97.7</c:v>
                </c:pt>
                <c:pt idx="14">
                  <c:v>97.7</c:v>
                </c:pt>
                <c:pt idx="15">
                  <c:v>97.7</c:v>
                </c:pt>
                <c:pt idx="16">
                  <c:v>97.7</c:v>
                </c:pt>
              </c:numCache>
            </c:numRef>
          </c:yVal>
          <c:smooth val="0"/>
          <c:extLst xmlns:c16r2="http://schemas.microsoft.com/office/drawing/2015/06/chart">
            <c:ext xmlns:c16="http://schemas.microsoft.com/office/drawing/2014/chart" uri="{C3380CC4-5D6E-409C-BE32-E72D297353CC}">
              <c16:uniqueId val="{00000007-0A70-4FC8-93E6-43AC9484C89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A70-4FC8-93E6-43AC9484C89F}"/>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0A70-4FC8-93E6-43AC9484C89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A70-4FC8-93E6-43AC9484C89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97.69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0A70-4FC8-93E6-43AC9484C89F}"/>
            </c:ext>
          </c:extLst>
        </c:ser>
        <c:dLbls>
          <c:showLegendKey val="0"/>
          <c:showVal val="0"/>
          <c:showCatName val="0"/>
          <c:showSerName val="0"/>
          <c:showPercent val="0"/>
          <c:showBubbleSize val="0"/>
        </c:dLbls>
        <c:axId val="84818560"/>
        <c:axId val="84828544"/>
      </c:scatterChart>
      <c:valAx>
        <c:axId val="84818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8544"/>
        <c:crosses val="autoZero"/>
        <c:crossBetween val="midCat"/>
        <c:majorUnit val="5"/>
      </c:valAx>
      <c:valAx>
        <c:axId val="8482854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85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35D-4779-8BB0-9307900FE3E6}"/>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135D-4779-8BB0-9307900FE3E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35D-4779-8BB0-9307900FE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61.925699999999999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61.9</c:v>
                </c:pt>
                <c:pt idx="14">
                  <c:v>61.9</c:v>
                </c:pt>
                <c:pt idx="15">
                  <c:v>61.9</c:v>
                </c:pt>
                <c:pt idx="16">
                  <c:v>61.9</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43.4</c:v>
                </c:pt>
                <c:pt idx="14">
                  <c:v>43.4</c:v>
                </c:pt>
                <c:pt idx="15">
                  <c:v>43.4</c:v>
                </c:pt>
                <c:pt idx="16">
                  <c:v>43.4</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35D-4779-8BB0-9307900FE3E6}"/>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281C-479C-A50E-9E0B1DE4225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35D-4779-8BB0-9307900FE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43.35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95.9</c:v>
                </c:pt>
                <c:pt idx="14">
                  <c:v>95.9</c:v>
                </c:pt>
                <c:pt idx="15">
                  <c:v>95.9</c:v>
                </c:pt>
                <c:pt idx="16">
                  <c:v>95.9</c:v>
                </c:pt>
              </c:numCache>
            </c:numRef>
          </c:yVal>
          <c:smooth val="0"/>
          <c:extLst xmlns:c16r2="http://schemas.microsoft.com/office/drawing/2015/06/chart">
            <c:ext xmlns:c16="http://schemas.microsoft.com/office/drawing/2014/chart" uri="{C3380CC4-5D6E-409C-BE32-E72D297353CC}">
              <c16:uniqueId val="{00000007-135D-4779-8BB0-9307900FE3E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35D-4779-8BB0-9307900FE3E6}"/>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135D-4779-8BB0-9307900FE3E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35D-4779-8BB0-9307900FE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95.9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135D-4779-8BB0-9307900FE3E6}"/>
            </c:ext>
          </c:extLst>
        </c:ser>
        <c:dLbls>
          <c:showLegendKey val="0"/>
          <c:showVal val="0"/>
          <c:showCatName val="0"/>
          <c:showSerName val="0"/>
          <c:showPercent val="0"/>
          <c:showBubbleSize val="0"/>
        </c:dLbls>
        <c:axId val="84857984"/>
        <c:axId val="84859520"/>
      </c:scatterChart>
      <c:valAx>
        <c:axId val="848579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9520"/>
        <c:crosses val="autoZero"/>
        <c:crossBetween val="midCat"/>
        <c:majorUnit val="5"/>
      </c:valAx>
      <c:valAx>
        <c:axId val="848595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79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D9F-4CBD-A115-141246E5CA65}"/>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2D9F-4CBD-A115-141246E5CA6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D9F-4CBD-A115-141246E5CA6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60.689599999999999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60.7</c:v>
                </c:pt>
                <c:pt idx="14">
                  <c:v>60.7</c:v>
                </c:pt>
                <c:pt idx="15">
                  <c:v>60.7</c:v>
                </c:pt>
                <c:pt idx="16">
                  <c:v>60.7</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44.3</c:v>
                </c:pt>
                <c:pt idx="14">
                  <c:v>44.3</c:v>
                </c:pt>
                <c:pt idx="15">
                  <c:v>44.3</c:v>
                </c:pt>
                <c:pt idx="16">
                  <c:v>44.3</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D9F-4CBD-A115-141246E5CA65}"/>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78A7-40CE-80A4-E1156BAB3A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D9F-4CBD-A115-141246E5CA6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44.28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96.7</c:v>
                </c:pt>
                <c:pt idx="14">
                  <c:v>96.7</c:v>
                </c:pt>
                <c:pt idx="15">
                  <c:v>96.7</c:v>
                </c:pt>
                <c:pt idx="16">
                  <c:v>96.7</c:v>
                </c:pt>
              </c:numCache>
            </c:numRef>
          </c:yVal>
          <c:smooth val="0"/>
          <c:extLst xmlns:c16r2="http://schemas.microsoft.com/office/drawing/2015/06/chart">
            <c:ext xmlns:c16="http://schemas.microsoft.com/office/drawing/2014/chart" uri="{C3380CC4-5D6E-409C-BE32-E72D297353CC}">
              <c16:uniqueId val="{00000008-2D9F-4CBD-A115-141246E5CA65}"/>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D9F-4CBD-A115-141246E5CA65}"/>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2D9F-4CBD-A115-141246E5CA6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D9F-4CBD-A115-141246E5CA6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96.73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2D9F-4CBD-A115-141246E5CA65}"/>
            </c:ext>
          </c:extLst>
        </c:ser>
        <c:dLbls>
          <c:showLegendKey val="0"/>
          <c:showVal val="0"/>
          <c:showCatName val="0"/>
          <c:showSerName val="0"/>
          <c:showPercent val="0"/>
          <c:showBubbleSize val="0"/>
        </c:dLbls>
        <c:axId val="85557248"/>
        <c:axId val="85558784"/>
      </c:scatterChart>
      <c:valAx>
        <c:axId val="855572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8784"/>
        <c:crosses val="autoZero"/>
        <c:crossBetween val="midCat"/>
        <c:majorUnit val="5"/>
      </c:valAx>
      <c:valAx>
        <c:axId val="855587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72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56.9</c:v>
                </c:pt>
                <c:pt idx="11">
                  <c:v>56.9</c:v>
                </c:pt>
                <c:pt idx="12">
                  <c:v>56.9</c:v>
                </c:pt>
                <c:pt idx="13">
                  <c:v>56.9</c:v>
                </c:pt>
                <c:pt idx="14">
                  <c:v>56.9</c:v>
                </c:pt>
                <c:pt idx="15">
                  <c:v>56.9</c:v>
                </c:pt>
                <c:pt idx="16">
                  <c:v>56.9</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498-4A5C-BF19-54BD148F8D91}"/>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498-4A5C-BF19-54BD148F8D9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498-4A5C-BF19-54BD148F8D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57.400000000000006</c:v>
                </c:pt>
                <c:pt idx="1">
                  <c:v>56.47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53</c:v>
                </c:pt>
                <c:pt idx="11">
                  <c:v>53</c:v>
                </c:pt>
                <c:pt idx="12">
                  <c:v>53</c:v>
                </c:pt>
                <c:pt idx="13">
                  <c:v>53</c:v>
                </c:pt>
                <c:pt idx="14">
                  <c:v>53</c:v>
                </c:pt>
                <c:pt idx="15">
                  <c:v>53</c:v>
                </c:pt>
                <c:pt idx="16">
                  <c:v>53</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498-4A5C-BF19-54BD148F8D91}"/>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498-4A5C-BF19-54BD148F8D9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498-4A5C-BF19-54BD148F8D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49.91</c:v>
                </c:pt>
                <c:pt idx="1">
                  <c:v>56.029000000000003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10.4</c:v>
                </c:pt>
                <c:pt idx="11">
                  <c:v>10.4</c:v>
                </c:pt>
                <c:pt idx="12">
                  <c:v>10.4</c:v>
                </c:pt>
                <c:pt idx="13">
                  <c:v>10.4</c:v>
                </c:pt>
                <c:pt idx="14">
                  <c:v>10.4</c:v>
                </c:pt>
                <c:pt idx="15">
                  <c:v>10.4</c:v>
                </c:pt>
                <c:pt idx="16">
                  <c:v>10.4</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498-4A5C-BF19-54BD148F8D91}"/>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498-4A5C-BF19-54BD148F8D9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498-4A5C-BF19-54BD148F8D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7.49</c:v>
                </c:pt>
                <c:pt idx="1">
                  <c:v>13.27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705856"/>
        <c:axId val="85707392"/>
      </c:scatterChart>
      <c:valAx>
        <c:axId val="857058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7392"/>
        <c:crosses val="autoZero"/>
        <c:crossBetween val="midCat"/>
        <c:majorUnit val="5"/>
      </c:valAx>
      <c:valAx>
        <c:axId val="857073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585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49.9</c:v>
                </c:pt>
                <c:pt idx="13">
                  <c:v>49.9</c:v>
                </c:pt>
                <c:pt idx="14">
                  <c:v>49.9</c:v>
                </c:pt>
                <c:pt idx="15">
                  <c:v>49.9</c:v>
                </c:pt>
                <c:pt idx="16">
                  <c:v>49.9</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345-4351-A5D6-F71DF8C0220C}"/>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345-4351-A5D6-F71DF8C0220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49.86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5.8</c:v>
                </c:pt>
                <c:pt idx="13">
                  <c:v>5.8</c:v>
                </c:pt>
                <c:pt idx="14">
                  <c:v>5.8</c:v>
                </c:pt>
                <c:pt idx="15">
                  <c:v>5.8</c:v>
                </c:pt>
                <c:pt idx="16">
                  <c:v>5.8</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345-4351-A5D6-F71DF8C0220C}"/>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45-4351-A5D6-F71DF8C0220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45-4351-A5D6-F71DF8C0220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5.83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55.7</c:v>
                </c:pt>
                <c:pt idx="13">
                  <c:v>55.7</c:v>
                </c:pt>
                <c:pt idx="14">
                  <c:v>55.7</c:v>
                </c:pt>
                <c:pt idx="15">
                  <c:v>55.7</c:v>
                </c:pt>
                <c:pt idx="16">
                  <c:v>55.7</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345-4351-A5D6-F71DF8C0220C}"/>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345-4351-A5D6-F71DF8C0220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55.69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71424"/>
        <c:axId val="86472960"/>
      </c:scatterChart>
      <c:valAx>
        <c:axId val="86471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49.9</c:v>
                </c:pt>
                <c:pt idx="13">
                  <c:v>49.9</c:v>
                </c:pt>
                <c:pt idx="14">
                  <c:v>49.9</c:v>
                </c:pt>
                <c:pt idx="15">
                  <c:v>49.9</c:v>
                </c:pt>
                <c:pt idx="16">
                  <c:v>49.9</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7.7</c:v>
                </c:pt>
                <c:pt idx="13">
                  <c:v>7.7</c:v>
                </c:pt>
                <c:pt idx="14">
                  <c:v>7.7</c:v>
                </c:pt>
                <c:pt idx="15">
                  <c:v>7.7</c:v>
                </c:pt>
                <c:pt idx="16">
                  <c:v>7.7</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3D0-4899-A932-143D4F301B21}"/>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3D0-4899-A932-143D4F301B2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49.92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3D0-4899-A932-143D4F301B21}"/>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3D0-4899-A932-143D4F301B2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3D0-4899-A932-143D4F301B2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7.72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57.6</c:v>
                </c:pt>
                <c:pt idx="13">
                  <c:v>57.6</c:v>
                </c:pt>
                <c:pt idx="14">
                  <c:v>57.6</c:v>
                </c:pt>
                <c:pt idx="15">
                  <c:v>57.6</c:v>
                </c:pt>
                <c:pt idx="16">
                  <c:v>57.6</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3D0-4899-A932-143D4F301B21}"/>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3D0-4899-A932-143D4F301B2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57.64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36192"/>
        <c:axId val="86537728"/>
      </c:scatterChart>
      <c:valAx>
        <c:axId val="865361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7728"/>
        <c:crosses val="autoZero"/>
        <c:crossBetween val="midCat"/>
        <c:majorUnit val="5"/>
      </c:valAx>
      <c:valAx>
        <c:axId val="86537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61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54.7</c:v>
                </c:pt>
                <c:pt idx="11">
                  <c:v>54.7</c:v>
                </c:pt>
                <c:pt idx="12">
                  <c:v>54.7</c:v>
                </c:pt>
                <c:pt idx="13">
                  <c:v>54.7</c:v>
                </c:pt>
                <c:pt idx="14">
                  <c:v>54.7</c:v>
                </c:pt>
                <c:pt idx="15">
                  <c:v>54.7</c:v>
                </c:pt>
                <c:pt idx="16">
                  <c:v>54.7</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14.1</c:v>
                </c:pt>
                <c:pt idx="11">
                  <c:v>14.1</c:v>
                </c:pt>
                <c:pt idx="12">
                  <c:v>14.1</c:v>
                </c:pt>
                <c:pt idx="13">
                  <c:v>14.1</c:v>
                </c:pt>
                <c:pt idx="14">
                  <c:v>14.1</c:v>
                </c:pt>
                <c:pt idx="15">
                  <c:v>14.1</c:v>
                </c:pt>
                <c:pt idx="16">
                  <c:v>14.1</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C20-4EF7-BA38-6F8BD7C17EBA}"/>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C20-4EF7-BA38-6F8BD7C17EB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C20-4EF7-BA38-6F8BD7C17EB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46.39</c:v>
                </c:pt>
                <c:pt idx="1">
                  <c:v>63.01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C20-4EF7-BA38-6F8BD7C17EBA}"/>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C20-4EF7-BA38-6F8BD7C17EB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C20-4EF7-BA38-6F8BD7C17EB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10.31</c:v>
                </c:pt>
                <c:pt idx="1">
                  <c:v>17.920000000000002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59.9</c:v>
                </c:pt>
                <c:pt idx="11">
                  <c:v>59.9</c:v>
                </c:pt>
                <c:pt idx="12">
                  <c:v>59.9</c:v>
                </c:pt>
                <c:pt idx="13">
                  <c:v>59.9</c:v>
                </c:pt>
                <c:pt idx="14">
                  <c:v>59.9</c:v>
                </c:pt>
                <c:pt idx="15">
                  <c:v>59.9</c:v>
                </c:pt>
                <c:pt idx="16">
                  <c:v>59.9</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C20-4EF7-BA38-6F8BD7C17EBA}"/>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C20-4EF7-BA38-6F8BD7C17EB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C20-4EF7-BA38-6F8BD7C17EB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56.7</c:v>
                </c:pt>
                <c:pt idx="1">
                  <c:v>63.01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9336064"/>
        <c:axId val="89354240"/>
      </c:scatterChart>
      <c:valAx>
        <c:axId val="893360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4240"/>
        <c:crosses val="autoZero"/>
        <c:crossBetween val="midCat"/>
        <c:majorUnit val="5"/>
      </c:valAx>
      <c:valAx>
        <c:axId val="893542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60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46.832801369999999</c:v>
                </c:pt>
                <c:pt idx="1">
                  <c:v>0</c:v>
                </c:pt>
                <c:pt idx="2">
                  <c:v>0</c:v>
                </c:pt>
                <c:pt idx="3">
                  <c:v>34.045830930000001</c:v>
                </c:pt>
                <c:pt idx="4">
                  <c:v>45.764646210000002</c:v>
                </c:pt>
                <c:pt idx="5">
                  <c:v>80</c:v>
                </c:pt>
              </c:numCache>
            </c:numRef>
          </c:val>
          <c:extLst xmlns:c16r2="http://schemas.microsoft.com/office/drawing/2015/06/chart">
            <c:ext xmlns:c16="http://schemas.microsoft.com/office/drawing/2014/chart" uri="{C3380CC4-5D6E-409C-BE32-E72D297353CC}">
              <c16:uniqueId val="{00000000-DBDF-4C91-AF73-104A6A8D7DCD}"/>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5.475079794</c:v>
                </c:pt>
                <c:pt idx="1">
                  <c:v>0</c:v>
                </c:pt>
                <c:pt idx="2">
                  <c:v>0</c:v>
                </c:pt>
                <c:pt idx="3">
                  <c:v>5.89254766</c:v>
                </c:pt>
                <c:pt idx="4">
                  <c:v>5.465381689</c:v>
                </c:pt>
                <c:pt idx="5">
                  <c:v>5.2941176470000002</c:v>
                </c:pt>
              </c:numCache>
            </c:numRef>
          </c:val>
          <c:extLst xmlns:c16r2="http://schemas.microsoft.com/office/drawing/2015/06/chart">
            <c:ext xmlns:c16="http://schemas.microsoft.com/office/drawing/2014/chart" uri="{C3380CC4-5D6E-409C-BE32-E72D297353CC}">
              <c16:uniqueId val="{00000001-DBDF-4C91-AF73-104A6A8D7DCD}"/>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47.692118829999998</c:v>
                </c:pt>
                <c:pt idx="1">
                  <c:v>0</c:v>
                </c:pt>
                <c:pt idx="2">
                  <c:v>0</c:v>
                </c:pt>
                <c:pt idx="3">
                  <c:v>60.061621410000001</c:v>
                </c:pt>
                <c:pt idx="4">
                  <c:v>48.769972099999997</c:v>
                </c:pt>
                <c:pt idx="5">
                  <c:v>14.70588235</c:v>
                </c:pt>
              </c:numCache>
            </c:numRef>
          </c:val>
          <c:extLst xmlns:c16r2="http://schemas.microsoft.com/office/drawing/2015/06/chart">
            <c:ext xmlns:c16="http://schemas.microsoft.com/office/drawing/2014/chart" uri="{C3380CC4-5D6E-409C-BE32-E72D297353CC}">
              <c16:uniqueId val="{00000002-DBDF-4C91-AF73-104A6A8D7DCD}"/>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52.3</c:v>
                </c:pt>
                <c:pt idx="11">
                  <c:v>52.3</c:v>
                </c:pt>
                <c:pt idx="12">
                  <c:v>52.3</c:v>
                </c:pt>
                <c:pt idx="13">
                  <c:v>52.3</c:v>
                </c:pt>
                <c:pt idx="14">
                  <c:v>52.3</c:v>
                </c:pt>
                <c:pt idx="15">
                  <c:v>52.3</c:v>
                </c:pt>
                <c:pt idx="16">
                  <c:v>52.3</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10.6</c:v>
                </c:pt>
                <c:pt idx="11">
                  <c:v>10.6</c:v>
                </c:pt>
                <c:pt idx="12">
                  <c:v>10.6</c:v>
                </c:pt>
                <c:pt idx="13">
                  <c:v>10.6</c:v>
                </c:pt>
                <c:pt idx="14">
                  <c:v>10.6</c:v>
                </c:pt>
                <c:pt idx="15">
                  <c:v>10.6</c:v>
                </c:pt>
                <c:pt idx="16">
                  <c:v>10.6</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7FA-4EB5-A901-DD592C1682E4}"/>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7FA-4EB5-A901-DD592C1682E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49.92</c:v>
                </c:pt>
                <c:pt idx="1">
                  <c:v>54.75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7FA-4EB5-A901-DD592C1682E4}"/>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7FA-4EB5-A901-DD592C1682E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FA-4EB5-A901-DD592C1682E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7.05</c:v>
                </c:pt>
                <c:pt idx="1">
                  <c:v>14.21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56.1</c:v>
                </c:pt>
                <c:pt idx="11">
                  <c:v>56.1</c:v>
                </c:pt>
                <c:pt idx="12">
                  <c:v>56.1</c:v>
                </c:pt>
                <c:pt idx="13">
                  <c:v>56.1</c:v>
                </c:pt>
                <c:pt idx="14">
                  <c:v>56.1</c:v>
                </c:pt>
                <c:pt idx="15">
                  <c:v>56.1</c:v>
                </c:pt>
                <c:pt idx="16">
                  <c:v>56.1</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7FA-4EB5-A901-DD592C1682E4}"/>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7FA-4EB5-A901-DD592C1682E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56.96</c:v>
                </c:pt>
                <c:pt idx="1">
                  <c:v>55.286000000000001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945984"/>
        <c:axId val="89947520"/>
      </c:scatterChart>
      <c:valAx>
        <c:axId val="899459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7520"/>
        <c:crosses val="autoZero"/>
        <c:crossBetween val="midCat"/>
        <c:majorUnit val="5"/>
      </c:valAx>
      <c:valAx>
        <c:axId val="899475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59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52.9</c:v>
                </c:pt>
                <c:pt idx="11">
                  <c:v>52.9</c:v>
                </c:pt>
                <c:pt idx="12">
                  <c:v>52.9</c:v>
                </c:pt>
                <c:pt idx="13">
                  <c:v>52.9</c:v>
                </c:pt>
                <c:pt idx="14">
                  <c:v>52.9</c:v>
                </c:pt>
                <c:pt idx="15">
                  <c:v>52.9</c:v>
                </c:pt>
                <c:pt idx="16">
                  <c:v>52.9</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10.199999999999999</c:v>
                </c:pt>
                <c:pt idx="11">
                  <c:v>10.199999999999999</c:v>
                </c:pt>
                <c:pt idx="12">
                  <c:v>10.199999999999999</c:v>
                </c:pt>
                <c:pt idx="13">
                  <c:v>10.199999999999999</c:v>
                </c:pt>
                <c:pt idx="14">
                  <c:v>10.199999999999999</c:v>
                </c:pt>
                <c:pt idx="15">
                  <c:v>10.199999999999999</c:v>
                </c:pt>
                <c:pt idx="16">
                  <c:v>10.199999999999999</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357-4F59-85AA-797685749CB7}"/>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357-4F59-85AA-797685749CB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49.99</c:v>
                </c:pt>
                <c:pt idx="1">
                  <c:v>55.74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357-4F59-85AA-797685749CB7}"/>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357-4F59-85AA-797685749CB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357-4F59-85AA-797685749CB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7.43</c:v>
                </c:pt>
                <c:pt idx="1">
                  <c:v>12.997999999999999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56.8</c:v>
                </c:pt>
                <c:pt idx="11">
                  <c:v>56.8</c:v>
                </c:pt>
                <c:pt idx="12">
                  <c:v>56.8</c:v>
                </c:pt>
                <c:pt idx="13">
                  <c:v>56.8</c:v>
                </c:pt>
                <c:pt idx="14">
                  <c:v>56.8</c:v>
                </c:pt>
                <c:pt idx="15">
                  <c:v>56.8</c:v>
                </c:pt>
                <c:pt idx="16">
                  <c:v>56.8</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357-4F59-85AA-797685749CB7}"/>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357-4F59-85AA-797685749CB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357-4F59-85AA-797685749CB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57.42</c:v>
                </c:pt>
                <c:pt idx="1">
                  <c:v>56.2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756224"/>
        <c:axId val="90757760"/>
      </c:scatterChart>
      <c:valAx>
        <c:axId val="907562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57760"/>
        <c:crosses val="autoZero"/>
        <c:crossBetween val="midCat"/>
        <c:majorUnit val="5"/>
      </c:valAx>
      <c:valAx>
        <c:axId val="907577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562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45.076000000000001</c:v>
                </c:pt>
                <c:pt idx="1">
                  <c:v>0</c:v>
                </c:pt>
                <c:pt idx="2">
                  <c:v>0</c:v>
                </c:pt>
                <c:pt idx="3">
                  <c:v>43.35</c:v>
                </c:pt>
                <c:pt idx="4">
                  <c:v>44.28</c:v>
                </c:pt>
                <c:pt idx="5">
                  <c:v>69.36</c:v>
                </c:pt>
              </c:numCache>
            </c:numRef>
          </c:val>
          <c:extLst xmlns:c16r2="http://schemas.microsoft.com/office/drawing/2015/06/chart">
            <c:ext xmlns:c16="http://schemas.microsoft.com/office/drawing/2014/chart" uri="{C3380CC4-5D6E-409C-BE32-E72D297353CC}">
              <c16:uniqueId val="{00000000-8640-4A3B-8B6D-FD7D5F930AF0}"/>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16.294</c:v>
                </c:pt>
                <c:pt idx="1">
                  <c:v>0</c:v>
                </c:pt>
                <c:pt idx="2">
                  <c:v>0</c:v>
                </c:pt>
                <c:pt idx="3">
                  <c:v>18.575700000000001</c:v>
                </c:pt>
                <c:pt idx="4">
                  <c:v>16.409600000000001</c:v>
                </c:pt>
                <c:pt idx="5">
                  <c:v>11.5648</c:v>
                </c:pt>
              </c:numCache>
            </c:numRef>
          </c:val>
          <c:extLst xmlns:c16r2="http://schemas.microsoft.com/office/drawing/2015/06/chart">
            <c:ext xmlns:c16="http://schemas.microsoft.com/office/drawing/2014/chart" uri="{C3380CC4-5D6E-409C-BE32-E72D297353CC}">
              <c16:uniqueId val="{00000001-8640-4A3B-8B6D-FD7D5F930AF0}"/>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38.630000000000003</c:v>
                </c:pt>
                <c:pt idx="1">
                  <c:v>0</c:v>
                </c:pt>
                <c:pt idx="2">
                  <c:v>0</c:v>
                </c:pt>
                <c:pt idx="3">
                  <c:v>38.074300000000001</c:v>
                </c:pt>
                <c:pt idx="4">
                  <c:v>39.310400000000001</c:v>
                </c:pt>
                <c:pt idx="5">
                  <c:v>19.075199999999999</c:v>
                </c:pt>
              </c:numCache>
            </c:numRef>
          </c:val>
          <c:extLst xmlns:c16r2="http://schemas.microsoft.com/office/drawing/2015/06/chart">
            <c:ext xmlns:c16="http://schemas.microsoft.com/office/drawing/2014/chart" uri="{C3380CC4-5D6E-409C-BE32-E72D297353CC}">
              <c16:uniqueId val="{00000002-8640-4A3B-8B6D-FD7D5F930AF0}"/>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84.4</c:v>
                </c:pt>
                <c:pt idx="14">
                  <c:v>84.4</c:v>
                </c:pt>
                <c:pt idx="15">
                  <c:v>84.4</c:v>
                </c:pt>
                <c:pt idx="16">
                  <c:v>84.4</c:v>
                </c:pt>
              </c:numCache>
            </c:numRef>
          </c:yVal>
          <c:smooth val="0"/>
          <c:extLst xmlns:c16r2="http://schemas.microsoft.com/office/drawing/2015/06/chart">
            <c:ext xmlns:c16="http://schemas.microsoft.com/office/drawing/2014/chart" uri="{C3380CC4-5D6E-409C-BE32-E72D297353CC}">
              <c16:uniqueId val="{00000000-E6DD-4766-A6AA-7405309365DF}"/>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DD-4766-A6AA-7405309365DF}"/>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E6DD-4766-A6AA-7405309365D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DD-4766-A6AA-7405309365D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84.384974220476309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E6DD-4766-A6AA-7405309365DF}"/>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52.3</c:v>
                </c:pt>
                <c:pt idx="14">
                  <c:v>52.3</c:v>
                </c:pt>
                <c:pt idx="15">
                  <c:v>52.3</c:v>
                </c:pt>
                <c:pt idx="16">
                  <c:v>52.3</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F8F3-4E47-AED2-8484130DB1D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52.307881168671742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46.8</c:v>
                </c:pt>
                <c:pt idx="14">
                  <c:v>46.8</c:v>
                </c:pt>
                <c:pt idx="15">
                  <c:v>46.8</c:v>
                </c:pt>
                <c:pt idx="16">
                  <c:v>46.8</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DD-4766-A6AA-7405309365DF}"/>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E6DD-4766-A6AA-7405309365D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DD-4766-A6AA-7405309365D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46.83280137490793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45472"/>
        <c:axId val="90764032"/>
      </c:scatterChart>
      <c:valAx>
        <c:axId val="907454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64032"/>
        <c:crosses val="autoZero"/>
        <c:crossBetween val="midCat"/>
        <c:majorUnit val="5"/>
      </c:valAx>
      <c:valAx>
        <c:axId val="907640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45472"/>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9B2-4EC6-8E1C-D6991D81F243}"/>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B2-4EC6-8E1C-D6991D81F24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B2-4EC6-8E1C-D6991D81F24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9B2-4EC6-8E1C-D6991D81F243}"/>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B2-4EC6-8E1C-D6991D81F24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B2-4EC6-8E1C-D6991D81F24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9B2-4EC6-8E1C-D6991D81F24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9B2-4EC6-8E1C-D6991D81F243}"/>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9B2-4EC6-8E1C-D6991D81F24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9B2-4EC6-8E1C-D6991D81F24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D9B2-4EC6-8E1C-D6991D81F243}"/>
            </c:ext>
          </c:extLst>
        </c:ser>
        <c:dLbls>
          <c:showLegendKey val="0"/>
          <c:showVal val="0"/>
          <c:showCatName val="0"/>
          <c:showSerName val="0"/>
          <c:showPercent val="0"/>
          <c:showBubbleSize val="0"/>
        </c:dLbls>
        <c:axId val="99073024"/>
        <c:axId val="113705728"/>
      </c:scatterChart>
      <c:valAx>
        <c:axId val="990730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5728"/>
        <c:crosses val="autoZero"/>
        <c:crossBetween val="midCat"/>
        <c:majorUnit val="5"/>
      </c:valAx>
      <c:valAx>
        <c:axId val="113705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730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8B2-4652-B40F-02EC79912907}"/>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8B2-4652-B40F-02EC7991290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8B2-4652-B40F-02EC7991290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8B2-4652-B40F-02EC79912907}"/>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8B2-4652-B40F-02EC7991290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8B2-4652-B40F-02EC7991290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38B2-4652-B40F-02EC79912907}"/>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8B2-4652-B40F-02EC79912907}"/>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8B2-4652-B40F-02EC7991290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8B2-4652-B40F-02EC7991290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38B2-4652-B40F-02EC79912907}"/>
            </c:ext>
          </c:extLst>
        </c:ser>
        <c:dLbls>
          <c:showLegendKey val="0"/>
          <c:showVal val="0"/>
          <c:showCatName val="0"/>
          <c:showSerName val="0"/>
          <c:showPercent val="0"/>
          <c:showBubbleSize val="0"/>
        </c:dLbls>
        <c:axId val="135476352"/>
        <c:axId val="135478272"/>
      </c:scatterChart>
      <c:valAx>
        <c:axId val="1354763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5"/>
      </c:valAx>
      <c:valAx>
        <c:axId val="135478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635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96.8</c:v>
                </c:pt>
                <c:pt idx="14">
                  <c:v>96.8</c:v>
                </c:pt>
                <c:pt idx="15">
                  <c:v>96.8</c:v>
                </c:pt>
                <c:pt idx="16">
                  <c:v>96.8</c:v>
                </c:pt>
              </c:numCache>
            </c:numRef>
          </c:yVal>
          <c:smooth val="0"/>
          <c:extLst xmlns:c16r2="http://schemas.microsoft.com/office/drawing/2015/06/chart">
            <c:ext xmlns:c16="http://schemas.microsoft.com/office/drawing/2014/chart" uri="{C3380CC4-5D6E-409C-BE32-E72D297353CC}">
              <c16:uniqueId val="{00000000-20B5-460E-9E97-2BC28782D01B}"/>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0B5-460E-9E97-2BC28782D01B}"/>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20B5-460E-9E97-2BC28782D01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0B5-460E-9E97-2BC28782D0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96.76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20B5-460E-9E97-2BC28782D01B}"/>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61.4</c:v>
                </c:pt>
                <c:pt idx="14">
                  <c:v>61.4</c:v>
                </c:pt>
                <c:pt idx="15">
                  <c:v>61.4</c:v>
                </c:pt>
                <c:pt idx="16">
                  <c:v>61.4</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E647-467C-8810-9DCFD3FD533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61.37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45.1</c:v>
                </c:pt>
                <c:pt idx="14">
                  <c:v>45.1</c:v>
                </c:pt>
                <c:pt idx="15">
                  <c:v>45.1</c:v>
                </c:pt>
                <c:pt idx="16">
                  <c:v>45.1</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0B5-460E-9E97-2BC28782D01B}"/>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20B5-460E-9E97-2BC28782D01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0B5-460E-9E97-2BC28782D0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45.076000000000001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7344"/>
        <c:axId val="162858880"/>
      </c:scatterChart>
      <c:valAx>
        <c:axId val="1628573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880"/>
        <c:crosses val="autoZero"/>
        <c:crossBetween val="midCat"/>
        <c:majorUnit val="5"/>
      </c:valAx>
      <c:valAx>
        <c:axId val="1628588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734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CD8-4E31-A781-5351C542F168}"/>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CD8-4E31-A781-5351C542F16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CD8-4E31-A781-5351C542F16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CD8-4E31-A781-5351C542F168}"/>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ACD8-4E31-A781-5351C542F168}"/>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CD8-4E31-A781-5351C542F168}"/>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CD8-4E31-A781-5351C542F16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CD8-4E31-A781-5351C542F16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ACD8-4E31-A781-5351C542F168}"/>
            </c:ext>
          </c:extLst>
        </c:ser>
        <c:dLbls>
          <c:showLegendKey val="0"/>
          <c:showVal val="0"/>
          <c:showCatName val="0"/>
          <c:showSerName val="0"/>
          <c:showPercent val="0"/>
          <c:showBubbleSize val="0"/>
        </c:dLbls>
        <c:axId val="238264320"/>
        <c:axId val="238265856"/>
      </c:scatterChart>
      <c:valAx>
        <c:axId val="2382643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5856"/>
        <c:crosses val="autoZero"/>
        <c:crossBetween val="midCat"/>
        <c:majorUnit val="5"/>
      </c:valAx>
      <c:valAx>
        <c:axId val="2382658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43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8A0-4334-9334-90AF9BA3F2EF}"/>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8A0-4334-9334-90AF9BA3F2E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8A0-4334-9334-90AF9BA3F2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8A0-4334-9334-90AF9BA3F2EF}"/>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D8A0-4334-9334-90AF9BA3F2EF}"/>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8A0-4334-9334-90AF9BA3F2EF}"/>
                </c:ext>
              </c:extLst>
            </c:dLbl>
            <c:dLbl>
              <c:idx val="1"/>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8A0-4334-9334-90AF9BA3F2E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8A0-4334-9334-90AF9BA3F2E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D8A0-4334-9334-90AF9BA3F2EF}"/>
            </c:ext>
          </c:extLst>
        </c:ser>
        <c:dLbls>
          <c:showLegendKey val="0"/>
          <c:showVal val="0"/>
          <c:showCatName val="0"/>
          <c:showSerName val="0"/>
          <c:showPercent val="0"/>
          <c:showBubbleSize val="0"/>
        </c:dLbls>
        <c:axId val="381152256"/>
        <c:axId val="385107072"/>
      </c:scatterChart>
      <c:valAx>
        <c:axId val="381152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07072"/>
        <c:crosses val="autoZero"/>
        <c:crossBetween val="midCat"/>
        <c:majorUnit val="5"/>
      </c:valAx>
      <c:valAx>
        <c:axId val="385107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22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9012726218451"/>
  </sheetPr>
  <dimension ref="A1:R46"/>
  <sheetViews>
    <sheetView showGridLines="false" tabSelected="true" zoomScale="90" zoomScaleNormal="90" zoomScalePageLayoutView="123" workbookViewId="0"/>
  </sheetViews>
  <sheetFormatPr defaultColWidth="7.75" defaultRowHeight="12.75" x14ac:dyDescent="0.2"/>
  <cols>
    <col min="1" max="1" width="5" style="198" customWidth="true"/>
    <col min="2" max="2" width="2.375" style="198" customWidth="true"/>
    <col min="3" max="3" width="58" style="198" customWidth="true"/>
    <col min="4" max="4" width="7.75" style="198" customWidth="true"/>
    <col min="5" max="16384" width="7.75" style="198"/>
  </cols>
  <sheetData>
    <row r="1" ht="44.1" customHeight="true" x14ac:dyDescent="0.25">
      <c r="A1" s="31"/>
      <c r="B1" s="32"/>
      <c r="C1" s="32"/>
      <c r="D1" s="32"/>
      <c r="E1" s="197"/>
      <c r="F1" s="197"/>
      <c r="G1" s="197"/>
      <c r="H1" s="197"/>
      <c r="I1" s="197"/>
      <c r="J1" s="197"/>
      <c r="K1" s="197"/>
      <c r="L1" s="197"/>
      <c r="M1" s="197"/>
      <c r="N1" s="197"/>
      <c r="O1" s="197"/>
      <c r="P1" s="197"/>
      <c r="Q1" s="197"/>
      <c r="R1" s="197"/>
    </row>
    <row r="2" ht="23.25" x14ac:dyDescent="0.35">
      <c r="A2" s="32"/>
      <c r="B2" s="32"/>
      <c r="C2" s="34"/>
      <c r="D2" s="32"/>
      <c r="E2" s="197"/>
      <c r="F2" s="197"/>
      <c r="G2" s="32"/>
      <c r="H2" s="197"/>
      <c r="I2" s="197"/>
      <c r="J2" s="197"/>
      <c r="K2" s="197"/>
      <c r="L2" s="197"/>
      <c r="M2" s="197"/>
      <c r="N2" s="197"/>
      <c r="O2" s="197"/>
      <c r="P2" s="197"/>
      <c r="Q2" s="197"/>
      <c r="R2" s="197"/>
    </row>
    <row r="3" ht="15" x14ac:dyDescent="0.2">
      <c r="A3" s="32"/>
      <c r="B3" s="32"/>
      <c r="C3" s="32"/>
      <c r="D3" s="32"/>
      <c r="F3" s="32"/>
      <c r="G3" s="32"/>
      <c r="H3" s="199"/>
      <c r="I3" s="199"/>
      <c r="J3" s="199"/>
      <c r="K3" s="199"/>
      <c r="L3" s="197"/>
      <c r="M3" s="197"/>
      <c r="N3" s="197"/>
      <c r="O3" s="197"/>
      <c r="P3" s="197"/>
      <c r="Q3" s="197"/>
      <c r="R3" s="197"/>
    </row>
    <row r="4" ht="40.5" x14ac:dyDescent="0.2">
      <c r="A4" s="32"/>
      <c r="B4" s="32"/>
      <c r="C4" s="200" t="s">
        <v>163</v>
      </c>
      <c r="D4" s="32"/>
      <c r="E4" s="201"/>
      <c r="F4" s="197"/>
      <c r="G4" s="32"/>
      <c r="H4" s="197"/>
      <c r="I4" s="197"/>
      <c r="J4" s="197"/>
      <c r="K4" s="197"/>
      <c r="L4" s="197"/>
      <c r="M4" s="197"/>
      <c r="N4" s="197"/>
      <c r="O4" s="197"/>
      <c r="P4" s="197"/>
      <c r="Q4" s="197"/>
      <c r="R4" s="197"/>
    </row>
    <row r="5" ht="20.25" x14ac:dyDescent="0.2">
      <c r="A5" s="32"/>
      <c r="B5" s="32"/>
      <c r="C5" s="200"/>
      <c r="D5" s="32"/>
      <c r="E5" s="201"/>
      <c r="F5" s="197"/>
      <c r="G5" s="32"/>
      <c r="H5" s="197"/>
      <c r="I5" s="197"/>
      <c r="J5" s="197"/>
      <c r="K5" s="197"/>
      <c r="L5" s="197"/>
      <c r="M5" s="197"/>
      <c r="N5" s="197"/>
      <c r="O5" s="197"/>
      <c r="P5" s="197"/>
      <c r="Q5" s="197"/>
      <c r="R5" s="197"/>
    </row>
    <row r="6" ht="15" x14ac:dyDescent="0.2">
      <c r="A6" s="32"/>
      <c r="B6" s="32"/>
      <c r="C6" s="35" t="s">
        <v>170</v>
      </c>
      <c r="D6" s="197"/>
      <c r="E6" s="197"/>
      <c r="F6" s="197"/>
      <c r="G6" s="197"/>
      <c r="H6" s="197"/>
      <c r="I6" s="197"/>
      <c r="J6" s="197"/>
      <c r="K6" s="197"/>
      <c r="L6" s="197"/>
      <c r="M6" s="197"/>
      <c r="N6" s="197"/>
      <c r="O6" s="197"/>
      <c r="P6" s="197"/>
      <c r="Q6" s="197"/>
      <c r="R6" s="197"/>
    </row>
    <row r="7" ht="26.25" x14ac:dyDescent="0.4">
      <c r="A7" s="32"/>
      <c r="B7" s="32"/>
      <c r="C7" s="202" t="str">
        <f>'Water Data'!C1</f>
        <v>Papua New Guinea</v>
      </c>
      <c r="D7" s="197"/>
      <c r="E7" s="197"/>
      <c r="F7" s="197"/>
      <c r="G7" s="197"/>
      <c r="H7" s="197"/>
      <c r="I7" s="197"/>
      <c r="J7" s="197"/>
      <c r="K7" s="197"/>
      <c r="L7" s="197"/>
      <c r="M7" s="197"/>
      <c r="N7" s="197"/>
      <c r="O7" s="197"/>
      <c r="P7" s="197"/>
      <c r="Q7" s="197"/>
      <c r="R7" s="197"/>
    </row>
    <row r="8" ht="15" x14ac:dyDescent="0.2">
      <c r="A8" s="32"/>
      <c r="B8" s="32"/>
      <c r="C8" s="32"/>
      <c r="D8" s="197"/>
      <c r="E8" s="197"/>
      <c r="F8" s="197"/>
      <c r="G8" s="197"/>
      <c r="H8" s="197"/>
      <c r="I8" s="197"/>
      <c r="J8" s="197"/>
      <c r="K8" s="197"/>
      <c r="L8" s="197"/>
      <c r="M8" s="197"/>
      <c r="N8" s="197"/>
      <c r="O8" s="197"/>
      <c r="P8" s="197"/>
      <c r="Q8" s="197"/>
      <c r="R8" s="197"/>
    </row>
    <row r="9" ht="15" x14ac:dyDescent="0.2">
      <c r="A9" s="32"/>
      <c r="B9" s="32"/>
      <c r="C9" s="577" t="s">
        <v>247</v>
      </c>
      <c r="D9" s="197"/>
      <c r="E9" s="197"/>
      <c r="F9" s="197"/>
      <c r="G9" s="197"/>
      <c r="H9" s="197"/>
      <c r="I9" s="197"/>
      <c r="J9" s="197"/>
      <c r="K9" s="197"/>
      <c r="L9" s="197"/>
      <c r="M9" s="197"/>
      <c r="N9" s="197"/>
      <c r="O9" s="197"/>
      <c r="P9" s="197"/>
      <c r="Q9" s="197"/>
      <c r="R9" s="197"/>
    </row>
    <row r="10" ht="15" x14ac:dyDescent="0.2">
      <c r="A10" s="32"/>
      <c r="B10" s="32"/>
      <c r="C10" s="35"/>
      <c r="D10" s="197"/>
      <c r="E10" s="197"/>
      <c r="F10" s="197"/>
      <c r="G10" s="197"/>
      <c r="H10" s="197"/>
      <c r="I10" s="197"/>
      <c r="J10" s="197"/>
      <c r="K10" s="197"/>
      <c r="L10" s="197"/>
      <c r="M10" s="197"/>
      <c r="N10" s="197"/>
      <c r="O10" s="197"/>
      <c r="P10" s="197"/>
      <c r="Q10" s="197"/>
      <c r="R10" s="197"/>
    </row>
    <row r="11" ht="15.95" customHeight="true" x14ac:dyDescent="0.2">
      <c r="A11" s="32"/>
      <c r="C11" s="204" t="s">
        <v>33</v>
      </c>
      <c r="D11" s="205"/>
      <c r="E11" s="206"/>
      <c r="F11" s="205"/>
      <c r="G11" s="205"/>
      <c r="H11" s="197"/>
      <c r="I11" s="197"/>
      <c r="J11" s="197"/>
      <c r="K11" s="197"/>
      <c r="L11" s="197"/>
      <c r="M11" s="197"/>
      <c r="N11" s="197"/>
      <c r="O11" s="197"/>
      <c r="P11" s="197"/>
      <c r="Q11" s="197"/>
      <c r="R11" s="197"/>
    </row>
    <row r="12" ht="9" customHeight="true" x14ac:dyDescent="0.2">
      <c r="A12" s="32"/>
      <c r="B12" s="197"/>
      <c r="C12" s="207"/>
      <c r="D12" s="205"/>
      <c r="E12" s="206"/>
      <c r="F12" s="205"/>
      <c r="G12" s="205"/>
      <c r="H12" s="197"/>
      <c r="I12" s="197"/>
      <c r="J12" s="197"/>
      <c r="K12" s="197"/>
      <c r="L12" s="197"/>
      <c r="M12" s="197"/>
      <c r="N12" s="197"/>
      <c r="O12" s="197"/>
      <c r="P12" s="197"/>
      <c r="Q12" s="197"/>
      <c r="R12" s="197"/>
    </row>
    <row r="13" ht="24.95" customHeight="true" x14ac:dyDescent="0.25">
      <c r="A13" s="32"/>
      <c r="B13" s="197"/>
      <c r="C13" s="208" t="s">
        <v>164</v>
      </c>
      <c r="D13" s="205"/>
      <c r="E13" s="206"/>
      <c r="F13" s="205"/>
      <c r="G13" s="205"/>
      <c r="H13" s="197"/>
      <c r="I13" s="197"/>
      <c r="J13" s="197"/>
      <c r="K13" s="197"/>
      <c r="L13" s="197"/>
      <c r="M13" s="197"/>
      <c r="N13" s="197"/>
      <c r="O13" s="197"/>
      <c r="P13" s="197"/>
      <c r="Q13" s="197"/>
      <c r="R13" s="197"/>
    </row>
    <row r="14" ht="21.95" customHeight="true" x14ac:dyDescent="0.2">
      <c r="A14" s="32"/>
      <c r="B14" s="209"/>
      <c r="C14" s="210" t="s">
        <v>171</v>
      </c>
      <c r="D14" s="205"/>
      <c r="E14" s="206"/>
      <c r="F14" s="205"/>
      <c r="G14" s="205"/>
      <c r="H14" s="197"/>
      <c r="I14" s="197"/>
      <c r="J14" s="197"/>
      <c r="K14" s="197"/>
      <c r="L14" s="197"/>
      <c r="M14" s="197"/>
      <c r="N14" s="197"/>
      <c r="O14" s="197"/>
      <c r="P14" s="197"/>
      <c r="Q14" s="197"/>
      <c r="R14" s="197"/>
    </row>
    <row r="15" ht="15" x14ac:dyDescent="0.2">
      <c r="A15" s="32"/>
      <c r="B15" s="209"/>
      <c r="C15" s="242" t="s">
        <v>172</v>
      </c>
      <c r="D15" s="205"/>
      <c r="E15" s="206"/>
      <c r="F15" s="205"/>
      <c r="G15" s="205"/>
      <c r="H15" s="197"/>
      <c r="I15" s="197"/>
      <c r="J15" s="197"/>
      <c r="K15" s="197"/>
      <c r="L15" s="197"/>
      <c r="M15" s="197"/>
      <c r="N15" s="197"/>
      <c r="O15" s="197"/>
      <c r="P15" s="197"/>
      <c r="Q15" s="197"/>
      <c r="R15" s="197"/>
    </row>
    <row r="16" ht="15" x14ac:dyDescent="0.2">
      <c r="A16" s="32"/>
      <c r="B16" s="209"/>
      <c r="C16" s="210" t="s">
        <v>173</v>
      </c>
      <c r="D16" s="205"/>
      <c r="E16" s="206"/>
      <c r="F16" s="205"/>
      <c r="G16" s="205"/>
      <c r="H16" s="197"/>
      <c r="I16" s="197"/>
      <c r="J16" s="197"/>
      <c r="K16" s="197"/>
      <c r="L16" s="197"/>
      <c r="M16" s="197"/>
      <c r="N16" s="197"/>
      <c r="O16" s="197"/>
      <c r="P16" s="197"/>
      <c r="Q16" s="197"/>
      <c r="R16" s="197"/>
    </row>
    <row r="17" ht="26.1" customHeight="true" x14ac:dyDescent="0.2">
      <c r="A17" s="32"/>
      <c r="B17" s="206"/>
      <c r="C17" s="211"/>
      <c r="D17" s="205"/>
      <c r="E17" s="209"/>
      <c r="F17" s="205"/>
      <c r="G17" s="205"/>
      <c r="H17" s="197"/>
      <c r="I17" s="197"/>
      <c r="J17" s="197"/>
      <c r="K17" s="197"/>
      <c r="L17" s="197"/>
      <c r="M17" s="197"/>
      <c r="N17" s="197"/>
      <c r="O17" s="197"/>
      <c r="P17" s="197"/>
      <c r="Q17" s="197"/>
      <c r="R17" s="197"/>
    </row>
    <row r="18" ht="15.75" x14ac:dyDescent="0.25">
      <c r="A18" s="32"/>
      <c r="B18" s="206"/>
      <c r="C18" s="241" t="s">
        <v>34</v>
      </c>
      <c r="D18" s="205"/>
      <c r="E18" s="212"/>
      <c r="F18" s="205"/>
      <c r="G18" s="205"/>
      <c r="H18" s="197"/>
      <c r="I18" s="197"/>
      <c r="J18" s="197"/>
      <c r="K18" s="197"/>
      <c r="L18" s="197"/>
      <c r="M18" s="197"/>
      <c r="N18" s="197"/>
      <c r="O18" s="197"/>
      <c r="P18" s="197"/>
      <c r="Q18" s="197"/>
      <c r="R18" s="197"/>
    </row>
    <row r="19" ht="15" x14ac:dyDescent="0.2">
      <c r="A19" s="32"/>
      <c r="B19" s="206"/>
      <c r="C19" s="213" t="s">
        <v>165</v>
      </c>
      <c r="D19" s="205"/>
      <c r="E19" s="214"/>
      <c r="F19" s="205"/>
      <c r="G19" s="205"/>
      <c r="H19" s="197"/>
      <c r="I19" s="197"/>
      <c r="J19" s="197"/>
      <c r="K19" s="197"/>
      <c r="L19" s="197"/>
      <c r="M19" s="197"/>
      <c r="N19" s="197"/>
      <c r="O19" s="197"/>
      <c r="P19" s="197"/>
      <c r="Q19" s="197"/>
      <c r="R19" s="197"/>
    </row>
    <row r="20" ht="15" x14ac:dyDescent="0.2">
      <c r="A20" s="32"/>
      <c r="B20" s="206"/>
      <c r="C20" s="213" t="s">
        <v>166</v>
      </c>
      <c r="D20" s="205"/>
      <c r="E20" s="215"/>
      <c r="F20" s="205"/>
      <c r="G20" s="205"/>
      <c r="H20" s="197"/>
      <c r="I20" s="197"/>
      <c r="J20" s="197"/>
      <c r="K20" s="197"/>
      <c r="L20" s="197"/>
      <c r="M20" s="197"/>
      <c r="N20" s="197"/>
      <c r="O20" s="197"/>
      <c r="P20" s="197"/>
      <c r="Q20" s="197"/>
      <c r="R20" s="197"/>
    </row>
    <row r="21" ht="15" x14ac:dyDescent="0.2">
      <c r="A21" s="32"/>
      <c r="B21" s="206"/>
      <c r="C21" s="213" t="s">
        <v>167</v>
      </c>
      <c r="D21" s="205"/>
      <c r="E21" s="216"/>
      <c r="F21" s="205"/>
      <c r="G21" s="205"/>
      <c r="H21" s="197"/>
      <c r="I21" s="197"/>
      <c r="J21" s="197"/>
      <c r="K21" s="197"/>
      <c r="L21" s="197"/>
      <c r="M21" s="197"/>
      <c r="N21" s="197"/>
      <c r="O21" s="197"/>
      <c r="P21" s="197"/>
      <c r="Q21" s="197"/>
      <c r="R21" s="197"/>
    </row>
    <row r="22" ht="15" x14ac:dyDescent="0.2">
      <c r="A22" s="32"/>
      <c r="B22" s="206"/>
      <c r="C22" s="213" t="s">
        <v>168</v>
      </c>
      <c r="D22" s="205"/>
      <c r="E22" s="205"/>
      <c r="F22" s="205"/>
      <c r="G22" s="205"/>
      <c r="H22" s="197"/>
      <c r="I22" s="197"/>
      <c r="J22" s="197"/>
      <c r="K22" s="197"/>
      <c r="L22" s="197"/>
      <c r="M22" s="197"/>
      <c r="N22" s="197"/>
      <c r="O22" s="197"/>
      <c r="P22" s="197"/>
      <c r="Q22" s="197"/>
      <c r="R22" s="197"/>
    </row>
    <row r="23" ht="15" x14ac:dyDescent="0.2">
      <c r="A23" s="32"/>
      <c r="B23" s="206"/>
      <c r="C23" s="213" t="s">
        <v>169</v>
      </c>
      <c r="D23" s="205"/>
      <c r="E23" s="205"/>
      <c r="F23" s="205"/>
      <c r="G23" s="205"/>
      <c r="H23" s="197"/>
      <c r="I23" s="197"/>
      <c r="J23" s="197"/>
      <c r="K23" s="197"/>
      <c r="L23" s="197"/>
      <c r="M23" s="197"/>
      <c r="N23" s="197"/>
      <c r="O23" s="197"/>
      <c r="P23" s="197"/>
      <c r="Q23" s="197"/>
      <c r="R23" s="197"/>
    </row>
    <row r="24" ht="15" x14ac:dyDescent="0.2">
      <c r="A24" s="32"/>
      <c r="B24" s="206"/>
      <c r="C24" s="217"/>
      <c r="D24" s="205"/>
      <c r="E24" s="205"/>
      <c r="F24" s="205"/>
      <c r="G24" s="205"/>
      <c r="H24" s="197"/>
      <c r="I24" s="197"/>
      <c r="J24" s="197"/>
      <c r="K24" s="197"/>
      <c r="L24" s="197"/>
      <c r="M24" s="197"/>
      <c r="N24" s="197"/>
      <c r="O24" s="197"/>
      <c r="P24" s="197"/>
      <c r="Q24" s="197"/>
      <c r="R24" s="197"/>
    </row>
    <row r="25" ht="15.95" customHeight="true" x14ac:dyDescent="0.2">
      <c r="A25" s="218"/>
      <c r="B25" s="218"/>
      <c r="C25" s="219"/>
      <c r="D25" s="32"/>
      <c r="E25" s="197"/>
      <c r="F25" s="197"/>
      <c r="G25" s="197"/>
      <c r="H25" s="197"/>
      <c r="I25" s="197"/>
      <c r="J25" s="197"/>
      <c r="K25" s="197"/>
      <c r="L25" s="197"/>
      <c r="M25" s="197"/>
      <c r="N25" s="197"/>
      <c r="O25" s="197"/>
      <c r="P25" s="197"/>
      <c r="Q25" s="197"/>
      <c r="R25" s="197"/>
    </row>
    <row r="26" ht="23.25" x14ac:dyDescent="0.2">
      <c r="A26" s="218"/>
      <c r="B26" s="218"/>
      <c r="C26" s="218"/>
      <c r="D26" s="32"/>
      <c r="E26" s="197"/>
      <c r="F26" s="197"/>
      <c r="G26" s="197"/>
      <c r="H26" s="197"/>
      <c r="I26" s="197"/>
      <c r="J26" s="197"/>
      <c r="K26" s="197"/>
      <c r="L26" s="197"/>
      <c r="M26" s="197"/>
      <c r="N26" s="197"/>
      <c r="O26" s="197"/>
      <c r="P26" s="197"/>
      <c r="Q26" s="197"/>
      <c r="R26" s="197"/>
    </row>
    <row r="27" ht="15" x14ac:dyDescent="0.2">
      <c r="A27" s="220"/>
      <c r="B27" s="221"/>
      <c r="C27" s="222"/>
      <c r="D27" s="32"/>
      <c r="E27" s="197"/>
      <c r="F27" s="197"/>
      <c r="G27" s="197"/>
      <c r="H27" s="197"/>
      <c r="I27" s="197"/>
      <c r="J27" s="197"/>
      <c r="K27" s="197"/>
      <c r="L27" s="197"/>
      <c r="M27" s="197"/>
      <c r="N27" s="197"/>
      <c r="O27" s="197"/>
      <c r="P27" s="197"/>
      <c r="Q27" s="197"/>
      <c r="R27" s="197"/>
    </row>
    <row r="28" ht="15" x14ac:dyDescent="0.2">
      <c r="A28" s="220"/>
      <c r="B28" s="221"/>
      <c r="C28" s="223"/>
      <c r="D28" s="32"/>
      <c r="E28" s="197"/>
      <c r="F28" s="197"/>
      <c r="G28" s="197"/>
      <c r="H28" s="197"/>
      <c r="I28" s="197"/>
      <c r="J28" s="197"/>
      <c r="K28" s="197"/>
      <c r="L28" s="197"/>
      <c r="M28" s="197"/>
      <c r="N28" s="197"/>
      <c r="O28" s="197"/>
      <c r="P28" s="197"/>
      <c r="Q28" s="197"/>
      <c r="R28" s="197"/>
    </row>
    <row r="29" ht="15" x14ac:dyDescent="0.2">
      <c r="A29" s="220"/>
      <c r="B29" s="221"/>
      <c r="C29" s="224"/>
      <c r="D29" s="32"/>
      <c r="E29" s="197"/>
      <c r="F29" s="197"/>
      <c r="G29" s="197"/>
      <c r="H29" s="197"/>
      <c r="I29" s="197"/>
      <c r="J29" s="197"/>
      <c r="K29" s="197"/>
      <c r="L29" s="197"/>
      <c r="M29" s="197"/>
      <c r="N29" s="197"/>
      <c r="O29" s="197"/>
      <c r="P29" s="197"/>
      <c r="Q29" s="197"/>
      <c r="R29" s="197"/>
    </row>
    <row r="30" ht="15" x14ac:dyDescent="0.2">
      <c r="A30" s="220"/>
      <c r="B30" s="221"/>
      <c r="C30" s="224"/>
      <c r="D30" s="32"/>
      <c r="E30" s="197"/>
      <c r="F30" s="197"/>
      <c r="G30" s="197"/>
      <c r="H30" s="197"/>
      <c r="I30" s="197"/>
      <c r="J30" s="197"/>
      <c r="K30" s="197"/>
      <c r="L30" s="197"/>
      <c r="M30" s="197"/>
      <c r="N30" s="197"/>
      <c r="O30" s="197"/>
      <c r="P30" s="197"/>
      <c r="Q30" s="197"/>
      <c r="R30" s="197"/>
    </row>
    <row r="31" ht="15" x14ac:dyDescent="0.2">
      <c r="A31" s="220"/>
      <c r="B31" s="221"/>
      <c r="C31" s="224"/>
      <c r="D31" s="32"/>
      <c r="E31" s="197"/>
      <c r="F31" s="197"/>
      <c r="G31" s="197"/>
      <c r="H31" s="197"/>
      <c r="I31" s="197"/>
      <c r="J31" s="197"/>
      <c r="K31" s="197"/>
      <c r="L31" s="197"/>
      <c r="M31" s="197"/>
      <c r="N31" s="197"/>
      <c r="O31" s="197"/>
      <c r="P31" s="197"/>
      <c r="Q31" s="197"/>
      <c r="R31" s="197"/>
    </row>
    <row r="32" ht="15" x14ac:dyDescent="0.2">
      <c r="A32" s="220"/>
      <c r="B32" s="221"/>
      <c r="C32" s="224"/>
      <c r="D32" s="32"/>
      <c r="E32" s="197"/>
      <c r="F32" s="197"/>
      <c r="G32" s="197"/>
      <c r="H32" s="197"/>
      <c r="I32" s="197"/>
      <c r="J32" s="197"/>
      <c r="K32" s="197"/>
      <c r="L32" s="197"/>
      <c r="M32" s="197"/>
      <c r="N32" s="197"/>
      <c r="O32" s="197"/>
      <c r="P32" s="197"/>
      <c r="Q32" s="197"/>
      <c r="R32" s="197"/>
    </row>
    <row r="33" ht="15" x14ac:dyDescent="0.2">
      <c r="A33" s="220"/>
      <c r="B33" s="221"/>
      <c r="C33" s="224"/>
      <c r="D33" s="32"/>
      <c r="E33" s="197"/>
      <c r="F33" s="197"/>
      <c r="G33" s="197"/>
      <c r="H33" s="197"/>
      <c r="I33" s="197"/>
      <c r="J33" s="197"/>
      <c r="K33" s="197"/>
      <c r="L33" s="197"/>
      <c r="M33" s="197"/>
      <c r="N33" s="197"/>
      <c r="O33" s="197"/>
      <c r="P33" s="197"/>
      <c r="Q33" s="197"/>
      <c r="R33" s="197"/>
    </row>
    <row r="34" ht="15" x14ac:dyDescent="0.2">
      <c r="A34" s="220"/>
      <c r="B34" s="221"/>
      <c r="D34" s="32"/>
      <c r="E34" s="197"/>
      <c r="F34" s="197"/>
      <c r="G34" s="197"/>
      <c r="H34" s="197"/>
      <c r="I34" s="197"/>
      <c r="J34" s="197"/>
      <c r="K34" s="197"/>
      <c r="L34" s="197"/>
      <c r="M34" s="197"/>
      <c r="N34" s="197"/>
      <c r="O34" s="197"/>
      <c r="P34" s="197"/>
      <c r="Q34" s="197"/>
      <c r="R34" s="197"/>
    </row>
    <row r="35" ht="15" x14ac:dyDescent="0.2">
      <c r="A35" s="32"/>
      <c r="B35" s="32"/>
      <c r="C35" s="32"/>
      <c r="D35" s="32"/>
      <c r="E35" s="197"/>
      <c r="F35" s="197"/>
      <c r="G35" s="197"/>
      <c r="H35" s="197"/>
      <c r="I35" s="197"/>
      <c r="J35" s="197"/>
      <c r="K35" s="197"/>
      <c r="L35" s="197"/>
      <c r="M35" s="197"/>
      <c r="N35" s="197"/>
      <c r="O35" s="197"/>
      <c r="P35" s="197"/>
      <c r="Q35" s="197"/>
      <c r="R35" s="197"/>
    </row>
    <row r="36" ht="15" x14ac:dyDescent="0.2">
      <c r="A36" s="32"/>
      <c r="B36" s="32"/>
      <c r="C36" s="32"/>
      <c r="D36" s="32"/>
      <c r="E36" s="197"/>
      <c r="F36" s="197"/>
      <c r="G36" s="197"/>
      <c r="H36" s="197"/>
      <c r="I36" s="197"/>
      <c r="J36" s="197"/>
      <c r="K36" s="197"/>
      <c r="L36" s="197"/>
      <c r="M36" s="197"/>
      <c r="N36" s="197"/>
      <c r="O36" s="197"/>
      <c r="P36" s="197"/>
      <c r="Q36" s="197"/>
      <c r="R36" s="197"/>
    </row>
    <row r="37" ht="15" x14ac:dyDescent="0.2">
      <c r="A37" s="32"/>
      <c r="B37" s="32"/>
      <c r="C37" s="32"/>
      <c r="D37" s="32"/>
    </row>
    <row r="38" ht="15" x14ac:dyDescent="0.2">
      <c r="A38" s="32"/>
      <c r="B38" s="32"/>
      <c r="C38" s="32"/>
      <c r="D38" s="32"/>
    </row>
    <row r="39" ht="15" x14ac:dyDescent="0.2">
      <c r="A39" s="32"/>
      <c r="B39" s="32"/>
      <c r="C39" s="32"/>
      <c r="D39" s="32"/>
    </row>
    <row r="40" ht="15" x14ac:dyDescent="0.2">
      <c r="A40" s="32"/>
      <c r="B40" s="32"/>
      <c r="C40" s="32"/>
      <c r="D40" s="32"/>
    </row>
    <row r="46" x14ac:dyDescent="0.2">
      <c r="L46" s="225"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0" customWidth="true"/>
    <col min="2" max="2" width="29.75" customWidth="true"/>
    <col min="3" max="8" width="7.875" customWidth="true"/>
    <col min="9" max="10" width="1.125" customWidth="true"/>
    <col min="11" max="11" width="24.625" style="310" customWidth="true"/>
    <col min="12" max="12" width="29.75" customWidth="true"/>
    <col min="13" max="18" width="7.875" customWidth="true"/>
    <col min="19" max="20" width="1.125" customWidth="true"/>
    <col min="21" max="21" width="24.625" style="310" customWidth="true"/>
    <col min="22" max="22" width="29.75" customWidth="true"/>
    <col min="23" max="28" width="7.875" customWidth="true"/>
    <col min="29" max="30" width="1.125" customWidth="true"/>
    <col min="31" max="31" width="24.625" style="310" customWidth="true"/>
    <col min="32" max="32" width="29.75" customWidth="true"/>
    <col min="33" max="38" width="7.875" customWidth="true"/>
    <col min="39" max="40" width="1.125" customWidth="true"/>
    <col min="41" max="41" width="24.625" style="310" customWidth="true"/>
    <col min="42" max="42" width="29.75" customWidth="true"/>
    <col min="43" max="48" width="7.875" customWidth="true"/>
    <col min="49" max="50" width="1.125" customWidth="true"/>
    <col min="51" max="51" width="24.625" style="310" customWidth="true"/>
    <col min="52" max="52" width="29.75" style="310" customWidth="true"/>
    <col min="53" max="58" width="7.875" customWidth="true"/>
    <col min="59" max="60" width="1.125" customWidth="true"/>
    <col min="61" max="61" width="24.625" style="310" customWidth="true"/>
    <col min="62" max="62" width="29.75" customWidth="true"/>
    <col min="63" max="68" width="7.875" customWidth="true"/>
    <col min="69" max="70" width="1.125" customWidth="true"/>
    <col min="71" max="71" width="24.625" style="310" customWidth="true"/>
    <col min="72" max="72" width="29.75" customWidth="true"/>
    <col min="73" max="78" width="7.875" customWidth="true"/>
    <col min="79" max="80" width="1.125" customWidth="true"/>
    <col min="81" max="81" width="24.625" style="310" customWidth="true"/>
    <col min="82" max="82" width="29.75" customWidth="true"/>
    <col min="83" max="88" width="7.875" customWidth="true"/>
    <col min="89" max="90" width="1.125" customWidth="true"/>
    <col min="91" max="91" width="24.625" style="310" customWidth="true"/>
    <col min="92" max="92" width="29.75" customWidth="true"/>
    <col min="93" max="98" width="7.875" customWidth="true"/>
    <col min="99" max="100" width="1.125" customWidth="true"/>
    <col min="101" max="101" width="24.625" style="310" customWidth="true"/>
    <col min="102" max="102" width="29.75" customWidth="true"/>
    <col min="103" max="108" width="7.875" customWidth="true"/>
    <col min="109" max="110" width="1.125" customWidth="true"/>
    <col min="111" max="111" width="24.625" style="310" customWidth="true"/>
    <col min="112" max="112" width="29.75" customWidth="true"/>
    <col min="113" max="118" width="7.875" customWidth="true"/>
    <col min="119" max="120" width="1.125" customWidth="true"/>
    <col min="121" max="121" width="24.625" style="310" customWidth="true"/>
    <col min="122" max="122" width="29.75" customWidth="true"/>
    <col min="123" max="128" width="7.875" customWidth="true"/>
    <col min="129" max="130" width="1.125" customWidth="true"/>
    <col min="131" max="131" width="24.625" style="310" customWidth="true"/>
    <col min="132" max="132" width="29.75" customWidth="true"/>
    <col min="133" max="138" width="7.875" customWidth="true"/>
    <col min="139" max="140" width="1.125" customWidth="true"/>
    <col min="141" max="141" width="24.625" style="310" customWidth="true"/>
    <col min="142" max="142" width="29.75" customWidth="true"/>
    <col min="143" max="148" width="7.875" customWidth="true"/>
    <col min="149" max="150" width="1.125" customWidth="true"/>
    <col min="151" max="151" width="24.625" style="310" customWidth="true"/>
    <col min="152" max="152" width="29.75" customWidth="true"/>
    <col min="153" max="158" width="7.875" customWidth="true"/>
    <col min="159" max="160" width="1.125" customWidth="true"/>
    <col min="161" max="161" width="24.625" style="310" customWidth="true"/>
    <col min="162" max="162" width="29.75" customWidth="true"/>
    <col min="163" max="168" width="7.875" customWidth="true"/>
    <col min="169" max="170" width="1.125" customWidth="true"/>
    <col min="171" max="171" width="24.625" style="310" customWidth="true"/>
    <col min="172" max="172" width="29.75" customWidth="true"/>
    <col min="173" max="178" width="7.875" customWidth="true"/>
    <col min="179" max="180" width="1.125" customWidth="true"/>
    <col min="181" max="181" width="24.625" style="310" customWidth="true"/>
    <col min="182" max="182" width="29.75" customWidth="true"/>
    <col min="183" max="188" width="7.875" customWidth="true"/>
    <col min="189" max="190" width="1.125" customWidth="true"/>
    <col min="191" max="191" width="24.625" style="310" customWidth="true"/>
    <col min="192" max="192" width="29.75" customWidth="true"/>
    <col min="193" max="198" width="7.875" customWidth="true"/>
    <col min="199" max="200" width="1.125" customWidth="true"/>
    <col min="201" max="201" width="24.625" style="310" customWidth="true"/>
    <col min="202" max="202" width="29.75" customWidth="true"/>
    <col min="203" max="208" width="7.875" customWidth="true"/>
    <col min="209" max="210" width="1.125" customWidth="true"/>
    <col min="211" max="211" width="24.625" style="310" customWidth="true"/>
    <col min="212" max="212" width="29.75" customWidth="true"/>
    <col min="213" max="218" width="7.875" customWidth="true"/>
    <col min="219" max="220" width="1.125" customWidth="true"/>
    <col min="221" max="221" width="24.625" style="310" customWidth="true"/>
    <col min="222" max="222" width="29.75" customWidth="true"/>
    <col min="223" max="228" width="7.875" customWidth="true"/>
    <col min="229" max="230" width="1.125" customWidth="true"/>
    <col min="231" max="231" width="24.625" style="310" customWidth="true"/>
    <col min="232" max="232" width="29.75" customWidth="true"/>
    <col min="233" max="238" width="7.875" customWidth="true"/>
    <col min="239" max="240" width="1.125" customWidth="true"/>
  </cols>
  <sheetData>
    <row r="1" ht="15.75" customHeight="true" x14ac:dyDescent="0.25">
      <c r="A1" s="347" t="s">
        <v>32</v>
      </c>
      <c r="B1" s="348" t="str">
        <f>'Water Data'!B1</f>
        <v>EMIS16</v>
      </c>
      <c r="C1" s="565" t="str">
        <f>'Water Data'!C1:H2</f>
        <v>Papua New Guinea</v>
      </c>
      <c r="D1" s="566"/>
      <c r="E1" s="566"/>
      <c r="F1" s="566"/>
      <c r="G1" s="566"/>
      <c r="H1" s="567"/>
      <c r="I1" s="24"/>
      <c r="J1" s="24"/>
      <c r="K1" s="347" t="s">
        <v>32</v>
      </c>
      <c r="L1" s="348" t="str">
        <f>'Water Data'!L1</f>
        <v>EMIS17</v>
      </c>
      <c r="M1" s="565" t="str">
        <f>'Water Data'!M1:R2</f>
        <v>Papua New Guinea</v>
      </c>
      <c r="N1" s="566"/>
      <c r="O1" s="566"/>
      <c r="P1" s="566"/>
      <c r="Q1" s="566"/>
      <c r="R1" s="567"/>
      <c r="S1" s="24"/>
      <c r="T1" s="24"/>
    </row>
    <row r="2" x14ac:dyDescent="0.25">
      <c r="A2" s="349" t="str">
        <f>'Water Data'!A2</f>
        <v>EMIS 2015-16 microdata</v>
      </c>
      <c r="B2" s="350"/>
      <c r="C2" s="568"/>
      <c r="D2" s="568"/>
      <c r="E2" s="568"/>
      <c r="F2" s="568"/>
      <c r="G2" s="568"/>
      <c r="H2" s="569"/>
      <c r="I2" s="11"/>
      <c r="J2" s="11"/>
      <c r="K2" s="349" t="str">
        <f>'Water Data'!K2</f>
        <v>EMIS 2016-17 microdata</v>
      </c>
      <c r="L2" s="350"/>
      <c r="M2" s="568"/>
      <c r="N2" s="568"/>
      <c r="O2" s="568"/>
      <c r="P2" s="568"/>
      <c r="Q2" s="568"/>
      <c r="R2" s="569"/>
      <c r="S2" s="11"/>
      <c r="T2" s="11"/>
    </row>
    <row r="3" x14ac:dyDescent="0.25">
      <c r="A3" s="351" t="str">
        <f>'Water Data'!A3</f>
        <v>EMIS</v>
      </c>
      <c r="B3" s="352"/>
      <c r="C3" s="570">
        <f>'Water Data'!C3:H3</f>
        <v>2016</v>
      </c>
      <c r="D3" s="571"/>
      <c r="E3" s="571"/>
      <c r="F3" s="571"/>
      <c r="G3" s="571"/>
      <c r="H3" s="572"/>
      <c r="I3" s="11"/>
      <c r="J3" s="11"/>
      <c r="K3" s="351" t="str">
        <f>'Water Data'!K3</f>
        <v>EMIS</v>
      </c>
      <c r="L3" s="352"/>
      <c r="M3" s="570">
        <f>'Water Data'!M3:R3</f>
        <v>2017</v>
      </c>
      <c r="N3" s="571"/>
      <c r="O3" s="571"/>
      <c r="P3" s="571"/>
      <c r="Q3" s="571"/>
      <c r="R3" s="572"/>
      <c r="S3" s="11"/>
      <c r="T3" s="11"/>
    </row>
    <row r="4" s="4" customFormat="true" ht="18" customHeight="true" x14ac:dyDescent="0.25">
      <c r="A4" s="353" t="s">
        <v>232</v>
      </c>
      <c r="B4" s="354" t="s">
        <v>28</v>
      </c>
      <c r="C4" s="355" t="s">
        <v>7</v>
      </c>
      <c r="D4" s="355" t="s">
        <v>1</v>
      </c>
      <c r="E4" s="355" t="s">
        <v>2</v>
      </c>
      <c r="F4" s="355" t="s">
        <v>16</v>
      </c>
      <c r="G4" s="355" t="s">
        <v>17</v>
      </c>
      <c r="H4" s="356" t="s">
        <v>18</v>
      </c>
      <c r="I4" s="25"/>
      <c r="J4" s="25"/>
      <c r="K4" s="353" t="s">
        <v>232</v>
      </c>
      <c r="L4" s="354" t="s">
        <v>28</v>
      </c>
      <c r="M4" s="355" t="s">
        <v>7</v>
      </c>
      <c r="N4" s="355" t="s">
        <v>1</v>
      </c>
      <c r="O4" s="355" t="s">
        <v>2</v>
      </c>
      <c r="P4" s="355" t="s">
        <v>16</v>
      </c>
      <c r="Q4" s="355" t="s">
        <v>17</v>
      </c>
      <c r="R4" s="356" t="s">
        <v>18</v>
      </c>
      <c r="S4" s="25"/>
      <c r="T4" s="25"/>
      <c r="U4" s="311"/>
      <c r="AE4" s="311"/>
      <c r="AO4" s="311"/>
      <c r="AY4" s="311"/>
      <c r="AZ4" s="311"/>
      <c r="BA4" s="413"/>
      <c r="BB4" s="413"/>
      <c r="BC4" s="413"/>
      <c r="BD4" s="413"/>
      <c r="BE4" s="413"/>
      <c r="BF4" s="413"/>
      <c r="BI4" s="311"/>
      <c r="BS4" s="311"/>
      <c r="CC4" s="311"/>
      <c r="CM4" s="311"/>
      <c r="CW4" s="311"/>
      <c r="DG4" s="311"/>
      <c r="DQ4" s="311"/>
      <c r="EA4" s="311"/>
      <c r="EK4" s="311"/>
      <c r="EU4" s="311"/>
      <c r="FE4" s="311"/>
      <c r="FO4" s="311"/>
      <c r="FY4" s="311"/>
      <c r="GI4" s="311"/>
      <c r="GS4" s="311"/>
      <c r="HC4" s="311"/>
      <c r="HM4" s="311"/>
      <c r="HW4" s="311"/>
    </row>
    <row r="5" s="4" customFormat="true" x14ac:dyDescent="0.25">
      <c r="A5" s="303"/>
      <c r="B5" s="165" t="s">
        <v>3</v>
      </c>
      <c r="C5" s="7">
        <f>41.12+1.48</f>
        <v>42.599999999999994</v>
      </c>
      <c r="D5" s="7">
        <f>43.18+1.13</f>
        <v>44.31</v>
      </c>
      <c r="E5" s="7">
        <f>40.83+1.53</f>
        <v>42.36</v>
      </c>
      <c r="F5" s="7">
        <f>41.54+1.5</f>
        <v>43.04</v>
      </c>
      <c r="G5" s="7">
        <f>41.14+1.44</f>
        <v>42.58</v>
      </c>
      <c r="H5" s="27">
        <f>40.21+3.09</f>
        <v>43.3</v>
      </c>
      <c r="I5" s="25"/>
      <c r="J5" s="25"/>
      <c r="K5" s="303"/>
      <c r="L5" s="165" t="s">
        <v>3</v>
      </c>
      <c r="M5" s="7">
        <v>43.53</v>
      </c>
      <c r="N5" s="7"/>
      <c r="O5" s="7"/>
      <c r="P5" s="7">
        <v>44.713999999999999</v>
      </c>
      <c r="Q5" s="7">
        <v>43.8</v>
      </c>
      <c r="R5" s="27">
        <v>36.99</v>
      </c>
      <c r="S5" s="25"/>
      <c r="T5" s="25"/>
      <c r="U5" s="311"/>
      <c r="AE5" s="311"/>
      <c r="AO5" s="311"/>
      <c r="AY5" s="311"/>
      <c r="AZ5" s="311"/>
      <c r="BA5" s="413"/>
      <c r="BB5" s="413"/>
      <c r="BC5" s="413"/>
      <c r="BD5" s="413"/>
      <c r="BE5" s="413"/>
      <c r="BF5" s="413"/>
      <c r="BI5" s="311"/>
      <c r="BS5" s="311"/>
      <c r="CC5" s="311"/>
      <c r="CM5" s="311"/>
      <c r="CW5" s="311"/>
      <c r="DG5" s="311"/>
      <c r="DQ5" s="311"/>
      <c r="EA5" s="311"/>
      <c r="EK5" s="311"/>
      <c r="EU5" s="311"/>
      <c r="FE5" s="311"/>
      <c r="FO5" s="311"/>
      <c r="FY5" s="311"/>
      <c r="GI5" s="311"/>
      <c r="GS5" s="311"/>
      <c r="HC5" s="311"/>
      <c r="HM5" s="311"/>
      <c r="HW5" s="311"/>
    </row>
    <row r="6" s="4" customFormat="true" x14ac:dyDescent="0.25">
      <c r="A6" s="303"/>
      <c r="B6" s="165" t="s">
        <v>25</v>
      </c>
      <c r="C6" s="7">
        <f t="shared" ref="C6:H6" si="0">100-C5</f>
        <v>57.400000000000006</v>
      </c>
      <c r="D6" s="7">
        <f t="shared" si="0"/>
        <v>55.69</v>
      </c>
      <c r="E6" s="7">
        <f t="shared" si="0"/>
        <v>57.64</v>
      </c>
      <c r="F6" s="7">
        <f t="shared" si="0"/>
        <v>56.96</v>
      </c>
      <c r="G6" s="7">
        <f t="shared" si="0"/>
        <v>57.42</v>
      </c>
      <c r="H6" s="27">
        <f t="shared" si="0"/>
        <v>56.7</v>
      </c>
      <c r="I6" s="25"/>
      <c r="J6" s="25"/>
      <c r="K6" s="303"/>
      <c r="L6" s="165" t="s">
        <v>25</v>
      </c>
      <c r="M6" s="7">
        <f t="shared" ref="M6:R6" si="1">100-M5</f>
        <v>56.47</v>
      </c>
      <c r="N6" s="7"/>
      <c r="O6" s="7"/>
      <c r="P6" s="7">
        <f t="shared" si="1"/>
        <v>55.286000000000001</v>
      </c>
      <c r="Q6" s="7">
        <f t="shared" si="1"/>
        <v>56.2</v>
      </c>
      <c r="R6" s="27">
        <f t="shared" si="1"/>
        <v>63.01</v>
      </c>
      <c r="S6" s="25"/>
      <c r="T6" s="25"/>
      <c r="U6" s="311"/>
      <c r="AE6" s="311"/>
      <c r="AO6" s="311"/>
      <c r="AY6" s="311"/>
      <c r="AZ6" s="311"/>
      <c r="BA6" s="413"/>
      <c r="BB6" s="413"/>
      <c r="BC6" s="413"/>
      <c r="BD6" s="413"/>
      <c r="BE6" s="413"/>
      <c r="BF6" s="413"/>
      <c r="BI6" s="311"/>
      <c r="BS6" s="311"/>
      <c r="CC6" s="311"/>
      <c r="CM6" s="311"/>
      <c r="CW6" s="311"/>
      <c r="DG6" s="311"/>
      <c r="DQ6" s="311"/>
      <c r="EA6" s="311"/>
      <c r="EK6" s="311"/>
      <c r="EU6" s="311"/>
      <c r="FE6" s="311"/>
      <c r="FO6" s="311"/>
      <c r="FY6" s="311"/>
      <c r="GI6" s="311"/>
      <c r="GS6" s="311"/>
      <c r="HC6" s="311"/>
      <c r="HM6" s="311"/>
      <c r="HW6" s="311"/>
    </row>
    <row r="7" s="4" customFormat="true" hidden="true" x14ac:dyDescent="0.25">
      <c r="A7" s="315"/>
      <c r="B7" s="166" t="s">
        <v>26</v>
      </c>
      <c r="C7" s="20"/>
      <c r="D7" s="7"/>
      <c r="E7" s="7"/>
      <c r="F7" s="7"/>
      <c r="G7" s="7"/>
      <c r="H7" s="27"/>
      <c r="I7" s="25"/>
      <c r="J7" s="25"/>
      <c r="K7" s="315"/>
      <c r="L7" s="166" t="s">
        <v>26</v>
      </c>
      <c r="M7" s="20"/>
      <c r="N7" s="7"/>
      <c r="O7" s="7"/>
      <c r="P7" s="7"/>
      <c r="Q7" s="7"/>
      <c r="R7" s="27"/>
      <c r="S7" s="25"/>
      <c r="T7" s="25"/>
      <c r="U7" s="311"/>
      <c r="AE7" s="311"/>
      <c r="AO7" s="311"/>
      <c r="AY7" s="311"/>
      <c r="AZ7" s="311"/>
      <c r="BA7" s="413"/>
      <c r="BB7" s="413"/>
      <c r="BC7" s="413"/>
      <c r="BD7" s="413"/>
      <c r="BE7" s="413"/>
      <c r="BF7" s="413"/>
      <c r="BI7" s="311"/>
      <c r="BS7" s="311"/>
      <c r="CC7" s="311"/>
      <c r="CM7" s="311"/>
      <c r="CW7" s="311"/>
      <c r="DG7" s="311"/>
      <c r="DQ7" s="311"/>
      <c r="EA7" s="311"/>
      <c r="EK7" s="311"/>
      <c r="EU7" s="311"/>
      <c r="FE7" s="311"/>
      <c r="FO7" s="311"/>
      <c r="FY7" s="311"/>
      <c r="GI7" s="311"/>
      <c r="GS7" s="311"/>
      <c r="HC7" s="311"/>
      <c r="HM7" s="311"/>
      <c r="HW7" s="311"/>
    </row>
    <row r="8" s="4" customFormat="true" x14ac:dyDescent="0.25">
      <c r="A8" s="303" t="s">
        <v>198</v>
      </c>
      <c r="B8" s="166" t="s">
        <v>160</v>
      </c>
      <c r="C8" s="150">
        <v>49.91</v>
      </c>
      <c r="D8" s="7">
        <v>49.86</v>
      </c>
      <c r="E8" s="7">
        <v>49.92</v>
      </c>
      <c r="F8" s="7">
        <v>49.92</v>
      </c>
      <c r="G8" s="7">
        <v>49.99</v>
      </c>
      <c r="H8" s="27">
        <v>46.39</v>
      </c>
      <c r="I8" s="25"/>
      <c r="J8" s="25"/>
      <c r="K8" s="303" t="s">
        <v>198</v>
      </c>
      <c r="L8" s="166" t="s">
        <v>160</v>
      </c>
      <c r="M8" s="150">
        <v>56.029000000000003</v>
      </c>
      <c r="N8" s="7"/>
      <c r="O8" s="7"/>
      <c r="P8" s="7">
        <v>54.75</v>
      </c>
      <c r="Q8" s="7">
        <v>55.74</v>
      </c>
      <c r="R8" s="27">
        <v>63.01</v>
      </c>
      <c r="S8" s="25"/>
      <c r="T8" s="25"/>
      <c r="U8" s="311"/>
      <c r="AE8" s="311"/>
      <c r="AO8" s="311"/>
      <c r="AY8" s="311"/>
      <c r="AZ8" s="311"/>
      <c r="BA8" s="413"/>
      <c r="BB8" s="413"/>
      <c r="BC8" s="413"/>
      <c r="BD8" s="413"/>
      <c r="BE8" s="413"/>
      <c r="BF8" s="413"/>
      <c r="BI8" s="311"/>
      <c r="BS8" s="311"/>
      <c r="CC8" s="311"/>
      <c r="CM8" s="311"/>
      <c r="CW8" s="311"/>
      <c r="DG8" s="311"/>
      <c r="DQ8" s="311"/>
      <c r="EA8" s="311"/>
      <c r="EK8" s="311"/>
      <c r="EU8" s="311"/>
      <c r="FE8" s="311"/>
      <c r="FO8" s="311"/>
      <c r="FY8" s="311"/>
      <c r="GI8" s="311"/>
      <c r="GS8" s="311"/>
      <c r="HC8" s="311"/>
      <c r="HM8" s="311"/>
      <c r="HW8" s="311"/>
    </row>
    <row r="9" s="4" customFormat="true" x14ac:dyDescent="0.25">
      <c r="A9" s="315"/>
      <c r="B9" s="166" t="s">
        <v>161</v>
      </c>
      <c r="C9" s="20"/>
      <c r="D9" s="7"/>
      <c r="E9" s="7"/>
      <c r="F9" s="7"/>
      <c r="G9" s="7"/>
      <c r="H9" s="27"/>
      <c r="I9" s="25"/>
      <c r="J9" s="25"/>
      <c r="K9" s="315"/>
      <c r="L9" s="166" t="s">
        <v>161</v>
      </c>
      <c r="M9" s="20"/>
      <c r="N9" s="7"/>
      <c r="O9" s="7"/>
      <c r="P9" s="7"/>
      <c r="Q9" s="7"/>
      <c r="R9" s="27"/>
      <c r="S9" s="25"/>
      <c r="T9" s="25"/>
      <c r="U9" s="311"/>
      <c r="AE9" s="311"/>
      <c r="AO9" s="311"/>
      <c r="AY9" s="311"/>
      <c r="AZ9" s="311"/>
      <c r="BA9" s="413"/>
      <c r="BB9" s="413"/>
      <c r="BC9" s="413"/>
      <c r="BD9" s="413"/>
      <c r="BE9" s="413"/>
      <c r="BF9" s="413"/>
      <c r="BI9" s="311"/>
      <c r="BS9" s="311"/>
      <c r="CC9" s="311"/>
      <c r="CM9" s="311"/>
      <c r="CW9" s="311"/>
      <c r="DG9" s="311"/>
      <c r="DQ9" s="311"/>
      <c r="EA9" s="311"/>
      <c r="EK9" s="311"/>
      <c r="EU9" s="311"/>
      <c r="FE9" s="311"/>
      <c r="FO9" s="311"/>
      <c r="FY9" s="311"/>
      <c r="GI9" s="311"/>
      <c r="GS9" s="311"/>
      <c r="HC9" s="311"/>
      <c r="HM9" s="311"/>
      <c r="HW9" s="311"/>
    </row>
    <row r="10" s="4" customFormat="true" x14ac:dyDescent="0.25">
      <c r="A10" s="303" t="s">
        <v>199</v>
      </c>
      <c r="B10" s="166" t="s">
        <v>235</v>
      </c>
      <c r="C10" s="20">
        <v>7.49</v>
      </c>
      <c r="D10" s="7">
        <v>5.83</v>
      </c>
      <c r="E10" s="7">
        <v>7.72</v>
      </c>
      <c r="F10" s="7">
        <v>7.05</v>
      </c>
      <c r="G10" s="7">
        <v>7.43</v>
      </c>
      <c r="H10" s="27">
        <v>10.31</v>
      </c>
      <c r="I10" s="25"/>
      <c r="J10" s="25"/>
      <c r="K10" s="303" t="s">
        <v>199</v>
      </c>
      <c r="L10" s="166" t="s">
        <v>235</v>
      </c>
      <c r="M10" s="20">
        <v>13.27</v>
      </c>
      <c r="N10" s="7"/>
      <c r="O10" s="7"/>
      <c r="P10" s="7">
        <v>14.21</v>
      </c>
      <c r="Q10" s="7">
        <v>12.997999999999999</v>
      </c>
      <c r="R10" s="27">
        <v>17.920000000000002</v>
      </c>
      <c r="S10" s="25"/>
      <c r="T10" s="25"/>
      <c r="U10" s="311"/>
      <c r="AE10" s="311"/>
      <c r="AO10" s="311"/>
      <c r="AY10" s="311"/>
      <c r="AZ10" s="311"/>
      <c r="BA10" s="413"/>
      <c r="BB10" s="413"/>
      <c r="BC10" s="413"/>
      <c r="BD10" s="413"/>
      <c r="BE10" s="413"/>
      <c r="BF10" s="413"/>
      <c r="BI10" s="311"/>
      <c r="BS10" s="311"/>
      <c r="CC10" s="311"/>
      <c r="CM10" s="311"/>
      <c r="CW10" s="311"/>
      <c r="DG10" s="311"/>
      <c r="DQ10" s="311"/>
      <c r="EA10" s="311"/>
      <c r="EK10" s="311"/>
      <c r="EU10" s="311"/>
      <c r="FE10" s="311"/>
      <c r="FO10" s="311"/>
      <c r="FY10" s="311"/>
      <c r="GI10" s="311"/>
      <c r="GS10" s="311"/>
      <c r="HC10" s="311"/>
      <c r="HM10" s="311"/>
      <c r="HW10" s="311"/>
    </row>
    <row r="11" s="2" customFormat="true" ht="86.45" customHeight="true" x14ac:dyDescent="0.25">
      <c r="A11" s="306" t="s">
        <v>12</v>
      </c>
      <c r="B11" s="554" t="s">
        <v>200</v>
      </c>
      <c r="C11" s="554"/>
      <c r="D11" s="554"/>
      <c r="E11" s="554"/>
      <c r="F11" s="554"/>
      <c r="G11" s="554"/>
      <c r="H11" s="555"/>
      <c r="I11" s="11"/>
      <c r="J11" s="11"/>
      <c r="K11" s="306" t="s">
        <v>12</v>
      </c>
      <c r="L11" s="554" t="s">
        <v>220</v>
      </c>
      <c r="M11" s="554"/>
      <c r="N11" s="554"/>
      <c r="O11" s="554"/>
      <c r="P11" s="554"/>
      <c r="Q11" s="554"/>
      <c r="R11" s="555"/>
      <c r="S11" s="11"/>
      <c r="T11" s="11"/>
      <c r="U11" s="314"/>
      <c r="AE11" s="314"/>
      <c r="AO11" s="314"/>
      <c r="AY11" s="314"/>
      <c r="AZ11" s="545"/>
      <c r="BA11" s="545"/>
      <c r="BB11" s="545"/>
      <c r="BC11" s="545"/>
      <c r="BD11" s="545"/>
      <c r="BE11" s="545"/>
      <c r="BF11" s="545"/>
      <c r="BI11" s="314"/>
      <c r="BS11" s="314"/>
      <c r="CC11" s="314"/>
      <c r="CM11" s="314"/>
      <c r="CW11" s="314"/>
      <c r="DG11" s="314"/>
      <c r="DQ11" s="314"/>
      <c r="EA11" s="314"/>
      <c r="EK11" s="314"/>
      <c r="EU11" s="314"/>
      <c r="FE11" s="314"/>
      <c r="FO11" s="314"/>
      <c r="FY11" s="314"/>
      <c r="GI11" s="314"/>
      <c r="GS11" s="314"/>
      <c r="HC11" s="314"/>
      <c r="HM11" s="314"/>
      <c r="HW11" s="314"/>
    </row>
    <row r="12" s="2" customFormat="true" ht="15.6" customHeight="true" x14ac:dyDescent="0.25">
      <c r="A12" s="306"/>
      <c r="B12" s="256" t="s">
        <v>139</v>
      </c>
      <c r="C12" s="90" t="s">
        <v>189</v>
      </c>
      <c r="D12" s="90" t="s">
        <v>189</v>
      </c>
      <c r="E12" s="90" t="s">
        <v>189</v>
      </c>
      <c r="F12" s="90" t="s">
        <v>189</v>
      </c>
      <c r="G12" s="90" t="s">
        <v>189</v>
      </c>
      <c r="H12" s="255" t="s">
        <v>189</v>
      </c>
      <c r="I12" s="11"/>
      <c r="J12" s="11"/>
      <c r="K12" s="306"/>
      <c r="L12" s="256" t="s">
        <v>139</v>
      </c>
      <c r="M12" s="90" t="s">
        <v>189</v>
      </c>
      <c r="N12" s="90"/>
      <c r="O12" s="90"/>
      <c r="P12" s="90" t="s">
        <v>189</v>
      </c>
      <c r="Q12" s="90" t="s">
        <v>189</v>
      </c>
      <c r="R12" s="255" t="s">
        <v>189</v>
      </c>
      <c r="S12" s="11"/>
      <c r="T12" s="11"/>
      <c r="U12" s="314"/>
      <c r="AE12" s="314"/>
      <c r="AO12" s="314"/>
      <c r="AY12" s="314"/>
      <c r="AZ12" s="314"/>
      <c r="BA12" s="416"/>
      <c r="BB12" s="416"/>
      <c r="BC12" s="416"/>
      <c r="BD12" s="416"/>
      <c r="BE12" s="416"/>
      <c r="BF12" s="416"/>
      <c r="BI12" s="314"/>
      <c r="BS12" s="314"/>
      <c r="CC12" s="314"/>
      <c r="CM12" s="314"/>
      <c r="CW12" s="314"/>
      <c r="DG12" s="314"/>
      <c r="DQ12" s="314"/>
      <c r="EA12" s="314"/>
      <c r="EK12" s="314"/>
      <c r="EU12" s="314"/>
      <c r="FE12" s="314"/>
      <c r="FO12" s="314"/>
      <c r="FY12" s="314"/>
      <c r="GI12" s="314"/>
      <c r="GS12" s="314"/>
      <c r="HC12" s="314"/>
      <c r="HM12" s="314"/>
      <c r="HW12" s="314"/>
    </row>
    <row r="13" s="2" customFormat="true" ht="15" customHeight="true" x14ac:dyDescent="0.25">
      <c r="A13" s="306"/>
      <c r="B13" s="256" t="s">
        <v>145</v>
      </c>
      <c r="C13" s="90" t="s">
        <v>189</v>
      </c>
      <c r="D13" s="90" t="s">
        <v>189</v>
      </c>
      <c r="E13" s="90" t="s">
        <v>189</v>
      </c>
      <c r="F13" s="90" t="s">
        <v>189</v>
      </c>
      <c r="G13" s="90" t="s">
        <v>189</v>
      </c>
      <c r="H13" s="255" t="s">
        <v>189</v>
      </c>
      <c r="I13" s="11"/>
      <c r="J13" s="11"/>
      <c r="K13" s="306"/>
      <c r="L13" s="256" t="s">
        <v>145</v>
      </c>
      <c r="M13" s="90" t="s">
        <v>189</v>
      </c>
      <c r="N13" s="90"/>
      <c r="O13" s="90"/>
      <c r="P13" s="90" t="s">
        <v>189</v>
      </c>
      <c r="Q13" s="90" t="s">
        <v>189</v>
      </c>
      <c r="R13" s="255" t="s">
        <v>189</v>
      </c>
      <c r="S13" s="11"/>
      <c r="T13" s="11"/>
      <c r="U13" s="314"/>
      <c r="AE13" s="314"/>
      <c r="AO13" s="314"/>
      <c r="AY13" s="314"/>
      <c r="AZ13" s="314"/>
      <c r="BA13" s="416"/>
      <c r="BB13" s="416"/>
      <c r="BC13" s="416"/>
      <c r="BD13" s="416"/>
      <c r="BE13" s="416"/>
      <c r="BF13" s="416"/>
      <c r="BI13" s="314"/>
      <c r="BS13" s="314"/>
      <c r="CC13" s="314"/>
      <c r="CM13" s="314"/>
      <c r="CW13" s="314"/>
      <c r="DG13" s="314"/>
      <c r="DQ13" s="314"/>
      <c r="EA13" s="314"/>
      <c r="EK13" s="314"/>
      <c r="EU13" s="314"/>
      <c r="FE13" s="314"/>
      <c r="FO13" s="314"/>
      <c r="FY13" s="314"/>
      <c r="GI13" s="314"/>
      <c r="GS13" s="314"/>
      <c r="HC13" s="314"/>
      <c r="HM13" s="314"/>
      <c r="HW13" s="314"/>
    </row>
    <row r="14" s="2" customFormat="true" ht="15" customHeight="true" x14ac:dyDescent="0.25">
      <c r="A14" s="306"/>
      <c r="B14" s="256" t="s">
        <v>116</v>
      </c>
      <c r="C14" s="90" t="s">
        <v>189</v>
      </c>
      <c r="D14" s="90" t="s">
        <v>189</v>
      </c>
      <c r="E14" s="90" t="s">
        <v>189</v>
      </c>
      <c r="F14" s="90" t="s">
        <v>189</v>
      </c>
      <c r="G14" s="90" t="s">
        <v>189</v>
      </c>
      <c r="H14" s="255" t="s">
        <v>189</v>
      </c>
      <c r="I14" s="11"/>
      <c r="J14" s="11"/>
      <c r="K14" s="306"/>
      <c r="L14" s="256" t="s">
        <v>116</v>
      </c>
      <c r="M14" s="90" t="s">
        <v>189</v>
      </c>
      <c r="N14" s="90"/>
      <c r="O14" s="90"/>
      <c r="P14" s="90" t="s">
        <v>189</v>
      </c>
      <c r="Q14" s="90" t="s">
        <v>189</v>
      </c>
      <c r="R14" s="255" t="s">
        <v>189</v>
      </c>
      <c r="S14" s="11"/>
      <c r="T14" s="11"/>
      <c r="U14" s="314"/>
      <c r="AE14" s="314"/>
      <c r="AO14" s="314"/>
      <c r="AY14" s="314"/>
      <c r="AZ14" s="314"/>
      <c r="BA14" s="416"/>
      <c r="BB14" s="416"/>
      <c r="BC14" s="416"/>
      <c r="BD14" s="416"/>
      <c r="BE14" s="416"/>
      <c r="BF14" s="416"/>
      <c r="BI14" s="314"/>
      <c r="BS14" s="314"/>
      <c r="CC14" s="314"/>
      <c r="CM14" s="314"/>
      <c r="CW14" s="314"/>
      <c r="DG14" s="314"/>
      <c r="DQ14" s="314"/>
      <c r="EA14" s="314"/>
      <c r="EK14" s="314"/>
      <c r="EU14" s="314"/>
      <c r="FE14" s="314"/>
      <c r="FO14" s="314"/>
      <c r="FY14" s="314"/>
      <c r="GI14" s="314"/>
      <c r="GS14" s="314"/>
      <c r="HC14" s="314"/>
      <c r="HM14" s="314"/>
      <c r="HW14" s="314"/>
    </row>
    <row r="15" ht="15.75" customHeight="true" x14ac:dyDescent="0.25">
      <c r="A15" s="307"/>
      <c r="B15" s="167" t="s">
        <v>23</v>
      </c>
      <c r="C15" s="10"/>
      <c r="D15" s="10"/>
      <c r="E15" s="10"/>
      <c r="F15" s="143"/>
      <c r="G15" s="144"/>
      <c r="H15" s="145"/>
      <c r="I15" s="11"/>
      <c r="J15" s="11"/>
      <c r="K15" s="307"/>
      <c r="L15" s="167" t="s">
        <v>23</v>
      </c>
      <c r="M15" s="10"/>
      <c r="N15" s="10"/>
      <c r="O15" s="10"/>
      <c r="P15" s="143"/>
      <c r="Q15" s="144"/>
      <c r="R15" s="145"/>
      <c r="S15" s="11"/>
      <c r="T15" s="11"/>
      <c r="BA15" s="415"/>
      <c r="BB15" s="415"/>
      <c r="BC15" s="415"/>
      <c r="BD15" s="415"/>
      <c r="BE15" s="415"/>
      <c r="BF15" s="415"/>
    </row>
    <row r="16" ht="15.75" customHeight="true" thickBot="true" x14ac:dyDescent="0.3">
      <c r="A16" s="308"/>
      <c r="B16" s="168" t="s">
        <v>20</v>
      </c>
      <c r="C16" s="147">
        <v>8718</v>
      </c>
      <c r="D16" s="147">
        <v>1063</v>
      </c>
      <c r="E16" s="147">
        <v>7654</v>
      </c>
      <c r="F16" s="147">
        <v>5547</v>
      </c>
      <c r="G16" s="147">
        <v>8523</v>
      </c>
      <c r="H16" s="148">
        <v>194</v>
      </c>
      <c r="I16" s="26"/>
      <c r="J16" s="26"/>
      <c r="K16" s="308"/>
      <c r="L16" s="168" t="s">
        <v>20</v>
      </c>
      <c r="M16" s="147">
        <v>8144</v>
      </c>
      <c r="N16" s="147"/>
      <c r="O16" s="147"/>
      <c r="P16" s="147">
        <v>5193</v>
      </c>
      <c r="Q16" s="147">
        <f>5193+2693</f>
        <v>7886</v>
      </c>
      <c r="R16" s="148">
        <v>173</v>
      </c>
      <c r="S16" s="26"/>
      <c r="T16" s="26"/>
      <c r="BA16" s="415"/>
      <c r="BB16" s="415"/>
      <c r="BC16" s="415"/>
      <c r="BD16" s="415"/>
      <c r="BE16" s="415"/>
      <c r="BF16" s="415"/>
    </row>
    <row r="17" s="3" customFormat="true" x14ac:dyDescent="0.25">
      <c r="A17" s="309"/>
      <c r="K17" s="309"/>
      <c r="U17" s="309"/>
      <c r="AE17" s="309"/>
      <c r="AO17" s="309"/>
      <c r="AY17" s="309"/>
      <c r="AZ17" s="309"/>
      <c r="BI17" s="309"/>
      <c r="BS17" s="309"/>
      <c r="CC17" s="309"/>
      <c r="CM17" s="309"/>
      <c r="CW17" s="309"/>
      <c r="DG17" s="309"/>
      <c r="DQ17" s="309"/>
      <c r="EA17" s="309"/>
      <c r="EK17" s="309"/>
      <c r="EU17" s="309"/>
      <c r="FE17" s="309"/>
      <c r="FO17" s="309"/>
      <c r="FY17" s="309"/>
      <c r="GI17" s="309"/>
      <c r="GS17" s="309"/>
      <c r="HC17" s="309"/>
      <c r="HM17" s="309"/>
      <c r="HW17" s="309"/>
    </row>
    <row r="18" s="3" customFormat="true" x14ac:dyDescent="0.25">
      <c r="A18" s="309"/>
      <c r="K18" s="309"/>
      <c r="U18" s="309"/>
      <c r="AE18" s="309"/>
      <c r="AO18" s="309"/>
      <c r="AY18" s="309"/>
      <c r="AZ18" s="309"/>
      <c r="BI18" s="309"/>
      <c r="BS18" s="309"/>
      <c r="CC18" s="309"/>
      <c r="CM18" s="309"/>
      <c r="CW18" s="309"/>
      <c r="DG18" s="309"/>
      <c r="DQ18" s="309"/>
      <c r="EA18" s="309"/>
      <c r="EK18" s="309"/>
      <c r="EU18" s="309"/>
      <c r="FE18" s="309"/>
      <c r="FO18" s="309"/>
      <c r="FY18" s="309"/>
      <c r="GI18" s="309"/>
      <c r="GS18" s="309"/>
      <c r="HC18" s="309"/>
      <c r="HM18" s="309"/>
      <c r="HW18" s="309"/>
    </row>
    <row r="19" s="3" customFormat="true" x14ac:dyDescent="0.25">
      <c r="A19" s="309"/>
      <c r="K19" s="309"/>
      <c r="U19" s="309"/>
      <c r="AE19" s="309"/>
      <c r="AO19" s="309"/>
      <c r="AY19" s="309"/>
      <c r="AZ19" s="309"/>
      <c r="BI19" s="309"/>
      <c r="BS19" s="309"/>
      <c r="CC19" s="309"/>
      <c r="CM19" s="309"/>
      <c r="CW19" s="309"/>
      <c r="DG19" s="309"/>
      <c r="DQ19" s="309"/>
      <c r="EA19" s="309"/>
      <c r="EK19" s="309"/>
      <c r="EU19" s="309"/>
      <c r="FE19" s="309"/>
      <c r="FO19" s="309"/>
      <c r="FY19" s="309"/>
      <c r="GI19" s="309"/>
      <c r="GS19" s="309"/>
      <c r="HC19" s="309"/>
      <c r="HM19" s="309"/>
      <c r="HW19" s="309"/>
    </row>
    <row r="20" s="3" customFormat="true" x14ac:dyDescent="0.25">
      <c r="A20" s="309"/>
      <c r="K20" s="309"/>
      <c r="U20" s="309"/>
      <c r="AE20" s="309"/>
      <c r="AO20" s="309"/>
      <c r="AY20" s="309"/>
      <c r="AZ20" s="309"/>
      <c r="BI20" s="309"/>
      <c r="BS20" s="309"/>
      <c r="CC20" s="309"/>
      <c r="CM20" s="309"/>
      <c r="CW20" s="309"/>
      <c r="DG20" s="309"/>
      <c r="DQ20" s="309"/>
      <c r="EA20" s="309"/>
      <c r="EK20" s="309"/>
      <c r="EU20" s="309"/>
      <c r="FE20" s="309"/>
      <c r="FO20" s="309"/>
      <c r="FY20" s="309"/>
      <c r="GI20" s="309"/>
      <c r="GS20" s="309"/>
      <c r="HC20" s="309"/>
      <c r="HM20" s="309"/>
      <c r="HW20" s="309"/>
    </row>
    <row r="21" s="3" customFormat="true" x14ac:dyDescent="0.25">
      <c r="A21" s="309"/>
      <c r="K21" s="309"/>
      <c r="U21" s="309"/>
      <c r="AE21" s="309"/>
      <c r="AO21" s="309"/>
      <c r="AY21" s="309"/>
      <c r="AZ21" s="309"/>
      <c r="BI21" s="309"/>
      <c r="BS21" s="309"/>
      <c r="CC21" s="309"/>
      <c r="CM21" s="309"/>
      <c r="CW21" s="309"/>
      <c r="DG21" s="309"/>
      <c r="DQ21" s="309"/>
      <c r="EA21" s="309"/>
      <c r="EK21" s="309"/>
      <c r="EU21" s="309"/>
      <c r="FE21" s="309"/>
      <c r="FO21" s="309"/>
      <c r="FY21" s="309"/>
      <c r="GI21" s="309"/>
      <c r="GS21" s="309"/>
      <c r="HC21" s="309"/>
      <c r="HM21" s="309"/>
      <c r="HW21" s="309"/>
    </row>
    <row r="22" s="3" customFormat="true" x14ac:dyDescent="0.25">
      <c r="A22" s="309"/>
      <c r="K22" s="309"/>
      <c r="U22" s="309"/>
      <c r="AE22" s="309"/>
      <c r="AO22" s="309"/>
      <c r="AY22" s="309"/>
      <c r="AZ22" s="309"/>
      <c r="BI22" s="309"/>
      <c r="BS22" s="309"/>
      <c r="CC22" s="309"/>
      <c r="CM22" s="309"/>
      <c r="CW22" s="309"/>
      <c r="DG22" s="309"/>
      <c r="DQ22" s="309"/>
      <c r="EA22" s="309"/>
      <c r="EK22" s="309"/>
      <c r="EU22" s="309"/>
      <c r="FE22" s="309"/>
      <c r="FO22" s="309"/>
      <c r="FY22" s="309"/>
      <c r="GI22" s="309"/>
      <c r="GS22" s="309"/>
      <c r="HC22" s="309"/>
      <c r="HM22" s="309"/>
      <c r="HW22" s="309"/>
    </row>
    <row r="23" s="3" customFormat="true" x14ac:dyDescent="0.25">
      <c r="A23" s="309"/>
      <c r="K23" s="309"/>
      <c r="U23" s="309"/>
      <c r="AE23" s="309"/>
      <c r="AO23" s="309"/>
      <c r="AY23" s="309"/>
      <c r="AZ23" s="309"/>
      <c r="BI23" s="309"/>
      <c r="BS23" s="309"/>
      <c r="CC23" s="309"/>
      <c r="CM23" s="309"/>
      <c r="CW23" s="309"/>
      <c r="DG23" s="309"/>
      <c r="DQ23" s="309"/>
      <c r="EA23" s="309"/>
      <c r="EK23" s="309"/>
      <c r="EU23" s="309"/>
      <c r="FE23" s="309"/>
      <c r="FO23" s="309"/>
      <c r="FY23" s="309"/>
      <c r="GI23" s="309"/>
      <c r="GS23" s="309"/>
      <c r="HC23" s="309"/>
      <c r="HM23" s="309"/>
      <c r="HW23" s="309"/>
    </row>
    <row r="24" s="3" customFormat="true" x14ac:dyDescent="0.25">
      <c r="A24" s="309"/>
      <c r="K24" s="309"/>
      <c r="U24" s="309"/>
      <c r="AE24" s="309"/>
      <c r="AO24" s="309"/>
      <c r="AY24" s="309"/>
      <c r="AZ24" s="309"/>
      <c r="BI24" s="309"/>
      <c r="BS24" s="309"/>
      <c r="CC24" s="309"/>
      <c r="CM24" s="309"/>
      <c r="CW24" s="309"/>
      <c r="DG24" s="309"/>
      <c r="DQ24" s="309"/>
      <c r="EA24" s="309"/>
      <c r="EK24" s="309"/>
      <c r="EU24" s="309"/>
      <c r="FE24" s="309"/>
      <c r="FO24" s="309"/>
      <c r="FY24" s="309"/>
      <c r="GI24" s="309"/>
      <c r="GS24" s="309"/>
      <c r="HC24" s="309"/>
      <c r="HM24" s="309"/>
      <c r="HW24" s="309"/>
    </row>
    <row r="25" s="3" customFormat="true" x14ac:dyDescent="0.25">
      <c r="A25" s="309"/>
      <c r="K25" s="309"/>
      <c r="U25" s="309"/>
      <c r="AE25" s="309"/>
      <c r="AO25" s="309"/>
      <c r="AY25" s="309"/>
      <c r="AZ25" s="309"/>
      <c r="BI25" s="309"/>
      <c r="BS25" s="309"/>
      <c r="CC25" s="309"/>
      <c r="CM25" s="309"/>
      <c r="CW25" s="309"/>
      <c r="DG25" s="309"/>
      <c r="DQ25" s="309"/>
      <c r="EA25" s="309"/>
      <c r="EK25" s="309"/>
      <c r="EU25" s="309"/>
      <c r="FE25" s="309"/>
      <c r="FO25" s="309"/>
      <c r="FY25" s="309"/>
      <c r="GI25" s="309"/>
      <c r="GS25" s="309"/>
      <c r="HC25" s="309"/>
      <c r="HM25" s="309"/>
      <c r="HW25" s="309"/>
    </row>
    <row r="26" s="3" customFormat="true" x14ac:dyDescent="0.25">
      <c r="A26" s="309"/>
      <c r="K26" s="309"/>
      <c r="U26" s="309"/>
      <c r="AE26" s="309"/>
      <c r="AO26" s="309"/>
      <c r="AY26" s="309"/>
      <c r="AZ26" s="309"/>
      <c r="BI26" s="309"/>
      <c r="BS26" s="309"/>
      <c r="CC26" s="309"/>
      <c r="CM26" s="309"/>
      <c r="CW26" s="309"/>
      <c r="DG26" s="309"/>
      <c r="DQ26" s="309"/>
      <c r="EA26" s="309"/>
      <c r="EK26" s="309"/>
      <c r="EU26" s="309"/>
      <c r="FE26" s="309"/>
      <c r="FO26" s="309"/>
      <c r="FY26" s="309"/>
      <c r="GI26" s="309"/>
      <c r="GS26" s="309"/>
      <c r="HC26" s="309"/>
      <c r="HM26" s="309"/>
      <c r="HW26" s="309"/>
    </row>
    <row r="27" s="3" customFormat="true" x14ac:dyDescent="0.25">
      <c r="A27" s="309"/>
      <c r="K27" s="309"/>
      <c r="U27" s="309"/>
      <c r="AE27" s="309"/>
      <c r="AO27" s="309"/>
      <c r="AY27" s="309"/>
      <c r="AZ27" s="309"/>
      <c r="BI27" s="309"/>
      <c r="BS27" s="309"/>
      <c r="CC27" s="309"/>
      <c r="CM27" s="309"/>
      <c r="CW27" s="309"/>
      <c r="DG27" s="309"/>
      <c r="DQ27" s="309"/>
      <c r="EA27" s="309"/>
      <c r="EK27" s="309"/>
      <c r="EU27" s="309"/>
      <c r="FE27" s="309"/>
      <c r="FO27" s="309"/>
      <c r="FY27" s="309"/>
      <c r="GI27" s="309"/>
      <c r="GS27" s="309"/>
      <c r="HC27" s="309"/>
      <c r="HM27" s="309"/>
      <c r="HW27" s="309"/>
    </row>
    <row r="28" s="3" customFormat="true" x14ac:dyDescent="0.25">
      <c r="A28" s="309"/>
      <c r="K28" s="309"/>
      <c r="U28" s="309"/>
      <c r="AE28" s="309"/>
      <c r="AO28" s="309"/>
      <c r="AY28" s="309"/>
      <c r="AZ28" s="309"/>
      <c r="BI28" s="309"/>
      <c r="BS28" s="309"/>
      <c r="CC28" s="309"/>
      <c r="CM28" s="309"/>
      <c r="CW28" s="309"/>
      <c r="DG28" s="309"/>
      <c r="DQ28" s="309"/>
      <c r="EA28" s="309"/>
      <c r="EK28" s="309"/>
      <c r="EU28" s="309"/>
      <c r="FE28" s="309"/>
      <c r="FO28" s="309"/>
      <c r="FY28" s="309"/>
      <c r="GI28" s="309"/>
      <c r="GS28" s="309"/>
      <c r="HC28" s="309"/>
      <c r="HM28" s="309"/>
      <c r="HW28" s="309"/>
    </row>
    <row r="29" s="3" customFormat="true" x14ac:dyDescent="0.25">
      <c r="A29" s="309"/>
      <c r="K29" s="309"/>
      <c r="U29" s="309"/>
      <c r="AE29" s="309"/>
      <c r="AO29" s="309"/>
      <c r="AY29" s="309"/>
      <c r="AZ29" s="309"/>
      <c r="BI29" s="309"/>
      <c r="BS29" s="309"/>
      <c r="CC29" s="309"/>
      <c r="CM29" s="309"/>
      <c r="CW29" s="309"/>
      <c r="DG29" s="309"/>
      <c r="DQ29" s="309"/>
      <c r="EA29" s="309"/>
      <c r="EK29" s="309"/>
      <c r="EU29" s="309"/>
      <c r="FE29" s="309"/>
      <c r="FO29" s="309"/>
      <c r="FY29" s="309"/>
      <c r="GI29" s="309"/>
      <c r="GS29" s="309"/>
      <c r="HC29" s="309"/>
      <c r="HM29" s="309"/>
      <c r="HW29" s="309"/>
    </row>
    <row r="30" s="3" customFormat="true" x14ac:dyDescent="0.25">
      <c r="A30" s="309"/>
      <c r="K30" s="309"/>
      <c r="U30" s="309"/>
      <c r="AE30" s="309"/>
      <c r="AO30" s="309"/>
      <c r="AY30" s="309"/>
      <c r="AZ30" s="309"/>
      <c r="BI30" s="309"/>
      <c r="BS30" s="309"/>
      <c r="CC30" s="309"/>
      <c r="CM30" s="309"/>
      <c r="CW30" s="309"/>
      <c r="DG30" s="309"/>
      <c r="DQ30" s="309"/>
      <c r="EA30" s="309"/>
      <c r="EK30" s="309"/>
      <c r="EU30" s="309"/>
      <c r="FE30" s="309"/>
      <c r="FO30" s="309"/>
      <c r="FY30" s="309"/>
      <c r="GI30" s="309"/>
      <c r="GS30" s="309"/>
      <c r="HC30" s="309"/>
      <c r="HM30" s="309"/>
      <c r="HW30" s="309"/>
    </row>
    <row r="31" s="3" customFormat="true" x14ac:dyDescent="0.25">
      <c r="A31" s="309"/>
      <c r="K31" s="309"/>
      <c r="U31" s="309"/>
      <c r="AE31" s="309"/>
      <c r="AO31" s="309"/>
      <c r="AY31" s="309"/>
      <c r="AZ31" s="309"/>
      <c r="BI31" s="309"/>
      <c r="BS31" s="309"/>
      <c r="CC31" s="309"/>
      <c r="CM31" s="309"/>
      <c r="CW31" s="309"/>
      <c r="DG31" s="309"/>
      <c r="DQ31" s="309"/>
      <c r="EA31" s="309"/>
      <c r="EK31" s="309"/>
      <c r="EU31" s="309"/>
      <c r="FE31" s="309"/>
      <c r="FO31" s="309"/>
      <c r="FY31" s="309"/>
      <c r="GI31" s="309"/>
      <c r="GS31" s="309"/>
      <c r="HC31" s="309"/>
      <c r="HM31" s="309"/>
      <c r="HW31" s="309"/>
    </row>
    <row r="32" s="3" customFormat="true" x14ac:dyDescent="0.25">
      <c r="A32" s="309"/>
      <c r="K32" s="309"/>
      <c r="U32" s="309"/>
      <c r="AE32" s="309"/>
      <c r="AO32" s="309"/>
      <c r="AY32" s="309"/>
      <c r="AZ32" s="309"/>
      <c r="BI32" s="309"/>
      <c r="BS32" s="309"/>
      <c r="CC32" s="309"/>
      <c r="CM32" s="309"/>
      <c r="CW32" s="309"/>
      <c r="DG32" s="309"/>
      <c r="DQ32" s="309"/>
      <c r="EA32" s="309"/>
      <c r="EK32" s="309"/>
      <c r="EU32" s="309"/>
      <c r="FE32" s="309"/>
      <c r="FO32" s="309"/>
      <c r="FY32" s="309"/>
      <c r="GI32" s="309"/>
      <c r="GS32" s="309"/>
      <c r="HC32" s="309"/>
      <c r="HM32" s="309"/>
      <c r="HW32" s="309"/>
    </row>
    <row r="33" s="3" customFormat="true" x14ac:dyDescent="0.25">
      <c r="A33" s="309"/>
      <c r="K33" s="309"/>
      <c r="U33" s="309"/>
      <c r="AE33" s="309"/>
      <c r="AO33" s="309"/>
      <c r="AY33" s="309"/>
      <c r="AZ33" s="309"/>
      <c r="BI33" s="309"/>
      <c r="BS33" s="309"/>
      <c r="CC33" s="309"/>
      <c r="CM33" s="309"/>
      <c r="CW33" s="309"/>
      <c r="DG33" s="309"/>
      <c r="DQ33" s="309"/>
      <c r="EA33" s="309"/>
      <c r="EK33" s="309"/>
      <c r="EU33" s="309"/>
      <c r="FE33" s="309"/>
      <c r="FO33" s="309"/>
      <c r="FY33" s="309"/>
      <c r="GI33" s="309"/>
      <c r="GS33" s="309"/>
      <c r="HC33" s="309"/>
      <c r="HM33" s="309"/>
      <c r="HW33" s="309"/>
    </row>
    <row r="34" s="3" customFormat="true" x14ac:dyDescent="0.25">
      <c r="A34" s="309"/>
      <c r="K34" s="309"/>
      <c r="U34" s="309"/>
      <c r="AE34" s="309"/>
      <c r="AO34" s="309"/>
      <c r="AY34" s="309"/>
      <c r="AZ34" s="309"/>
      <c r="BI34" s="309"/>
      <c r="BS34" s="309"/>
      <c r="CC34" s="309"/>
      <c r="CM34" s="309"/>
      <c r="CW34" s="309"/>
      <c r="DG34" s="309"/>
      <c r="DQ34" s="309"/>
      <c r="EA34" s="309"/>
      <c r="EK34" s="309"/>
      <c r="EU34" s="309"/>
      <c r="FE34" s="309"/>
      <c r="FO34" s="309"/>
      <c r="FY34" s="309"/>
      <c r="GI34" s="309"/>
      <c r="GS34" s="309"/>
      <c r="HC34" s="309"/>
      <c r="HM34" s="309"/>
      <c r="HW34" s="309"/>
    </row>
    <row r="35" s="3" customFormat="true" x14ac:dyDescent="0.25">
      <c r="A35" s="309"/>
      <c r="K35" s="309"/>
      <c r="U35" s="309"/>
      <c r="AE35" s="309"/>
      <c r="AO35" s="309"/>
      <c r="AY35" s="309"/>
      <c r="AZ35" s="309"/>
      <c r="BI35" s="309"/>
      <c r="BS35" s="309"/>
      <c r="CC35" s="309"/>
      <c r="CM35" s="309"/>
      <c r="CW35" s="309"/>
      <c r="DG35" s="309"/>
      <c r="DQ35" s="309"/>
      <c r="EA35" s="309"/>
      <c r="EK35" s="309"/>
      <c r="EU35" s="309"/>
      <c r="FE35" s="309"/>
      <c r="FO35" s="309"/>
      <c r="FY35" s="309"/>
      <c r="GI35" s="309"/>
      <c r="GS35" s="309"/>
      <c r="HC35" s="309"/>
      <c r="HM35" s="309"/>
      <c r="HW35" s="309"/>
    </row>
    <row r="36" s="3" customFormat="true" x14ac:dyDescent="0.25">
      <c r="A36" s="309"/>
      <c r="K36" s="309"/>
      <c r="U36" s="309"/>
      <c r="AE36" s="309"/>
      <c r="AO36" s="309"/>
      <c r="AY36" s="309"/>
      <c r="AZ36" s="309"/>
      <c r="BI36" s="309"/>
      <c r="BS36" s="309"/>
      <c r="CC36" s="309"/>
      <c r="CM36" s="309"/>
      <c r="CW36" s="309"/>
      <c r="DG36" s="309"/>
      <c r="DQ36" s="309"/>
      <c r="EA36" s="309"/>
      <c r="EK36" s="309"/>
      <c r="EU36" s="309"/>
      <c r="FE36" s="309"/>
      <c r="FO36" s="309"/>
      <c r="FY36" s="309"/>
      <c r="GI36" s="309"/>
      <c r="GS36" s="309"/>
      <c r="HC36" s="309"/>
      <c r="HM36" s="309"/>
      <c r="HW36" s="309"/>
    </row>
    <row r="37" s="3" customFormat="true" x14ac:dyDescent="0.25">
      <c r="A37" s="309"/>
      <c r="K37" s="309"/>
      <c r="U37" s="309"/>
      <c r="AE37" s="309"/>
      <c r="AO37" s="309"/>
      <c r="AY37" s="309"/>
      <c r="AZ37" s="309"/>
      <c r="BI37" s="309"/>
      <c r="BS37" s="309"/>
      <c r="CC37" s="309"/>
      <c r="CM37" s="309"/>
      <c r="CW37" s="309"/>
      <c r="DG37" s="309"/>
      <c r="DQ37" s="309"/>
      <c r="EA37" s="309"/>
      <c r="EK37" s="309"/>
      <c r="EU37" s="309"/>
      <c r="FE37" s="309"/>
      <c r="FO37" s="309"/>
      <c r="FY37" s="309"/>
      <c r="GI37" s="309"/>
      <c r="GS37" s="309"/>
      <c r="HC37" s="309"/>
      <c r="HM37" s="309"/>
      <c r="HW37" s="309"/>
    </row>
    <row r="38" s="3" customFormat="true" x14ac:dyDescent="0.25">
      <c r="A38" s="309"/>
      <c r="K38" s="309"/>
      <c r="U38" s="309"/>
      <c r="AE38" s="309"/>
      <c r="AO38" s="309"/>
      <c r="AY38" s="309"/>
      <c r="AZ38" s="309"/>
      <c r="BI38" s="309"/>
      <c r="BS38" s="309"/>
      <c r="CC38" s="309"/>
      <c r="CM38" s="309"/>
      <c r="CW38" s="309"/>
      <c r="DG38" s="309"/>
      <c r="DQ38" s="309"/>
      <c r="EA38" s="309"/>
      <c r="EK38" s="309"/>
      <c r="EU38" s="309"/>
      <c r="FE38" s="309"/>
      <c r="FO38" s="309"/>
      <c r="FY38" s="309"/>
      <c r="GI38" s="309"/>
      <c r="GS38" s="309"/>
      <c r="HC38" s="309"/>
      <c r="HM38" s="309"/>
      <c r="HW38" s="309"/>
    </row>
    <row r="39" s="3" customFormat="true" x14ac:dyDescent="0.25">
      <c r="A39" s="309"/>
      <c r="K39" s="309"/>
      <c r="U39" s="309"/>
      <c r="AE39" s="309"/>
      <c r="AO39" s="309"/>
      <c r="AY39" s="309"/>
      <c r="AZ39" s="309"/>
      <c r="BI39" s="309"/>
      <c r="BS39" s="309"/>
      <c r="CC39" s="309"/>
      <c r="CM39" s="309"/>
      <c r="CW39" s="309"/>
      <c r="DG39" s="309"/>
      <c r="DQ39" s="309"/>
      <c r="EA39" s="309"/>
      <c r="EK39" s="309"/>
      <c r="EU39" s="309"/>
      <c r="FE39" s="309"/>
      <c r="FO39" s="309"/>
      <c r="FY39" s="309"/>
      <c r="GI39" s="309"/>
      <c r="GS39" s="309"/>
      <c r="HC39" s="309"/>
      <c r="HM39" s="309"/>
      <c r="HW39" s="309"/>
    </row>
    <row r="40" s="3" customFormat="true" x14ac:dyDescent="0.25">
      <c r="A40" s="309"/>
      <c r="K40" s="309"/>
      <c r="U40" s="309"/>
      <c r="AE40" s="309"/>
      <c r="AO40" s="309"/>
      <c r="AY40" s="309"/>
      <c r="AZ40" s="309"/>
      <c r="BI40" s="309"/>
      <c r="BS40" s="309"/>
      <c r="CC40" s="309"/>
      <c r="CM40" s="309"/>
      <c r="CW40" s="309"/>
      <c r="DG40" s="309"/>
      <c r="DQ40" s="309"/>
      <c r="EA40" s="309"/>
      <c r="EK40" s="309"/>
      <c r="EU40" s="309"/>
      <c r="FE40" s="309"/>
      <c r="FO40" s="309"/>
      <c r="FY40" s="309"/>
      <c r="GI40" s="309"/>
      <c r="GS40" s="309"/>
      <c r="HC40" s="309"/>
      <c r="HM40" s="309"/>
      <c r="HW40" s="309"/>
    </row>
    <row r="41" s="3" customFormat="true" x14ac:dyDescent="0.25">
      <c r="A41" s="309"/>
      <c r="K41" s="309"/>
      <c r="U41" s="309"/>
      <c r="AE41" s="309"/>
      <c r="AO41" s="309"/>
      <c r="AY41" s="309"/>
      <c r="AZ41" s="309"/>
      <c r="BI41" s="309"/>
      <c r="BS41" s="309"/>
      <c r="CC41" s="309"/>
      <c r="CM41" s="309"/>
      <c r="CW41" s="309"/>
      <c r="DG41" s="309"/>
      <c r="DQ41" s="309"/>
      <c r="EA41" s="309"/>
      <c r="EK41" s="309"/>
      <c r="EU41" s="309"/>
      <c r="FE41" s="309"/>
      <c r="FO41" s="309"/>
      <c r="FY41" s="309"/>
      <c r="GI41" s="309"/>
      <c r="GS41" s="309"/>
      <c r="HC41" s="309"/>
      <c r="HM41" s="309"/>
      <c r="HW41" s="309"/>
    </row>
    <row r="42" s="3" customFormat="true" x14ac:dyDescent="0.25">
      <c r="A42" s="309"/>
      <c r="K42" s="309"/>
      <c r="U42" s="309"/>
      <c r="AE42" s="309"/>
      <c r="AO42" s="309"/>
      <c r="AY42" s="309"/>
      <c r="AZ42" s="309"/>
      <c r="BI42" s="309"/>
      <c r="BS42" s="309"/>
      <c r="CC42" s="309"/>
      <c r="CM42" s="309"/>
      <c r="CW42" s="309"/>
      <c r="DG42" s="309"/>
      <c r="DQ42" s="309"/>
      <c r="EA42" s="309"/>
      <c r="EK42" s="309"/>
      <c r="EU42" s="309"/>
      <c r="FE42" s="309"/>
      <c r="FO42" s="309"/>
      <c r="FY42" s="309"/>
      <c r="GI42" s="309"/>
      <c r="GS42" s="309"/>
      <c r="HC42" s="309"/>
      <c r="HM42" s="309"/>
      <c r="HW42" s="309"/>
    </row>
    <row r="43" s="3" customFormat="true" x14ac:dyDescent="0.25">
      <c r="A43" s="309"/>
      <c r="K43" s="309"/>
      <c r="U43" s="309"/>
      <c r="AE43" s="309"/>
      <c r="AO43" s="309"/>
      <c r="AY43" s="309"/>
      <c r="AZ43" s="309"/>
      <c r="BI43" s="309"/>
      <c r="BS43" s="309"/>
      <c r="CC43" s="309"/>
      <c r="CM43" s="309"/>
      <c r="CW43" s="309"/>
      <c r="DG43" s="309"/>
      <c r="DQ43" s="309"/>
      <c r="EA43" s="309"/>
      <c r="EK43" s="309"/>
      <c r="EU43" s="309"/>
      <c r="FE43" s="309"/>
      <c r="FO43" s="309"/>
      <c r="FY43" s="309"/>
      <c r="GI43" s="309"/>
      <c r="GS43" s="309"/>
      <c r="HC43" s="309"/>
      <c r="HM43" s="309"/>
      <c r="HW43" s="309"/>
    </row>
    <row r="44" s="3" customFormat="true" x14ac:dyDescent="0.25">
      <c r="A44" s="309"/>
      <c r="K44" s="309"/>
      <c r="U44" s="309"/>
      <c r="AE44" s="309"/>
      <c r="AO44" s="309"/>
      <c r="AY44" s="309"/>
      <c r="AZ44" s="309"/>
      <c r="BI44" s="309"/>
      <c r="BS44" s="309"/>
      <c r="CC44" s="309"/>
      <c r="CM44" s="309"/>
      <c r="CW44" s="309"/>
      <c r="DG44" s="309"/>
      <c r="DQ44" s="309"/>
      <c r="EA44" s="309"/>
      <c r="EK44" s="309"/>
      <c r="EU44" s="309"/>
      <c r="FE44" s="309"/>
      <c r="FO44" s="309"/>
      <c r="FY44" s="309"/>
      <c r="GI44" s="309"/>
      <c r="GS44" s="309"/>
      <c r="HC44" s="309"/>
      <c r="HM44" s="309"/>
      <c r="HW44" s="309"/>
    </row>
    <row r="45" s="3" customFormat="true" x14ac:dyDescent="0.25">
      <c r="A45" s="309"/>
      <c r="K45" s="309"/>
      <c r="U45" s="309"/>
      <c r="AE45" s="309"/>
      <c r="AO45" s="309"/>
      <c r="AY45" s="309"/>
      <c r="AZ45" s="309"/>
      <c r="BI45" s="309"/>
      <c r="BS45" s="309"/>
      <c r="CC45" s="309"/>
      <c r="CM45" s="309"/>
      <c r="CW45" s="309"/>
      <c r="DG45" s="309"/>
      <c r="DQ45" s="309"/>
      <c r="EA45" s="309"/>
      <c r="EK45" s="309"/>
      <c r="EU45" s="309"/>
      <c r="FE45" s="309"/>
      <c r="FO45" s="309"/>
      <c r="FY45" s="309"/>
      <c r="GI45" s="309"/>
      <c r="GS45" s="309"/>
      <c r="HC45" s="309"/>
      <c r="HM45" s="309"/>
      <c r="HW45" s="309"/>
    </row>
    <row r="46" s="3" customFormat="true" x14ac:dyDescent="0.25">
      <c r="A46" s="309"/>
      <c r="K46" s="309"/>
      <c r="U46" s="309"/>
      <c r="AE46" s="309"/>
      <c r="AO46" s="309"/>
      <c r="AY46" s="309"/>
      <c r="AZ46" s="309"/>
      <c r="BI46" s="309"/>
      <c r="BS46" s="309"/>
      <c r="CC46" s="309"/>
      <c r="CM46" s="309"/>
      <c r="CW46" s="309"/>
      <c r="DG46" s="309"/>
      <c r="DQ46" s="309"/>
      <c r="EA46" s="309"/>
      <c r="EK46" s="309"/>
      <c r="EU46" s="309"/>
      <c r="FE46" s="309"/>
      <c r="FO46" s="309"/>
      <c r="FY46" s="309"/>
      <c r="GI46" s="309"/>
      <c r="GS46" s="309"/>
      <c r="HC46" s="309"/>
      <c r="HM46" s="309"/>
      <c r="HW46" s="309"/>
    </row>
    <row r="47" s="3" customFormat="true" x14ac:dyDescent="0.25">
      <c r="A47" s="309"/>
      <c r="K47" s="309"/>
      <c r="U47" s="309"/>
      <c r="AE47" s="309"/>
      <c r="AO47" s="309"/>
      <c r="AY47" s="309"/>
      <c r="AZ47" s="309"/>
      <c r="BI47" s="309"/>
      <c r="BS47" s="309"/>
      <c r="CC47" s="309"/>
      <c r="CM47" s="309"/>
      <c r="CW47" s="309"/>
      <c r="DG47" s="309"/>
      <c r="DQ47" s="309"/>
      <c r="EA47" s="309"/>
      <c r="EK47" s="309"/>
      <c r="EU47" s="309"/>
      <c r="FE47" s="309"/>
      <c r="FO47" s="309"/>
      <c r="FY47" s="309"/>
      <c r="GI47" s="309"/>
      <c r="GS47" s="309"/>
      <c r="HC47" s="309"/>
      <c r="HM47" s="309"/>
      <c r="HW47" s="309"/>
    </row>
    <row r="48" s="3" customFormat="true" x14ac:dyDescent="0.25">
      <c r="A48" s="309"/>
      <c r="K48" s="309"/>
      <c r="U48" s="309"/>
      <c r="AE48" s="309"/>
      <c r="AO48" s="309"/>
      <c r="AY48" s="309"/>
      <c r="AZ48" s="309"/>
      <c r="BI48" s="309"/>
      <c r="BS48" s="309"/>
      <c r="CC48" s="309"/>
      <c r="CM48" s="309"/>
      <c r="CW48" s="309"/>
      <c r="DG48" s="309"/>
      <c r="DQ48" s="309"/>
      <c r="EA48" s="309"/>
      <c r="EK48" s="309"/>
      <c r="EU48" s="309"/>
      <c r="FE48" s="309"/>
      <c r="FO48" s="309"/>
      <c r="FY48" s="309"/>
      <c r="GI48" s="309"/>
      <c r="GS48" s="309"/>
      <c r="HC48" s="309"/>
      <c r="HM48" s="309"/>
      <c r="HW48" s="309"/>
    </row>
    <row r="49" s="3" customFormat="true" x14ac:dyDescent="0.25">
      <c r="A49" s="309"/>
      <c r="K49" s="309"/>
      <c r="U49" s="309"/>
      <c r="AE49" s="309"/>
      <c r="AO49" s="309"/>
      <c r="AY49" s="309"/>
      <c r="AZ49" s="309"/>
      <c r="BI49" s="309"/>
      <c r="BS49" s="309"/>
      <c r="CC49" s="309"/>
      <c r="CM49" s="309"/>
      <c r="CW49" s="309"/>
      <c r="DG49" s="309"/>
      <c r="DQ49" s="309"/>
      <c r="EA49" s="309"/>
      <c r="EK49" s="309"/>
      <c r="EU49" s="309"/>
      <c r="FE49" s="309"/>
      <c r="FO49" s="309"/>
      <c r="FY49" s="309"/>
      <c r="GI49" s="309"/>
      <c r="GS49" s="309"/>
      <c r="HC49" s="309"/>
      <c r="HM49" s="309"/>
      <c r="HW49" s="309"/>
    </row>
    <row r="50" s="3" customFormat="true" x14ac:dyDescent="0.25">
      <c r="A50" s="309"/>
      <c r="K50" s="309"/>
      <c r="U50" s="309"/>
      <c r="AE50" s="309"/>
      <c r="AO50" s="309"/>
      <c r="AY50" s="309"/>
      <c r="AZ50" s="309"/>
      <c r="BI50" s="309"/>
      <c r="BS50" s="309"/>
      <c r="CC50" s="309"/>
      <c r="CM50" s="309"/>
      <c r="CW50" s="309"/>
      <c r="DG50" s="309"/>
      <c r="DQ50" s="309"/>
      <c r="EA50" s="309"/>
      <c r="EK50" s="309"/>
      <c r="EU50" s="309"/>
      <c r="FE50" s="309"/>
      <c r="FO50" s="309"/>
      <c r="FY50" s="309"/>
      <c r="GI50" s="309"/>
      <c r="GS50" s="309"/>
      <c r="HC50" s="309"/>
      <c r="HM50" s="309"/>
      <c r="HW50" s="309"/>
    </row>
    <row r="51" s="3" customFormat="true" x14ac:dyDescent="0.25">
      <c r="A51" s="309"/>
      <c r="K51" s="309"/>
      <c r="U51" s="309"/>
      <c r="AE51" s="309"/>
      <c r="AO51" s="309"/>
      <c r="AY51" s="309"/>
      <c r="AZ51" s="309"/>
      <c r="BI51" s="309"/>
      <c r="BS51" s="309"/>
      <c r="CC51" s="309"/>
      <c r="CM51" s="309"/>
      <c r="CW51" s="309"/>
      <c r="DG51" s="309"/>
      <c r="DQ51" s="309"/>
      <c r="EA51" s="309"/>
      <c r="EK51" s="309"/>
      <c r="EU51" s="309"/>
      <c r="FE51" s="309"/>
      <c r="FO51" s="309"/>
      <c r="FY51" s="309"/>
      <c r="GI51" s="309"/>
      <c r="GS51" s="309"/>
      <c r="HC51" s="309"/>
      <c r="HM51" s="309"/>
      <c r="HW51" s="309"/>
    </row>
    <row r="52" s="3" customFormat="true" x14ac:dyDescent="0.25">
      <c r="A52" s="309"/>
      <c r="K52" s="309"/>
      <c r="U52" s="309"/>
      <c r="AE52" s="309"/>
      <c r="AO52" s="309"/>
      <c r="AY52" s="309"/>
      <c r="AZ52" s="309"/>
      <c r="BI52" s="309"/>
      <c r="BS52" s="309"/>
      <c r="CC52" s="309"/>
      <c r="CM52" s="309"/>
      <c r="CW52" s="309"/>
      <c r="DG52" s="309"/>
      <c r="DQ52" s="309"/>
      <c r="EA52" s="309"/>
      <c r="EK52" s="309"/>
      <c r="EU52" s="309"/>
      <c r="FE52" s="309"/>
      <c r="FO52" s="309"/>
      <c r="FY52" s="309"/>
      <c r="GI52" s="309"/>
      <c r="GS52" s="309"/>
      <c r="HC52" s="309"/>
      <c r="HM52" s="309"/>
      <c r="HW52" s="309"/>
    </row>
    <row r="53" s="3" customFormat="true" x14ac:dyDescent="0.25">
      <c r="A53" s="309"/>
      <c r="K53" s="309"/>
      <c r="U53" s="309"/>
      <c r="AE53" s="309"/>
      <c r="AO53" s="309"/>
      <c r="AY53" s="309"/>
      <c r="AZ53" s="309"/>
      <c r="BI53" s="309"/>
      <c r="BS53" s="309"/>
      <c r="CC53" s="309"/>
      <c r="CM53" s="309"/>
      <c r="CW53" s="309"/>
      <c r="DG53" s="309"/>
      <c r="DQ53" s="309"/>
      <c r="EA53" s="309"/>
      <c r="EK53" s="309"/>
      <c r="EU53" s="309"/>
      <c r="FE53" s="309"/>
      <c r="FO53" s="309"/>
      <c r="FY53" s="309"/>
      <c r="GI53" s="309"/>
      <c r="GS53" s="309"/>
      <c r="HC53" s="309"/>
      <c r="HM53" s="309"/>
      <c r="HW53" s="309"/>
    </row>
    <row r="54" s="3" customFormat="true" x14ac:dyDescent="0.25">
      <c r="A54" s="309"/>
      <c r="K54" s="309"/>
      <c r="U54" s="309"/>
      <c r="AE54" s="309"/>
      <c r="AO54" s="309"/>
      <c r="AY54" s="309"/>
      <c r="AZ54" s="309"/>
      <c r="BI54" s="309"/>
      <c r="BS54" s="309"/>
      <c r="CC54" s="309"/>
      <c r="CM54" s="309"/>
      <c r="CW54" s="309"/>
      <c r="DG54" s="309"/>
      <c r="DQ54" s="309"/>
      <c r="EA54" s="309"/>
      <c r="EK54" s="309"/>
      <c r="EU54" s="309"/>
      <c r="FE54" s="309"/>
      <c r="FO54" s="309"/>
      <c r="FY54" s="309"/>
      <c r="GI54" s="309"/>
      <c r="GS54" s="309"/>
      <c r="HC54" s="309"/>
      <c r="HM54" s="309"/>
      <c r="HW54" s="309"/>
    </row>
    <row r="55" s="3" customFormat="true" x14ac:dyDescent="0.25">
      <c r="A55" s="309"/>
      <c r="K55" s="309"/>
      <c r="U55" s="309"/>
      <c r="AE55" s="309"/>
      <c r="AO55" s="309"/>
      <c r="AY55" s="309"/>
      <c r="AZ55" s="309"/>
      <c r="BI55" s="309"/>
      <c r="BS55" s="309"/>
      <c r="CC55" s="309"/>
      <c r="CM55" s="309"/>
      <c r="CW55" s="309"/>
      <c r="DG55" s="309"/>
      <c r="DQ55" s="309"/>
      <c r="EA55" s="309"/>
      <c r="EK55" s="309"/>
      <c r="EU55" s="309"/>
      <c r="FE55" s="309"/>
      <c r="FO55" s="309"/>
      <c r="FY55" s="309"/>
      <c r="GI55" s="309"/>
      <c r="GS55" s="309"/>
      <c r="HC55" s="309"/>
      <c r="HM55" s="309"/>
      <c r="HW55" s="309"/>
    </row>
    <row r="56" s="3" customFormat="true" x14ac:dyDescent="0.25">
      <c r="A56" s="309"/>
      <c r="K56" s="309"/>
      <c r="U56" s="309"/>
      <c r="AE56" s="309"/>
      <c r="AO56" s="309"/>
      <c r="AY56" s="309"/>
      <c r="AZ56" s="309"/>
      <c r="BI56" s="309"/>
      <c r="BS56" s="309"/>
      <c r="CC56" s="309"/>
      <c r="CM56" s="309"/>
      <c r="CW56" s="309"/>
      <c r="DG56" s="309"/>
      <c r="DQ56" s="309"/>
      <c r="EA56" s="309"/>
      <c r="EK56" s="309"/>
      <c r="EU56" s="309"/>
      <c r="FE56" s="309"/>
      <c r="FO56" s="309"/>
      <c r="FY56" s="309"/>
      <c r="GI56" s="309"/>
      <c r="GS56" s="309"/>
      <c r="HC56" s="309"/>
      <c r="HM56" s="309"/>
      <c r="HW56" s="309"/>
    </row>
    <row r="57" s="3" customFormat="true" x14ac:dyDescent="0.25">
      <c r="A57" s="309"/>
      <c r="K57" s="309"/>
      <c r="U57" s="309"/>
      <c r="AE57" s="309"/>
      <c r="AO57" s="309"/>
      <c r="AY57" s="309"/>
      <c r="AZ57" s="309"/>
      <c r="BI57" s="309"/>
      <c r="BS57" s="309"/>
      <c r="CC57" s="309"/>
      <c r="CM57" s="309"/>
      <c r="CW57" s="309"/>
      <c r="DG57" s="309"/>
      <c r="DQ57" s="309"/>
      <c r="EA57" s="309"/>
      <c r="EK57" s="309"/>
      <c r="EU57" s="309"/>
      <c r="FE57" s="309"/>
      <c r="FO57" s="309"/>
      <c r="FY57" s="309"/>
      <c r="GI57" s="309"/>
      <c r="GS57" s="309"/>
      <c r="HC57" s="309"/>
      <c r="HM57" s="309"/>
      <c r="HW57" s="309"/>
    </row>
    <row r="58" s="3" customFormat="true" x14ac:dyDescent="0.25">
      <c r="A58" s="309"/>
      <c r="K58" s="309"/>
      <c r="U58" s="309"/>
      <c r="AE58" s="309"/>
      <c r="AO58" s="309"/>
      <c r="AY58" s="309"/>
      <c r="AZ58" s="309"/>
      <c r="BI58" s="309"/>
      <c r="BS58" s="309"/>
      <c r="CC58" s="309"/>
      <c r="CM58" s="309"/>
      <c r="CW58" s="309"/>
      <c r="DG58" s="309"/>
      <c r="DQ58" s="309"/>
      <c r="EA58" s="309"/>
      <c r="EK58" s="309"/>
      <c r="EU58" s="309"/>
      <c r="FE58" s="309"/>
      <c r="FO58" s="309"/>
      <c r="FY58" s="309"/>
      <c r="GI58" s="309"/>
      <c r="GS58" s="309"/>
      <c r="HC58" s="309"/>
      <c r="HM58" s="309"/>
      <c r="HW58" s="309"/>
    </row>
    <row r="59" s="3" customFormat="true" x14ac:dyDescent="0.25">
      <c r="A59" s="309"/>
      <c r="K59" s="309"/>
      <c r="U59" s="309"/>
      <c r="AE59" s="309"/>
      <c r="AO59" s="309"/>
      <c r="AY59" s="309"/>
      <c r="AZ59" s="309"/>
      <c r="BI59" s="309"/>
      <c r="BS59" s="309"/>
      <c r="CC59" s="309"/>
      <c r="CM59" s="309"/>
      <c r="CW59" s="309"/>
      <c r="DG59" s="309"/>
      <c r="DQ59" s="309"/>
      <c r="EA59" s="309"/>
      <c r="EK59" s="309"/>
      <c r="EU59" s="309"/>
      <c r="FE59" s="309"/>
      <c r="FO59" s="309"/>
      <c r="FY59" s="309"/>
      <c r="GI59" s="309"/>
      <c r="GS59" s="309"/>
      <c r="HC59" s="309"/>
      <c r="HM59" s="309"/>
      <c r="HW59" s="309"/>
    </row>
    <row r="60" s="3" customFormat="true" x14ac:dyDescent="0.25">
      <c r="A60" s="309"/>
      <c r="K60" s="309"/>
      <c r="U60" s="309"/>
      <c r="AE60" s="309"/>
      <c r="AO60" s="309"/>
      <c r="AY60" s="309"/>
      <c r="AZ60" s="309"/>
      <c r="BI60" s="309"/>
      <c r="BS60" s="309"/>
      <c r="CC60" s="309"/>
      <c r="CM60" s="309"/>
      <c r="CW60" s="309"/>
      <c r="DG60" s="309"/>
      <c r="DQ60" s="309"/>
      <c r="EA60" s="309"/>
      <c r="EK60" s="309"/>
      <c r="EU60" s="309"/>
      <c r="FE60" s="309"/>
      <c r="FO60" s="309"/>
      <c r="FY60" s="309"/>
      <c r="GI60" s="309"/>
      <c r="GS60" s="309"/>
      <c r="HC60" s="309"/>
      <c r="HM60" s="309"/>
      <c r="HW60" s="309"/>
    </row>
    <row r="61" s="3" customFormat="true" x14ac:dyDescent="0.25">
      <c r="A61" s="309"/>
      <c r="K61" s="309"/>
      <c r="U61" s="309"/>
      <c r="AE61" s="309"/>
      <c r="AO61" s="309"/>
      <c r="AY61" s="309"/>
      <c r="AZ61" s="309"/>
      <c r="BI61" s="309"/>
      <c r="BS61" s="309"/>
      <c r="CC61" s="309"/>
      <c r="CM61" s="309"/>
      <c r="CW61" s="309"/>
      <c r="DG61" s="309"/>
      <c r="DQ61" s="309"/>
      <c r="EA61" s="309"/>
      <c r="EK61" s="309"/>
      <c r="EU61" s="309"/>
      <c r="FE61" s="309"/>
      <c r="FO61" s="309"/>
      <c r="FY61" s="309"/>
      <c r="GI61" s="309"/>
      <c r="GS61" s="309"/>
      <c r="HC61" s="309"/>
      <c r="HM61" s="309"/>
      <c r="HW61" s="309"/>
    </row>
    <row r="62" s="3" customFormat="true" x14ac:dyDescent="0.25">
      <c r="A62" s="309"/>
      <c r="K62" s="309"/>
      <c r="U62" s="309"/>
      <c r="AE62" s="309"/>
      <c r="AO62" s="309"/>
      <c r="AY62" s="309"/>
      <c r="AZ62" s="309"/>
      <c r="BI62" s="309"/>
      <c r="BS62" s="309"/>
      <c r="CC62" s="309"/>
      <c r="CM62" s="309"/>
      <c r="CW62" s="309"/>
      <c r="DG62" s="309"/>
      <c r="DQ62" s="309"/>
      <c r="EA62" s="309"/>
      <c r="EK62" s="309"/>
      <c r="EU62" s="309"/>
      <c r="FE62" s="309"/>
      <c r="FO62" s="309"/>
      <c r="FY62" s="309"/>
      <c r="GI62" s="309"/>
      <c r="GS62" s="309"/>
      <c r="HC62" s="309"/>
      <c r="HM62" s="309"/>
      <c r="HW62" s="309"/>
    </row>
    <row r="63" s="3" customFormat="true" x14ac:dyDescent="0.25">
      <c r="A63" s="309"/>
      <c r="K63" s="309"/>
      <c r="U63" s="309"/>
      <c r="AE63" s="309"/>
      <c r="AO63" s="309"/>
      <c r="AY63" s="309"/>
      <c r="AZ63" s="309"/>
      <c r="BI63" s="309"/>
      <c r="BS63" s="309"/>
      <c r="CC63" s="309"/>
      <c r="CM63" s="309"/>
      <c r="CW63" s="309"/>
      <c r="DG63" s="309"/>
      <c r="DQ63" s="309"/>
      <c r="EA63" s="309"/>
      <c r="EK63" s="309"/>
      <c r="EU63" s="309"/>
      <c r="FE63" s="309"/>
      <c r="FO63" s="309"/>
      <c r="FY63" s="309"/>
      <c r="GI63" s="309"/>
      <c r="GS63" s="309"/>
      <c r="HC63" s="309"/>
      <c r="HM63" s="309"/>
      <c r="HW63" s="309"/>
    </row>
    <row r="64" s="3" customFormat="true" x14ac:dyDescent="0.25">
      <c r="A64" s="309"/>
      <c r="K64" s="309"/>
      <c r="U64" s="309"/>
      <c r="AE64" s="309"/>
      <c r="AO64" s="309"/>
      <c r="AY64" s="309"/>
      <c r="AZ64" s="309"/>
      <c r="BI64" s="309"/>
      <c r="BS64" s="309"/>
      <c r="CC64" s="309"/>
      <c r="CM64" s="309"/>
      <c r="CW64" s="309"/>
      <c r="DG64" s="309"/>
      <c r="DQ64" s="309"/>
      <c r="EA64" s="309"/>
      <c r="EK64" s="309"/>
      <c r="EU64" s="309"/>
      <c r="FE64" s="309"/>
      <c r="FO64" s="309"/>
      <c r="FY64" s="309"/>
      <c r="GI64" s="309"/>
      <c r="GS64" s="309"/>
      <c r="HC64" s="309"/>
      <c r="HM64" s="309"/>
      <c r="HW64" s="309"/>
    </row>
    <row r="65" s="3" customFormat="true" x14ac:dyDescent="0.25">
      <c r="A65" s="309"/>
      <c r="K65" s="309"/>
      <c r="U65" s="309"/>
      <c r="AE65" s="309"/>
      <c r="AO65" s="309"/>
      <c r="AY65" s="309"/>
      <c r="AZ65" s="309"/>
      <c r="BI65" s="309"/>
      <c r="BS65" s="309"/>
      <c r="CC65" s="309"/>
      <c r="CM65" s="309"/>
      <c r="CW65" s="309"/>
      <c r="DG65" s="309"/>
      <c r="DQ65" s="309"/>
      <c r="EA65" s="309"/>
      <c r="EK65" s="309"/>
      <c r="EU65" s="309"/>
      <c r="FE65" s="309"/>
      <c r="FO65" s="309"/>
      <c r="FY65" s="309"/>
      <c r="GI65" s="309"/>
      <c r="GS65" s="309"/>
      <c r="HC65" s="309"/>
      <c r="HM65" s="309"/>
      <c r="HW65" s="309"/>
    </row>
    <row r="66" s="3" customFormat="true" x14ac:dyDescent="0.25">
      <c r="A66" s="309"/>
      <c r="K66" s="309"/>
      <c r="U66" s="309"/>
      <c r="AE66" s="309"/>
      <c r="AO66" s="309"/>
      <c r="AY66" s="309"/>
      <c r="AZ66" s="309"/>
      <c r="BI66" s="309"/>
      <c r="BS66" s="309"/>
      <c r="CC66" s="309"/>
      <c r="CM66" s="309"/>
      <c r="CW66" s="309"/>
      <c r="DG66" s="309"/>
      <c r="DQ66" s="309"/>
      <c r="EA66" s="309"/>
      <c r="EK66" s="309"/>
      <c r="EU66" s="309"/>
      <c r="FE66" s="309"/>
      <c r="FO66" s="309"/>
      <c r="FY66" s="309"/>
      <c r="GI66" s="309"/>
      <c r="GS66" s="309"/>
      <c r="HC66" s="309"/>
      <c r="HM66" s="309"/>
      <c r="HW66" s="309"/>
    </row>
    <row r="67" s="3" customFormat="true" x14ac:dyDescent="0.25">
      <c r="A67" s="309"/>
      <c r="K67" s="309"/>
      <c r="U67" s="309"/>
      <c r="AE67" s="309"/>
      <c r="AO67" s="309"/>
      <c r="AY67" s="309"/>
      <c r="AZ67" s="309"/>
      <c r="BI67" s="309"/>
      <c r="BS67" s="309"/>
      <c r="CC67" s="309"/>
      <c r="CM67" s="309"/>
      <c r="CW67" s="309"/>
      <c r="DG67" s="309"/>
      <c r="DQ67" s="309"/>
      <c r="EA67" s="309"/>
      <c r="EK67" s="309"/>
      <c r="EU67" s="309"/>
      <c r="FE67" s="309"/>
      <c r="FO67" s="309"/>
      <c r="FY67" s="309"/>
      <c r="GI67" s="309"/>
      <c r="GS67" s="309"/>
      <c r="HC67" s="309"/>
      <c r="HM67" s="309"/>
      <c r="HW67" s="309"/>
    </row>
    <row r="68" s="3" customFormat="true" x14ac:dyDescent="0.25">
      <c r="A68" s="309"/>
      <c r="K68" s="309"/>
      <c r="U68" s="309"/>
      <c r="AE68" s="309"/>
      <c r="AO68" s="309"/>
      <c r="AY68" s="309"/>
      <c r="AZ68" s="309"/>
      <c r="BI68" s="309"/>
      <c r="BS68" s="309"/>
      <c r="CC68" s="309"/>
      <c r="CM68" s="309"/>
      <c r="CW68" s="309"/>
      <c r="DG68" s="309"/>
      <c r="DQ68" s="309"/>
      <c r="EA68" s="309"/>
      <c r="EK68" s="309"/>
      <c r="EU68" s="309"/>
      <c r="FE68" s="309"/>
      <c r="FO68" s="309"/>
      <c r="FY68" s="309"/>
      <c r="GI68" s="309"/>
      <c r="GS68" s="309"/>
      <c r="HC68" s="309"/>
      <c r="HM68" s="309"/>
      <c r="HW68" s="309"/>
    </row>
    <row r="69" s="3" customFormat="true" x14ac:dyDescent="0.25">
      <c r="A69" s="309"/>
      <c r="K69" s="309"/>
      <c r="U69" s="309"/>
      <c r="AE69" s="309"/>
      <c r="AO69" s="309"/>
      <c r="AY69" s="309"/>
      <c r="AZ69" s="309"/>
      <c r="BI69" s="309"/>
      <c r="BS69" s="309"/>
      <c r="CC69" s="309"/>
      <c r="CM69" s="309"/>
      <c r="CW69" s="309"/>
      <c r="DG69" s="309"/>
      <c r="DQ69" s="309"/>
      <c r="EA69" s="309"/>
      <c r="EK69" s="309"/>
      <c r="EU69" s="309"/>
      <c r="FE69" s="309"/>
      <c r="FO69" s="309"/>
      <c r="FY69" s="309"/>
      <c r="GI69" s="309"/>
      <c r="GS69" s="309"/>
      <c r="HC69" s="309"/>
      <c r="HM69" s="309"/>
      <c r="HW69" s="309"/>
    </row>
    <row r="70" s="3" customFormat="true" x14ac:dyDescent="0.25">
      <c r="A70" s="309"/>
      <c r="K70" s="309"/>
      <c r="U70" s="309"/>
      <c r="AE70" s="309"/>
      <c r="AO70" s="309"/>
      <c r="AY70" s="309"/>
      <c r="AZ70" s="309"/>
      <c r="BI70" s="309"/>
      <c r="BS70" s="309"/>
      <c r="CC70" s="309"/>
      <c r="CM70" s="309"/>
      <c r="CW70" s="309"/>
      <c r="DG70" s="309"/>
      <c r="DQ70" s="309"/>
      <c r="EA70" s="309"/>
      <c r="EK70" s="309"/>
      <c r="EU70" s="309"/>
      <c r="FE70" s="309"/>
      <c r="FO70" s="309"/>
      <c r="FY70" s="309"/>
      <c r="GI70" s="309"/>
      <c r="GS70" s="309"/>
      <c r="HC70" s="309"/>
      <c r="HM70" s="309"/>
      <c r="HW70" s="309"/>
    </row>
    <row r="71" s="3" customFormat="true" x14ac:dyDescent="0.25">
      <c r="A71" s="309"/>
      <c r="K71" s="309"/>
      <c r="U71" s="309"/>
      <c r="AE71" s="309"/>
      <c r="AO71" s="309"/>
      <c r="AY71" s="309"/>
      <c r="AZ71" s="309"/>
      <c r="BI71" s="309"/>
      <c r="BS71" s="309"/>
      <c r="CC71" s="309"/>
      <c r="CM71" s="309"/>
      <c r="CW71" s="309"/>
      <c r="DG71" s="309"/>
      <c r="DQ71" s="309"/>
      <c r="EA71" s="309"/>
      <c r="EK71" s="309"/>
      <c r="EU71" s="309"/>
      <c r="FE71" s="309"/>
      <c r="FO71" s="309"/>
      <c r="FY71" s="309"/>
      <c r="GI71" s="309"/>
      <c r="GS71" s="309"/>
      <c r="HC71" s="309"/>
      <c r="HM71" s="309"/>
      <c r="HW71" s="309"/>
    </row>
    <row r="72" s="3" customFormat="true" x14ac:dyDescent="0.25">
      <c r="A72" s="309"/>
      <c r="K72" s="309"/>
      <c r="U72" s="309"/>
      <c r="AE72" s="309"/>
      <c r="AO72" s="309"/>
      <c r="AY72" s="309"/>
      <c r="AZ72" s="309"/>
      <c r="BI72" s="309"/>
      <c r="BS72" s="309"/>
      <c r="CC72" s="309"/>
      <c r="CM72" s="309"/>
      <c r="CW72" s="309"/>
      <c r="DG72" s="309"/>
      <c r="DQ72" s="309"/>
      <c r="EA72" s="309"/>
      <c r="EK72" s="309"/>
      <c r="EU72" s="309"/>
      <c r="FE72" s="309"/>
      <c r="FO72" s="309"/>
      <c r="FY72" s="309"/>
      <c r="GI72" s="309"/>
      <c r="GS72" s="309"/>
      <c r="HC72" s="309"/>
      <c r="HM72" s="309"/>
      <c r="HW72" s="309"/>
    </row>
    <row r="73" s="3" customFormat="true" x14ac:dyDescent="0.25">
      <c r="A73" s="309"/>
      <c r="K73" s="309"/>
      <c r="U73" s="309"/>
      <c r="AE73" s="309"/>
      <c r="AO73" s="309"/>
      <c r="AY73" s="309"/>
      <c r="AZ73" s="309"/>
      <c r="BI73" s="309"/>
      <c r="BS73" s="309"/>
      <c r="CC73" s="309"/>
      <c r="CM73" s="309"/>
      <c r="CW73" s="309"/>
      <c r="DG73" s="309"/>
      <c r="DQ73" s="309"/>
      <c r="EA73" s="309"/>
      <c r="EK73" s="309"/>
      <c r="EU73" s="309"/>
      <c r="FE73" s="309"/>
      <c r="FO73" s="309"/>
      <c r="FY73" s="309"/>
      <c r="GI73" s="309"/>
      <c r="GS73" s="309"/>
      <c r="HC73" s="309"/>
      <c r="HM73" s="309"/>
      <c r="HW73" s="309"/>
    </row>
    <row r="74" s="3" customFormat="true" x14ac:dyDescent="0.25">
      <c r="A74" s="309"/>
      <c r="K74" s="309"/>
      <c r="U74" s="309"/>
      <c r="AE74" s="309"/>
      <c r="AO74" s="309"/>
      <c r="AY74" s="309"/>
      <c r="AZ74" s="309"/>
      <c r="BI74" s="309"/>
      <c r="BS74" s="309"/>
      <c r="CC74" s="309"/>
      <c r="CM74" s="309"/>
      <c r="CW74" s="309"/>
      <c r="DG74" s="309"/>
      <c r="DQ74" s="309"/>
      <c r="EA74" s="309"/>
      <c r="EK74" s="309"/>
      <c r="EU74" s="309"/>
      <c r="FE74" s="309"/>
      <c r="FO74" s="309"/>
      <c r="FY74" s="309"/>
      <c r="GI74" s="309"/>
      <c r="GS74" s="309"/>
      <c r="HC74" s="309"/>
      <c r="HM74" s="309"/>
      <c r="HW74" s="309"/>
    </row>
    <row r="75" s="3" customFormat="true" x14ac:dyDescent="0.25">
      <c r="A75" s="309"/>
      <c r="K75" s="309"/>
      <c r="U75" s="309"/>
      <c r="AE75" s="309"/>
      <c r="AO75" s="309"/>
      <c r="AY75" s="309"/>
      <c r="AZ75" s="309"/>
      <c r="BI75" s="309"/>
      <c r="BS75" s="309"/>
      <c r="CC75" s="309"/>
      <c r="CM75" s="309"/>
      <c r="CW75" s="309"/>
      <c r="DG75" s="309"/>
      <c r="DQ75" s="309"/>
      <c r="EA75" s="309"/>
      <c r="EK75" s="309"/>
      <c r="EU75" s="309"/>
      <c r="FE75" s="309"/>
      <c r="FO75" s="309"/>
      <c r="FY75" s="309"/>
      <c r="GI75" s="309"/>
      <c r="GS75" s="309"/>
      <c r="HC75" s="309"/>
      <c r="HM75" s="309"/>
      <c r="HW75" s="309"/>
    </row>
    <row r="76" s="3" customFormat="true" x14ac:dyDescent="0.25">
      <c r="A76" s="309"/>
      <c r="K76" s="309"/>
      <c r="U76" s="309"/>
      <c r="AE76" s="309"/>
      <c r="AO76" s="309"/>
      <c r="AY76" s="309"/>
      <c r="AZ76" s="309"/>
      <c r="BI76" s="309"/>
      <c r="BS76" s="309"/>
      <c r="CC76" s="309"/>
      <c r="CM76" s="309"/>
      <c r="CW76" s="309"/>
      <c r="DG76" s="309"/>
      <c r="DQ76" s="309"/>
      <c r="EA76" s="309"/>
      <c r="EK76" s="309"/>
      <c r="EU76" s="309"/>
      <c r="FE76" s="309"/>
      <c r="FO76" s="309"/>
      <c r="FY76" s="309"/>
      <c r="GI76" s="309"/>
      <c r="GS76" s="309"/>
      <c r="HC76" s="309"/>
      <c r="HM76" s="309"/>
      <c r="HW76" s="309"/>
    </row>
    <row r="77" s="3" customFormat="true" x14ac:dyDescent="0.25">
      <c r="A77" s="309"/>
      <c r="K77" s="309"/>
      <c r="U77" s="309"/>
      <c r="AE77" s="309"/>
      <c r="AO77" s="309"/>
      <c r="AY77" s="309"/>
      <c r="AZ77" s="309"/>
      <c r="BI77" s="309"/>
      <c r="BS77" s="309"/>
      <c r="CC77" s="309"/>
      <c r="CM77" s="309"/>
      <c r="CW77" s="309"/>
      <c r="DG77" s="309"/>
      <c r="DQ77" s="309"/>
      <c r="EA77" s="309"/>
      <c r="EK77" s="309"/>
      <c r="EU77" s="309"/>
      <c r="FE77" s="309"/>
      <c r="FO77" s="309"/>
      <c r="FY77" s="309"/>
      <c r="GI77" s="309"/>
      <c r="GS77" s="309"/>
      <c r="HC77" s="309"/>
      <c r="HM77" s="309"/>
      <c r="HW77" s="309"/>
    </row>
    <row r="78" s="3" customFormat="true" x14ac:dyDescent="0.25">
      <c r="A78" s="309"/>
      <c r="K78" s="309"/>
      <c r="U78" s="309"/>
      <c r="AE78" s="309"/>
      <c r="AO78" s="309"/>
      <c r="AY78" s="309"/>
      <c r="AZ78" s="309"/>
      <c r="BI78" s="309"/>
      <c r="BS78" s="309"/>
      <c r="CC78" s="309"/>
      <c r="CM78" s="309"/>
      <c r="CW78" s="309"/>
      <c r="DG78" s="309"/>
      <c r="DQ78" s="309"/>
      <c r="EA78" s="309"/>
      <c r="EK78" s="309"/>
      <c r="EU78" s="309"/>
      <c r="FE78" s="309"/>
      <c r="FO78" s="309"/>
      <c r="FY78" s="309"/>
      <c r="GI78" s="309"/>
      <c r="GS78" s="309"/>
      <c r="HC78" s="309"/>
      <c r="HM78" s="309"/>
      <c r="HW78" s="309"/>
    </row>
    <row r="79" s="3" customFormat="true" x14ac:dyDescent="0.25">
      <c r="A79" s="309"/>
      <c r="K79" s="309"/>
      <c r="U79" s="309"/>
      <c r="AE79" s="309"/>
      <c r="AO79" s="309"/>
      <c r="AY79" s="309"/>
      <c r="AZ79" s="309"/>
      <c r="BI79" s="309"/>
      <c r="BS79" s="309"/>
      <c r="CC79" s="309"/>
      <c r="CM79" s="309"/>
      <c r="CW79" s="309"/>
      <c r="DG79" s="309"/>
      <c r="DQ79" s="309"/>
      <c r="EA79" s="309"/>
      <c r="EK79" s="309"/>
      <c r="EU79" s="309"/>
      <c r="FE79" s="309"/>
      <c r="FO79" s="309"/>
      <c r="FY79" s="309"/>
      <c r="GI79" s="309"/>
      <c r="GS79" s="309"/>
      <c r="HC79" s="309"/>
      <c r="HM79" s="309"/>
      <c r="HW79" s="309"/>
    </row>
    <row r="80" s="3" customFormat="true" x14ac:dyDescent="0.25">
      <c r="A80" s="309"/>
      <c r="K80" s="309"/>
      <c r="U80" s="309"/>
      <c r="AE80" s="309"/>
      <c r="AO80" s="309"/>
      <c r="AY80" s="309"/>
      <c r="AZ80" s="309"/>
      <c r="BI80" s="309"/>
      <c r="BS80" s="309"/>
      <c r="CC80" s="309"/>
      <c r="CM80" s="309"/>
      <c r="CW80" s="309"/>
      <c r="DG80" s="309"/>
      <c r="DQ80" s="309"/>
      <c r="EA80" s="309"/>
      <c r="EK80" s="309"/>
      <c r="EU80" s="309"/>
      <c r="FE80" s="309"/>
      <c r="FO80" s="309"/>
      <c r="FY80" s="309"/>
      <c r="GI80" s="309"/>
      <c r="GS80" s="309"/>
      <c r="HC80" s="309"/>
      <c r="HM80" s="309"/>
      <c r="HW80" s="309"/>
    </row>
    <row r="81" s="3" customFormat="true" x14ac:dyDescent="0.25">
      <c r="A81" s="309"/>
      <c r="K81" s="309"/>
      <c r="U81" s="309"/>
      <c r="AE81" s="309"/>
      <c r="AO81" s="309"/>
      <c r="AY81" s="309"/>
      <c r="AZ81" s="309"/>
      <c r="BI81" s="309"/>
      <c r="BS81" s="309"/>
      <c r="CC81" s="309"/>
      <c r="CM81" s="309"/>
      <c r="CW81" s="309"/>
      <c r="DG81" s="309"/>
      <c r="DQ81" s="309"/>
      <c r="EA81" s="309"/>
      <c r="EK81" s="309"/>
      <c r="EU81" s="309"/>
      <c r="FE81" s="309"/>
      <c r="FO81" s="309"/>
      <c r="FY81" s="309"/>
      <c r="GI81" s="309"/>
      <c r="GS81" s="309"/>
      <c r="HC81" s="309"/>
      <c r="HM81" s="309"/>
      <c r="HW81" s="309"/>
    </row>
    <row r="82" s="3" customFormat="true" x14ac:dyDescent="0.25">
      <c r="A82" s="309"/>
      <c r="K82" s="309"/>
      <c r="U82" s="309"/>
      <c r="AE82" s="309"/>
      <c r="AO82" s="309"/>
      <c r="AY82" s="309"/>
      <c r="AZ82" s="309"/>
      <c r="BI82" s="309"/>
      <c r="BS82" s="309"/>
      <c r="CC82" s="309"/>
      <c r="CM82" s="309"/>
      <c r="CW82" s="309"/>
      <c r="DG82" s="309"/>
      <c r="DQ82" s="309"/>
      <c r="EA82" s="309"/>
      <c r="EK82" s="309"/>
      <c r="EU82" s="309"/>
      <c r="FE82" s="309"/>
      <c r="FO82" s="309"/>
      <c r="FY82" s="309"/>
      <c r="GI82" s="309"/>
      <c r="GS82" s="309"/>
      <c r="HC82" s="309"/>
      <c r="HM82" s="309"/>
      <c r="HW82" s="309"/>
    </row>
    <row r="83" s="3" customFormat="true" x14ac:dyDescent="0.25">
      <c r="A83" s="309"/>
      <c r="K83" s="309"/>
      <c r="U83" s="309"/>
      <c r="AE83" s="309"/>
      <c r="AO83" s="309"/>
      <c r="AY83" s="309"/>
      <c r="AZ83" s="309"/>
      <c r="BI83" s="309"/>
      <c r="BS83" s="309"/>
      <c r="CC83" s="309"/>
      <c r="CM83" s="309"/>
      <c r="CW83" s="309"/>
      <c r="DG83" s="309"/>
      <c r="DQ83" s="309"/>
      <c r="EA83" s="309"/>
      <c r="EK83" s="309"/>
      <c r="EU83" s="309"/>
      <c r="FE83" s="309"/>
      <c r="FO83" s="309"/>
      <c r="FY83" s="309"/>
      <c r="GI83" s="309"/>
      <c r="GS83" s="309"/>
      <c r="HC83" s="309"/>
      <c r="HM83" s="309"/>
      <c r="HW83" s="309"/>
    </row>
    <row r="84" s="3" customFormat="true" x14ac:dyDescent="0.25">
      <c r="A84" s="309"/>
      <c r="K84" s="309"/>
      <c r="U84" s="309"/>
      <c r="AE84" s="309"/>
      <c r="AO84" s="309"/>
      <c r="AY84" s="309"/>
      <c r="AZ84" s="309"/>
      <c r="BI84" s="309"/>
      <c r="BS84" s="309"/>
      <c r="CC84" s="309"/>
      <c r="CM84" s="309"/>
      <c r="CW84" s="309"/>
      <c r="DG84" s="309"/>
      <c r="DQ84" s="309"/>
      <c r="EA84" s="309"/>
      <c r="EK84" s="309"/>
      <c r="EU84" s="309"/>
      <c r="FE84" s="309"/>
      <c r="FO84" s="309"/>
      <c r="FY84" s="309"/>
      <c r="GI84" s="309"/>
      <c r="GS84" s="309"/>
      <c r="HC84" s="309"/>
      <c r="HM84" s="309"/>
      <c r="HW84" s="309"/>
    </row>
    <row r="85" s="3" customFormat="true" x14ac:dyDescent="0.25">
      <c r="A85" s="309"/>
      <c r="K85" s="309"/>
      <c r="U85" s="309"/>
      <c r="AE85" s="309"/>
      <c r="AO85" s="309"/>
      <c r="AY85" s="309"/>
      <c r="AZ85" s="309"/>
      <c r="BI85" s="309"/>
      <c r="BS85" s="309"/>
      <c r="CC85" s="309"/>
      <c r="CM85" s="309"/>
      <c r="CW85" s="309"/>
      <c r="DG85" s="309"/>
      <c r="DQ85" s="309"/>
      <c r="EA85" s="309"/>
      <c r="EK85" s="309"/>
      <c r="EU85" s="309"/>
      <c r="FE85" s="309"/>
      <c r="FO85" s="309"/>
      <c r="FY85" s="309"/>
      <c r="GI85" s="309"/>
      <c r="GS85" s="309"/>
      <c r="HC85" s="309"/>
      <c r="HM85" s="309"/>
      <c r="HW85" s="309"/>
    </row>
    <row r="86" s="3" customFormat="true" x14ac:dyDescent="0.25">
      <c r="A86" s="309"/>
      <c r="K86" s="309"/>
      <c r="U86" s="309"/>
      <c r="AE86" s="309"/>
      <c r="AO86" s="309"/>
      <c r="AY86" s="309"/>
      <c r="AZ86" s="309"/>
      <c r="BI86" s="309"/>
      <c r="BS86" s="309"/>
      <c r="CC86" s="309"/>
      <c r="CM86" s="309"/>
      <c r="CW86" s="309"/>
      <c r="DG86" s="309"/>
      <c r="DQ86" s="309"/>
      <c r="EA86" s="309"/>
      <c r="EK86" s="309"/>
      <c r="EU86" s="309"/>
      <c r="FE86" s="309"/>
      <c r="FO86" s="309"/>
      <c r="FY86" s="309"/>
      <c r="GI86" s="309"/>
      <c r="GS86" s="309"/>
      <c r="HC86" s="309"/>
      <c r="HM86" s="309"/>
      <c r="HW86" s="309"/>
    </row>
    <row r="87" s="3" customFormat="true" x14ac:dyDescent="0.25">
      <c r="A87" s="309"/>
      <c r="K87" s="309"/>
      <c r="U87" s="309"/>
      <c r="AE87" s="309"/>
      <c r="AO87" s="309"/>
      <c r="AY87" s="309"/>
      <c r="AZ87" s="309"/>
      <c r="BI87" s="309"/>
      <c r="BS87" s="309"/>
      <c r="CC87" s="309"/>
      <c r="CM87" s="309"/>
      <c r="CW87" s="309"/>
      <c r="DG87" s="309"/>
      <c r="DQ87" s="309"/>
      <c r="EA87" s="309"/>
      <c r="EK87" s="309"/>
      <c r="EU87" s="309"/>
      <c r="FE87" s="309"/>
      <c r="FO87" s="309"/>
      <c r="FY87" s="309"/>
      <c r="GI87" s="309"/>
      <c r="GS87" s="309"/>
      <c r="HC87" s="309"/>
      <c r="HM87" s="309"/>
      <c r="HW87" s="309"/>
    </row>
    <row r="88" s="3" customFormat="true" x14ac:dyDescent="0.25">
      <c r="A88" s="309"/>
      <c r="K88" s="309"/>
      <c r="U88" s="309"/>
      <c r="AE88" s="309"/>
      <c r="AO88" s="309"/>
      <c r="AY88" s="309"/>
      <c r="AZ88" s="309"/>
      <c r="BI88" s="309"/>
      <c r="BS88" s="309"/>
      <c r="CC88" s="309"/>
      <c r="CM88" s="309"/>
      <c r="CW88" s="309"/>
      <c r="DG88" s="309"/>
      <c r="DQ88" s="309"/>
      <c r="EA88" s="309"/>
      <c r="EK88" s="309"/>
      <c r="EU88" s="309"/>
      <c r="FE88" s="309"/>
      <c r="FO88" s="309"/>
      <c r="FY88" s="309"/>
      <c r="GI88" s="309"/>
      <c r="GS88" s="309"/>
      <c r="HC88" s="309"/>
      <c r="HM88" s="309"/>
      <c r="HW88" s="309"/>
    </row>
    <row r="89" s="3" customFormat="true" x14ac:dyDescent="0.25">
      <c r="A89" s="309"/>
      <c r="K89" s="309"/>
      <c r="U89" s="309"/>
      <c r="AE89" s="309"/>
      <c r="AO89" s="309"/>
      <c r="AY89" s="309"/>
      <c r="AZ89" s="309"/>
      <c r="BI89" s="309"/>
      <c r="BS89" s="309"/>
      <c r="CC89" s="309"/>
      <c r="CM89" s="309"/>
      <c r="CW89" s="309"/>
      <c r="DG89" s="309"/>
      <c r="DQ89" s="309"/>
      <c r="EA89" s="309"/>
      <c r="EK89" s="309"/>
      <c r="EU89" s="309"/>
      <c r="FE89" s="309"/>
      <c r="FO89" s="309"/>
      <c r="FY89" s="309"/>
      <c r="GI89" s="309"/>
      <c r="GS89" s="309"/>
      <c r="HC89" s="309"/>
      <c r="HM89" s="309"/>
      <c r="HW89" s="309"/>
    </row>
    <row r="90" s="3" customFormat="true" x14ac:dyDescent="0.25">
      <c r="A90" s="309"/>
      <c r="K90" s="309"/>
      <c r="U90" s="309"/>
      <c r="AE90" s="309"/>
      <c r="AO90" s="309"/>
      <c r="AY90" s="309"/>
      <c r="AZ90" s="309"/>
      <c r="BI90" s="309"/>
      <c r="BS90" s="309"/>
      <c r="CC90" s="309"/>
      <c r="CM90" s="309"/>
      <c r="CW90" s="309"/>
      <c r="DG90" s="309"/>
      <c r="DQ90" s="309"/>
      <c r="EA90" s="309"/>
      <c r="EK90" s="309"/>
      <c r="EU90" s="309"/>
      <c r="FE90" s="309"/>
      <c r="FO90" s="309"/>
      <c r="FY90" s="309"/>
      <c r="GI90" s="309"/>
      <c r="GS90" s="309"/>
      <c r="HC90" s="309"/>
      <c r="HM90" s="309"/>
      <c r="HW90" s="309"/>
    </row>
    <row r="91" s="3" customFormat="true" x14ac:dyDescent="0.25">
      <c r="A91" s="309"/>
      <c r="K91" s="309"/>
      <c r="U91" s="309"/>
      <c r="AE91" s="309"/>
      <c r="AO91" s="309"/>
      <c r="AY91" s="309"/>
      <c r="AZ91" s="309"/>
      <c r="BI91" s="309"/>
      <c r="BS91" s="309"/>
      <c r="CC91" s="309"/>
      <c r="CM91" s="309"/>
      <c r="CW91" s="309"/>
      <c r="DG91" s="309"/>
      <c r="DQ91" s="309"/>
      <c r="EA91" s="309"/>
      <c r="EK91" s="309"/>
      <c r="EU91" s="309"/>
      <c r="FE91" s="309"/>
      <c r="FO91" s="309"/>
      <c r="FY91" s="309"/>
      <c r="GI91" s="309"/>
      <c r="GS91" s="309"/>
      <c r="HC91" s="309"/>
      <c r="HM91" s="309"/>
      <c r="HW91" s="309"/>
    </row>
    <row r="92" s="3" customFormat="true" x14ac:dyDescent="0.25">
      <c r="A92" s="309"/>
      <c r="K92" s="309"/>
      <c r="U92" s="309"/>
      <c r="AE92" s="309"/>
      <c r="AO92" s="309"/>
      <c r="AY92" s="309"/>
      <c r="AZ92" s="309"/>
      <c r="BI92" s="309"/>
      <c r="BS92" s="309"/>
      <c r="CC92" s="309"/>
      <c r="CM92" s="309"/>
      <c r="CW92" s="309"/>
      <c r="DG92" s="309"/>
      <c r="DQ92" s="309"/>
      <c r="EA92" s="309"/>
      <c r="EK92" s="309"/>
      <c r="EU92" s="309"/>
      <c r="FE92" s="309"/>
      <c r="FO92" s="309"/>
      <c r="FY92" s="309"/>
      <c r="GI92" s="309"/>
      <c r="GS92" s="309"/>
      <c r="HC92" s="309"/>
      <c r="HM92" s="309"/>
      <c r="HW92" s="309"/>
    </row>
    <row r="93" s="3" customFormat="true" x14ac:dyDescent="0.25">
      <c r="A93" s="309"/>
      <c r="K93" s="309"/>
      <c r="U93" s="309"/>
      <c r="AE93" s="309"/>
      <c r="AO93" s="309"/>
      <c r="AY93" s="309"/>
      <c r="AZ93" s="309"/>
      <c r="BI93" s="309"/>
      <c r="BS93" s="309"/>
      <c r="CC93" s="309"/>
      <c r="CM93" s="309"/>
      <c r="CW93" s="309"/>
      <c r="DG93" s="309"/>
      <c r="DQ93" s="309"/>
      <c r="EA93" s="309"/>
      <c r="EK93" s="309"/>
      <c r="EU93" s="309"/>
      <c r="FE93" s="309"/>
      <c r="FO93" s="309"/>
      <c r="FY93" s="309"/>
      <c r="GI93" s="309"/>
      <c r="GS93" s="309"/>
      <c r="HC93" s="309"/>
      <c r="HM93" s="309"/>
      <c r="HW93" s="309"/>
    </row>
    <row r="94" s="3" customFormat="true" x14ac:dyDescent="0.25">
      <c r="A94" s="309"/>
      <c r="K94" s="309"/>
      <c r="U94" s="309"/>
      <c r="AE94" s="309"/>
      <c r="AO94" s="309"/>
      <c r="AY94" s="309"/>
      <c r="AZ94" s="309"/>
      <c r="BI94" s="309"/>
      <c r="BS94" s="309"/>
      <c r="CC94" s="309"/>
      <c r="CM94" s="309"/>
      <c r="CW94" s="309"/>
      <c r="DG94" s="309"/>
      <c r="DQ94" s="309"/>
      <c r="EA94" s="309"/>
      <c r="EK94" s="309"/>
      <c r="EU94" s="309"/>
      <c r="FE94" s="309"/>
      <c r="FO94" s="309"/>
      <c r="FY94" s="309"/>
      <c r="GI94" s="309"/>
      <c r="GS94" s="309"/>
      <c r="HC94" s="309"/>
      <c r="HM94" s="309"/>
      <c r="HW94" s="309"/>
    </row>
    <row r="95" s="3" customFormat="true" x14ac:dyDescent="0.25">
      <c r="A95" s="309"/>
      <c r="K95" s="309"/>
      <c r="U95" s="309"/>
      <c r="AE95" s="309"/>
      <c r="AO95" s="309"/>
      <c r="AY95" s="309"/>
      <c r="AZ95" s="309"/>
      <c r="BI95" s="309"/>
      <c r="BS95" s="309"/>
      <c r="CC95" s="309"/>
      <c r="CM95" s="309"/>
      <c r="CW95" s="309"/>
      <c r="DG95" s="309"/>
      <c r="DQ95" s="309"/>
      <c r="EA95" s="309"/>
      <c r="EK95" s="309"/>
      <c r="EU95" s="309"/>
      <c r="FE95" s="309"/>
      <c r="FO95" s="309"/>
      <c r="FY95" s="309"/>
      <c r="GI95" s="309"/>
      <c r="GS95" s="309"/>
      <c r="HC95" s="309"/>
      <c r="HM95" s="309"/>
      <c r="HW95" s="309"/>
    </row>
    <row r="96" s="3" customFormat="true" x14ac:dyDescent="0.25">
      <c r="A96" s="309"/>
      <c r="K96" s="309"/>
      <c r="U96" s="309"/>
      <c r="AE96" s="309"/>
      <c r="AO96" s="309"/>
      <c r="AY96" s="309"/>
      <c r="AZ96" s="309"/>
      <c r="BI96" s="309"/>
      <c r="BS96" s="309"/>
      <c r="CC96" s="309"/>
      <c r="CM96" s="309"/>
      <c r="CW96" s="309"/>
      <c r="DG96" s="309"/>
      <c r="DQ96" s="309"/>
      <c r="EA96" s="309"/>
      <c r="EK96" s="309"/>
      <c r="EU96" s="309"/>
      <c r="FE96" s="309"/>
      <c r="FO96" s="309"/>
      <c r="FY96" s="309"/>
      <c r="GI96" s="309"/>
      <c r="GS96" s="309"/>
      <c r="HC96" s="309"/>
      <c r="HM96" s="309"/>
      <c r="HW96" s="309"/>
    </row>
    <row r="97" s="3" customFormat="true" x14ac:dyDescent="0.25">
      <c r="A97" s="309"/>
      <c r="K97" s="309"/>
      <c r="U97" s="309"/>
      <c r="AE97" s="309"/>
      <c r="AO97" s="309"/>
      <c r="AY97" s="309"/>
      <c r="AZ97" s="309"/>
      <c r="BI97" s="309"/>
      <c r="BS97" s="309"/>
      <c r="CC97" s="309"/>
      <c r="CM97" s="309"/>
      <c r="CW97" s="309"/>
      <c r="DG97" s="309"/>
      <c r="DQ97" s="309"/>
      <c r="EA97" s="309"/>
      <c r="EK97" s="309"/>
      <c r="EU97" s="309"/>
      <c r="FE97" s="309"/>
      <c r="FO97" s="309"/>
      <c r="FY97" s="309"/>
      <c r="GI97" s="309"/>
      <c r="GS97" s="309"/>
      <c r="HC97" s="309"/>
      <c r="HM97" s="309"/>
      <c r="HW97" s="309"/>
    </row>
    <row r="98" s="3" customFormat="true" x14ac:dyDescent="0.25">
      <c r="A98" s="309"/>
      <c r="K98" s="309"/>
      <c r="U98" s="309"/>
      <c r="AE98" s="309"/>
      <c r="AO98" s="309"/>
      <c r="AY98" s="309"/>
      <c r="AZ98" s="309"/>
      <c r="BI98" s="309"/>
      <c r="BS98" s="309"/>
      <c r="CC98" s="309"/>
      <c r="CM98" s="309"/>
      <c r="CW98" s="309"/>
      <c r="DG98" s="309"/>
      <c r="DQ98" s="309"/>
      <c r="EA98" s="309"/>
      <c r="EK98" s="309"/>
      <c r="EU98" s="309"/>
      <c r="FE98" s="309"/>
      <c r="FO98" s="309"/>
      <c r="FY98" s="309"/>
      <c r="GI98" s="309"/>
      <c r="GS98" s="309"/>
      <c r="HC98" s="309"/>
      <c r="HM98" s="309"/>
      <c r="HW98" s="309"/>
    </row>
    <row r="99" s="3" customFormat="true" x14ac:dyDescent="0.25">
      <c r="A99" s="309"/>
      <c r="K99" s="309"/>
      <c r="U99" s="309"/>
      <c r="AE99" s="309"/>
      <c r="AO99" s="309"/>
      <c r="AY99" s="309"/>
      <c r="AZ99" s="309"/>
      <c r="BI99" s="309"/>
      <c r="BS99" s="309"/>
      <c r="CC99" s="309"/>
      <c r="CM99" s="309"/>
      <c r="CW99" s="309"/>
      <c r="DG99" s="309"/>
      <c r="DQ99" s="309"/>
      <c r="EA99" s="309"/>
      <c r="EK99" s="309"/>
      <c r="EU99" s="309"/>
      <c r="FE99" s="309"/>
      <c r="FO99" s="309"/>
      <c r="FY99" s="309"/>
      <c r="GI99" s="309"/>
      <c r="GS99" s="309"/>
      <c r="HC99" s="309"/>
      <c r="HM99" s="309"/>
      <c r="HW99" s="309"/>
    </row>
    <row r="100" s="3" customFormat="true" x14ac:dyDescent="0.25">
      <c r="A100" s="309"/>
      <c r="K100" s="309"/>
      <c r="U100" s="309"/>
      <c r="AE100" s="309"/>
      <c r="AO100" s="309"/>
      <c r="AY100" s="309"/>
      <c r="AZ100" s="309"/>
      <c r="BI100" s="309"/>
      <c r="BS100" s="309"/>
      <c r="CC100" s="309"/>
      <c r="CM100" s="309"/>
      <c r="CW100" s="309"/>
      <c r="DG100" s="309"/>
      <c r="DQ100" s="309"/>
      <c r="EA100" s="309"/>
      <c r="EK100" s="309"/>
      <c r="EU100" s="309"/>
      <c r="FE100" s="309"/>
      <c r="FO100" s="309"/>
      <c r="FY100" s="309"/>
      <c r="GI100" s="309"/>
      <c r="GS100" s="309"/>
      <c r="HC100" s="309"/>
      <c r="HM100" s="309"/>
      <c r="HW100" s="309"/>
    </row>
    <row r="101" s="3" customFormat="true" x14ac:dyDescent="0.25">
      <c r="A101" s="309"/>
      <c r="K101" s="309"/>
      <c r="U101" s="309"/>
      <c r="AE101" s="309"/>
      <c r="AO101" s="309"/>
      <c r="AY101" s="309"/>
      <c r="AZ101" s="309"/>
      <c r="BI101" s="309"/>
      <c r="BS101" s="309"/>
      <c r="CC101" s="309"/>
      <c r="CM101" s="309"/>
      <c r="CW101" s="309"/>
      <c r="DG101" s="309"/>
      <c r="DQ101" s="309"/>
      <c r="EA101" s="309"/>
      <c r="EK101" s="309"/>
      <c r="EU101" s="309"/>
      <c r="FE101" s="309"/>
      <c r="FO101" s="309"/>
      <c r="FY101" s="309"/>
      <c r="GI101" s="309"/>
      <c r="GS101" s="309"/>
      <c r="HC101" s="309"/>
      <c r="HM101" s="309"/>
      <c r="HW101" s="309"/>
    </row>
    <row r="102" s="3" customFormat="true" x14ac:dyDescent="0.25">
      <c r="A102" s="309"/>
      <c r="K102" s="309"/>
      <c r="U102" s="309"/>
      <c r="AE102" s="309"/>
      <c r="AO102" s="309"/>
      <c r="AY102" s="309"/>
      <c r="AZ102" s="309"/>
      <c r="BI102" s="309"/>
      <c r="BS102" s="309"/>
      <c r="CC102" s="309"/>
      <c r="CM102" s="309"/>
      <c r="CW102" s="309"/>
      <c r="DG102" s="309"/>
      <c r="DQ102" s="309"/>
      <c r="EA102" s="309"/>
      <c r="EK102" s="309"/>
      <c r="EU102" s="309"/>
      <c r="FE102" s="309"/>
      <c r="FO102" s="309"/>
      <c r="FY102" s="309"/>
      <c r="GI102" s="309"/>
      <c r="GS102" s="309"/>
      <c r="HC102" s="309"/>
      <c r="HM102" s="309"/>
      <c r="HW102" s="309"/>
    </row>
    <row r="103" s="3" customFormat="true" x14ac:dyDescent="0.25">
      <c r="A103" s="309"/>
      <c r="K103" s="309"/>
      <c r="U103" s="309"/>
      <c r="AE103" s="309"/>
      <c r="AO103" s="309"/>
      <c r="AY103" s="309"/>
      <c r="AZ103" s="309"/>
      <c r="BI103" s="309"/>
      <c r="BS103" s="309"/>
      <c r="CC103" s="309"/>
      <c r="CM103" s="309"/>
      <c r="CW103" s="309"/>
      <c r="DG103" s="309"/>
      <c r="DQ103" s="309"/>
      <c r="EA103" s="309"/>
      <c r="EK103" s="309"/>
      <c r="EU103" s="309"/>
      <c r="FE103" s="309"/>
      <c r="FO103" s="309"/>
      <c r="FY103" s="309"/>
      <c r="GI103" s="309"/>
      <c r="GS103" s="309"/>
      <c r="HC103" s="309"/>
      <c r="HM103" s="309"/>
      <c r="HW103" s="309"/>
    </row>
    <row r="104" s="3" customFormat="true" x14ac:dyDescent="0.25">
      <c r="A104" s="309"/>
      <c r="K104" s="309"/>
      <c r="U104" s="309"/>
      <c r="AE104" s="309"/>
      <c r="AO104" s="309"/>
      <c r="AY104" s="309"/>
      <c r="AZ104" s="309"/>
      <c r="BI104" s="309"/>
      <c r="BS104" s="309"/>
      <c r="CC104" s="309"/>
      <c r="CM104" s="309"/>
      <c r="CW104" s="309"/>
      <c r="DG104" s="309"/>
      <c r="DQ104" s="309"/>
      <c r="EA104" s="309"/>
      <c r="EK104" s="309"/>
      <c r="EU104" s="309"/>
      <c r="FE104" s="309"/>
      <c r="FO104" s="309"/>
      <c r="FY104" s="309"/>
      <c r="GI104" s="309"/>
      <c r="GS104" s="309"/>
      <c r="HC104" s="309"/>
      <c r="HM104" s="309"/>
      <c r="HW104" s="309"/>
    </row>
    <row r="105" s="3" customFormat="true" x14ac:dyDescent="0.25">
      <c r="A105" s="309"/>
      <c r="K105" s="309"/>
      <c r="U105" s="309"/>
      <c r="AE105" s="309"/>
      <c r="AO105" s="309"/>
      <c r="AY105" s="309"/>
      <c r="AZ105" s="309"/>
      <c r="BI105" s="309"/>
      <c r="BS105" s="309"/>
      <c r="CC105" s="309"/>
      <c r="CM105" s="309"/>
      <c r="CW105" s="309"/>
      <c r="DG105" s="309"/>
      <c r="DQ105" s="309"/>
      <c r="EA105" s="309"/>
      <c r="EK105" s="309"/>
      <c r="EU105" s="309"/>
      <c r="FE105" s="309"/>
      <c r="FO105" s="309"/>
      <c r="FY105" s="309"/>
      <c r="GI105" s="309"/>
      <c r="GS105" s="309"/>
      <c r="HC105" s="309"/>
      <c r="HM105" s="309"/>
      <c r="HW105" s="309"/>
    </row>
    <row r="106" s="3" customFormat="true" x14ac:dyDescent="0.25">
      <c r="A106" s="309"/>
      <c r="K106" s="309"/>
      <c r="U106" s="309"/>
      <c r="AE106" s="309"/>
      <c r="AO106" s="309"/>
      <c r="AY106" s="309"/>
      <c r="AZ106" s="309"/>
      <c r="BI106" s="309"/>
      <c r="BS106" s="309"/>
      <c r="CC106" s="309"/>
      <c r="CM106" s="309"/>
      <c r="CW106" s="309"/>
      <c r="DG106" s="309"/>
      <c r="DQ106" s="309"/>
      <c r="EA106" s="309"/>
      <c r="EK106" s="309"/>
      <c r="EU106" s="309"/>
      <c r="FE106" s="309"/>
      <c r="FO106" s="309"/>
      <c r="FY106" s="309"/>
      <c r="GI106" s="309"/>
      <c r="GS106" s="309"/>
      <c r="HC106" s="309"/>
      <c r="HM106" s="309"/>
      <c r="HW106" s="309"/>
    </row>
    <row r="107" s="3" customFormat="true" x14ac:dyDescent="0.25">
      <c r="A107" s="309"/>
      <c r="K107" s="309"/>
      <c r="U107" s="309"/>
      <c r="AE107" s="309"/>
      <c r="AO107" s="309"/>
      <c r="AY107" s="309"/>
      <c r="AZ107" s="309"/>
      <c r="BI107" s="309"/>
      <c r="BS107" s="309"/>
      <c r="CC107" s="309"/>
      <c r="CM107" s="309"/>
      <c r="CW107" s="309"/>
      <c r="DG107" s="309"/>
      <c r="DQ107" s="309"/>
      <c r="EA107" s="309"/>
      <c r="EK107" s="309"/>
      <c r="EU107" s="309"/>
      <c r="FE107" s="309"/>
      <c r="FO107" s="309"/>
      <c r="FY107" s="309"/>
      <c r="GI107" s="309"/>
      <c r="GS107" s="309"/>
      <c r="HC107" s="309"/>
      <c r="HM107" s="309"/>
      <c r="HW107" s="309"/>
    </row>
    <row r="108" s="3" customFormat="true" x14ac:dyDescent="0.25">
      <c r="A108" s="309"/>
      <c r="K108" s="309"/>
      <c r="U108" s="309"/>
      <c r="AE108" s="309"/>
      <c r="AO108" s="309"/>
      <c r="AY108" s="309"/>
      <c r="AZ108" s="309"/>
      <c r="BI108" s="309"/>
      <c r="BS108" s="309"/>
      <c r="CC108" s="309"/>
      <c r="CM108" s="309"/>
      <c r="CW108" s="309"/>
      <c r="DG108" s="309"/>
      <c r="DQ108" s="309"/>
      <c r="EA108" s="309"/>
      <c r="EK108" s="309"/>
      <c r="EU108" s="309"/>
      <c r="FE108" s="309"/>
      <c r="FO108" s="309"/>
      <c r="FY108" s="309"/>
      <c r="GI108" s="309"/>
      <c r="GS108" s="309"/>
      <c r="HC108" s="309"/>
      <c r="HM108" s="309"/>
      <c r="HW108" s="309"/>
    </row>
    <row r="109" s="3" customFormat="true" x14ac:dyDescent="0.25">
      <c r="A109" s="309"/>
      <c r="K109" s="309"/>
      <c r="U109" s="309"/>
      <c r="AE109" s="309"/>
      <c r="AO109" s="309"/>
      <c r="AY109" s="309"/>
      <c r="AZ109" s="309"/>
      <c r="BI109" s="309"/>
      <c r="BS109" s="309"/>
      <c r="CC109" s="309"/>
      <c r="CM109" s="309"/>
      <c r="CW109" s="309"/>
      <c r="DG109" s="309"/>
      <c r="DQ109" s="309"/>
      <c r="EA109" s="309"/>
      <c r="EK109" s="309"/>
      <c r="EU109" s="309"/>
      <c r="FE109" s="309"/>
      <c r="FO109" s="309"/>
      <c r="FY109" s="309"/>
      <c r="GI109" s="309"/>
      <c r="GS109" s="309"/>
      <c r="HC109" s="309"/>
      <c r="HM109" s="309"/>
      <c r="HW109" s="309"/>
    </row>
    <row r="110" s="3" customFormat="true" x14ac:dyDescent="0.25">
      <c r="A110" s="309"/>
      <c r="K110" s="309"/>
      <c r="U110" s="309"/>
      <c r="AE110" s="309"/>
      <c r="AO110" s="309"/>
      <c r="AY110" s="309"/>
      <c r="AZ110" s="309"/>
      <c r="BI110" s="309"/>
      <c r="BS110" s="309"/>
      <c r="CC110" s="309"/>
      <c r="CM110" s="309"/>
      <c r="CW110" s="309"/>
      <c r="DG110" s="309"/>
      <c r="DQ110" s="309"/>
      <c r="EA110" s="309"/>
      <c r="EK110" s="309"/>
      <c r="EU110" s="309"/>
      <c r="FE110" s="309"/>
      <c r="FO110" s="309"/>
      <c r="FY110" s="309"/>
      <c r="GI110" s="309"/>
      <c r="GS110" s="309"/>
      <c r="HC110" s="309"/>
      <c r="HM110" s="309"/>
      <c r="HW110" s="309"/>
    </row>
    <row r="111" s="3" customFormat="true" x14ac:dyDescent="0.25">
      <c r="A111" s="309"/>
      <c r="K111" s="309"/>
      <c r="U111" s="309"/>
      <c r="AE111" s="309"/>
      <c r="AO111" s="309"/>
      <c r="AY111" s="309"/>
      <c r="AZ111" s="309"/>
      <c r="BI111" s="309"/>
      <c r="BS111" s="309"/>
      <c r="CC111" s="309"/>
      <c r="CM111" s="309"/>
      <c r="CW111" s="309"/>
      <c r="DG111" s="309"/>
      <c r="DQ111" s="309"/>
      <c r="EA111" s="309"/>
      <c r="EK111" s="309"/>
      <c r="EU111" s="309"/>
      <c r="FE111" s="309"/>
      <c r="FO111" s="309"/>
      <c r="FY111" s="309"/>
      <c r="GI111" s="309"/>
      <c r="GS111" s="309"/>
      <c r="HC111" s="309"/>
      <c r="HM111" s="309"/>
      <c r="HW111" s="309"/>
    </row>
    <row r="112" s="3" customFormat="true" x14ac:dyDescent="0.25">
      <c r="A112" s="309"/>
      <c r="K112" s="309"/>
      <c r="U112" s="309"/>
      <c r="AE112" s="309"/>
      <c r="AO112" s="309"/>
      <c r="AY112" s="309"/>
      <c r="AZ112" s="309"/>
      <c r="BI112" s="309"/>
      <c r="BS112" s="309"/>
      <c r="CC112" s="309"/>
      <c r="CM112" s="309"/>
      <c r="CW112" s="309"/>
      <c r="DG112" s="309"/>
      <c r="DQ112" s="309"/>
      <c r="EA112" s="309"/>
      <c r="EK112" s="309"/>
      <c r="EU112" s="309"/>
      <c r="FE112" s="309"/>
      <c r="FO112" s="309"/>
      <c r="FY112" s="309"/>
      <c r="GI112" s="309"/>
      <c r="GS112" s="309"/>
      <c r="HC112" s="309"/>
      <c r="HM112" s="309"/>
      <c r="HW112" s="309"/>
    </row>
    <row r="113" s="3" customFormat="true" x14ac:dyDescent="0.25">
      <c r="A113" s="309"/>
      <c r="K113" s="309"/>
      <c r="U113" s="309"/>
      <c r="AE113" s="309"/>
      <c r="AO113" s="309"/>
      <c r="AY113" s="309"/>
      <c r="AZ113" s="309"/>
      <c r="BI113" s="309"/>
      <c r="BS113" s="309"/>
      <c r="CC113" s="309"/>
      <c r="CM113" s="309"/>
      <c r="CW113" s="309"/>
      <c r="DG113" s="309"/>
      <c r="DQ113" s="309"/>
      <c r="EA113" s="309"/>
      <c r="EK113" s="309"/>
      <c r="EU113" s="309"/>
      <c r="FE113" s="309"/>
      <c r="FO113" s="309"/>
      <c r="FY113" s="309"/>
      <c r="GI113" s="309"/>
      <c r="GS113" s="309"/>
      <c r="HC113" s="309"/>
      <c r="HM113" s="309"/>
      <c r="HW113" s="309"/>
    </row>
    <row r="114" s="3" customFormat="true" x14ac:dyDescent="0.25">
      <c r="A114" s="309"/>
      <c r="K114" s="309"/>
      <c r="U114" s="309"/>
      <c r="AE114" s="309"/>
      <c r="AO114" s="309"/>
      <c r="AY114" s="309"/>
      <c r="AZ114" s="309"/>
      <c r="BI114" s="309"/>
      <c r="BS114" s="309"/>
      <c r="CC114" s="309"/>
      <c r="CM114" s="309"/>
      <c r="CW114" s="309"/>
      <c r="DG114" s="309"/>
      <c r="DQ114" s="309"/>
      <c r="EA114" s="309"/>
      <c r="EK114" s="309"/>
      <c r="EU114" s="309"/>
      <c r="FE114" s="309"/>
      <c r="FO114" s="309"/>
      <c r="FY114" s="309"/>
      <c r="GI114" s="309"/>
      <c r="GS114" s="309"/>
      <c r="HC114" s="309"/>
      <c r="HM114" s="309"/>
      <c r="HW114" s="309"/>
    </row>
    <row r="115" s="3" customFormat="true" x14ac:dyDescent="0.25">
      <c r="A115" s="309"/>
      <c r="K115" s="309"/>
      <c r="U115" s="309"/>
      <c r="AE115" s="309"/>
      <c r="AO115" s="309"/>
      <c r="AY115" s="309"/>
      <c r="AZ115" s="309"/>
      <c r="BI115" s="309"/>
      <c r="BS115" s="309"/>
      <c r="CC115" s="309"/>
      <c r="CM115" s="309"/>
      <c r="CW115" s="309"/>
      <c r="DG115" s="309"/>
      <c r="DQ115" s="309"/>
      <c r="EA115" s="309"/>
      <c r="EK115" s="309"/>
      <c r="EU115" s="309"/>
      <c r="FE115" s="309"/>
      <c r="FO115" s="309"/>
      <c r="FY115" s="309"/>
      <c r="GI115" s="309"/>
      <c r="GS115" s="309"/>
      <c r="HC115" s="309"/>
      <c r="HM115" s="309"/>
      <c r="HW115" s="309"/>
    </row>
    <row r="116" s="3" customFormat="true" x14ac:dyDescent="0.25">
      <c r="A116" s="309"/>
      <c r="K116" s="309"/>
      <c r="U116" s="309"/>
      <c r="AE116" s="309"/>
      <c r="AO116" s="309"/>
      <c r="AY116" s="309"/>
      <c r="AZ116" s="309"/>
      <c r="BI116" s="309"/>
      <c r="BS116" s="309"/>
      <c r="CC116" s="309"/>
      <c r="CM116" s="309"/>
      <c r="CW116" s="309"/>
      <c r="DG116" s="309"/>
      <c r="DQ116" s="309"/>
      <c r="EA116" s="309"/>
      <c r="EK116" s="309"/>
      <c r="EU116" s="309"/>
      <c r="FE116" s="309"/>
      <c r="FO116" s="309"/>
      <c r="FY116" s="309"/>
      <c r="GI116" s="309"/>
      <c r="GS116" s="309"/>
      <c r="HC116" s="309"/>
      <c r="HM116" s="309"/>
      <c r="HW116" s="309"/>
    </row>
    <row r="117" s="3" customFormat="true" x14ac:dyDescent="0.25">
      <c r="A117" s="309"/>
      <c r="K117" s="309"/>
      <c r="U117" s="309"/>
      <c r="AE117" s="309"/>
      <c r="AO117" s="309"/>
      <c r="AY117" s="309"/>
      <c r="AZ117" s="309"/>
      <c r="BI117" s="309"/>
      <c r="BS117" s="309"/>
      <c r="CC117" s="309"/>
      <c r="CM117" s="309"/>
      <c r="CW117" s="309"/>
      <c r="DG117" s="309"/>
      <c r="DQ117" s="309"/>
      <c r="EA117" s="309"/>
      <c r="EK117" s="309"/>
      <c r="EU117" s="309"/>
      <c r="FE117" s="309"/>
      <c r="FO117" s="309"/>
      <c r="FY117" s="309"/>
      <c r="GI117" s="309"/>
      <c r="GS117" s="309"/>
      <c r="HC117" s="309"/>
      <c r="HM117" s="309"/>
      <c r="HW117" s="309"/>
    </row>
    <row r="118" s="3" customFormat="true" x14ac:dyDescent="0.25">
      <c r="A118" s="309"/>
      <c r="K118" s="309"/>
      <c r="U118" s="309"/>
      <c r="AE118" s="309"/>
      <c r="AO118" s="309"/>
      <c r="AY118" s="309"/>
      <c r="AZ118" s="309"/>
      <c r="BI118" s="309"/>
      <c r="BS118" s="309"/>
      <c r="CC118" s="309"/>
      <c r="CM118" s="309"/>
      <c r="CW118" s="309"/>
      <c r="DG118" s="309"/>
      <c r="DQ118" s="309"/>
      <c r="EA118" s="309"/>
      <c r="EK118" s="309"/>
      <c r="EU118" s="309"/>
      <c r="FE118" s="309"/>
      <c r="FO118" s="309"/>
      <c r="FY118" s="309"/>
      <c r="GI118" s="309"/>
      <c r="GS118" s="309"/>
      <c r="HC118" s="309"/>
      <c r="HM118" s="309"/>
      <c r="HW118" s="309"/>
    </row>
    <row r="119" s="3" customFormat="true" x14ac:dyDescent="0.25">
      <c r="A119" s="309"/>
      <c r="K119" s="309"/>
      <c r="U119" s="309"/>
      <c r="AE119" s="309"/>
      <c r="AO119" s="309"/>
      <c r="AY119" s="309"/>
      <c r="AZ119" s="309"/>
      <c r="BI119" s="309"/>
      <c r="BS119" s="309"/>
      <c r="CC119" s="309"/>
      <c r="CM119" s="309"/>
      <c r="CW119" s="309"/>
      <c r="DG119" s="309"/>
      <c r="DQ119" s="309"/>
      <c r="EA119" s="309"/>
      <c r="EK119" s="309"/>
      <c r="EU119" s="309"/>
      <c r="FE119" s="309"/>
      <c r="FO119" s="309"/>
      <c r="FY119" s="309"/>
      <c r="GI119" s="309"/>
      <c r="GS119" s="309"/>
      <c r="HC119" s="309"/>
      <c r="HM119" s="309"/>
      <c r="HW119" s="309"/>
    </row>
    <row r="120" s="3" customFormat="true" x14ac:dyDescent="0.25">
      <c r="A120" s="309"/>
      <c r="K120" s="309"/>
      <c r="U120" s="309"/>
      <c r="AE120" s="309"/>
      <c r="AO120" s="309"/>
      <c r="AY120" s="309"/>
      <c r="AZ120" s="309"/>
      <c r="BI120" s="309"/>
      <c r="BS120" s="309"/>
      <c r="CC120" s="309"/>
      <c r="CM120" s="309"/>
      <c r="CW120" s="309"/>
      <c r="DG120" s="309"/>
      <c r="DQ120" s="309"/>
      <c r="EA120" s="309"/>
      <c r="EK120" s="309"/>
      <c r="EU120" s="309"/>
      <c r="FE120" s="309"/>
      <c r="FO120" s="309"/>
      <c r="FY120" s="309"/>
      <c r="GI120" s="309"/>
      <c r="GS120" s="309"/>
      <c r="HC120" s="309"/>
      <c r="HM120" s="309"/>
      <c r="HW120" s="309"/>
    </row>
    <row r="121" s="3" customFormat="true" x14ac:dyDescent="0.25">
      <c r="A121" s="309"/>
      <c r="K121" s="309"/>
      <c r="U121" s="309"/>
      <c r="AE121" s="309"/>
      <c r="AO121" s="309"/>
      <c r="AY121" s="309"/>
      <c r="AZ121" s="309"/>
      <c r="BI121" s="309"/>
      <c r="BS121" s="309"/>
      <c r="CC121" s="309"/>
      <c r="CM121" s="309"/>
      <c r="CW121" s="309"/>
      <c r="DG121" s="309"/>
      <c r="DQ121" s="309"/>
      <c r="EA121" s="309"/>
      <c r="EK121" s="309"/>
      <c r="EU121" s="309"/>
      <c r="FE121" s="309"/>
      <c r="FO121" s="309"/>
      <c r="FY121" s="309"/>
      <c r="GI121" s="309"/>
      <c r="GS121" s="309"/>
      <c r="HC121" s="309"/>
      <c r="HM121" s="309"/>
      <c r="HW121" s="309"/>
    </row>
    <row r="122" s="3" customFormat="true" x14ac:dyDescent="0.25">
      <c r="A122" s="309"/>
      <c r="K122" s="309"/>
      <c r="U122" s="309"/>
      <c r="AE122" s="309"/>
      <c r="AO122" s="309"/>
      <c r="AY122" s="309"/>
      <c r="AZ122" s="309"/>
      <c r="BI122" s="309"/>
      <c r="BS122" s="309"/>
      <c r="CC122" s="309"/>
      <c r="CM122" s="309"/>
      <c r="CW122" s="309"/>
      <c r="DG122" s="309"/>
      <c r="DQ122" s="309"/>
      <c r="EA122" s="309"/>
      <c r="EK122" s="309"/>
      <c r="EU122" s="309"/>
      <c r="FE122" s="309"/>
      <c r="FO122" s="309"/>
      <c r="FY122" s="309"/>
      <c r="GI122" s="309"/>
      <c r="GS122" s="309"/>
      <c r="HC122" s="309"/>
      <c r="HM122" s="309"/>
      <c r="HW122" s="309"/>
    </row>
    <row r="123" s="3" customFormat="true" x14ac:dyDescent="0.25">
      <c r="A123" s="309"/>
      <c r="K123" s="309"/>
      <c r="U123" s="309"/>
      <c r="AE123" s="309"/>
      <c r="AO123" s="309"/>
      <c r="AY123" s="309"/>
      <c r="AZ123" s="309"/>
      <c r="BI123" s="309"/>
      <c r="BS123" s="309"/>
      <c r="CC123" s="309"/>
      <c r="CM123" s="309"/>
      <c r="CW123" s="309"/>
      <c r="DG123" s="309"/>
      <c r="DQ123" s="309"/>
      <c r="EA123" s="309"/>
      <c r="EK123" s="309"/>
      <c r="EU123" s="309"/>
      <c r="FE123" s="309"/>
      <c r="FO123" s="309"/>
      <c r="FY123" s="309"/>
      <c r="GI123" s="309"/>
      <c r="GS123" s="309"/>
      <c r="HC123" s="309"/>
      <c r="HM123" s="309"/>
      <c r="HW123" s="309"/>
    </row>
    <row r="124" s="3" customFormat="true" x14ac:dyDescent="0.25">
      <c r="A124" s="309"/>
      <c r="K124" s="309"/>
      <c r="U124" s="309"/>
      <c r="AE124" s="309"/>
      <c r="AO124" s="309"/>
      <c r="AY124" s="309"/>
      <c r="AZ124" s="309"/>
      <c r="BI124" s="309"/>
      <c r="BS124" s="309"/>
      <c r="CC124" s="309"/>
      <c r="CM124" s="309"/>
      <c r="CW124" s="309"/>
      <c r="DG124" s="309"/>
      <c r="DQ124" s="309"/>
      <c r="EA124" s="309"/>
      <c r="EK124" s="309"/>
      <c r="EU124" s="309"/>
      <c r="FE124" s="309"/>
      <c r="FO124" s="309"/>
      <c r="FY124" s="309"/>
      <c r="GI124" s="309"/>
      <c r="GS124" s="309"/>
      <c r="HC124" s="309"/>
      <c r="HM124" s="309"/>
      <c r="HW124" s="309"/>
    </row>
    <row r="125" s="3" customFormat="true" x14ac:dyDescent="0.25">
      <c r="A125" s="309"/>
      <c r="K125" s="309"/>
      <c r="U125" s="309"/>
      <c r="AE125" s="309"/>
      <c r="AO125" s="309"/>
      <c r="AY125" s="309"/>
      <c r="AZ125" s="309"/>
      <c r="BI125" s="309"/>
      <c r="BS125" s="309"/>
      <c r="CC125" s="309"/>
      <c r="CM125" s="309"/>
      <c r="CW125" s="309"/>
      <c r="DG125" s="309"/>
      <c r="DQ125" s="309"/>
      <c r="EA125" s="309"/>
      <c r="EK125" s="309"/>
      <c r="EU125" s="309"/>
      <c r="FE125" s="309"/>
      <c r="FO125" s="309"/>
      <c r="FY125" s="309"/>
      <c r="GI125" s="309"/>
      <c r="GS125" s="309"/>
      <c r="HC125" s="309"/>
      <c r="HM125" s="309"/>
      <c r="HW125" s="309"/>
    </row>
    <row r="126" s="3" customFormat="true" x14ac:dyDescent="0.25">
      <c r="A126" s="309"/>
      <c r="K126" s="309"/>
      <c r="U126" s="309"/>
      <c r="AE126" s="309"/>
      <c r="AO126" s="309"/>
      <c r="AY126" s="309"/>
      <c r="AZ126" s="309"/>
      <c r="BI126" s="309"/>
      <c r="BS126" s="309"/>
      <c r="CC126" s="309"/>
      <c r="CM126" s="309"/>
      <c r="CW126" s="309"/>
      <c r="DG126" s="309"/>
      <c r="DQ126" s="309"/>
      <c r="EA126" s="309"/>
      <c r="EK126" s="309"/>
      <c r="EU126" s="309"/>
      <c r="FE126" s="309"/>
      <c r="FO126" s="309"/>
      <c r="FY126" s="309"/>
      <c r="GI126" s="309"/>
      <c r="GS126" s="309"/>
      <c r="HC126" s="309"/>
      <c r="HM126" s="309"/>
      <c r="HW126" s="309"/>
    </row>
    <row r="127" s="3" customFormat="true" x14ac:dyDescent="0.25">
      <c r="A127" s="309"/>
      <c r="K127" s="309"/>
      <c r="U127" s="309"/>
      <c r="AE127" s="309"/>
      <c r="AO127" s="309"/>
      <c r="AY127" s="309"/>
      <c r="AZ127" s="309"/>
      <c r="BI127" s="309"/>
      <c r="BS127" s="309"/>
      <c r="CC127" s="309"/>
      <c r="CM127" s="309"/>
      <c r="CW127" s="309"/>
      <c r="DG127" s="309"/>
      <c r="DQ127" s="309"/>
      <c r="EA127" s="309"/>
      <c r="EK127" s="309"/>
      <c r="EU127" s="309"/>
      <c r="FE127" s="309"/>
      <c r="FO127" s="309"/>
      <c r="FY127" s="309"/>
      <c r="GI127" s="309"/>
      <c r="GS127" s="309"/>
      <c r="HC127" s="309"/>
      <c r="HM127" s="309"/>
      <c r="HW127" s="309"/>
    </row>
    <row r="128" s="3" customFormat="true" x14ac:dyDescent="0.25">
      <c r="A128" s="309"/>
      <c r="K128" s="309"/>
      <c r="U128" s="309"/>
      <c r="AE128" s="309"/>
      <c r="AO128" s="309"/>
      <c r="AY128" s="309"/>
      <c r="AZ128" s="309"/>
      <c r="BI128" s="309"/>
      <c r="BS128" s="309"/>
      <c r="CC128" s="309"/>
      <c r="CM128" s="309"/>
      <c r="CW128" s="309"/>
      <c r="DG128" s="309"/>
      <c r="DQ128" s="309"/>
      <c r="EA128" s="309"/>
      <c r="EK128" s="309"/>
      <c r="EU128" s="309"/>
      <c r="FE128" s="309"/>
      <c r="FO128" s="309"/>
      <c r="FY128" s="309"/>
      <c r="GI128" s="309"/>
      <c r="GS128" s="309"/>
      <c r="HC128" s="309"/>
      <c r="HM128" s="309"/>
      <c r="HW128" s="309"/>
    </row>
    <row r="129" s="3" customFormat="true" x14ac:dyDescent="0.25">
      <c r="A129" s="309"/>
      <c r="K129" s="309"/>
      <c r="U129" s="309"/>
      <c r="AE129" s="309"/>
      <c r="AO129" s="309"/>
      <c r="AY129" s="309"/>
      <c r="AZ129" s="309"/>
      <c r="BI129" s="309"/>
      <c r="BS129" s="309"/>
      <c r="CC129" s="309"/>
      <c r="CM129" s="309"/>
      <c r="CW129" s="309"/>
      <c r="DG129" s="309"/>
      <c r="DQ129" s="309"/>
      <c r="EA129" s="309"/>
      <c r="EK129" s="309"/>
      <c r="EU129" s="309"/>
      <c r="FE129" s="309"/>
      <c r="FO129" s="309"/>
      <c r="FY129" s="309"/>
      <c r="GI129" s="309"/>
      <c r="GS129" s="309"/>
      <c r="HC129" s="309"/>
      <c r="HM129" s="309"/>
      <c r="HW129" s="309"/>
    </row>
    <row r="130" s="3" customFormat="true" x14ac:dyDescent="0.25">
      <c r="A130" s="309"/>
      <c r="K130" s="309"/>
      <c r="U130" s="309"/>
      <c r="AE130" s="309"/>
      <c r="AO130" s="309"/>
      <c r="AY130" s="309"/>
      <c r="AZ130" s="309"/>
      <c r="BI130" s="309"/>
      <c r="BS130" s="309"/>
      <c r="CC130" s="309"/>
      <c r="CM130" s="309"/>
      <c r="CW130" s="309"/>
      <c r="DG130" s="309"/>
      <c r="DQ130" s="309"/>
      <c r="EA130" s="309"/>
      <c r="EK130" s="309"/>
      <c r="EU130" s="309"/>
      <c r="FE130" s="309"/>
      <c r="FO130" s="309"/>
      <c r="FY130" s="309"/>
      <c r="GI130" s="309"/>
      <c r="GS130" s="309"/>
      <c r="HC130" s="309"/>
      <c r="HM130" s="309"/>
      <c r="HW130" s="309"/>
    </row>
    <row r="131" s="3" customFormat="true" x14ac:dyDescent="0.25">
      <c r="A131" s="309"/>
      <c r="K131" s="309"/>
      <c r="U131" s="309"/>
      <c r="AE131" s="309"/>
      <c r="AO131" s="309"/>
      <c r="AY131" s="309"/>
      <c r="AZ131" s="309"/>
      <c r="BI131" s="309"/>
      <c r="BS131" s="309"/>
      <c r="CC131" s="309"/>
      <c r="CM131" s="309"/>
      <c r="CW131" s="309"/>
      <c r="DG131" s="309"/>
      <c r="DQ131" s="309"/>
      <c r="EA131" s="309"/>
      <c r="EK131" s="309"/>
      <c r="EU131" s="309"/>
      <c r="FE131" s="309"/>
      <c r="FO131" s="309"/>
      <c r="FY131" s="309"/>
      <c r="GI131" s="309"/>
      <c r="GS131" s="309"/>
      <c r="HC131" s="309"/>
      <c r="HM131" s="309"/>
      <c r="HW131" s="309"/>
    </row>
    <row r="132" s="3" customFormat="true" x14ac:dyDescent="0.25">
      <c r="A132" s="309"/>
      <c r="K132" s="309"/>
      <c r="U132" s="309"/>
      <c r="AE132" s="309"/>
      <c r="AO132" s="309"/>
      <c r="AY132" s="309"/>
      <c r="AZ132" s="309"/>
      <c r="BI132" s="309"/>
      <c r="BS132" s="309"/>
      <c r="CC132" s="309"/>
      <c r="CM132" s="309"/>
      <c r="CW132" s="309"/>
      <c r="DG132" s="309"/>
      <c r="DQ132" s="309"/>
      <c r="EA132" s="309"/>
      <c r="EK132" s="309"/>
      <c r="EU132" s="309"/>
      <c r="FE132" s="309"/>
      <c r="FO132" s="309"/>
      <c r="FY132" s="309"/>
      <c r="GI132" s="309"/>
      <c r="GS132" s="309"/>
      <c r="HC132" s="309"/>
      <c r="HM132" s="309"/>
      <c r="HW132" s="309"/>
    </row>
    <row r="133" s="3" customFormat="true" x14ac:dyDescent="0.25">
      <c r="A133" s="309"/>
      <c r="K133" s="309"/>
      <c r="U133" s="309"/>
      <c r="AE133" s="309"/>
      <c r="AO133" s="309"/>
      <c r="AY133" s="309"/>
      <c r="AZ133" s="309"/>
      <c r="BI133" s="309"/>
      <c r="BS133" s="309"/>
      <c r="CC133" s="309"/>
      <c r="CM133" s="309"/>
      <c r="CW133" s="309"/>
      <c r="DG133" s="309"/>
      <c r="DQ133" s="309"/>
      <c r="EA133" s="309"/>
      <c r="EK133" s="309"/>
      <c r="EU133" s="309"/>
      <c r="FE133" s="309"/>
      <c r="FO133" s="309"/>
      <c r="FY133" s="309"/>
      <c r="GI133" s="309"/>
      <c r="GS133" s="309"/>
      <c r="HC133" s="309"/>
      <c r="HM133" s="309"/>
      <c r="HW133" s="309"/>
    </row>
    <row r="134" s="3" customFormat="true" x14ac:dyDescent="0.25">
      <c r="A134" s="309"/>
      <c r="K134" s="309"/>
      <c r="U134" s="309"/>
      <c r="AE134" s="309"/>
      <c r="AO134" s="309"/>
      <c r="AY134" s="309"/>
      <c r="AZ134" s="309"/>
      <c r="BI134" s="309"/>
      <c r="BS134" s="309"/>
      <c r="CC134" s="309"/>
      <c r="CM134" s="309"/>
      <c r="CW134" s="309"/>
      <c r="DG134" s="309"/>
      <c r="DQ134" s="309"/>
      <c r="EA134" s="309"/>
      <c r="EK134" s="309"/>
      <c r="EU134" s="309"/>
      <c r="FE134" s="309"/>
      <c r="FO134" s="309"/>
      <c r="FY134" s="309"/>
      <c r="GI134" s="309"/>
      <c r="GS134" s="309"/>
      <c r="HC134" s="309"/>
      <c r="HM134" s="309"/>
      <c r="HW134" s="309"/>
    </row>
    <row r="135" s="3" customFormat="true" x14ac:dyDescent="0.25">
      <c r="A135" s="309"/>
      <c r="K135" s="309"/>
      <c r="U135" s="309"/>
      <c r="AE135" s="309"/>
      <c r="AO135" s="309"/>
      <c r="AY135" s="309"/>
      <c r="AZ135" s="309"/>
      <c r="BI135" s="309"/>
      <c r="BS135" s="309"/>
      <c r="CC135" s="309"/>
      <c r="CM135" s="309"/>
      <c r="CW135" s="309"/>
      <c r="DG135" s="309"/>
      <c r="DQ135" s="309"/>
      <c r="EA135" s="309"/>
      <c r="EK135" s="309"/>
      <c r="EU135" s="309"/>
      <c r="FE135" s="309"/>
      <c r="FO135" s="309"/>
      <c r="FY135" s="309"/>
      <c r="GI135" s="309"/>
      <c r="GS135" s="309"/>
      <c r="HC135" s="309"/>
      <c r="HM135" s="309"/>
      <c r="HW135" s="309"/>
    </row>
    <row r="136" s="3" customFormat="true" x14ac:dyDescent="0.25">
      <c r="A136" s="309"/>
      <c r="K136" s="309"/>
      <c r="U136" s="309"/>
      <c r="AE136" s="309"/>
      <c r="AO136" s="309"/>
      <c r="AY136" s="309"/>
      <c r="AZ136" s="309"/>
      <c r="BI136" s="309"/>
      <c r="BS136" s="309"/>
      <c r="CC136" s="309"/>
      <c r="CM136" s="309"/>
      <c r="CW136" s="309"/>
      <c r="DG136" s="309"/>
      <c r="DQ136" s="309"/>
      <c r="EA136" s="309"/>
      <c r="EK136" s="309"/>
      <c r="EU136" s="309"/>
      <c r="FE136" s="309"/>
      <c r="FO136" s="309"/>
      <c r="FY136" s="309"/>
      <c r="GI136" s="309"/>
      <c r="GS136" s="309"/>
      <c r="HC136" s="309"/>
      <c r="HM136" s="309"/>
      <c r="HW136" s="309"/>
    </row>
    <row r="137" s="3" customFormat="true" x14ac:dyDescent="0.25">
      <c r="A137" s="309"/>
      <c r="K137" s="309"/>
      <c r="U137" s="309"/>
      <c r="AE137" s="309"/>
      <c r="AO137" s="309"/>
      <c r="AY137" s="309"/>
      <c r="AZ137" s="309"/>
      <c r="BI137" s="309"/>
      <c r="BS137" s="309"/>
      <c r="CC137" s="309"/>
      <c r="CM137" s="309"/>
      <c r="CW137" s="309"/>
      <c r="DG137" s="309"/>
      <c r="DQ137" s="309"/>
      <c r="EA137" s="309"/>
      <c r="EK137" s="309"/>
      <c r="EU137" s="309"/>
      <c r="FE137" s="309"/>
      <c r="FO137" s="309"/>
      <c r="FY137" s="309"/>
      <c r="GI137" s="309"/>
      <c r="GS137" s="309"/>
      <c r="HC137" s="309"/>
      <c r="HM137" s="309"/>
      <c r="HW137" s="309"/>
    </row>
    <row r="138" s="3" customFormat="true" x14ac:dyDescent="0.25">
      <c r="A138" s="309"/>
      <c r="K138" s="309"/>
      <c r="U138" s="309"/>
      <c r="AE138" s="309"/>
      <c r="AO138" s="309"/>
      <c r="AY138" s="309"/>
      <c r="AZ138" s="309"/>
      <c r="BI138" s="309"/>
      <c r="BS138" s="309"/>
      <c r="CC138" s="309"/>
      <c r="CM138" s="309"/>
      <c r="CW138" s="309"/>
      <c r="DG138" s="309"/>
      <c r="DQ138" s="309"/>
      <c r="EA138" s="309"/>
      <c r="EK138" s="309"/>
      <c r="EU138" s="309"/>
      <c r="FE138" s="309"/>
      <c r="FO138" s="309"/>
      <c r="FY138" s="309"/>
      <c r="GI138" s="309"/>
      <c r="GS138" s="309"/>
      <c r="HC138" s="309"/>
      <c r="HM138" s="309"/>
      <c r="HW138" s="309"/>
    </row>
    <row r="139" s="3" customFormat="true" x14ac:dyDescent="0.25">
      <c r="A139" s="309"/>
      <c r="K139" s="309"/>
      <c r="U139" s="309"/>
      <c r="AE139" s="309"/>
      <c r="AO139" s="309"/>
      <c r="AY139" s="309"/>
      <c r="AZ139" s="309"/>
      <c r="BI139" s="309"/>
      <c r="BS139" s="309"/>
      <c r="CC139" s="309"/>
      <c r="CM139" s="309"/>
      <c r="CW139" s="309"/>
      <c r="DG139" s="309"/>
      <c r="DQ139" s="309"/>
      <c r="EA139" s="309"/>
      <c r="EK139" s="309"/>
      <c r="EU139" s="309"/>
      <c r="FE139" s="309"/>
      <c r="FO139" s="309"/>
      <c r="FY139" s="309"/>
      <c r="GI139" s="309"/>
      <c r="GS139" s="309"/>
      <c r="HC139" s="309"/>
      <c r="HM139" s="309"/>
      <c r="HW139" s="309"/>
    </row>
    <row r="140" s="3" customFormat="true" x14ac:dyDescent="0.25">
      <c r="A140" s="309"/>
      <c r="K140" s="309"/>
      <c r="U140" s="309"/>
      <c r="AE140" s="309"/>
      <c r="AO140" s="309"/>
      <c r="AY140" s="309"/>
      <c r="AZ140" s="309"/>
      <c r="BI140" s="309"/>
      <c r="BS140" s="309"/>
      <c r="CC140" s="309"/>
      <c r="CM140" s="309"/>
      <c r="CW140" s="309"/>
      <c r="DG140" s="309"/>
      <c r="DQ140" s="309"/>
      <c r="EA140" s="309"/>
      <c r="EK140" s="309"/>
      <c r="EU140" s="309"/>
      <c r="FE140" s="309"/>
      <c r="FO140" s="309"/>
      <c r="FY140" s="309"/>
      <c r="GI140" s="309"/>
      <c r="GS140" s="309"/>
      <c r="HC140" s="309"/>
      <c r="HM140" s="309"/>
      <c r="HW140" s="309"/>
    </row>
    <row r="141" s="3" customFormat="true" x14ac:dyDescent="0.25">
      <c r="A141" s="309"/>
      <c r="K141" s="309"/>
      <c r="U141" s="309"/>
      <c r="AE141" s="309"/>
      <c r="AO141" s="309"/>
      <c r="AY141" s="309"/>
      <c r="AZ141" s="309"/>
      <c r="BI141" s="309"/>
      <c r="BS141" s="309"/>
      <c r="CC141" s="309"/>
      <c r="CM141" s="309"/>
      <c r="CW141" s="309"/>
      <c r="DG141" s="309"/>
      <c r="DQ141" s="309"/>
      <c r="EA141" s="309"/>
      <c r="EK141" s="309"/>
      <c r="EU141" s="309"/>
      <c r="FE141" s="309"/>
      <c r="FO141" s="309"/>
      <c r="FY141" s="309"/>
      <c r="GI141" s="309"/>
      <c r="GS141" s="309"/>
      <c r="HC141" s="309"/>
      <c r="HM141" s="309"/>
      <c r="HW141" s="309"/>
    </row>
    <row r="142" s="3" customFormat="true" x14ac:dyDescent="0.25">
      <c r="A142" s="309"/>
      <c r="K142" s="309"/>
      <c r="U142" s="309"/>
      <c r="AE142" s="309"/>
      <c r="AO142" s="309"/>
      <c r="AY142" s="309"/>
      <c r="AZ142" s="309"/>
      <c r="BI142" s="309"/>
      <c r="BS142" s="309"/>
      <c r="CC142" s="309"/>
      <c r="CM142" s="309"/>
      <c r="CW142" s="309"/>
      <c r="DG142" s="309"/>
      <c r="DQ142" s="309"/>
      <c r="EA142" s="309"/>
      <c r="EK142" s="309"/>
      <c r="EU142" s="309"/>
      <c r="FE142" s="309"/>
      <c r="FO142" s="309"/>
      <c r="FY142" s="309"/>
      <c r="GI142" s="309"/>
      <c r="GS142" s="309"/>
      <c r="HC142" s="309"/>
      <c r="HM142" s="309"/>
      <c r="HW142" s="309"/>
    </row>
    <row r="143" s="3" customFormat="true" x14ac:dyDescent="0.25">
      <c r="A143" s="309"/>
      <c r="K143" s="309"/>
      <c r="U143" s="309"/>
      <c r="AE143" s="309"/>
      <c r="AO143" s="309"/>
      <c r="AY143" s="309"/>
      <c r="AZ143" s="309"/>
      <c r="BI143" s="309"/>
      <c r="BS143" s="309"/>
      <c r="CC143" s="309"/>
      <c r="CM143" s="309"/>
      <c r="CW143" s="309"/>
      <c r="DG143" s="309"/>
      <c r="DQ143" s="309"/>
      <c r="EA143" s="309"/>
      <c r="EK143" s="309"/>
      <c r="EU143" s="309"/>
      <c r="FE143" s="309"/>
      <c r="FO143" s="309"/>
      <c r="FY143" s="309"/>
      <c r="GI143" s="309"/>
      <c r="GS143" s="309"/>
      <c r="HC143" s="309"/>
      <c r="HM143" s="309"/>
      <c r="HW143" s="309"/>
    </row>
    <row r="144" s="3" customFormat="true" x14ac:dyDescent="0.25">
      <c r="A144" s="309"/>
      <c r="K144" s="309"/>
      <c r="U144" s="309"/>
      <c r="AE144" s="309"/>
      <c r="AO144" s="309"/>
      <c r="AY144" s="309"/>
      <c r="AZ144" s="309"/>
      <c r="BI144" s="309"/>
      <c r="BS144" s="309"/>
      <c r="CC144" s="309"/>
      <c r="CM144" s="309"/>
      <c r="CW144" s="309"/>
      <c r="DG144" s="309"/>
      <c r="DQ144" s="309"/>
      <c r="EA144" s="309"/>
      <c r="EK144" s="309"/>
      <c r="EU144" s="309"/>
      <c r="FE144" s="309"/>
      <c r="FO144" s="309"/>
      <c r="FY144" s="309"/>
      <c r="GI144" s="309"/>
      <c r="GS144" s="309"/>
      <c r="HC144" s="309"/>
      <c r="HM144" s="309"/>
      <c r="HW144" s="309"/>
    </row>
    <row r="145" s="3" customFormat="true" x14ac:dyDescent="0.25">
      <c r="A145" s="309"/>
      <c r="K145" s="309"/>
      <c r="U145" s="309"/>
      <c r="AE145" s="309"/>
      <c r="AO145" s="309"/>
      <c r="AY145" s="309"/>
      <c r="AZ145" s="309"/>
      <c r="BI145" s="309"/>
      <c r="BS145" s="309"/>
      <c r="CC145" s="309"/>
      <c r="CM145" s="309"/>
      <c r="CW145" s="309"/>
      <c r="DG145" s="309"/>
      <c r="DQ145" s="309"/>
      <c r="EA145" s="309"/>
      <c r="EK145" s="309"/>
      <c r="EU145" s="309"/>
      <c r="FE145" s="309"/>
      <c r="FO145" s="309"/>
      <c r="FY145" s="309"/>
      <c r="GI145" s="309"/>
      <c r="GS145" s="309"/>
      <c r="HC145" s="309"/>
      <c r="HM145" s="309"/>
      <c r="HW145" s="309"/>
    </row>
    <row r="146" s="3" customFormat="true" x14ac:dyDescent="0.25">
      <c r="A146" s="309"/>
      <c r="K146" s="309"/>
      <c r="U146" s="309"/>
      <c r="AE146" s="309"/>
      <c r="AO146" s="309"/>
      <c r="AY146" s="309"/>
      <c r="AZ146" s="309"/>
      <c r="BI146" s="309"/>
      <c r="BS146" s="309"/>
      <c r="CC146" s="309"/>
      <c r="CM146" s="309"/>
      <c r="CW146" s="309"/>
      <c r="DG146" s="309"/>
      <c r="DQ146" s="309"/>
      <c r="EA146" s="309"/>
      <c r="EK146" s="309"/>
      <c r="EU146" s="309"/>
      <c r="FE146" s="309"/>
      <c r="FO146" s="309"/>
      <c r="FY146" s="309"/>
      <c r="GI146" s="309"/>
      <c r="GS146" s="309"/>
      <c r="HC146" s="309"/>
      <c r="HM146" s="309"/>
      <c r="HW146" s="309"/>
    </row>
    <row r="147" s="3" customFormat="true" x14ac:dyDescent="0.25">
      <c r="A147" s="309"/>
      <c r="K147" s="309"/>
      <c r="U147" s="309"/>
      <c r="AE147" s="309"/>
      <c r="AO147" s="309"/>
      <c r="AY147" s="309"/>
      <c r="AZ147" s="309"/>
      <c r="BI147" s="309"/>
      <c r="BS147" s="309"/>
      <c r="CC147" s="309"/>
      <c r="CM147" s="309"/>
      <c r="CW147" s="309"/>
      <c r="DG147" s="309"/>
      <c r="DQ147" s="309"/>
      <c r="EA147" s="309"/>
      <c r="EK147" s="309"/>
      <c r="EU147" s="309"/>
      <c r="FE147" s="309"/>
      <c r="FO147" s="309"/>
      <c r="FY147" s="309"/>
      <c r="GI147" s="309"/>
      <c r="GS147" s="309"/>
      <c r="HC147" s="309"/>
      <c r="HM147" s="309"/>
      <c r="HW147" s="309"/>
    </row>
    <row r="148" s="3" customFormat="true" x14ac:dyDescent="0.25">
      <c r="A148" s="309"/>
      <c r="K148" s="309"/>
      <c r="U148" s="309"/>
      <c r="AE148" s="309"/>
      <c r="AO148" s="309"/>
      <c r="AY148" s="309"/>
      <c r="AZ148" s="309"/>
      <c r="BI148" s="309"/>
      <c r="BS148" s="309"/>
      <c r="CC148" s="309"/>
      <c r="CM148" s="309"/>
      <c r="CW148" s="309"/>
      <c r="DG148" s="309"/>
      <c r="DQ148" s="309"/>
      <c r="EA148" s="309"/>
      <c r="EK148" s="309"/>
      <c r="EU148" s="309"/>
      <c r="FE148" s="309"/>
      <c r="FO148" s="309"/>
      <c r="FY148" s="309"/>
      <c r="GI148" s="309"/>
      <c r="GS148" s="309"/>
      <c r="HC148" s="309"/>
      <c r="HM148" s="309"/>
      <c r="HW148" s="309"/>
    </row>
    <row r="149" s="3" customFormat="true" x14ac:dyDescent="0.25">
      <c r="A149" s="309"/>
      <c r="K149" s="309"/>
      <c r="U149" s="309"/>
      <c r="AE149" s="309"/>
      <c r="AO149" s="309"/>
      <c r="AY149" s="309"/>
      <c r="AZ149" s="309"/>
      <c r="BI149" s="309"/>
      <c r="BS149" s="309"/>
      <c r="CC149" s="309"/>
      <c r="CM149" s="309"/>
      <c r="CW149" s="309"/>
      <c r="DG149" s="309"/>
      <c r="DQ149" s="309"/>
      <c r="EA149" s="309"/>
      <c r="EK149" s="309"/>
      <c r="EU149" s="309"/>
      <c r="FE149" s="309"/>
      <c r="FO149" s="309"/>
      <c r="FY149" s="309"/>
      <c r="GI149" s="309"/>
      <c r="GS149" s="309"/>
      <c r="HC149" s="309"/>
      <c r="HM149" s="309"/>
      <c r="HW149" s="309"/>
    </row>
    <row r="150" s="3" customFormat="true" x14ac:dyDescent="0.25">
      <c r="A150" s="309"/>
      <c r="K150" s="309"/>
      <c r="U150" s="309"/>
      <c r="AE150" s="309"/>
      <c r="AO150" s="309"/>
      <c r="AY150" s="309"/>
      <c r="AZ150" s="309"/>
      <c r="BI150" s="309"/>
      <c r="BS150" s="309"/>
      <c r="CC150" s="309"/>
      <c r="CM150" s="309"/>
      <c r="CW150" s="309"/>
      <c r="DG150" s="309"/>
      <c r="DQ150" s="309"/>
      <c r="EA150" s="309"/>
      <c r="EK150" s="309"/>
      <c r="EU150" s="309"/>
      <c r="FE150" s="309"/>
      <c r="FO150" s="309"/>
      <c r="FY150" s="309"/>
      <c r="GI150" s="309"/>
      <c r="GS150" s="309"/>
      <c r="HC150" s="309"/>
      <c r="HM150" s="309"/>
      <c r="HW150" s="309"/>
    </row>
    <row r="151" s="3" customFormat="true" x14ac:dyDescent="0.25">
      <c r="A151" s="309"/>
      <c r="K151" s="309"/>
      <c r="U151" s="309"/>
      <c r="AE151" s="309"/>
      <c r="AO151" s="309"/>
      <c r="AY151" s="309"/>
      <c r="AZ151" s="309"/>
      <c r="BI151" s="309"/>
      <c r="BS151" s="309"/>
      <c r="CC151" s="309"/>
      <c r="CM151" s="309"/>
      <c r="CW151" s="309"/>
      <c r="DG151" s="309"/>
      <c r="DQ151" s="309"/>
      <c r="EA151" s="309"/>
      <c r="EK151" s="309"/>
      <c r="EU151" s="309"/>
      <c r="FE151" s="309"/>
      <c r="FO151" s="309"/>
      <c r="FY151" s="309"/>
      <c r="GI151" s="309"/>
      <c r="GS151" s="309"/>
      <c r="HC151" s="309"/>
      <c r="HM151" s="309"/>
      <c r="HW151" s="309"/>
    </row>
    <row r="152" s="3" customFormat="true" x14ac:dyDescent="0.25">
      <c r="A152" s="309"/>
      <c r="K152" s="309"/>
      <c r="U152" s="309"/>
      <c r="AE152" s="309"/>
      <c r="AO152" s="309"/>
      <c r="AY152" s="309"/>
      <c r="AZ152" s="309"/>
      <c r="BI152" s="309"/>
      <c r="BS152" s="309"/>
      <c r="CC152" s="309"/>
      <c r="CM152" s="309"/>
      <c r="CW152" s="309"/>
      <c r="DG152" s="309"/>
      <c r="DQ152" s="309"/>
      <c r="EA152" s="309"/>
      <c r="EK152" s="309"/>
      <c r="EU152" s="309"/>
      <c r="FE152" s="309"/>
      <c r="FO152" s="309"/>
      <c r="FY152" s="309"/>
      <c r="GI152" s="309"/>
      <c r="GS152" s="309"/>
      <c r="HC152" s="309"/>
      <c r="HM152" s="309"/>
      <c r="HW152" s="309"/>
    </row>
    <row r="153" s="3" customFormat="true" x14ac:dyDescent="0.25">
      <c r="A153" s="309"/>
      <c r="K153" s="309"/>
      <c r="U153" s="309"/>
      <c r="AE153" s="309"/>
      <c r="AO153" s="309"/>
      <c r="AY153" s="309"/>
      <c r="AZ153" s="309"/>
      <c r="BI153" s="309"/>
      <c r="BS153" s="309"/>
      <c r="CC153" s="309"/>
      <c r="CM153" s="309"/>
      <c r="CW153" s="309"/>
      <c r="DG153" s="309"/>
      <c r="DQ153" s="309"/>
      <c r="EA153" s="309"/>
      <c r="EK153" s="309"/>
      <c r="EU153" s="309"/>
      <c r="FE153" s="309"/>
      <c r="FO153" s="309"/>
      <c r="FY153" s="309"/>
      <c r="GI153" s="309"/>
      <c r="GS153" s="309"/>
      <c r="HC153" s="309"/>
      <c r="HM153" s="309"/>
      <c r="HW153" s="309"/>
    </row>
    <row r="154" s="3" customFormat="true" x14ac:dyDescent="0.25">
      <c r="A154" s="309"/>
      <c r="K154" s="309"/>
      <c r="U154" s="309"/>
      <c r="AE154" s="309"/>
      <c r="AO154" s="309"/>
      <c r="AY154" s="309"/>
      <c r="AZ154" s="309"/>
      <c r="BI154" s="309"/>
      <c r="BS154" s="309"/>
      <c r="CC154" s="309"/>
      <c r="CM154" s="309"/>
      <c r="CW154" s="309"/>
      <c r="DG154" s="309"/>
      <c r="DQ154" s="309"/>
      <c r="EA154" s="309"/>
      <c r="EK154" s="309"/>
      <c r="EU154" s="309"/>
      <c r="FE154" s="309"/>
      <c r="FO154" s="309"/>
      <c r="FY154" s="309"/>
      <c r="GI154" s="309"/>
      <c r="GS154" s="309"/>
      <c r="HC154" s="309"/>
      <c r="HM154" s="309"/>
      <c r="HW154" s="309"/>
    </row>
    <row r="155" s="3" customFormat="true" x14ac:dyDescent="0.25">
      <c r="A155" s="309"/>
      <c r="K155" s="309"/>
      <c r="U155" s="309"/>
      <c r="AE155" s="309"/>
      <c r="AO155" s="309"/>
      <c r="AY155" s="309"/>
      <c r="AZ155" s="309"/>
      <c r="BI155" s="309"/>
      <c r="BS155" s="309"/>
      <c r="CC155" s="309"/>
      <c r="CM155" s="309"/>
      <c r="CW155" s="309"/>
      <c r="DG155" s="309"/>
      <c r="DQ155" s="309"/>
      <c r="EA155" s="309"/>
      <c r="EK155" s="309"/>
      <c r="EU155" s="309"/>
      <c r="FE155" s="309"/>
      <c r="FO155" s="309"/>
      <c r="FY155" s="309"/>
      <c r="GI155" s="309"/>
      <c r="GS155" s="309"/>
      <c r="HC155" s="309"/>
      <c r="HM155" s="309"/>
      <c r="HW155" s="309"/>
    </row>
    <row r="156" s="3" customFormat="true" x14ac:dyDescent="0.25">
      <c r="A156" s="309"/>
      <c r="K156" s="309"/>
      <c r="U156" s="309"/>
      <c r="AE156" s="309"/>
      <c r="AO156" s="309"/>
      <c r="AY156" s="309"/>
      <c r="AZ156" s="309"/>
      <c r="BI156" s="309"/>
      <c r="BS156" s="309"/>
      <c r="CC156" s="309"/>
      <c r="CM156" s="309"/>
      <c r="CW156" s="309"/>
      <c r="DG156" s="309"/>
      <c r="DQ156" s="309"/>
      <c r="EA156" s="309"/>
      <c r="EK156" s="309"/>
      <c r="EU156" s="309"/>
      <c r="FE156" s="309"/>
      <c r="FO156" s="309"/>
      <c r="FY156" s="309"/>
      <c r="GI156" s="309"/>
      <c r="GS156" s="309"/>
      <c r="HC156" s="309"/>
      <c r="HM156" s="309"/>
      <c r="HW156" s="309"/>
    </row>
    <row r="157" s="3" customFormat="true" x14ac:dyDescent="0.25">
      <c r="A157" s="309"/>
      <c r="K157" s="309"/>
      <c r="U157" s="309"/>
      <c r="AE157" s="309"/>
      <c r="AO157" s="309"/>
      <c r="AY157" s="309"/>
      <c r="AZ157" s="309"/>
      <c r="BI157" s="309"/>
      <c r="BS157" s="309"/>
      <c r="CC157" s="309"/>
      <c r="CM157" s="309"/>
      <c r="CW157" s="309"/>
      <c r="DG157" s="309"/>
      <c r="DQ157" s="309"/>
      <c r="EA157" s="309"/>
      <c r="EK157" s="309"/>
      <c r="EU157" s="309"/>
      <c r="FE157" s="309"/>
      <c r="FO157" s="309"/>
      <c r="FY157" s="309"/>
      <c r="GI157" s="309"/>
      <c r="GS157" s="309"/>
      <c r="HC157" s="309"/>
      <c r="HM157" s="309"/>
      <c r="HW157" s="309"/>
    </row>
    <row r="158" s="3" customFormat="true" x14ac:dyDescent="0.25">
      <c r="A158" s="309"/>
      <c r="K158" s="309"/>
      <c r="U158" s="309"/>
      <c r="AE158" s="309"/>
      <c r="AO158" s="309"/>
      <c r="AY158" s="309"/>
      <c r="AZ158" s="309"/>
      <c r="BI158" s="309"/>
      <c r="BS158" s="309"/>
      <c r="CC158" s="309"/>
      <c r="CM158" s="309"/>
      <c r="CW158" s="309"/>
      <c r="DG158" s="309"/>
      <c r="DQ158" s="309"/>
      <c r="EA158" s="309"/>
      <c r="EK158" s="309"/>
      <c r="EU158" s="309"/>
      <c r="FE158" s="309"/>
      <c r="FO158" s="309"/>
      <c r="FY158" s="309"/>
      <c r="GI158" s="309"/>
      <c r="GS158" s="309"/>
      <c r="HC158" s="309"/>
      <c r="HM158" s="309"/>
      <c r="HW158" s="309"/>
    </row>
    <row r="159" s="3" customFormat="true" x14ac:dyDescent="0.25">
      <c r="A159" s="309"/>
      <c r="K159" s="309"/>
      <c r="U159" s="309"/>
      <c r="AE159" s="309"/>
      <c r="AO159" s="309"/>
      <c r="AY159" s="309"/>
      <c r="AZ159" s="309"/>
      <c r="BI159" s="309"/>
      <c r="BS159" s="309"/>
      <c r="CC159" s="309"/>
      <c r="CM159" s="309"/>
      <c r="CW159" s="309"/>
      <c r="DG159" s="309"/>
      <c r="DQ159" s="309"/>
      <c r="EA159" s="309"/>
      <c r="EK159" s="309"/>
      <c r="EU159" s="309"/>
      <c r="FE159" s="309"/>
      <c r="FO159" s="309"/>
      <c r="FY159" s="309"/>
      <c r="GI159" s="309"/>
      <c r="GS159" s="309"/>
      <c r="HC159" s="309"/>
      <c r="HM159" s="309"/>
      <c r="HW159" s="309"/>
    </row>
    <row r="160" s="3" customFormat="true" x14ac:dyDescent="0.25">
      <c r="A160" s="309"/>
      <c r="K160" s="309"/>
      <c r="U160" s="309"/>
      <c r="AE160" s="309"/>
      <c r="AO160" s="309"/>
      <c r="AY160" s="309"/>
      <c r="AZ160" s="309"/>
      <c r="BI160" s="309"/>
      <c r="BS160" s="309"/>
      <c r="CC160" s="309"/>
      <c r="CM160" s="309"/>
      <c r="CW160" s="309"/>
      <c r="DG160" s="309"/>
      <c r="DQ160" s="309"/>
      <c r="EA160" s="309"/>
      <c r="EK160" s="309"/>
      <c r="EU160" s="309"/>
      <c r="FE160" s="309"/>
      <c r="FO160" s="309"/>
      <c r="FY160" s="309"/>
      <c r="GI160" s="309"/>
      <c r="GS160" s="309"/>
      <c r="HC160" s="309"/>
      <c r="HM160" s="309"/>
      <c r="HW160" s="309"/>
    </row>
    <row r="161" s="3" customFormat="true" x14ac:dyDescent="0.25">
      <c r="A161" s="309"/>
      <c r="K161" s="309"/>
      <c r="U161" s="309"/>
      <c r="AE161" s="309"/>
      <c r="AO161" s="309"/>
      <c r="AY161" s="309"/>
      <c r="AZ161" s="309"/>
      <c r="BI161" s="309"/>
      <c r="BS161" s="309"/>
      <c r="CC161" s="309"/>
      <c r="CM161" s="309"/>
      <c r="CW161" s="309"/>
      <c r="DG161" s="309"/>
      <c r="DQ161" s="309"/>
      <c r="EA161" s="309"/>
      <c r="EK161" s="309"/>
      <c r="EU161" s="309"/>
      <c r="FE161" s="309"/>
      <c r="FO161" s="309"/>
      <c r="FY161" s="309"/>
      <c r="GI161" s="309"/>
      <c r="GS161" s="309"/>
      <c r="HC161" s="309"/>
      <c r="HM161" s="309"/>
      <c r="HW161" s="309"/>
    </row>
    <row r="162" s="3" customFormat="true" x14ac:dyDescent="0.25">
      <c r="A162" s="309"/>
      <c r="K162" s="309"/>
      <c r="U162" s="309"/>
      <c r="AE162" s="309"/>
      <c r="AO162" s="309"/>
      <c r="AY162" s="309"/>
      <c r="AZ162" s="309"/>
      <c r="BI162" s="309"/>
      <c r="BS162" s="309"/>
      <c r="CC162" s="309"/>
      <c r="CM162" s="309"/>
      <c r="CW162" s="309"/>
      <c r="DG162" s="309"/>
      <c r="DQ162" s="309"/>
      <c r="EA162" s="309"/>
      <c r="EK162" s="309"/>
      <c r="EU162" s="309"/>
      <c r="FE162" s="309"/>
      <c r="FO162" s="309"/>
      <c r="FY162" s="309"/>
      <c r="GI162" s="309"/>
      <c r="GS162" s="309"/>
      <c r="HC162" s="309"/>
      <c r="HM162" s="309"/>
      <c r="HW162" s="309"/>
    </row>
    <row r="163" s="3" customFormat="true" x14ac:dyDescent="0.25">
      <c r="A163" s="309"/>
      <c r="K163" s="309"/>
      <c r="U163" s="309"/>
      <c r="AE163" s="309"/>
      <c r="AO163" s="309"/>
      <c r="AY163" s="309"/>
      <c r="AZ163" s="309"/>
      <c r="BI163" s="309"/>
      <c r="BS163" s="309"/>
      <c r="CC163" s="309"/>
      <c r="CM163" s="309"/>
      <c r="CW163" s="309"/>
      <c r="DG163" s="309"/>
      <c r="DQ163" s="309"/>
      <c r="EA163" s="309"/>
      <c r="EK163" s="309"/>
      <c r="EU163" s="309"/>
      <c r="FE163" s="309"/>
      <c r="FO163" s="309"/>
      <c r="FY163" s="309"/>
      <c r="GI163" s="309"/>
      <c r="GS163" s="309"/>
      <c r="HC163" s="309"/>
      <c r="HM163" s="309"/>
      <c r="HW163" s="309"/>
    </row>
    <row r="164" s="3" customFormat="true" x14ac:dyDescent="0.25">
      <c r="A164" s="309"/>
      <c r="K164" s="309"/>
      <c r="U164" s="309"/>
      <c r="AE164" s="309"/>
      <c r="AO164" s="309"/>
      <c r="AY164" s="309"/>
      <c r="AZ164" s="309"/>
      <c r="BI164" s="309"/>
      <c r="BS164" s="309"/>
      <c r="CC164" s="309"/>
      <c r="CM164" s="309"/>
      <c r="CW164" s="309"/>
      <c r="DG164" s="309"/>
      <c r="DQ164" s="309"/>
      <c r="EA164" s="309"/>
      <c r="EK164" s="309"/>
      <c r="EU164" s="309"/>
      <c r="FE164" s="309"/>
      <c r="FO164" s="309"/>
      <c r="FY164" s="309"/>
      <c r="GI164" s="309"/>
      <c r="GS164" s="309"/>
      <c r="HC164" s="309"/>
      <c r="HM164" s="309"/>
      <c r="HW164" s="309"/>
    </row>
    <row r="165" s="3" customFormat="true" x14ac:dyDescent="0.25">
      <c r="A165" s="309"/>
      <c r="K165" s="309"/>
      <c r="U165" s="309"/>
      <c r="AE165" s="309"/>
      <c r="AO165" s="309"/>
      <c r="AY165" s="309"/>
      <c r="AZ165" s="309"/>
      <c r="BI165" s="309"/>
      <c r="BS165" s="309"/>
      <c r="CC165" s="309"/>
      <c r="CM165" s="309"/>
      <c r="CW165" s="309"/>
      <c r="DG165" s="309"/>
      <c r="DQ165" s="309"/>
      <c r="EA165" s="309"/>
      <c r="EK165" s="309"/>
      <c r="EU165" s="309"/>
      <c r="FE165" s="309"/>
      <c r="FO165" s="309"/>
      <c r="FY165" s="309"/>
      <c r="GI165" s="309"/>
      <c r="GS165" s="309"/>
      <c r="HC165" s="309"/>
      <c r="HM165" s="309"/>
      <c r="HW165" s="309"/>
    </row>
    <row r="166" s="3" customFormat="true" x14ac:dyDescent="0.25">
      <c r="A166" s="309"/>
      <c r="K166" s="309"/>
      <c r="U166" s="309"/>
      <c r="AE166" s="309"/>
      <c r="AO166" s="309"/>
      <c r="AY166" s="309"/>
      <c r="AZ166" s="309"/>
      <c r="BI166" s="309"/>
      <c r="BS166" s="309"/>
      <c r="CC166" s="309"/>
      <c r="CM166" s="309"/>
      <c r="CW166" s="309"/>
      <c r="DG166" s="309"/>
      <c r="DQ166" s="309"/>
      <c r="EA166" s="309"/>
      <c r="EK166" s="309"/>
      <c r="EU166" s="309"/>
      <c r="FE166" s="309"/>
      <c r="FO166" s="309"/>
      <c r="FY166" s="309"/>
      <c r="GI166" s="309"/>
      <c r="GS166" s="309"/>
      <c r="HC166" s="309"/>
      <c r="HM166" s="309"/>
      <c r="HW166" s="309"/>
    </row>
    <row r="167" s="3" customFormat="true" x14ac:dyDescent="0.25">
      <c r="A167" s="309"/>
      <c r="K167" s="309"/>
      <c r="U167" s="309"/>
      <c r="AE167" s="309"/>
      <c r="AO167" s="309"/>
      <c r="AY167" s="309"/>
      <c r="AZ167" s="309"/>
      <c r="BI167" s="309"/>
      <c r="BS167" s="309"/>
      <c r="CC167" s="309"/>
      <c r="CM167" s="309"/>
      <c r="CW167" s="309"/>
      <c r="DG167" s="309"/>
      <c r="DQ167" s="309"/>
      <c r="EA167" s="309"/>
      <c r="EK167" s="309"/>
      <c r="EU167" s="309"/>
      <c r="FE167" s="309"/>
      <c r="FO167" s="309"/>
      <c r="FY167" s="309"/>
      <c r="GI167" s="309"/>
      <c r="GS167" s="309"/>
      <c r="HC167" s="309"/>
      <c r="HM167" s="309"/>
      <c r="HW167" s="309"/>
    </row>
    <row r="168" s="3" customFormat="true" x14ac:dyDescent="0.25">
      <c r="A168" s="309"/>
      <c r="K168" s="309"/>
      <c r="U168" s="309"/>
      <c r="AE168" s="309"/>
      <c r="AO168" s="309"/>
      <c r="AY168" s="309"/>
      <c r="AZ168" s="309"/>
      <c r="BI168" s="309"/>
      <c r="BS168" s="309"/>
      <c r="CC168" s="309"/>
      <c r="CM168" s="309"/>
      <c r="CW168" s="309"/>
      <c r="DG168" s="309"/>
      <c r="DQ168" s="309"/>
      <c r="EA168" s="309"/>
      <c r="EK168" s="309"/>
      <c r="EU168" s="309"/>
      <c r="FE168" s="309"/>
      <c r="FO168" s="309"/>
      <c r="FY168" s="309"/>
      <c r="GI168" s="309"/>
      <c r="GS168" s="309"/>
      <c r="HC168" s="309"/>
      <c r="HM168" s="309"/>
      <c r="HW168" s="309"/>
    </row>
    <row r="169" s="3" customFormat="true" x14ac:dyDescent="0.25">
      <c r="A169" s="309"/>
      <c r="K169" s="309"/>
      <c r="U169" s="309"/>
      <c r="AE169" s="309"/>
      <c r="AO169" s="309"/>
      <c r="AY169" s="309"/>
      <c r="AZ169" s="309"/>
      <c r="BI169" s="309"/>
      <c r="BS169" s="309"/>
      <c r="CC169" s="309"/>
      <c r="CM169" s="309"/>
      <c r="CW169" s="309"/>
      <c r="DG169" s="309"/>
      <c r="DQ169" s="309"/>
      <c r="EA169" s="309"/>
      <c r="EK169" s="309"/>
      <c r="EU169" s="309"/>
      <c r="FE169" s="309"/>
      <c r="FO169" s="309"/>
      <c r="FY169" s="309"/>
      <c r="GI169" s="309"/>
      <c r="GS169" s="309"/>
      <c r="HC169" s="309"/>
      <c r="HM169" s="309"/>
      <c r="HW169" s="309"/>
    </row>
    <row r="170" s="3" customFormat="true" x14ac:dyDescent="0.25">
      <c r="A170" s="309"/>
      <c r="K170" s="309"/>
      <c r="U170" s="309"/>
      <c r="AE170" s="309"/>
      <c r="AO170" s="309"/>
      <c r="AY170" s="309"/>
      <c r="AZ170" s="309"/>
      <c r="BI170" s="309"/>
      <c r="BS170" s="309"/>
      <c r="CC170" s="309"/>
      <c r="CM170" s="309"/>
      <c r="CW170" s="309"/>
      <c r="DG170" s="309"/>
      <c r="DQ170" s="309"/>
      <c r="EA170" s="309"/>
      <c r="EK170" s="309"/>
      <c r="EU170" s="309"/>
      <c r="FE170" s="309"/>
      <c r="FO170" s="309"/>
      <c r="FY170" s="309"/>
      <c r="GI170" s="309"/>
      <c r="GS170" s="309"/>
      <c r="HC170" s="309"/>
      <c r="HM170" s="309"/>
      <c r="HW170" s="309"/>
    </row>
    <row r="171" s="3" customFormat="true" x14ac:dyDescent="0.25">
      <c r="A171" s="309"/>
      <c r="K171" s="309"/>
      <c r="U171" s="309"/>
      <c r="AE171" s="309"/>
      <c r="AO171" s="309"/>
      <c r="AY171" s="309"/>
      <c r="AZ171" s="309"/>
      <c r="BI171" s="309"/>
      <c r="BS171" s="309"/>
      <c r="CC171" s="309"/>
      <c r="CM171" s="309"/>
      <c r="CW171" s="309"/>
      <c r="DG171" s="309"/>
      <c r="DQ171" s="309"/>
      <c r="EA171" s="309"/>
      <c r="EK171" s="309"/>
      <c r="EU171" s="309"/>
      <c r="FE171" s="309"/>
      <c r="FO171" s="309"/>
      <c r="FY171" s="309"/>
      <c r="GI171" s="309"/>
      <c r="GS171" s="309"/>
      <c r="HC171" s="309"/>
      <c r="HM171" s="309"/>
      <c r="HW171" s="309"/>
    </row>
    <row r="172" s="3" customFormat="true" x14ac:dyDescent="0.25">
      <c r="A172" s="309"/>
      <c r="K172" s="309"/>
      <c r="U172" s="309"/>
      <c r="AE172" s="309"/>
      <c r="AO172" s="309"/>
      <c r="AY172" s="309"/>
      <c r="AZ172" s="309"/>
      <c r="BI172" s="309"/>
      <c r="BS172" s="309"/>
      <c r="CC172" s="309"/>
      <c r="CM172" s="309"/>
      <c r="CW172" s="309"/>
      <c r="DG172" s="309"/>
      <c r="DQ172" s="309"/>
      <c r="EA172" s="309"/>
      <c r="EK172" s="309"/>
      <c r="EU172" s="309"/>
      <c r="FE172" s="309"/>
      <c r="FO172" s="309"/>
      <c r="FY172" s="309"/>
      <c r="GI172" s="309"/>
      <c r="GS172" s="309"/>
      <c r="HC172" s="309"/>
      <c r="HM172" s="309"/>
      <c r="HW172" s="309"/>
    </row>
    <row r="173" s="3" customFormat="true" x14ac:dyDescent="0.25">
      <c r="A173" s="309"/>
      <c r="K173" s="309"/>
      <c r="U173" s="309"/>
      <c r="AE173" s="309"/>
      <c r="AO173" s="309"/>
      <c r="AY173" s="309"/>
      <c r="AZ173" s="309"/>
      <c r="BI173" s="309"/>
      <c r="BS173" s="309"/>
      <c r="CC173" s="309"/>
      <c r="CM173" s="309"/>
      <c r="CW173" s="309"/>
      <c r="DG173" s="309"/>
      <c r="DQ173" s="309"/>
      <c r="EA173" s="309"/>
      <c r="EK173" s="309"/>
      <c r="EU173" s="309"/>
      <c r="FE173" s="309"/>
      <c r="FO173" s="309"/>
      <c r="FY173" s="309"/>
      <c r="GI173" s="309"/>
      <c r="GS173" s="309"/>
      <c r="HC173" s="309"/>
      <c r="HM173" s="309"/>
      <c r="HW173" s="309"/>
    </row>
    <row r="174" s="3" customFormat="true" x14ac:dyDescent="0.25">
      <c r="A174" s="309"/>
      <c r="K174" s="309"/>
      <c r="U174" s="309"/>
      <c r="AE174" s="309"/>
      <c r="AO174" s="309"/>
      <c r="AY174" s="309"/>
      <c r="AZ174" s="309"/>
      <c r="BI174" s="309"/>
      <c r="BS174" s="309"/>
      <c r="CC174" s="309"/>
      <c r="CM174" s="309"/>
      <c r="CW174" s="309"/>
      <c r="DG174" s="309"/>
      <c r="DQ174" s="309"/>
      <c r="EA174" s="309"/>
      <c r="EK174" s="309"/>
      <c r="EU174" s="309"/>
      <c r="FE174" s="309"/>
      <c r="FO174" s="309"/>
      <c r="FY174" s="309"/>
      <c r="GI174" s="309"/>
      <c r="GS174" s="309"/>
      <c r="HC174" s="309"/>
      <c r="HM174" s="309"/>
      <c r="HW174" s="309"/>
    </row>
    <row r="175" s="3" customFormat="true" x14ac:dyDescent="0.25">
      <c r="A175" s="309"/>
      <c r="K175" s="309"/>
      <c r="U175" s="309"/>
      <c r="AE175" s="309"/>
      <c r="AO175" s="309"/>
      <c r="AY175" s="309"/>
      <c r="AZ175" s="309"/>
      <c r="BI175" s="309"/>
      <c r="BS175" s="309"/>
      <c r="CC175" s="309"/>
      <c r="CM175" s="309"/>
      <c r="CW175" s="309"/>
      <c r="DG175" s="309"/>
      <c r="DQ175" s="309"/>
      <c r="EA175" s="309"/>
      <c r="EK175" s="309"/>
      <c r="EU175" s="309"/>
      <c r="FE175" s="309"/>
      <c r="FO175" s="309"/>
      <c r="FY175" s="309"/>
      <c r="GI175" s="309"/>
      <c r="GS175" s="309"/>
      <c r="HC175" s="309"/>
      <c r="HM175" s="309"/>
      <c r="HW175" s="309"/>
    </row>
    <row r="176" s="3" customFormat="true" x14ac:dyDescent="0.25">
      <c r="A176" s="309"/>
      <c r="K176" s="309"/>
      <c r="U176" s="309"/>
      <c r="AE176" s="309"/>
      <c r="AO176" s="309"/>
      <c r="AY176" s="309"/>
      <c r="AZ176" s="309"/>
      <c r="BI176" s="309"/>
      <c r="BS176" s="309"/>
      <c r="CC176" s="309"/>
      <c r="CM176" s="309"/>
      <c r="CW176" s="309"/>
      <c r="DG176" s="309"/>
      <c r="DQ176" s="309"/>
      <c r="EA176" s="309"/>
      <c r="EK176" s="309"/>
      <c r="EU176" s="309"/>
      <c r="FE176" s="309"/>
      <c r="FO176" s="309"/>
      <c r="FY176" s="309"/>
      <c r="GI176" s="309"/>
      <c r="GS176" s="309"/>
      <c r="HC176" s="309"/>
      <c r="HM176" s="309"/>
      <c r="HW176" s="309"/>
    </row>
    <row r="177" s="3" customFormat="true" x14ac:dyDescent="0.25">
      <c r="A177" s="309"/>
      <c r="K177" s="309"/>
      <c r="U177" s="309"/>
      <c r="AE177" s="309"/>
      <c r="AO177" s="309"/>
      <c r="AY177" s="309"/>
      <c r="AZ177" s="309"/>
      <c r="BI177" s="309"/>
      <c r="BS177" s="309"/>
      <c r="CC177" s="309"/>
      <c r="CM177" s="309"/>
      <c r="CW177" s="309"/>
      <c r="DG177" s="309"/>
      <c r="DQ177" s="309"/>
      <c r="EA177" s="309"/>
      <c r="EK177" s="309"/>
      <c r="EU177" s="309"/>
      <c r="FE177" s="309"/>
      <c r="FO177" s="309"/>
      <c r="FY177" s="309"/>
      <c r="GI177" s="309"/>
      <c r="GS177" s="309"/>
      <c r="HC177" s="309"/>
      <c r="HM177" s="309"/>
      <c r="HW177" s="309"/>
    </row>
    <row r="178" s="3" customFormat="true" x14ac:dyDescent="0.25">
      <c r="A178" s="309"/>
      <c r="K178" s="309"/>
      <c r="U178" s="309"/>
      <c r="AE178" s="309"/>
      <c r="AO178" s="309"/>
      <c r="AY178" s="309"/>
      <c r="AZ178" s="309"/>
      <c r="BI178" s="309"/>
      <c r="BS178" s="309"/>
      <c r="CC178" s="309"/>
      <c r="CM178" s="309"/>
      <c r="CW178" s="309"/>
      <c r="DG178" s="309"/>
      <c r="DQ178" s="309"/>
      <c r="EA178" s="309"/>
      <c r="EK178" s="309"/>
      <c r="EU178" s="309"/>
      <c r="FE178" s="309"/>
      <c r="FO178" s="309"/>
      <c r="FY178" s="309"/>
      <c r="GI178" s="309"/>
      <c r="GS178" s="309"/>
      <c r="HC178" s="309"/>
      <c r="HM178" s="309"/>
      <c r="HW178" s="309"/>
    </row>
    <row r="179" s="3" customFormat="true" x14ac:dyDescent="0.25">
      <c r="A179" s="309"/>
      <c r="K179" s="309"/>
      <c r="U179" s="309"/>
      <c r="AE179" s="309"/>
      <c r="AO179" s="309"/>
      <c r="AY179" s="309"/>
      <c r="AZ179" s="309"/>
      <c r="BI179" s="309"/>
      <c r="BS179" s="309"/>
      <c r="CC179" s="309"/>
      <c r="CM179" s="309"/>
      <c r="CW179" s="309"/>
      <c r="DG179" s="309"/>
      <c r="DQ179" s="309"/>
      <c r="EA179" s="309"/>
      <c r="EK179" s="309"/>
      <c r="EU179" s="309"/>
      <c r="FE179" s="309"/>
      <c r="FO179" s="309"/>
      <c r="FY179" s="309"/>
      <c r="GI179" s="309"/>
      <c r="GS179" s="309"/>
      <c r="HC179" s="309"/>
      <c r="HM179" s="309"/>
      <c r="HW179" s="309"/>
    </row>
    <row r="180" s="3" customFormat="true" x14ac:dyDescent="0.25">
      <c r="A180" s="309"/>
      <c r="K180" s="309"/>
      <c r="U180" s="309"/>
      <c r="AE180" s="309"/>
      <c r="AO180" s="309"/>
      <c r="AY180" s="309"/>
      <c r="AZ180" s="309"/>
      <c r="BI180" s="309"/>
      <c r="BS180" s="309"/>
      <c r="CC180" s="309"/>
      <c r="CM180" s="309"/>
      <c r="CW180" s="309"/>
      <c r="DG180" s="309"/>
      <c r="DQ180" s="309"/>
      <c r="EA180" s="309"/>
      <c r="EK180" s="309"/>
      <c r="EU180" s="309"/>
      <c r="FE180" s="309"/>
      <c r="FO180" s="309"/>
      <c r="FY180" s="309"/>
      <c r="GI180" s="309"/>
      <c r="GS180" s="309"/>
      <c r="HC180" s="309"/>
      <c r="HM180" s="309"/>
      <c r="HW180" s="309"/>
    </row>
    <row r="181" s="3" customFormat="true" x14ac:dyDescent="0.25">
      <c r="A181" s="309"/>
      <c r="K181" s="309"/>
      <c r="U181" s="309"/>
      <c r="AE181" s="309"/>
      <c r="AO181" s="309"/>
      <c r="AY181" s="309"/>
      <c r="AZ181" s="309"/>
      <c r="BI181" s="309"/>
      <c r="BS181" s="309"/>
      <c r="CC181" s="309"/>
      <c r="CM181" s="309"/>
      <c r="CW181" s="309"/>
      <c r="DG181" s="309"/>
      <c r="DQ181" s="309"/>
      <c r="EA181" s="309"/>
      <c r="EK181" s="309"/>
      <c r="EU181" s="309"/>
      <c r="FE181" s="309"/>
      <c r="FO181" s="309"/>
      <c r="FY181" s="309"/>
      <c r="GI181" s="309"/>
      <c r="GS181" s="309"/>
      <c r="HC181" s="309"/>
      <c r="HM181" s="309"/>
      <c r="HW181" s="309"/>
    </row>
    <row r="182" s="3" customFormat="true" x14ac:dyDescent="0.25">
      <c r="A182" s="309"/>
      <c r="K182" s="309"/>
      <c r="U182" s="309"/>
      <c r="AE182" s="309"/>
      <c r="AO182" s="309"/>
      <c r="AY182" s="309"/>
      <c r="AZ182" s="309"/>
      <c r="BI182" s="309"/>
      <c r="BS182" s="309"/>
      <c r="CC182" s="309"/>
      <c r="CM182" s="309"/>
      <c r="CW182" s="309"/>
      <c r="DG182" s="309"/>
      <c r="DQ182" s="309"/>
      <c r="EA182" s="309"/>
      <c r="EK182" s="309"/>
      <c r="EU182" s="309"/>
      <c r="FE182" s="309"/>
      <c r="FO182" s="309"/>
      <c r="FY182" s="309"/>
      <c r="GI182" s="309"/>
      <c r="GS182" s="309"/>
      <c r="HC182" s="309"/>
      <c r="HM182" s="309"/>
      <c r="HW182" s="309"/>
    </row>
    <row r="183" s="3" customFormat="true" x14ac:dyDescent="0.25">
      <c r="A183" s="309"/>
      <c r="K183" s="309"/>
      <c r="U183" s="309"/>
      <c r="AE183" s="309"/>
      <c r="AO183" s="309"/>
      <c r="AY183" s="309"/>
      <c r="AZ183" s="309"/>
      <c r="BI183" s="309"/>
      <c r="BS183" s="309"/>
      <c r="CC183" s="309"/>
      <c r="CM183" s="309"/>
      <c r="CW183" s="309"/>
      <c r="DG183" s="309"/>
      <c r="DQ183" s="309"/>
      <c r="EA183" s="309"/>
      <c r="EK183" s="309"/>
      <c r="EU183" s="309"/>
      <c r="FE183" s="309"/>
      <c r="FO183" s="309"/>
      <c r="FY183" s="309"/>
      <c r="GI183" s="309"/>
      <c r="GS183" s="309"/>
      <c r="HC183" s="309"/>
      <c r="HM183" s="309"/>
      <c r="HW183" s="309"/>
    </row>
    <row r="184" s="3" customFormat="true" x14ac:dyDescent="0.25">
      <c r="A184" s="309"/>
      <c r="K184" s="309"/>
      <c r="U184" s="309"/>
      <c r="AE184" s="309"/>
      <c r="AO184" s="309"/>
      <c r="AY184" s="309"/>
      <c r="AZ184" s="309"/>
      <c r="BI184" s="309"/>
      <c r="BS184" s="309"/>
      <c r="CC184" s="309"/>
      <c r="CM184" s="309"/>
      <c r="CW184" s="309"/>
      <c r="DG184" s="309"/>
      <c r="DQ184" s="309"/>
      <c r="EA184" s="309"/>
      <c r="EK184" s="309"/>
      <c r="EU184" s="309"/>
      <c r="FE184" s="309"/>
      <c r="FO184" s="309"/>
      <c r="FY184" s="309"/>
      <c r="GI184" s="309"/>
      <c r="GS184" s="309"/>
      <c r="HC184" s="309"/>
      <c r="HM184" s="309"/>
      <c r="HW184" s="309"/>
    </row>
    <row r="185" s="3" customFormat="true" x14ac:dyDescent="0.25">
      <c r="A185" s="309"/>
      <c r="K185" s="309"/>
      <c r="U185" s="309"/>
      <c r="AE185" s="309"/>
      <c r="AO185" s="309"/>
      <c r="AY185" s="309"/>
      <c r="AZ185" s="309"/>
      <c r="BI185" s="309"/>
      <c r="BS185" s="309"/>
      <c r="CC185" s="309"/>
      <c r="CM185" s="309"/>
      <c r="CW185" s="309"/>
      <c r="DG185" s="309"/>
      <c r="DQ185" s="309"/>
      <c r="EA185" s="309"/>
      <c r="EK185" s="309"/>
      <c r="EU185" s="309"/>
      <c r="FE185" s="309"/>
      <c r="FO185" s="309"/>
      <c r="FY185" s="309"/>
      <c r="GI185" s="309"/>
      <c r="GS185" s="309"/>
      <c r="HC185" s="309"/>
      <c r="HM185" s="309"/>
      <c r="HW185" s="309"/>
    </row>
    <row r="186" s="3" customFormat="true" x14ac:dyDescent="0.25">
      <c r="A186" s="309"/>
      <c r="K186" s="309"/>
      <c r="U186" s="309"/>
      <c r="AE186" s="309"/>
      <c r="AO186" s="309"/>
      <c r="AY186" s="309"/>
      <c r="AZ186" s="309"/>
      <c r="BI186" s="309"/>
      <c r="BS186" s="309"/>
      <c r="CC186" s="309"/>
      <c r="CM186" s="309"/>
      <c r="CW186" s="309"/>
      <c r="DG186" s="309"/>
      <c r="DQ186" s="309"/>
      <c r="EA186" s="309"/>
      <c r="EK186" s="309"/>
      <c r="EU186" s="309"/>
      <c r="FE186" s="309"/>
      <c r="FO186" s="309"/>
      <c r="FY186" s="309"/>
      <c r="GI186" s="309"/>
      <c r="GS186" s="309"/>
      <c r="HC186" s="309"/>
      <c r="HM186" s="309"/>
      <c r="HW186" s="309"/>
    </row>
    <row r="187" s="3" customFormat="true" x14ac:dyDescent="0.25">
      <c r="A187" s="309"/>
      <c r="K187" s="309"/>
      <c r="U187" s="309"/>
      <c r="AE187" s="309"/>
      <c r="AO187" s="309"/>
      <c r="AY187" s="309"/>
      <c r="AZ187" s="309"/>
      <c r="BI187" s="309"/>
      <c r="BS187" s="309"/>
      <c r="CC187" s="309"/>
      <c r="CM187" s="309"/>
      <c r="CW187" s="309"/>
      <c r="DG187" s="309"/>
      <c r="DQ187" s="309"/>
      <c r="EA187" s="309"/>
      <c r="EK187" s="309"/>
      <c r="EU187" s="309"/>
      <c r="FE187" s="309"/>
      <c r="FO187" s="309"/>
      <c r="FY187" s="309"/>
      <c r="GI187" s="309"/>
      <c r="GS187" s="309"/>
      <c r="HC187" s="309"/>
      <c r="HM187" s="309"/>
      <c r="HW187" s="309"/>
    </row>
    <row r="188" s="3" customFormat="true" x14ac:dyDescent="0.25">
      <c r="A188" s="309"/>
      <c r="K188" s="309"/>
      <c r="U188" s="309"/>
      <c r="AE188" s="309"/>
      <c r="AO188" s="309"/>
      <c r="AY188" s="309"/>
      <c r="AZ188" s="309"/>
      <c r="BI188" s="309"/>
      <c r="BS188" s="309"/>
      <c r="CC188" s="309"/>
      <c r="CM188" s="309"/>
      <c r="CW188" s="309"/>
      <c r="DG188" s="309"/>
      <c r="DQ188" s="309"/>
      <c r="EA188" s="309"/>
      <c r="EK188" s="309"/>
      <c r="EU188" s="309"/>
      <c r="FE188" s="309"/>
      <c r="FO188" s="309"/>
      <c r="FY188" s="309"/>
      <c r="GI188" s="309"/>
      <c r="GS188" s="309"/>
      <c r="HC188" s="309"/>
      <c r="HM188" s="309"/>
      <c r="HW188" s="309"/>
    </row>
    <row r="189" s="3" customFormat="true" x14ac:dyDescent="0.25">
      <c r="A189" s="309"/>
      <c r="K189" s="309"/>
      <c r="U189" s="309"/>
      <c r="AE189" s="309"/>
      <c r="AO189" s="309"/>
      <c r="AY189" s="309"/>
      <c r="AZ189" s="309"/>
      <c r="BI189" s="309"/>
      <c r="BS189" s="309"/>
      <c r="CC189" s="309"/>
      <c r="CM189" s="309"/>
      <c r="CW189" s="309"/>
      <c r="DG189" s="309"/>
      <c r="DQ189" s="309"/>
      <c r="EA189" s="309"/>
      <c r="EK189" s="309"/>
      <c r="EU189" s="309"/>
      <c r="FE189" s="309"/>
      <c r="FO189" s="309"/>
      <c r="FY189" s="309"/>
      <c r="GI189" s="309"/>
      <c r="GS189" s="309"/>
      <c r="HC189" s="309"/>
      <c r="HM189" s="309"/>
      <c r="HW189" s="309"/>
    </row>
    <row r="190" s="3" customFormat="true" x14ac:dyDescent="0.25">
      <c r="A190" s="309"/>
      <c r="K190" s="309"/>
      <c r="U190" s="309"/>
      <c r="AE190" s="309"/>
      <c r="AO190" s="309"/>
      <c r="AY190" s="309"/>
      <c r="AZ190" s="309"/>
      <c r="BI190" s="309"/>
      <c r="BS190" s="309"/>
      <c r="CC190" s="309"/>
      <c r="CM190" s="309"/>
      <c r="CW190" s="309"/>
      <c r="DG190" s="309"/>
      <c r="DQ190" s="309"/>
      <c r="EA190" s="309"/>
      <c r="EK190" s="309"/>
      <c r="EU190" s="309"/>
      <c r="FE190" s="309"/>
      <c r="FO190" s="309"/>
      <c r="FY190" s="309"/>
      <c r="GI190" s="309"/>
      <c r="GS190" s="309"/>
      <c r="HC190" s="309"/>
      <c r="HM190" s="309"/>
      <c r="HW190" s="309"/>
    </row>
    <row r="191" s="3" customFormat="true" x14ac:dyDescent="0.25">
      <c r="A191" s="309"/>
      <c r="K191" s="309"/>
      <c r="U191" s="309"/>
      <c r="AE191" s="309"/>
      <c r="AO191" s="309"/>
      <c r="AY191" s="309"/>
      <c r="AZ191" s="309"/>
      <c r="BI191" s="309"/>
      <c r="BS191" s="309"/>
      <c r="CC191" s="309"/>
      <c r="CM191" s="309"/>
      <c r="CW191" s="309"/>
      <c r="DG191" s="309"/>
      <c r="DQ191" s="309"/>
      <c r="EA191" s="309"/>
      <c r="EK191" s="309"/>
      <c r="EU191" s="309"/>
      <c r="FE191" s="309"/>
      <c r="FO191" s="309"/>
      <c r="FY191" s="309"/>
      <c r="GI191" s="309"/>
      <c r="GS191" s="309"/>
      <c r="HC191" s="309"/>
      <c r="HM191" s="309"/>
      <c r="HW191" s="309"/>
    </row>
    <row r="192" s="3" customFormat="true" x14ac:dyDescent="0.25">
      <c r="A192" s="309"/>
      <c r="K192" s="309"/>
      <c r="U192" s="309"/>
      <c r="AE192" s="309"/>
      <c r="AO192" s="309"/>
      <c r="AY192" s="309"/>
      <c r="AZ192" s="309"/>
      <c r="BI192" s="309"/>
      <c r="BS192" s="309"/>
      <c r="CC192" s="309"/>
      <c r="CM192" s="309"/>
      <c r="CW192" s="309"/>
      <c r="DG192" s="309"/>
      <c r="DQ192" s="309"/>
      <c r="EA192" s="309"/>
      <c r="EK192" s="309"/>
      <c r="EU192" s="309"/>
      <c r="FE192" s="309"/>
      <c r="FO192" s="309"/>
      <c r="FY192" s="309"/>
      <c r="GI192" s="309"/>
      <c r="GS192" s="309"/>
      <c r="HC192" s="309"/>
      <c r="HM192" s="309"/>
      <c r="HW192" s="309"/>
    </row>
    <row r="193" s="3" customFormat="true" x14ac:dyDescent="0.25">
      <c r="A193" s="309"/>
      <c r="K193" s="309"/>
      <c r="U193" s="309"/>
      <c r="AE193" s="309"/>
      <c r="AO193" s="309"/>
      <c r="AY193" s="309"/>
      <c r="AZ193" s="309"/>
      <c r="BI193" s="309"/>
      <c r="BS193" s="309"/>
      <c r="CC193" s="309"/>
      <c r="CM193" s="309"/>
      <c r="CW193" s="309"/>
      <c r="DG193" s="309"/>
      <c r="DQ193" s="309"/>
      <c r="EA193" s="309"/>
      <c r="EK193" s="309"/>
      <c r="EU193" s="309"/>
      <c r="FE193" s="309"/>
      <c r="FO193" s="309"/>
      <c r="FY193" s="309"/>
      <c r="GI193" s="309"/>
      <c r="GS193" s="309"/>
      <c r="HC193" s="309"/>
      <c r="HM193" s="309"/>
      <c r="HW193" s="309"/>
    </row>
    <row r="194" s="3" customFormat="true" x14ac:dyDescent="0.25">
      <c r="A194" s="309"/>
      <c r="K194" s="309"/>
      <c r="U194" s="309"/>
      <c r="AE194" s="309"/>
      <c r="AO194" s="309"/>
      <c r="AY194" s="309"/>
      <c r="AZ194" s="309"/>
      <c r="BI194" s="309"/>
      <c r="BS194" s="309"/>
      <c r="CC194" s="309"/>
      <c r="CM194" s="309"/>
      <c r="CW194" s="309"/>
      <c r="DG194" s="309"/>
      <c r="DQ194" s="309"/>
      <c r="EA194" s="309"/>
      <c r="EK194" s="309"/>
      <c r="EU194" s="309"/>
      <c r="FE194" s="309"/>
      <c r="FO194" s="309"/>
      <c r="FY194" s="309"/>
      <c r="GI194" s="309"/>
      <c r="GS194" s="309"/>
      <c r="HC194" s="309"/>
      <c r="HM194" s="309"/>
      <c r="HW194" s="309"/>
    </row>
    <row r="195" s="3" customFormat="true" x14ac:dyDescent="0.25">
      <c r="A195" s="309"/>
      <c r="K195" s="309"/>
      <c r="U195" s="309"/>
      <c r="AE195" s="309"/>
      <c r="AO195" s="309"/>
      <c r="AY195" s="309"/>
      <c r="AZ195" s="309"/>
      <c r="BI195" s="309"/>
      <c r="BS195" s="309"/>
      <c r="CC195" s="309"/>
      <c r="CM195" s="309"/>
      <c r="CW195" s="309"/>
      <c r="DG195" s="309"/>
      <c r="DQ195" s="309"/>
      <c r="EA195" s="309"/>
      <c r="EK195" s="309"/>
      <c r="EU195" s="309"/>
      <c r="FE195" s="309"/>
      <c r="FO195" s="309"/>
      <c r="FY195" s="309"/>
      <c r="GI195" s="309"/>
      <c r="GS195" s="309"/>
      <c r="HC195" s="309"/>
      <c r="HM195" s="309"/>
      <c r="HW195" s="309"/>
    </row>
    <row r="196" s="3" customFormat="true" x14ac:dyDescent="0.25">
      <c r="A196" s="309"/>
      <c r="K196" s="309"/>
      <c r="U196" s="309"/>
      <c r="AE196" s="309"/>
      <c r="AO196" s="309"/>
      <c r="AY196" s="309"/>
      <c r="AZ196" s="309"/>
      <c r="BI196" s="309"/>
      <c r="BS196" s="309"/>
      <c r="CC196" s="309"/>
      <c r="CM196" s="309"/>
      <c r="CW196" s="309"/>
      <c r="DG196" s="309"/>
      <c r="DQ196" s="309"/>
      <c r="EA196" s="309"/>
      <c r="EK196" s="309"/>
      <c r="EU196" s="309"/>
      <c r="FE196" s="309"/>
      <c r="FO196" s="309"/>
      <c r="FY196" s="309"/>
      <c r="GI196" s="309"/>
      <c r="GS196" s="309"/>
      <c r="HC196" s="309"/>
      <c r="HM196" s="309"/>
      <c r="HW196" s="309"/>
    </row>
    <row r="197" s="3" customFormat="true" x14ac:dyDescent="0.25">
      <c r="A197" s="309"/>
      <c r="K197" s="309"/>
      <c r="U197" s="309"/>
      <c r="AE197" s="309"/>
      <c r="AO197" s="309"/>
      <c r="AY197" s="309"/>
      <c r="AZ197" s="309"/>
      <c r="BI197" s="309"/>
      <c r="BS197" s="309"/>
      <c r="CC197" s="309"/>
      <c r="CM197" s="309"/>
      <c r="CW197" s="309"/>
      <c r="DG197" s="309"/>
      <c r="DQ197" s="309"/>
      <c r="EA197" s="309"/>
      <c r="EK197" s="309"/>
      <c r="EU197" s="309"/>
      <c r="FE197" s="309"/>
      <c r="FO197" s="309"/>
      <c r="FY197" s="309"/>
      <c r="GI197" s="309"/>
      <c r="GS197" s="309"/>
      <c r="HC197" s="309"/>
      <c r="HM197" s="309"/>
      <c r="HW197" s="309"/>
    </row>
    <row r="198" s="3" customFormat="true" x14ac:dyDescent="0.25">
      <c r="A198" s="309"/>
      <c r="K198" s="309"/>
      <c r="U198" s="309"/>
      <c r="AE198" s="309"/>
      <c r="AO198" s="309"/>
      <c r="AY198" s="309"/>
      <c r="AZ198" s="309"/>
      <c r="BI198" s="309"/>
      <c r="BS198" s="309"/>
      <c r="CC198" s="309"/>
      <c r="CM198" s="309"/>
      <c r="CW198" s="309"/>
      <c r="DG198" s="309"/>
      <c r="DQ198" s="309"/>
      <c r="EA198" s="309"/>
      <c r="EK198" s="309"/>
      <c r="EU198" s="309"/>
      <c r="FE198" s="309"/>
      <c r="FO198" s="309"/>
      <c r="FY198" s="309"/>
      <c r="GI198" s="309"/>
      <c r="GS198" s="309"/>
      <c r="HC198" s="309"/>
      <c r="HM198" s="309"/>
      <c r="HW198" s="309"/>
    </row>
    <row r="199" s="3" customFormat="true" x14ac:dyDescent="0.25">
      <c r="A199" s="309"/>
      <c r="K199" s="309"/>
      <c r="U199" s="309"/>
      <c r="AE199" s="309"/>
      <c r="AO199" s="309"/>
      <c r="AY199" s="309"/>
      <c r="AZ199" s="309"/>
      <c r="BI199" s="309"/>
      <c r="BS199" s="309"/>
      <c r="CC199" s="309"/>
      <c r="CM199" s="309"/>
      <c r="CW199" s="309"/>
      <c r="DG199" s="309"/>
      <c r="DQ199" s="309"/>
      <c r="EA199" s="309"/>
      <c r="EK199" s="309"/>
      <c r="EU199" s="309"/>
      <c r="FE199" s="309"/>
      <c r="FO199" s="309"/>
      <c r="FY199" s="309"/>
      <c r="GI199" s="309"/>
      <c r="GS199" s="309"/>
      <c r="HC199" s="309"/>
      <c r="HM199" s="309"/>
      <c r="HW199" s="309"/>
    </row>
    <row r="200" s="3" customFormat="true" x14ac:dyDescent="0.25">
      <c r="A200" s="309"/>
      <c r="K200" s="309"/>
      <c r="U200" s="309"/>
      <c r="AE200" s="309"/>
      <c r="AO200" s="309"/>
      <c r="AY200" s="309"/>
      <c r="AZ200" s="309"/>
      <c r="BI200" s="309"/>
      <c r="BS200" s="309"/>
      <c r="CC200" s="309"/>
      <c r="CM200" s="309"/>
      <c r="CW200" s="309"/>
      <c r="DG200" s="309"/>
      <c r="DQ200" s="309"/>
      <c r="EA200" s="309"/>
      <c r="EK200" s="309"/>
      <c r="EU200" s="309"/>
      <c r="FE200" s="309"/>
      <c r="FO200" s="309"/>
      <c r="FY200" s="309"/>
      <c r="GI200" s="309"/>
      <c r="GS200" s="309"/>
      <c r="HC200" s="309"/>
      <c r="HM200" s="309"/>
      <c r="HW200" s="309"/>
    </row>
    <row r="201" s="3" customFormat="true" x14ac:dyDescent="0.25">
      <c r="A201" s="309"/>
      <c r="K201" s="309"/>
      <c r="U201" s="309"/>
      <c r="AE201" s="309"/>
      <c r="AO201" s="309"/>
      <c r="AY201" s="309"/>
      <c r="AZ201" s="309"/>
      <c r="BI201" s="309"/>
      <c r="BS201" s="309"/>
      <c r="CC201" s="309"/>
      <c r="CM201" s="309"/>
      <c r="CW201" s="309"/>
      <c r="DG201" s="309"/>
      <c r="DQ201" s="309"/>
      <c r="EA201" s="309"/>
      <c r="EK201" s="309"/>
      <c r="EU201" s="309"/>
      <c r="FE201" s="309"/>
      <c r="FO201" s="309"/>
      <c r="FY201" s="309"/>
      <c r="GI201" s="309"/>
      <c r="GS201" s="309"/>
      <c r="HC201" s="309"/>
      <c r="HM201" s="309"/>
      <c r="HW201" s="309"/>
    </row>
    <row r="202" s="3" customFormat="true" x14ac:dyDescent="0.25">
      <c r="A202" s="309"/>
      <c r="K202" s="309"/>
      <c r="U202" s="309"/>
      <c r="AE202" s="309"/>
      <c r="AO202" s="309"/>
      <c r="AY202" s="309"/>
      <c r="AZ202" s="309"/>
      <c r="BI202" s="309"/>
      <c r="BS202" s="309"/>
      <c r="CC202" s="309"/>
      <c r="CM202" s="309"/>
      <c r="CW202" s="309"/>
      <c r="DG202" s="309"/>
      <c r="DQ202" s="309"/>
      <c r="EA202" s="309"/>
      <c r="EK202" s="309"/>
      <c r="EU202" s="309"/>
      <c r="FE202" s="309"/>
      <c r="FO202" s="309"/>
      <c r="FY202" s="309"/>
      <c r="GI202" s="309"/>
      <c r="GS202" s="309"/>
      <c r="HC202" s="309"/>
      <c r="HM202" s="309"/>
      <c r="HW202" s="309"/>
    </row>
    <row r="203" s="3" customFormat="true" x14ac:dyDescent="0.25">
      <c r="A203" s="309"/>
      <c r="K203" s="309"/>
      <c r="U203" s="309"/>
      <c r="AE203" s="309"/>
      <c r="AO203" s="309"/>
      <c r="AY203" s="309"/>
      <c r="AZ203" s="309"/>
      <c r="BI203" s="309"/>
      <c r="BS203" s="309"/>
      <c r="CC203" s="309"/>
      <c r="CM203" s="309"/>
      <c r="CW203" s="309"/>
      <c r="DG203" s="309"/>
      <c r="DQ203" s="309"/>
      <c r="EA203" s="309"/>
      <c r="EK203" s="309"/>
      <c r="EU203" s="309"/>
      <c r="FE203" s="309"/>
      <c r="FO203" s="309"/>
      <c r="FY203" s="309"/>
      <c r="GI203" s="309"/>
      <c r="GS203" s="309"/>
      <c r="HC203" s="309"/>
      <c r="HM203" s="309"/>
      <c r="HW203" s="309"/>
    </row>
    <row r="204" s="3" customFormat="true" x14ac:dyDescent="0.25">
      <c r="A204" s="309"/>
      <c r="K204" s="309"/>
      <c r="U204" s="309"/>
      <c r="AE204" s="309"/>
      <c r="AO204" s="309"/>
      <c r="AY204" s="309"/>
      <c r="AZ204" s="309"/>
      <c r="BI204" s="309"/>
      <c r="BS204" s="309"/>
      <c r="CC204" s="309"/>
      <c r="CM204" s="309"/>
      <c r="CW204" s="309"/>
      <c r="DG204" s="309"/>
      <c r="DQ204" s="309"/>
      <c r="EA204" s="309"/>
      <c r="EK204" s="309"/>
      <c r="EU204" s="309"/>
      <c r="FE204" s="309"/>
      <c r="FO204" s="309"/>
      <c r="FY204" s="309"/>
      <c r="GI204" s="309"/>
      <c r="GS204" s="309"/>
      <c r="HC204" s="309"/>
      <c r="HM204" s="309"/>
      <c r="HW204" s="309"/>
    </row>
    <row r="205" s="3" customFormat="true" x14ac:dyDescent="0.25">
      <c r="A205" s="309"/>
      <c r="K205" s="309"/>
      <c r="U205" s="309"/>
      <c r="AE205" s="309"/>
      <c r="AO205" s="309"/>
      <c r="AY205" s="309"/>
      <c r="AZ205" s="309"/>
      <c r="BI205" s="309"/>
      <c r="BS205" s="309"/>
      <c r="CC205" s="309"/>
      <c r="CM205" s="309"/>
      <c r="CW205" s="309"/>
      <c r="DG205" s="309"/>
      <c r="DQ205" s="309"/>
      <c r="EA205" s="309"/>
      <c r="EK205" s="309"/>
      <c r="EU205" s="309"/>
      <c r="FE205" s="309"/>
      <c r="FO205" s="309"/>
      <c r="FY205" s="309"/>
      <c r="GI205" s="309"/>
      <c r="GS205" s="309"/>
      <c r="HC205" s="309"/>
      <c r="HM205" s="309"/>
      <c r="HW205" s="309"/>
    </row>
    <row r="206" s="3" customFormat="true" x14ac:dyDescent="0.25">
      <c r="A206" s="309"/>
      <c r="K206" s="309"/>
      <c r="U206" s="309"/>
      <c r="AE206" s="309"/>
      <c r="AO206" s="309"/>
      <c r="AY206" s="309"/>
      <c r="AZ206" s="309"/>
      <c r="BI206" s="309"/>
      <c r="BS206" s="309"/>
      <c r="CC206" s="309"/>
      <c r="CM206" s="309"/>
      <c r="CW206" s="309"/>
      <c r="DG206" s="309"/>
      <c r="DQ206" s="309"/>
      <c r="EA206" s="309"/>
      <c r="EK206" s="309"/>
      <c r="EU206" s="309"/>
      <c r="FE206" s="309"/>
      <c r="FO206" s="309"/>
      <c r="FY206" s="309"/>
      <c r="GI206" s="309"/>
      <c r="GS206" s="309"/>
      <c r="HC206" s="309"/>
      <c r="HM206" s="309"/>
      <c r="HW206" s="309"/>
    </row>
    <row r="207" s="3" customFormat="true" x14ac:dyDescent="0.25">
      <c r="A207" s="309"/>
      <c r="K207" s="309"/>
      <c r="U207" s="309"/>
      <c r="AE207" s="309"/>
      <c r="AO207" s="309"/>
      <c r="AY207" s="309"/>
      <c r="AZ207" s="309"/>
      <c r="BI207" s="309"/>
      <c r="BS207" s="309"/>
      <c r="CC207" s="309"/>
      <c r="CM207" s="309"/>
      <c r="CW207" s="309"/>
      <c r="DG207" s="309"/>
      <c r="DQ207" s="309"/>
      <c r="EA207" s="309"/>
      <c r="EK207" s="309"/>
      <c r="EU207" s="309"/>
      <c r="FE207" s="309"/>
      <c r="FO207" s="309"/>
      <c r="FY207" s="309"/>
      <c r="GI207" s="309"/>
      <c r="GS207" s="309"/>
      <c r="HC207" s="309"/>
      <c r="HM207" s="309"/>
      <c r="HW207" s="309"/>
    </row>
    <row r="208" s="3" customFormat="true" x14ac:dyDescent="0.25">
      <c r="A208" s="309"/>
      <c r="K208" s="309"/>
      <c r="U208" s="309"/>
      <c r="AE208" s="309"/>
      <c r="AO208" s="309"/>
      <c r="AY208" s="309"/>
      <c r="AZ208" s="309"/>
      <c r="BI208" s="309"/>
      <c r="BS208" s="309"/>
      <c r="CC208" s="309"/>
      <c r="CM208" s="309"/>
      <c r="CW208" s="309"/>
      <c r="DG208" s="309"/>
      <c r="DQ208" s="309"/>
      <c r="EA208" s="309"/>
      <c r="EK208" s="309"/>
      <c r="EU208" s="309"/>
      <c r="FE208" s="309"/>
      <c r="FO208" s="309"/>
      <c r="FY208" s="309"/>
      <c r="GI208" s="309"/>
      <c r="GS208" s="309"/>
      <c r="HC208" s="309"/>
      <c r="HM208" s="309"/>
      <c r="HW208" s="309"/>
    </row>
    <row r="209" s="3" customFormat="true" x14ac:dyDescent="0.25">
      <c r="A209" s="309"/>
      <c r="K209" s="309"/>
      <c r="U209" s="309"/>
      <c r="AE209" s="309"/>
      <c r="AO209" s="309"/>
      <c r="AY209" s="309"/>
      <c r="AZ209" s="309"/>
      <c r="BI209" s="309"/>
      <c r="BS209" s="309"/>
      <c r="CC209" s="309"/>
      <c r="CM209" s="309"/>
      <c r="CW209" s="309"/>
      <c r="DG209" s="309"/>
      <c r="DQ209" s="309"/>
      <c r="EA209" s="309"/>
      <c r="EK209" s="309"/>
      <c r="EU209" s="309"/>
      <c r="FE209" s="309"/>
      <c r="FO209" s="309"/>
      <c r="FY209" s="309"/>
      <c r="GI209" s="309"/>
      <c r="GS209" s="309"/>
      <c r="HC209" s="309"/>
      <c r="HM209" s="309"/>
      <c r="HW209" s="309"/>
    </row>
    <row r="210" s="3" customFormat="true" x14ac:dyDescent="0.25">
      <c r="A210" s="309"/>
      <c r="K210" s="309"/>
      <c r="U210" s="309"/>
      <c r="AE210" s="309"/>
      <c r="AO210" s="309"/>
      <c r="AY210" s="309"/>
      <c r="AZ210" s="309"/>
      <c r="BI210" s="309"/>
      <c r="BS210" s="309"/>
      <c r="CC210" s="309"/>
      <c r="CM210" s="309"/>
      <c r="CW210" s="309"/>
      <c r="DG210" s="309"/>
      <c r="DQ210" s="309"/>
      <c r="EA210" s="309"/>
      <c r="EK210" s="309"/>
      <c r="EU210" s="309"/>
      <c r="FE210" s="309"/>
      <c r="FO210" s="309"/>
      <c r="FY210" s="309"/>
      <c r="GI210" s="309"/>
      <c r="GS210" s="309"/>
      <c r="HC210" s="309"/>
      <c r="HM210" s="309"/>
      <c r="HW210" s="309"/>
    </row>
    <row r="211" s="3" customFormat="true" x14ac:dyDescent="0.25">
      <c r="A211" s="309"/>
      <c r="K211" s="309"/>
      <c r="U211" s="309"/>
      <c r="AE211" s="309"/>
      <c r="AO211" s="309"/>
      <c r="AY211" s="309"/>
      <c r="AZ211" s="309"/>
      <c r="BI211" s="309"/>
      <c r="BS211" s="309"/>
      <c r="CC211" s="309"/>
      <c r="CM211" s="309"/>
      <c r="CW211" s="309"/>
      <c r="DG211" s="309"/>
      <c r="DQ211" s="309"/>
      <c r="EA211" s="309"/>
      <c r="EK211" s="309"/>
      <c r="EU211" s="309"/>
      <c r="FE211" s="309"/>
      <c r="FO211" s="309"/>
      <c r="FY211" s="309"/>
      <c r="GI211" s="309"/>
      <c r="GS211" s="309"/>
      <c r="HC211" s="309"/>
      <c r="HM211" s="309"/>
      <c r="HW211" s="309"/>
    </row>
    <row r="212" s="3" customFormat="true" x14ac:dyDescent="0.25">
      <c r="A212" s="309"/>
      <c r="K212" s="309"/>
      <c r="U212" s="309"/>
      <c r="AE212" s="309"/>
      <c r="AO212" s="309"/>
      <c r="AY212" s="309"/>
      <c r="AZ212" s="309"/>
      <c r="BI212" s="309"/>
      <c r="BS212" s="309"/>
      <c r="CC212" s="309"/>
      <c r="CM212" s="309"/>
      <c r="CW212" s="309"/>
      <c r="DG212" s="309"/>
      <c r="DQ212" s="309"/>
      <c r="EA212" s="309"/>
      <c r="EK212" s="309"/>
      <c r="EU212" s="309"/>
      <c r="FE212" s="309"/>
      <c r="FO212" s="309"/>
      <c r="FY212" s="309"/>
      <c r="GI212" s="309"/>
      <c r="GS212" s="309"/>
      <c r="HC212" s="309"/>
      <c r="HM212" s="309"/>
      <c r="HW212" s="309"/>
    </row>
    <row r="213" s="3" customFormat="true" x14ac:dyDescent="0.25">
      <c r="A213" s="309"/>
      <c r="K213" s="309"/>
      <c r="U213" s="309"/>
      <c r="AE213" s="309"/>
      <c r="AO213" s="309"/>
      <c r="AY213" s="309"/>
      <c r="AZ213" s="309"/>
      <c r="BI213" s="309"/>
      <c r="BS213" s="309"/>
      <c r="CC213" s="309"/>
      <c r="CM213" s="309"/>
      <c r="CW213" s="309"/>
      <c r="DG213" s="309"/>
      <c r="DQ213" s="309"/>
      <c r="EA213" s="309"/>
      <c r="EK213" s="309"/>
      <c r="EU213" s="309"/>
      <c r="FE213" s="309"/>
      <c r="FO213" s="309"/>
      <c r="FY213" s="309"/>
      <c r="GI213" s="309"/>
      <c r="GS213" s="309"/>
      <c r="HC213" s="309"/>
      <c r="HM213" s="309"/>
      <c r="HW213" s="309"/>
    </row>
    <row r="214" s="3" customFormat="true" x14ac:dyDescent="0.25">
      <c r="A214" s="309"/>
      <c r="K214" s="309"/>
      <c r="U214" s="309"/>
      <c r="AE214" s="309"/>
      <c r="AO214" s="309"/>
      <c r="AY214" s="309"/>
      <c r="AZ214" s="309"/>
      <c r="BI214" s="309"/>
      <c r="BS214" s="309"/>
      <c r="CC214" s="309"/>
      <c r="CM214" s="309"/>
      <c r="CW214" s="309"/>
      <c r="DG214" s="309"/>
      <c r="DQ214" s="309"/>
      <c r="EA214" s="309"/>
      <c r="EK214" s="309"/>
      <c r="EU214" s="309"/>
      <c r="FE214" s="309"/>
      <c r="FO214" s="309"/>
      <c r="FY214" s="309"/>
      <c r="GI214" s="309"/>
      <c r="GS214" s="309"/>
      <c r="HC214" s="309"/>
      <c r="HM214" s="309"/>
      <c r="HW214" s="309"/>
    </row>
    <row r="215" s="3" customFormat="true" x14ac:dyDescent="0.25">
      <c r="A215" s="309"/>
      <c r="K215" s="309"/>
      <c r="U215" s="309"/>
      <c r="AE215" s="309"/>
      <c r="AO215" s="309"/>
      <c r="AY215" s="309"/>
      <c r="AZ215" s="309"/>
      <c r="BI215" s="309"/>
      <c r="BS215" s="309"/>
      <c r="CC215" s="309"/>
      <c r="CM215" s="309"/>
      <c r="CW215" s="309"/>
      <c r="DG215" s="309"/>
      <c r="DQ215" s="309"/>
      <c r="EA215" s="309"/>
      <c r="EK215" s="309"/>
      <c r="EU215" s="309"/>
      <c r="FE215" s="309"/>
      <c r="FO215" s="309"/>
      <c r="FY215" s="309"/>
      <c r="GI215" s="309"/>
      <c r="GS215" s="309"/>
      <c r="HC215" s="309"/>
      <c r="HM215" s="309"/>
      <c r="HW215" s="309"/>
    </row>
    <row r="216" s="3" customFormat="true" x14ac:dyDescent="0.25">
      <c r="A216" s="309"/>
      <c r="K216" s="309"/>
      <c r="U216" s="309"/>
      <c r="AE216" s="309"/>
      <c r="AO216" s="309"/>
      <c r="AY216" s="309"/>
      <c r="AZ216" s="309"/>
      <c r="BI216" s="309"/>
      <c r="BS216" s="309"/>
      <c r="CC216" s="309"/>
      <c r="CM216" s="309"/>
      <c r="CW216" s="309"/>
      <c r="DG216" s="309"/>
      <c r="DQ216" s="309"/>
      <c r="EA216" s="309"/>
      <c r="EK216" s="309"/>
      <c r="EU216" s="309"/>
      <c r="FE216" s="309"/>
      <c r="FO216" s="309"/>
      <c r="FY216" s="309"/>
      <c r="GI216" s="309"/>
      <c r="GS216" s="309"/>
      <c r="HC216" s="309"/>
      <c r="HM216" s="309"/>
      <c r="HW216" s="309"/>
    </row>
    <row r="217" s="3" customFormat="true" x14ac:dyDescent="0.25">
      <c r="A217" s="309"/>
      <c r="K217" s="309"/>
      <c r="U217" s="309"/>
      <c r="AE217" s="309"/>
      <c r="AO217" s="309"/>
      <c r="AY217" s="309"/>
      <c r="AZ217" s="309"/>
      <c r="BI217" s="309"/>
      <c r="BS217" s="309"/>
      <c r="CC217" s="309"/>
      <c r="CM217" s="309"/>
      <c r="CW217" s="309"/>
      <c r="DG217" s="309"/>
      <c r="DQ217" s="309"/>
      <c r="EA217" s="309"/>
      <c r="EK217" s="309"/>
      <c r="EU217" s="309"/>
      <c r="FE217" s="309"/>
      <c r="FO217" s="309"/>
      <c r="FY217" s="309"/>
      <c r="GI217" s="309"/>
      <c r="GS217" s="309"/>
      <c r="HC217" s="309"/>
      <c r="HM217" s="309"/>
      <c r="HW217" s="309"/>
    </row>
    <row r="218" s="3" customFormat="true" x14ac:dyDescent="0.25">
      <c r="A218" s="309"/>
      <c r="K218" s="309"/>
      <c r="U218" s="309"/>
      <c r="AE218" s="309"/>
      <c r="AO218" s="309"/>
      <c r="AY218" s="309"/>
      <c r="AZ218" s="309"/>
      <c r="BI218" s="309"/>
      <c r="BS218" s="309"/>
      <c r="CC218" s="309"/>
      <c r="CM218" s="309"/>
      <c r="CW218" s="309"/>
      <c r="DG218" s="309"/>
      <c r="DQ218" s="309"/>
      <c r="EA218" s="309"/>
      <c r="EK218" s="309"/>
      <c r="EU218" s="309"/>
      <c r="FE218" s="309"/>
      <c r="FO218" s="309"/>
      <c r="FY218" s="309"/>
      <c r="GI218" s="309"/>
      <c r="GS218" s="309"/>
      <c r="HC218" s="309"/>
      <c r="HM218" s="309"/>
      <c r="HW218" s="309"/>
    </row>
    <row r="219" s="3" customFormat="true" x14ac:dyDescent="0.25">
      <c r="A219" s="309"/>
      <c r="K219" s="309"/>
      <c r="U219" s="309"/>
      <c r="AE219" s="309"/>
      <c r="AO219" s="309"/>
      <c r="AY219" s="309"/>
      <c r="AZ219" s="309"/>
      <c r="BI219" s="309"/>
      <c r="BS219" s="309"/>
      <c r="CC219" s="309"/>
      <c r="CM219" s="309"/>
      <c r="CW219" s="309"/>
      <c r="DG219" s="309"/>
      <c r="DQ219" s="309"/>
      <c r="EA219" s="309"/>
      <c r="EK219" s="309"/>
      <c r="EU219" s="309"/>
      <c r="FE219" s="309"/>
      <c r="FO219" s="309"/>
      <c r="FY219" s="309"/>
      <c r="GI219" s="309"/>
      <c r="GS219" s="309"/>
      <c r="HC219" s="309"/>
      <c r="HM219" s="309"/>
      <c r="HW219" s="309"/>
    </row>
    <row r="220" s="3" customFormat="true" x14ac:dyDescent="0.25">
      <c r="A220" s="309"/>
      <c r="K220" s="309"/>
      <c r="U220" s="309"/>
      <c r="AE220" s="309"/>
      <c r="AO220" s="309"/>
      <c r="AY220" s="309"/>
      <c r="AZ220" s="309"/>
      <c r="BI220" s="309"/>
      <c r="BS220" s="309"/>
      <c r="CC220" s="309"/>
      <c r="CM220" s="309"/>
      <c r="CW220" s="309"/>
      <c r="DG220" s="309"/>
      <c r="DQ220" s="309"/>
      <c r="EA220" s="309"/>
      <c r="EK220" s="309"/>
      <c r="EU220" s="309"/>
      <c r="FE220" s="309"/>
      <c r="FO220" s="309"/>
      <c r="FY220" s="309"/>
      <c r="GI220" s="309"/>
      <c r="GS220" s="309"/>
      <c r="HC220" s="309"/>
      <c r="HM220" s="309"/>
      <c r="HW220" s="309"/>
    </row>
    <row r="221" s="3" customFormat="true" x14ac:dyDescent="0.25">
      <c r="A221" s="309"/>
      <c r="K221" s="309"/>
      <c r="U221" s="309"/>
      <c r="AE221" s="309"/>
      <c r="AO221" s="309"/>
      <c r="AY221" s="309"/>
      <c r="AZ221" s="309"/>
      <c r="BI221" s="309"/>
      <c r="BS221" s="309"/>
      <c r="CC221" s="309"/>
      <c r="CM221" s="309"/>
      <c r="CW221" s="309"/>
      <c r="DG221" s="309"/>
      <c r="DQ221" s="309"/>
      <c r="EA221" s="309"/>
      <c r="EK221" s="309"/>
      <c r="EU221" s="309"/>
      <c r="FE221" s="309"/>
      <c r="FO221" s="309"/>
      <c r="FY221" s="309"/>
      <c r="GI221" s="309"/>
      <c r="GS221" s="309"/>
      <c r="HC221" s="309"/>
      <c r="HM221" s="309"/>
      <c r="HW221" s="309"/>
    </row>
    <row r="222" s="3" customFormat="true" x14ac:dyDescent="0.25">
      <c r="A222" s="309"/>
      <c r="K222" s="309"/>
      <c r="U222" s="309"/>
      <c r="AE222" s="309"/>
      <c r="AO222" s="309"/>
      <c r="AY222" s="309"/>
      <c r="AZ222" s="309"/>
      <c r="BI222" s="309"/>
      <c r="BS222" s="309"/>
      <c r="CC222" s="309"/>
      <c r="CM222" s="309"/>
      <c r="CW222" s="309"/>
      <c r="DG222" s="309"/>
      <c r="DQ222" s="309"/>
      <c r="EA222" s="309"/>
      <c r="EK222" s="309"/>
      <c r="EU222" s="309"/>
      <c r="FE222" s="309"/>
      <c r="FO222" s="309"/>
      <c r="FY222" s="309"/>
      <c r="GI222" s="309"/>
      <c r="GS222" s="309"/>
      <c r="HC222" s="309"/>
      <c r="HM222" s="309"/>
      <c r="HW222" s="309"/>
    </row>
    <row r="223" s="3" customFormat="true" x14ac:dyDescent="0.25">
      <c r="A223" s="309"/>
      <c r="K223" s="309"/>
      <c r="U223" s="309"/>
      <c r="AE223" s="309"/>
      <c r="AO223" s="309"/>
      <c r="AY223" s="309"/>
      <c r="AZ223" s="309"/>
      <c r="BI223" s="309"/>
      <c r="BS223" s="309"/>
      <c r="CC223" s="309"/>
      <c r="CM223" s="309"/>
      <c r="CW223" s="309"/>
      <c r="DG223" s="309"/>
      <c r="DQ223" s="309"/>
      <c r="EA223" s="309"/>
      <c r="EK223" s="309"/>
      <c r="EU223" s="309"/>
      <c r="FE223" s="309"/>
      <c r="FO223" s="309"/>
      <c r="FY223" s="309"/>
      <c r="GI223" s="309"/>
      <c r="GS223" s="309"/>
      <c r="HC223" s="309"/>
      <c r="HM223" s="309"/>
      <c r="HW223" s="309"/>
    </row>
    <row r="224" s="3" customFormat="true" x14ac:dyDescent="0.25">
      <c r="A224" s="309"/>
      <c r="K224" s="309"/>
      <c r="U224" s="309"/>
      <c r="AE224" s="309"/>
      <c r="AO224" s="309"/>
      <c r="AY224" s="309"/>
      <c r="AZ224" s="309"/>
      <c r="BI224" s="309"/>
      <c r="BS224" s="309"/>
      <c r="CC224" s="309"/>
      <c r="CM224" s="309"/>
      <c r="CW224" s="309"/>
      <c r="DG224" s="309"/>
      <c r="DQ224" s="309"/>
      <c r="EA224" s="309"/>
      <c r="EK224" s="309"/>
      <c r="EU224" s="309"/>
      <c r="FE224" s="309"/>
      <c r="FO224" s="309"/>
      <c r="FY224" s="309"/>
      <c r="GI224" s="309"/>
      <c r="GS224" s="309"/>
      <c r="HC224" s="309"/>
      <c r="HM224" s="309"/>
      <c r="HW224" s="309"/>
    </row>
    <row r="225" s="3" customFormat="true" x14ac:dyDescent="0.25">
      <c r="A225" s="309"/>
      <c r="K225" s="309"/>
      <c r="U225" s="309"/>
      <c r="AE225" s="309"/>
      <c r="AO225" s="309"/>
      <c r="AY225" s="309"/>
      <c r="AZ225" s="309"/>
      <c r="BI225" s="309"/>
      <c r="BS225" s="309"/>
      <c r="CC225" s="309"/>
      <c r="CM225" s="309"/>
      <c r="CW225" s="309"/>
      <c r="DG225" s="309"/>
      <c r="DQ225" s="309"/>
      <c r="EA225" s="309"/>
      <c r="EK225" s="309"/>
      <c r="EU225" s="309"/>
      <c r="FE225" s="309"/>
      <c r="FO225" s="309"/>
      <c r="FY225" s="309"/>
      <c r="GI225" s="309"/>
      <c r="GS225" s="309"/>
      <c r="HC225" s="309"/>
      <c r="HM225" s="309"/>
      <c r="HW225" s="309"/>
    </row>
    <row r="226" s="3" customFormat="true" x14ac:dyDescent="0.25">
      <c r="A226" s="309"/>
      <c r="K226" s="309"/>
      <c r="U226" s="309"/>
      <c r="AE226" s="309"/>
      <c r="AO226" s="309"/>
      <c r="AY226" s="309"/>
      <c r="AZ226" s="309"/>
      <c r="BI226" s="309"/>
      <c r="BS226" s="309"/>
      <c r="CC226" s="309"/>
      <c r="CM226" s="309"/>
      <c r="CW226" s="309"/>
      <c r="DG226" s="309"/>
      <c r="DQ226" s="309"/>
      <c r="EA226" s="309"/>
      <c r="EK226" s="309"/>
      <c r="EU226" s="309"/>
      <c r="FE226" s="309"/>
      <c r="FO226" s="309"/>
      <c r="FY226" s="309"/>
      <c r="GI226" s="309"/>
      <c r="GS226" s="309"/>
      <c r="HC226" s="309"/>
      <c r="HM226" s="309"/>
      <c r="HW226" s="309"/>
    </row>
    <row r="227" s="3" customFormat="true" x14ac:dyDescent="0.25">
      <c r="A227" s="309"/>
      <c r="K227" s="309"/>
      <c r="U227" s="309"/>
      <c r="AE227" s="309"/>
      <c r="AO227" s="309"/>
      <c r="AY227" s="309"/>
      <c r="AZ227" s="309"/>
      <c r="BI227" s="309"/>
      <c r="BS227" s="309"/>
      <c r="CC227" s="309"/>
      <c r="CM227" s="309"/>
      <c r="CW227" s="309"/>
      <c r="DG227" s="309"/>
      <c r="DQ227" s="309"/>
      <c r="EA227" s="309"/>
      <c r="EK227" s="309"/>
      <c r="EU227" s="309"/>
      <c r="FE227" s="309"/>
      <c r="FO227" s="309"/>
      <c r="FY227" s="309"/>
      <c r="GI227" s="309"/>
      <c r="GS227" s="309"/>
      <c r="HC227" s="309"/>
      <c r="HM227" s="309"/>
      <c r="HW227" s="309"/>
    </row>
    <row r="228" s="3" customFormat="true" x14ac:dyDescent="0.25">
      <c r="A228" s="309"/>
      <c r="K228" s="309"/>
      <c r="U228" s="309"/>
      <c r="AE228" s="309"/>
      <c r="AO228" s="309"/>
      <c r="AY228" s="309"/>
      <c r="AZ228" s="309"/>
      <c r="BI228" s="309"/>
      <c r="BS228" s="309"/>
      <c r="CC228" s="309"/>
      <c r="CM228" s="309"/>
      <c r="CW228" s="309"/>
      <c r="DG228" s="309"/>
      <c r="DQ228" s="309"/>
      <c r="EA228" s="309"/>
      <c r="EK228" s="309"/>
      <c r="EU228" s="309"/>
      <c r="FE228" s="309"/>
      <c r="FO228" s="309"/>
      <c r="FY228" s="309"/>
      <c r="GI228" s="309"/>
      <c r="GS228" s="309"/>
      <c r="HC228" s="309"/>
      <c r="HM228" s="309"/>
      <c r="HW228" s="309"/>
    </row>
    <row r="229" s="3" customFormat="true" x14ac:dyDescent="0.25">
      <c r="A229" s="309"/>
      <c r="K229" s="309"/>
      <c r="U229" s="309"/>
      <c r="AE229" s="309"/>
      <c r="AO229" s="309"/>
      <c r="AY229" s="309"/>
      <c r="AZ229" s="309"/>
      <c r="BI229" s="309"/>
      <c r="BS229" s="309"/>
      <c r="CC229" s="309"/>
      <c r="CM229" s="309"/>
      <c r="CW229" s="309"/>
      <c r="DG229" s="309"/>
      <c r="DQ229" s="309"/>
      <c r="EA229" s="309"/>
      <c r="EK229" s="309"/>
      <c r="EU229" s="309"/>
      <c r="FE229" s="309"/>
      <c r="FO229" s="309"/>
      <c r="FY229" s="309"/>
      <c r="GI229" s="309"/>
      <c r="GS229" s="309"/>
      <c r="HC229" s="309"/>
      <c r="HM229" s="309"/>
      <c r="HW229" s="309"/>
    </row>
    <row r="230" s="3" customFormat="true" x14ac:dyDescent="0.25">
      <c r="A230" s="309"/>
      <c r="K230" s="309"/>
      <c r="U230" s="309"/>
      <c r="AE230" s="309"/>
      <c r="AO230" s="309"/>
      <c r="AY230" s="309"/>
      <c r="AZ230" s="309"/>
      <c r="BI230" s="309"/>
      <c r="BS230" s="309"/>
      <c r="CC230" s="309"/>
      <c r="CM230" s="309"/>
      <c r="CW230" s="309"/>
      <c r="DG230" s="309"/>
      <c r="DQ230" s="309"/>
      <c r="EA230" s="309"/>
      <c r="EK230" s="309"/>
      <c r="EU230" s="309"/>
      <c r="FE230" s="309"/>
      <c r="FO230" s="309"/>
      <c r="FY230" s="309"/>
      <c r="GI230" s="309"/>
      <c r="GS230" s="309"/>
      <c r="HC230" s="309"/>
      <c r="HM230" s="309"/>
      <c r="HW230" s="309"/>
    </row>
    <row r="231" s="3" customFormat="true" x14ac:dyDescent="0.25">
      <c r="A231" s="309"/>
      <c r="K231" s="309"/>
      <c r="U231" s="309"/>
      <c r="AE231" s="309"/>
      <c r="AO231" s="309"/>
      <c r="AY231" s="309"/>
      <c r="AZ231" s="309"/>
      <c r="BI231" s="309"/>
      <c r="BS231" s="309"/>
      <c r="CC231" s="309"/>
      <c r="CM231" s="309"/>
      <c r="CW231" s="309"/>
      <c r="DG231" s="309"/>
      <c r="DQ231" s="309"/>
      <c r="EA231" s="309"/>
      <c r="EK231" s="309"/>
      <c r="EU231" s="309"/>
      <c r="FE231" s="309"/>
      <c r="FO231" s="309"/>
      <c r="FY231" s="309"/>
      <c r="GI231" s="309"/>
      <c r="GS231" s="309"/>
      <c r="HC231" s="309"/>
      <c r="HM231" s="309"/>
      <c r="HW231" s="309"/>
    </row>
    <row r="232" s="3" customFormat="true" x14ac:dyDescent="0.25">
      <c r="A232" s="309"/>
      <c r="K232" s="309"/>
      <c r="U232" s="309"/>
      <c r="AE232" s="309"/>
      <c r="AO232" s="309"/>
      <c r="AY232" s="309"/>
      <c r="AZ232" s="309"/>
      <c r="BI232" s="309"/>
      <c r="BS232" s="309"/>
      <c r="CC232" s="309"/>
      <c r="CM232" s="309"/>
      <c r="CW232" s="309"/>
      <c r="DG232" s="309"/>
      <c r="DQ232" s="309"/>
      <c r="EA232" s="309"/>
      <c r="EK232" s="309"/>
      <c r="EU232" s="309"/>
      <c r="FE232" s="309"/>
      <c r="FO232" s="309"/>
      <c r="FY232" s="309"/>
      <c r="GI232" s="309"/>
      <c r="GS232" s="309"/>
      <c r="HC232" s="309"/>
      <c r="HM232" s="309"/>
      <c r="HW232" s="309"/>
    </row>
    <row r="233" s="3" customFormat="true" x14ac:dyDescent="0.25">
      <c r="A233" s="309"/>
      <c r="K233" s="309"/>
      <c r="U233" s="309"/>
      <c r="AE233" s="309"/>
      <c r="AO233" s="309"/>
      <c r="AY233" s="309"/>
      <c r="AZ233" s="309"/>
      <c r="BI233" s="309"/>
      <c r="BS233" s="309"/>
      <c r="CC233" s="309"/>
      <c r="CM233" s="309"/>
      <c r="CW233" s="309"/>
      <c r="DG233" s="309"/>
      <c r="DQ233" s="309"/>
      <c r="EA233" s="309"/>
      <c r="EK233" s="309"/>
      <c r="EU233" s="309"/>
      <c r="FE233" s="309"/>
      <c r="FO233" s="309"/>
      <c r="FY233" s="309"/>
      <c r="GI233" s="309"/>
      <c r="GS233" s="309"/>
      <c r="HC233" s="309"/>
      <c r="HM233" s="309"/>
      <c r="HW233" s="309"/>
    </row>
    <row r="234" s="3" customFormat="true" x14ac:dyDescent="0.25">
      <c r="A234" s="309"/>
      <c r="K234" s="309"/>
      <c r="U234" s="309"/>
      <c r="AE234" s="309"/>
      <c r="AO234" s="309"/>
      <c r="AY234" s="309"/>
      <c r="AZ234" s="309"/>
      <c r="BI234" s="309"/>
      <c r="BS234" s="309"/>
      <c r="CC234" s="309"/>
      <c r="CM234" s="309"/>
      <c r="CW234" s="309"/>
      <c r="DG234" s="309"/>
      <c r="DQ234" s="309"/>
      <c r="EA234" s="309"/>
      <c r="EK234" s="309"/>
      <c r="EU234" s="309"/>
      <c r="FE234" s="309"/>
      <c r="FO234" s="309"/>
      <c r="FY234" s="309"/>
      <c r="GI234" s="309"/>
      <c r="GS234" s="309"/>
      <c r="HC234" s="309"/>
      <c r="HM234" s="309"/>
      <c r="HW234" s="309"/>
    </row>
    <row r="235" s="3" customFormat="true" x14ac:dyDescent="0.25">
      <c r="A235" s="309"/>
      <c r="K235" s="309"/>
      <c r="U235" s="309"/>
      <c r="AE235" s="309"/>
      <c r="AO235" s="309"/>
      <c r="AY235" s="309"/>
      <c r="AZ235" s="309"/>
      <c r="BI235" s="309"/>
      <c r="BS235" s="309"/>
      <c r="CC235" s="309"/>
      <c r="CM235" s="309"/>
      <c r="CW235" s="309"/>
      <c r="DG235" s="309"/>
      <c r="DQ235" s="309"/>
      <c r="EA235" s="309"/>
      <c r="EK235" s="309"/>
      <c r="EU235" s="309"/>
      <c r="FE235" s="309"/>
      <c r="FO235" s="309"/>
      <c r="FY235" s="309"/>
      <c r="GI235" s="309"/>
      <c r="GS235" s="309"/>
      <c r="HC235" s="309"/>
      <c r="HM235" s="309"/>
      <c r="HW235" s="309"/>
    </row>
    <row r="236" s="3" customFormat="true" x14ac:dyDescent="0.25">
      <c r="A236" s="309"/>
      <c r="K236" s="309"/>
      <c r="U236" s="309"/>
      <c r="AE236" s="309"/>
      <c r="AO236" s="309"/>
      <c r="AY236" s="309"/>
      <c r="AZ236" s="309"/>
      <c r="BI236" s="309"/>
      <c r="BS236" s="309"/>
      <c r="CC236" s="309"/>
      <c r="CM236" s="309"/>
      <c r="CW236" s="309"/>
      <c r="DG236" s="309"/>
      <c r="DQ236" s="309"/>
      <c r="EA236" s="309"/>
      <c r="EK236" s="309"/>
      <c r="EU236" s="309"/>
      <c r="FE236" s="309"/>
      <c r="FO236" s="309"/>
      <c r="FY236" s="309"/>
      <c r="GI236" s="309"/>
      <c r="GS236" s="309"/>
      <c r="HC236" s="309"/>
      <c r="HM236" s="309"/>
      <c r="HW236" s="309"/>
    </row>
    <row r="237" s="3" customFormat="true" x14ac:dyDescent="0.25">
      <c r="A237" s="309"/>
      <c r="K237" s="309"/>
      <c r="U237" s="309"/>
      <c r="AE237" s="309"/>
      <c r="AO237" s="309"/>
      <c r="AY237" s="309"/>
      <c r="AZ237" s="309"/>
      <c r="BI237" s="309"/>
      <c r="BS237" s="309"/>
      <c r="CC237" s="309"/>
      <c r="CM237" s="309"/>
      <c r="CW237" s="309"/>
      <c r="DG237" s="309"/>
      <c r="DQ237" s="309"/>
      <c r="EA237" s="309"/>
      <c r="EK237" s="309"/>
      <c r="EU237" s="309"/>
      <c r="FE237" s="309"/>
      <c r="FO237" s="309"/>
      <c r="FY237" s="309"/>
      <c r="GI237" s="309"/>
      <c r="GS237" s="309"/>
      <c r="HC237" s="309"/>
      <c r="HM237" s="309"/>
      <c r="HW237" s="309"/>
    </row>
    <row r="238" s="3" customFormat="true" x14ac:dyDescent="0.25">
      <c r="A238" s="309"/>
      <c r="K238" s="309"/>
      <c r="U238" s="309"/>
      <c r="AE238" s="309"/>
      <c r="AO238" s="309"/>
      <c r="AY238" s="309"/>
      <c r="AZ238" s="309"/>
      <c r="BI238" s="309"/>
      <c r="BS238" s="309"/>
      <c r="CC238" s="309"/>
      <c r="CM238" s="309"/>
      <c r="CW238" s="309"/>
      <c r="DG238" s="309"/>
      <c r="DQ238" s="309"/>
      <c r="EA238" s="309"/>
      <c r="EK238" s="309"/>
      <c r="EU238" s="309"/>
      <c r="FE238" s="309"/>
      <c r="FO238" s="309"/>
      <c r="FY238" s="309"/>
      <c r="GI238" s="309"/>
      <c r="GS238" s="309"/>
      <c r="HC238" s="309"/>
      <c r="HM238" s="309"/>
      <c r="HW238" s="309"/>
    </row>
    <row r="239" s="3" customFormat="true" x14ac:dyDescent="0.25">
      <c r="A239" s="309"/>
      <c r="K239" s="309"/>
      <c r="U239" s="309"/>
      <c r="AE239" s="309"/>
      <c r="AO239" s="309"/>
      <c r="AY239" s="309"/>
      <c r="AZ239" s="309"/>
      <c r="BI239" s="309"/>
      <c r="BS239" s="309"/>
      <c r="CC239" s="309"/>
      <c r="CM239" s="309"/>
      <c r="CW239" s="309"/>
      <c r="DG239" s="309"/>
      <c r="DQ239" s="309"/>
      <c r="EA239" s="309"/>
      <c r="EK239" s="309"/>
      <c r="EU239" s="309"/>
      <c r="FE239" s="309"/>
      <c r="FO239" s="309"/>
      <c r="FY239" s="309"/>
      <c r="GI239" s="309"/>
      <c r="GS239" s="309"/>
      <c r="HC239" s="309"/>
      <c r="HM239" s="309"/>
      <c r="HW239" s="309"/>
    </row>
    <row r="240" s="3" customFormat="true" x14ac:dyDescent="0.25">
      <c r="A240" s="309"/>
      <c r="K240" s="309"/>
      <c r="U240" s="309"/>
      <c r="AE240" s="309"/>
      <c r="AO240" s="309"/>
      <c r="AY240" s="309"/>
      <c r="AZ240" s="309"/>
      <c r="BI240" s="309"/>
      <c r="BS240" s="309"/>
      <c r="CC240" s="309"/>
      <c r="CM240" s="309"/>
      <c r="CW240" s="309"/>
      <c r="DG240" s="309"/>
      <c r="DQ240" s="309"/>
      <c r="EA240" s="309"/>
      <c r="EK240" s="309"/>
      <c r="EU240" s="309"/>
      <c r="FE240" s="309"/>
      <c r="FO240" s="309"/>
      <c r="FY240" s="309"/>
      <c r="GI240" s="309"/>
      <c r="GS240" s="309"/>
      <c r="HC240" s="309"/>
      <c r="HM240" s="309"/>
      <c r="HW240" s="309"/>
    </row>
    <row r="241" s="3" customFormat="true" x14ac:dyDescent="0.25">
      <c r="A241" s="309"/>
      <c r="K241" s="309"/>
      <c r="U241" s="309"/>
      <c r="AE241" s="309"/>
      <c r="AO241" s="309"/>
      <c r="AY241" s="309"/>
      <c r="AZ241" s="309"/>
      <c r="BI241" s="309"/>
      <c r="BS241" s="309"/>
      <c r="CC241" s="309"/>
      <c r="CM241" s="309"/>
      <c r="CW241" s="309"/>
      <c r="DG241" s="309"/>
      <c r="DQ241" s="309"/>
      <c r="EA241" s="309"/>
      <c r="EK241" s="309"/>
      <c r="EU241" s="309"/>
      <c r="FE241" s="309"/>
      <c r="FO241" s="309"/>
      <c r="FY241" s="309"/>
      <c r="GI241" s="309"/>
      <c r="GS241" s="309"/>
      <c r="HC241" s="309"/>
      <c r="HM241" s="309"/>
      <c r="HW241" s="309"/>
    </row>
    <row r="242" s="3" customFormat="true" x14ac:dyDescent="0.25">
      <c r="A242" s="309"/>
      <c r="K242" s="309"/>
      <c r="U242" s="309"/>
      <c r="AE242" s="309"/>
      <c r="AO242" s="309"/>
      <c r="AY242" s="309"/>
      <c r="AZ242" s="309"/>
      <c r="BI242" s="309"/>
      <c r="BS242" s="309"/>
      <c r="CC242" s="309"/>
      <c r="CM242" s="309"/>
      <c r="CW242" s="309"/>
      <c r="DG242" s="309"/>
      <c r="DQ242" s="309"/>
      <c r="EA242" s="309"/>
      <c r="EK242" s="309"/>
      <c r="EU242" s="309"/>
      <c r="FE242" s="309"/>
      <c r="FO242" s="309"/>
      <c r="FY242" s="309"/>
      <c r="GI242" s="309"/>
      <c r="GS242" s="309"/>
      <c r="HC242" s="309"/>
      <c r="HM242" s="309"/>
      <c r="HW242" s="309"/>
    </row>
    <row r="243" s="3" customFormat="true" x14ac:dyDescent="0.25">
      <c r="A243" s="309"/>
      <c r="K243" s="309"/>
      <c r="U243" s="309"/>
      <c r="AE243" s="309"/>
      <c r="AO243" s="309"/>
      <c r="AY243" s="309"/>
      <c r="AZ243" s="309"/>
      <c r="BI243" s="309"/>
      <c r="BS243" s="309"/>
      <c r="CC243" s="309"/>
      <c r="CM243" s="309"/>
      <c r="CW243" s="309"/>
      <c r="DG243" s="309"/>
      <c r="DQ243" s="309"/>
      <c r="EA243" s="309"/>
      <c r="EK243" s="309"/>
      <c r="EU243" s="309"/>
      <c r="FE243" s="309"/>
      <c r="FO243" s="309"/>
      <c r="FY243" s="309"/>
      <c r="GI243" s="309"/>
      <c r="GS243" s="309"/>
      <c r="HC243" s="309"/>
      <c r="HM243" s="309"/>
      <c r="HW243" s="309"/>
    </row>
    <row r="244" s="3" customFormat="true" x14ac:dyDescent="0.25">
      <c r="A244" s="309"/>
      <c r="K244" s="309"/>
      <c r="U244" s="309"/>
      <c r="AE244" s="309"/>
      <c r="AO244" s="309"/>
      <c r="AY244" s="309"/>
      <c r="AZ244" s="309"/>
      <c r="BI244" s="309"/>
      <c r="BS244" s="309"/>
      <c r="CC244" s="309"/>
      <c r="CM244" s="309"/>
      <c r="CW244" s="309"/>
      <c r="DG244" s="309"/>
      <c r="DQ244" s="309"/>
      <c r="EA244" s="309"/>
      <c r="EK244" s="309"/>
      <c r="EU244" s="309"/>
      <c r="FE244" s="309"/>
      <c r="FO244" s="309"/>
      <c r="FY244" s="309"/>
      <c r="GI244" s="309"/>
      <c r="GS244" s="309"/>
      <c r="HC244" s="309"/>
      <c r="HM244" s="309"/>
      <c r="HW244" s="309"/>
    </row>
    <row r="245" s="3" customFormat="true" x14ac:dyDescent="0.25">
      <c r="A245" s="309"/>
      <c r="K245" s="309"/>
      <c r="U245" s="309"/>
      <c r="AE245" s="309"/>
      <c r="AO245" s="309"/>
      <c r="AY245" s="309"/>
      <c r="AZ245" s="309"/>
      <c r="BI245" s="309"/>
      <c r="BS245" s="309"/>
      <c r="CC245" s="309"/>
      <c r="CM245" s="309"/>
      <c r="CW245" s="309"/>
      <c r="DG245" s="309"/>
      <c r="DQ245" s="309"/>
      <c r="EA245" s="309"/>
      <c r="EK245" s="309"/>
      <c r="EU245" s="309"/>
      <c r="FE245" s="309"/>
      <c r="FO245" s="309"/>
      <c r="FY245" s="309"/>
      <c r="GI245" s="309"/>
      <c r="GS245" s="309"/>
      <c r="HC245" s="309"/>
      <c r="HM245" s="309"/>
      <c r="HW245" s="309"/>
    </row>
    <row r="246" s="3" customFormat="true" x14ac:dyDescent="0.25">
      <c r="A246" s="309"/>
      <c r="K246" s="309"/>
      <c r="U246" s="309"/>
      <c r="AE246" s="309"/>
      <c r="AO246" s="309"/>
      <c r="AY246" s="309"/>
      <c r="AZ246" s="309"/>
      <c r="BI246" s="309"/>
      <c r="BS246" s="309"/>
      <c r="CC246" s="309"/>
      <c r="CM246" s="309"/>
      <c r="CW246" s="309"/>
      <c r="DG246" s="309"/>
      <c r="DQ246" s="309"/>
      <c r="EA246" s="309"/>
      <c r="EK246" s="309"/>
      <c r="EU246" s="309"/>
      <c r="FE246" s="309"/>
      <c r="FO246" s="309"/>
      <c r="FY246" s="309"/>
      <c r="GI246" s="309"/>
      <c r="GS246" s="309"/>
      <c r="HC246" s="309"/>
      <c r="HM246" s="309"/>
      <c r="HW246" s="309"/>
    </row>
    <row r="247" s="3" customFormat="true" x14ac:dyDescent="0.25">
      <c r="A247" s="309"/>
      <c r="K247" s="309"/>
      <c r="U247" s="309"/>
      <c r="AE247" s="309"/>
      <c r="AO247" s="309"/>
      <c r="AY247" s="309"/>
      <c r="AZ247" s="309"/>
      <c r="BI247" s="309"/>
      <c r="BS247" s="309"/>
      <c r="CC247" s="309"/>
      <c r="CM247" s="309"/>
      <c r="CW247" s="309"/>
      <c r="DG247" s="309"/>
      <c r="DQ247" s="309"/>
      <c r="EA247" s="309"/>
      <c r="EK247" s="309"/>
      <c r="EU247" s="309"/>
      <c r="FE247" s="309"/>
      <c r="FO247" s="309"/>
      <c r="FY247" s="309"/>
      <c r="GI247" s="309"/>
      <c r="GS247" s="309"/>
      <c r="HC247" s="309"/>
      <c r="HM247" s="309"/>
      <c r="HW247" s="309"/>
    </row>
    <row r="248" s="3" customFormat="true" x14ac:dyDescent="0.25">
      <c r="A248" s="309"/>
      <c r="K248" s="309"/>
      <c r="U248" s="309"/>
      <c r="AE248" s="309"/>
      <c r="AO248" s="309"/>
      <c r="AY248" s="309"/>
      <c r="AZ248" s="309"/>
      <c r="BI248" s="309"/>
      <c r="BS248" s="309"/>
      <c r="CC248" s="309"/>
      <c r="CM248" s="309"/>
      <c r="CW248" s="309"/>
      <c r="DG248" s="309"/>
      <c r="DQ248" s="309"/>
      <c r="EA248" s="309"/>
      <c r="EK248" s="309"/>
      <c r="EU248" s="309"/>
      <c r="FE248" s="309"/>
      <c r="FO248" s="309"/>
      <c r="FY248" s="309"/>
      <c r="GI248" s="309"/>
      <c r="GS248" s="309"/>
      <c r="HC248" s="309"/>
      <c r="HM248" s="309"/>
      <c r="HW248" s="309"/>
    </row>
    <row r="249" s="3" customFormat="true" x14ac:dyDescent="0.25">
      <c r="A249" s="309"/>
      <c r="K249" s="309"/>
      <c r="U249" s="309"/>
      <c r="AE249" s="309"/>
      <c r="AO249" s="309"/>
      <c r="AY249" s="309"/>
      <c r="AZ249" s="309"/>
      <c r="BI249" s="309"/>
      <c r="BS249" s="309"/>
      <c r="CC249" s="309"/>
      <c r="CM249" s="309"/>
      <c r="CW249" s="309"/>
      <c r="DG249" s="309"/>
      <c r="DQ249" s="309"/>
      <c r="EA249" s="309"/>
      <c r="EK249" s="309"/>
      <c r="EU249" s="309"/>
      <c r="FE249" s="309"/>
      <c r="FO249" s="309"/>
      <c r="FY249" s="309"/>
      <c r="GI249" s="309"/>
      <c r="GS249" s="309"/>
      <c r="HC249" s="309"/>
      <c r="HM249" s="309"/>
      <c r="HW249" s="309"/>
    </row>
    <row r="250" s="3" customFormat="true" x14ac:dyDescent="0.25">
      <c r="A250" s="309"/>
      <c r="K250" s="309"/>
      <c r="U250" s="309"/>
      <c r="AE250" s="309"/>
      <c r="AO250" s="309"/>
      <c r="AY250" s="309"/>
      <c r="AZ250" s="309"/>
      <c r="BI250" s="309"/>
      <c r="BS250" s="309"/>
      <c r="CC250" s="309"/>
      <c r="CM250" s="309"/>
      <c r="CW250" s="309"/>
      <c r="DG250" s="309"/>
      <c r="DQ250" s="309"/>
      <c r="EA250" s="309"/>
      <c r="EK250" s="309"/>
      <c r="EU250" s="309"/>
      <c r="FE250" s="309"/>
      <c r="FO250" s="309"/>
      <c r="FY250" s="309"/>
      <c r="GI250" s="309"/>
      <c r="GS250" s="309"/>
      <c r="HC250" s="309"/>
      <c r="HM250" s="309"/>
      <c r="HW250" s="309"/>
    </row>
    <row r="251" s="3" customFormat="true" x14ac:dyDescent="0.25">
      <c r="A251" s="309"/>
      <c r="K251" s="309"/>
      <c r="U251" s="309"/>
      <c r="AE251" s="309"/>
      <c r="AO251" s="309"/>
      <c r="AY251" s="309"/>
      <c r="AZ251" s="309"/>
      <c r="BI251" s="309"/>
      <c r="BS251" s="309"/>
      <c r="CC251" s="309"/>
      <c r="CM251" s="309"/>
      <c r="CW251" s="309"/>
      <c r="DG251" s="309"/>
      <c r="DQ251" s="309"/>
      <c r="EA251" s="309"/>
      <c r="EK251" s="309"/>
      <c r="EU251" s="309"/>
      <c r="FE251" s="309"/>
      <c r="FO251" s="309"/>
      <c r="FY251" s="309"/>
      <c r="GI251" s="309"/>
      <c r="GS251" s="309"/>
      <c r="HC251" s="309"/>
      <c r="HM251" s="309"/>
      <c r="HW251" s="309"/>
    </row>
    <row r="252" s="3" customFormat="true" x14ac:dyDescent="0.25">
      <c r="A252" s="309"/>
      <c r="K252" s="309"/>
      <c r="U252" s="309"/>
      <c r="AE252" s="309"/>
      <c r="AO252" s="309"/>
      <c r="AY252" s="309"/>
      <c r="AZ252" s="309"/>
      <c r="BI252" s="309"/>
      <c r="BS252" s="309"/>
      <c r="CC252" s="309"/>
      <c r="CM252" s="309"/>
      <c r="CW252" s="309"/>
      <c r="DG252" s="309"/>
      <c r="DQ252" s="309"/>
      <c r="EA252" s="309"/>
      <c r="EK252" s="309"/>
      <c r="EU252" s="309"/>
      <c r="FE252" s="309"/>
      <c r="FO252" s="309"/>
      <c r="FY252" s="309"/>
      <c r="GI252" s="309"/>
      <c r="GS252" s="309"/>
      <c r="HC252" s="309"/>
      <c r="HM252" s="309"/>
      <c r="HW252" s="309"/>
    </row>
    <row r="253" s="3" customFormat="true" x14ac:dyDescent="0.25">
      <c r="A253" s="309"/>
      <c r="K253" s="309"/>
      <c r="U253" s="309"/>
      <c r="AE253" s="309"/>
      <c r="AO253" s="309"/>
      <c r="AY253" s="309"/>
      <c r="AZ253" s="309"/>
      <c r="BI253" s="309"/>
      <c r="BS253" s="309"/>
      <c r="CC253" s="309"/>
      <c r="CM253" s="309"/>
      <c r="CW253" s="309"/>
      <c r="DG253" s="309"/>
      <c r="DQ253" s="309"/>
      <c r="EA253" s="309"/>
      <c r="EK253" s="309"/>
      <c r="EU253" s="309"/>
      <c r="FE253" s="309"/>
      <c r="FO253" s="309"/>
      <c r="FY253" s="309"/>
      <c r="GI253" s="309"/>
      <c r="GS253" s="309"/>
      <c r="HC253" s="309"/>
      <c r="HM253" s="309"/>
      <c r="HW253" s="309"/>
    </row>
    <row r="254" s="3" customFormat="true" x14ac:dyDescent="0.25">
      <c r="A254" s="309"/>
      <c r="K254" s="309"/>
      <c r="U254" s="309"/>
      <c r="AE254" s="309"/>
      <c r="AO254" s="309"/>
      <c r="AY254" s="309"/>
      <c r="AZ254" s="309"/>
      <c r="BI254" s="309"/>
      <c r="BS254" s="309"/>
      <c r="CC254" s="309"/>
      <c r="CM254" s="309"/>
      <c r="CW254" s="309"/>
      <c r="DG254" s="309"/>
      <c r="DQ254" s="309"/>
      <c r="EA254" s="309"/>
      <c r="EK254" s="309"/>
      <c r="EU254" s="309"/>
      <c r="FE254" s="309"/>
      <c r="FO254" s="309"/>
      <c r="FY254" s="309"/>
      <c r="GI254" s="309"/>
      <c r="GS254" s="309"/>
      <c r="HC254" s="309"/>
      <c r="HM254" s="309"/>
      <c r="HW254" s="309"/>
    </row>
    <row r="255" s="3" customFormat="true" x14ac:dyDescent="0.25">
      <c r="A255" s="309"/>
      <c r="K255" s="309"/>
      <c r="U255" s="309"/>
      <c r="AE255" s="309"/>
      <c r="AO255" s="309"/>
      <c r="AY255" s="309"/>
      <c r="AZ255" s="309"/>
      <c r="BI255" s="309"/>
      <c r="BS255" s="309"/>
      <c r="CC255" s="309"/>
      <c r="CM255" s="309"/>
      <c r="CW255" s="309"/>
      <c r="DG255" s="309"/>
      <c r="DQ255" s="309"/>
      <c r="EA255" s="309"/>
      <c r="EK255" s="309"/>
      <c r="EU255" s="309"/>
      <c r="FE255" s="309"/>
      <c r="FO255" s="309"/>
      <c r="FY255" s="309"/>
      <c r="GI255" s="309"/>
      <c r="GS255" s="309"/>
      <c r="HC255" s="309"/>
      <c r="HM255" s="309"/>
      <c r="HW255" s="309"/>
    </row>
    <row r="256" s="3" customFormat="true" x14ac:dyDescent="0.25">
      <c r="A256" s="309"/>
      <c r="K256" s="309"/>
      <c r="U256" s="309"/>
      <c r="AE256" s="309"/>
      <c r="AO256" s="309"/>
      <c r="AY256" s="309"/>
      <c r="AZ256" s="309"/>
      <c r="BI256" s="309"/>
      <c r="BS256" s="309"/>
      <c r="CC256" s="309"/>
      <c r="CM256" s="309"/>
      <c r="CW256" s="309"/>
      <c r="DG256" s="309"/>
      <c r="DQ256" s="309"/>
      <c r="EA256" s="309"/>
      <c r="EK256" s="309"/>
      <c r="EU256" s="309"/>
      <c r="FE256" s="309"/>
      <c r="FO256" s="309"/>
      <c r="FY256" s="309"/>
      <c r="GI256" s="309"/>
      <c r="GS256" s="309"/>
      <c r="HC256" s="309"/>
      <c r="HM256" s="309"/>
      <c r="HW256" s="309"/>
    </row>
    <row r="257" s="3" customFormat="true" x14ac:dyDescent="0.25">
      <c r="A257" s="309"/>
      <c r="K257" s="309"/>
      <c r="U257" s="309"/>
      <c r="AE257" s="309"/>
      <c r="AO257" s="309"/>
      <c r="AY257" s="309"/>
      <c r="AZ257" s="309"/>
      <c r="BI257" s="309"/>
      <c r="BS257" s="309"/>
      <c r="CC257" s="309"/>
      <c r="CM257" s="309"/>
      <c r="CW257" s="309"/>
      <c r="DG257" s="309"/>
      <c r="DQ257" s="309"/>
      <c r="EA257" s="309"/>
      <c r="EK257" s="309"/>
      <c r="EU257" s="309"/>
      <c r="FE257" s="309"/>
      <c r="FO257" s="309"/>
      <c r="FY257" s="309"/>
      <c r="GI257" s="309"/>
      <c r="GS257" s="309"/>
      <c r="HC257" s="309"/>
      <c r="HM257" s="309"/>
      <c r="HW257" s="309"/>
    </row>
    <row r="258" s="3" customFormat="true" x14ac:dyDescent="0.25">
      <c r="A258" s="309"/>
      <c r="K258" s="309"/>
      <c r="U258" s="309"/>
      <c r="AE258" s="309"/>
      <c r="AO258" s="309"/>
      <c r="AY258" s="309"/>
      <c r="AZ258" s="309"/>
      <c r="BI258" s="309"/>
      <c r="BS258" s="309"/>
      <c r="CC258" s="309"/>
      <c r="CM258" s="309"/>
      <c r="CW258" s="309"/>
      <c r="DG258" s="309"/>
      <c r="DQ258" s="309"/>
      <c r="EA258" s="309"/>
      <c r="EK258" s="309"/>
      <c r="EU258" s="309"/>
      <c r="FE258" s="309"/>
      <c r="FO258" s="309"/>
      <c r="FY258" s="309"/>
      <c r="GI258" s="309"/>
      <c r="GS258" s="309"/>
      <c r="HC258" s="309"/>
      <c r="HM258" s="309"/>
      <c r="HW258" s="309"/>
    </row>
    <row r="259" s="3" customFormat="true" x14ac:dyDescent="0.25">
      <c r="A259" s="309"/>
      <c r="K259" s="309"/>
      <c r="U259" s="309"/>
      <c r="AE259" s="309"/>
      <c r="AO259" s="309"/>
      <c r="AY259" s="309"/>
      <c r="AZ259" s="309"/>
      <c r="BI259" s="309"/>
      <c r="BS259" s="309"/>
      <c r="CC259" s="309"/>
      <c r="CM259" s="309"/>
      <c r="CW259" s="309"/>
      <c r="DG259" s="309"/>
      <c r="DQ259" s="309"/>
      <c r="EA259" s="309"/>
      <c r="EK259" s="309"/>
      <c r="EU259" s="309"/>
      <c r="FE259" s="309"/>
      <c r="FO259" s="309"/>
      <c r="FY259" s="309"/>
      <c r="GI259" s="309"/>
      <c r="GS259" s="309"/>
      <c r="HC259" s="309"/>
      <c r="HM259" s="309"/>
      <c r="HW259" s="309"/>
    </row>
    <row r="260" s="3" customFormat="true" x14ac:dyDescent="0.25">
      <c r="A260" s="309"/>
      <c r="K260" s="309"/>
      <c r="U260" s="309"/>
      <c r="AE260" s="309"/>
      <c r="AO260" s="309"/>
      <c r="AY260" s="309"/>
      <c r="AZ260" s="309"/>
      <c r="BI260" s="309"/>
      <c r="BS260" s="309"/>
      <c r="CC260" s="309"/>
      <c r="CM260" s="309"/>
      <c r="CW260" s="309"/>
      <c r="DG260" s="309"/>
      <c r="DQ260" s="309"/>
      <c r="EA260" s="309"/>
      <c r="EK260" s="309"/>
      <c r="EU260" s="309"/>
      <c r="FE260" s="309"/>
      <c r="FO260" s="309"/>
      <c r="FY260" s="309"/>
      <c r="GI260" s="309"/>
      <c r="GS260" s="309"/>
      <c r="HC260" s="309"/>
      <c r="HM260" s="309"/>
      <c r="HW260" s="309"/>
    </row>
    <row r="261" s="3" customFormat="true" x14ac:dyDescent="0.25">
      <c r="A261" s="309"/>
      <c r="K261" s="309"/>
      <c r="U261" s="309"/>
      <c r="AE261" s="309"/>
      <c r="AO261" s="309"/>
      <c r="AY261" s="309"/>
      <c r="AZ261" s="309"/>
      <c r="BI261" s="309"/>
      <c r="BS261" s="309"/>
      <c r="CC261" s="309"/>
      <c r="CM261" s="309"/>
      <c r="CW261" s="309"/>
      <c r="DG261" s="309"/>
      <c r="DQ261" s="309"/>
      <c r="EA261" s="309"/>
      <c r="EK261" s="309"/>
      <c r="EU261" s="309"/>
      <c r="FE261" s="309"/>
      <c r="FO261" s="309"/>
      <c r="FY261" s="309"/>
      <c r="GI261" s="309"/>
      <c r="GS261" s="309"/>
      <c r="HC261" s="309"/>
      <c r="HM261" s="309"/>
      <c r="HW261" s="309"/>
    </row>
    <row r="262" s="3" customFormat="true" x14ac:dyDescent="0.25">
      <c r="A262" s="309"/>
      <c r="K262" s="309"/>
      <c r="U262" s="309"/>
      <c r="AE262" s="309"/>
      <c r="AO262" s="309"/>
      <c r="AY262" s="309"/>
      <c r="AZ262" s="309"/>
      <c r="BI262" s="309"/>
      <c r="BS262" s="309"/>
      <c r="CC262" s="309"/>
      <c r="CM262" s="309"/>
      <c r="CW262" s="309"/>
      <c r="DG262" s="309"/>
      <c r="DQ262" s="309"/>
      <c r="EA262" s="309"/>
      <c r="EK262" s="309"/>
      <c r="EU262" s="309"/>
      <c r="FE262" s="309"/>
      <c r="FO262" s="309"/>
      <c r="FY262" s="309"/>
      <c r="GI262" s="309"/>
      <c r="GS262" s="309"/>
      <c r="HC262" s="309"/>
      <c r="HM262" s="309"/>
      <c r="HW262" s="309"/>
    </row>
    <row r="263" s="3" customFormat="true" x14ac:dyDescent="0.25">
      <c r="A263" s="309"/>
      <c r="K263" s="309"/>
      <c r="U263" s="309"/>
      <c r="AE263" s="309"/>
      <c r="AO263" s="309"/>
      <c r="AY263" s="309"/>
      <c r="AZ263" s="309"/>
      <c r="BI263" s="309"/>
      <c r="BS263" s="309"/>
      <c r="CC263" s="309"/>
      <c r="CM263" s="309"/>
      <c r="CW263" s="309"/>
      <c r="DG263" s="309"/>
      <c r="DQ263" s="309"/>
      <c r="EA263" s="309"/>
      <c r="EK263" s="309"/>
      <c r="EU263" s="309"/>
      <c r="FE263" s="309"/>
      <c r="FO263" s="309"/>
      <c r="FY263" s="309"/>
      <c r="GI263" s="309"/>
      <c r="GS263" s="309"/>
      <c r="HC263" s="309"/>
      <c r="HM263" s="309"/>
      <c r="HW263" s="309"/>
    </row>
    <row r="264" s="3" customFormat="true" x14ac:dyDescent="0.25">
      <c r="A264" s="309"/>
      <c r="K264" s="309"/>
      <c r="U264" s="309"/>
      <c r="AE264" s="309"/>
      <c r="AO264" s="309"/>
      <c r="AY264" s="309"/>
      <c r="AZ264" s="309"/>
      <c r="BI264" s="309"/>
      <c r="BS264" s="309"/>
      <c r="CC264" s="309"/>
      <c r="CM264" s="309"/>
      <c r="CW264" s="309"/>
      <c r="DG264" s="309"/>
      <c r="DQ264" s="309"/>
      <c r="EA264" s="309"/>
      <c r="EK264" s="309"/>
      <c r="EU264" s="309"/>
      <c r="FE264" s="309"/>
      <c r="FO264" s="309"/>
      <c r="FY264" s="309"/>
      <c r="GI264" s="309"/>
      <c r="GS264" s="309"/>
      <c r="HC264" s="309"/>
      <c r="HM264" s="309"/>
      <c r="HW264" s="309"/>
    </row>
    <row r="265" s="3" customFormat="true" x14ac:dyDescent="0.25">
      <c r="A265" s="309"/>
      <c r="K265" s="309"/>
      <c r="U265" s="309"/>
      <c r="AE265" s="309"/>
      <c r="AO265" s="309"/>
      <c r="AY265" s="309"/>
      <c r="AZ265" s="309"/>
      <c r="BI265" s="309"/>
      <c r="BS265" s="309"/>
      <c r="CC265" s="309"/>
      <c r="CM265" s="309"/>
      <c r="CW265" s="309"/>
      <c r="DG265" s="309"/>
      <c r="DQ265" s="309"/>
      <c r="EA265" s="309"/>
      <c r="EK265" s="309"/>
      <c r="EU265" s="309"/>
      <c r="FE265" s="309"/>
      <c r="FO265" s="309"/>
      <c r="FY265" s="309"/>
      <c r="GI265" s="309"/>
      <c r="GS265" s="309"/>
      <c r="HC265" s="309"/>
      <c r="HM265" s="309"/>
      <c r="HW265" s="309"/>
    </row>
    <row r="266" s="3" customFormat="true" x14ac:dyDescent="0.25">
      <c r="A266" s="309"/>
      <c r="K266" s="309"/>
      <c r="U266" s="309"/>
      <c r="AE266" s="309"/>
      <c r="AO266" s="309"/>
      <c r="AY266" s="309"/>
      <c r="AZ266" s="309"/>
      <c r="BI266" s="309"/>
      <c r="BS266" s="309"/>
      <c r="CC266" s="309"/>
      <c r="CM266" s="309"/>
      <c r="CW266" s="309"/>
      <c r="DG266" s="309"/>
      <c r="DQ266" s="309"/>
      <c r="EA266" s="309"/>
      <c r="EK266" s="309"/>
      <c r="EU266" s="309"/>
      <c r="FE266" s="309"/>
      <c r="FO266" s="309"/>
      <c r="FY266" s="309"/>
      <c r="GI266" s="309"/>
      <c r="GS266" s="309"/>
      <c r="HC266" s="309"/>
      <c r="HM266" s="309"/>
      <c r="HW266" s="309"/>
    </row>
    <row r="267" s="3" customFormat="true" x14ac:dyDescent="0.25">
      <c r="A267" s="309"/>
      <c r="K267" s="309"/>
      <c r="U267" s="309"/>
      <c r="AE267" s="309"/>
      <c r="AO267" s="309"/>
      <c r="AY267" s="309"/>
      <c r="AZ267" s="309"/>
      <c r="BI267" s="309"/>
      <c r="BS267" s="309"/>
      <c r="CC267" s="309"/>
      <c r="CM267" s="309"/>
      <c r="CW267" s="309"/>
      <c r="DG267" s="309"/>
      <c r="DQ267" s="309"/>
      <c r="EA267" s="309"/>
      <c r="EK267" s="309"/>
      <c r="EU267" s="309"/>
      <c r="FE267" s="309"/>
      <c r="FO267" s="309"/>
      <c r="FY267" s="309"/>
      <c r="GI267" s="309"/>
      <c r="GS267" s="309"/>
      <c r="HC267" s="309"/>
      <c r="HM267" s="309"/>
      <c r="HW267" s="309"/>
    </row>
    <row r="268" s="3" customFormat="true" x14ac:dyDescent="0.25">
      <c r="A268" s="309"/>
      <c r="K268" s="309"/>
      <c r="U268" s="309"/>
      <c r="AE268" s="309"/>
      <c r="AO268" s="309"/>
      <c r="AY268" s="309"/>
      <c r="AZ268" s="309"/>
      <c r="BI268" s="309"/>
      <c r="BS268" s="309"/>
      <c r="CC268" s="309"/>
      <c r="CM268" s="309"/>
      <c r="CW268" s="309"/>
      <c r="DG268" s="309"/>
      <c r="DQ268" s="309"/>
      <c r="EA268" s="309"/>
      <c r="EK268" s="309"/>
      <c r="EU268" s="309"/>
      <c r="FE268" s="309"/>
      <c r="FO268" s="309"/>
      <c r="FY268" s="309"/>
      <c r="GI268" s="309"/>
      <c r="GS268" s="309"/>
      <c r="HC268" s="309"/>
      <c r="HM268" s="309"/>
      <c r="HW268" s="309"/>
    </row>
    <row r="269" s="3" customFormat="true" x14ac:dyDescent="0.25">
      <c r="A269" s="309"/>
      <c r="K269" s="309"/>
      <c r="U269" s="309"/>
      <c r="AE269" s="309"/>
      <c r="AO269" s="309"/>
      <c r="AY269" s="309"/>
      <c r="AZ269" s="309"/>
      <c r="BI269" s="309"/>
      <c r="BS269" s="309"/>
      <c r="CC269" s="309"/>
      <c r="CM269" s="309"/>
      <c r="CW269" s="309"/>
      <c r="DG269" s="309"/>
      <c r="DQ269" s="309"/>
      <c r="EA269" s="309"/>
      <c r="EK269" s="309"/>
      <c r="EU269" s="309"/>
      <c r="FE269" s="309"/>
      <c r="FO269" s="309"/>
      <c r="FY269" s="309"/>
      <c r="GI269" s="309"/>
      <c r="GS269" s="309"/>
      <c r="HC269" s="309"/>
      <c r="HM269" s="309"/>
      <c r="HW269" s="309"/>
    </row>
    <row r="270" s="3" customFormat="true" x14ac:dyDescent="0.25">
      <c r="A270" s="309"/>
      <c r="K270" s="309"/>
      <c r="U270" s="309"/>
      <c r="AE270" s="309"/>
      <c r="AO270" s="309"/>
      <c r="AY270" s="309"/>
      <c r="AZ270" s="309"/>
      <c r="BI270" s="309"/>
      <c r="BS270" s="309"/>
      <c r="CC270" s="309"/>
      <c r="CM270" s="309"/>
      <c r="CW270" s="309"/>
      <c r="DG270" s="309"/>
      <c r="DQ270" s="309"/>
      <c r="EA270" s="309"/>
      <c r="EK270" s="309"/>
      <c r="EU270" s="309"/>
      <c r="FE270" s="309"/>
      <c r="FO270" s="309"/>
      <c r="FY270" s="309"/>
      <c r="GI270" s="309"/>
      <c r="GS270" s="309"/>
      <c r="HC270" s="309"/>
      <c r="HM270" s="309"/>
      <c r="HW270" s="309"/>
    </row>
    <row r="271" s="3" customFormat="true" x14ac:dyDescent="0.25">
      <c r="A271" s="309"/>
      <c r="K271" s="309"/>
      <c r="U271" s="309"/>
      <c r="AE271" s="309"/>
      <c r="AO271" s="309"/>
      <c r="AY271" s="309"/>
      <c r="AZ271" s="309"/>
      <c r="BI271" s="309"/>
      <c r="BS271" s="309"/>
      <c r="CC271" s="309"/>
      <c r="CM271" s="309"/>
      <c r="CW271" s="309"/>
      <c r="DG271" s="309"/>
      <c r="DQ271" s="309"/>
      <c r="EA271" s="309"/>
      <c r="EK271" s="309"/>
      <c r="EU271" s="309"/>
      <c r="FE271" s="309"/>
      <c r="FO271" s="309"/>
      <c r="FY271" s="309"/>
      <c r="GI271" s="309"/>
      <c r="GS271" s="309"/>
      <c r="HC271" s="309"/>
      <c r="HM271" s="309"/>
      <c r="HW271" s="309"/>
    </row>
    <row r="272" s="3" customFormat="true" x14ac:dyDescent="0.25">
      <c r="A272" s="309"/>
      <c r="K272" s="309"/>
      <c r="U272" s="309"/>
      <c r="AE272" s="309"/>
      <c r="AO272" s="309"/>
      <c r="AY272" s="309"/>
      <c r="AZ272" s="309"/>
      <c r="BI272" s="309"/>
      <c r="BS272" s="309"/>
      <c r="CC272" s="309"/>
      <c r="CM272" s="309"/>
      <c r="CW272" s="309"/>
      <c r="DG272" s="309"/>
      <c r="DQ272" s="309"/>
      <c r="EA272" s="309"/>
      <c r="EK272" s="309"/>
      <c r="EU272" s="309"/>
      <c r="FE272" s="309"/>
      <c r="FO272" s="309"/>
      <c r="FY272" s="309"/>
      <c r="GI272" s="309"/>
      <c r="GS272" s="309"/>
      <c r="HC272" s="309"/>
      <c r="HM272" s="309"/>
      <c r="HW272" s="309"/>
    </row>
    <row r="273" s="3" customFormat="true" x14ac:dyDescent="0.25">
      <c r="A273" s="309"/>
      <c r="K273" s="309"/>
      <c r="U273" s="309"/>
      <c r="AE273" s="309"/>
      <c r="AO273" s="309"/>
      <c r="AY273" s="309"/>
      <c r="AZ273" s="309"/>
      <c r="BI273" s="309"/>
      <c r="BS273" s="309"/>
      <c r="CC273" s="309"/>
      <c r="CM273" s="309"/>
      <c r="CW273" s="309"/>
      <c r="DG273" s="309"/>
      <c r="DQ273" s="309"/>
      <c r="EA273" s="309"/>
      <c r="EK273" s="309"/>
      <c r="EU273" s="309"/>
      <c r="FE273" s="309"/>
      <c r="FO273" s="309"/>
      <c r="FY273" s="309"/>
      <c r="GI273" s="309"/>
      <c r="GS273" s="309"/>
      <c r="HC273" s="309"/>
      <c r="HM273" s="309"/>
      <c r="HW273" s="309"/>
    </row>
    <row r="274" s="3" customFormat="true" x14ac:dyDescent="0.25">
      <c r="A274" s="309"/>
      <c r="K274" s="309"/>
      <c r="U274" s="309"/>
      <c r="AE274" s="309"/>
      <c r="AO274" s="309"/>
      <c r="AY274" s="309"/>
      <c r="AZ274" s="309"/>
      <c r="BI274" s="309"/>
      <c r="BS274" s="309"/>
      <c r="CC274" s="309"/>
      <c r="CM274" s="309"/>
      <c r="CW274" s="309"/>
      <c r="DG274" s="309"/>
      <c r="DQ274" s="309"/>
      <c r="EA274" s="309"/>
      <c r="EK274" s="309"/>
      <c r="EU274" s="309"/>
      <c r="FE274" s="309"/>
      <c r="FO274" s="309"/>
      <c r="FY274" s="309"/>
      <c r="GI274" s="309"/>
      <c r="GS274" s="309"/>
      <c r="HC274" s="309"/>
      <c r="HM274" s="309"/>
      <c r="HW274" s="309"/>
    </row>
    <row r="275" s="3" customFormat="true" x14ac:dyDescent="0.25">
      <c r="A275" s="309"/>
      <c r="K275" s="309"/>
      <c r="U275" s="309"/>
      <c r="AE275" s="309"/>
      <c r="AO275" s="309"/>
      <c r="AY275" s="309"/>
      <c r="AZ275" s="309"/>
      <c r="BI275" s="309"/>
      <c r="BS275" s="309"/>
      <c r="CC275" s="309"/>
      <c r="CM275" s="309"/>
      <c r="CW275" s="309"/>
      <c r="DG275" s="309"/>
      <c r="DQ275" s="309"/>
      <c r="EA275" s="309"/>
      <c r="EK275" s="309"/>
      <c r="EU275" s="309"/>
      <c r="FE275" s="309"/>
      <c r="FO275" s="309"/>
      <c r="FY275" s="309"/>
      <c r="GI275" s="309"/>
      <c r="GS275" s="309"/>
      <c r="HC275" s="309"/>
      <c r="HM275" s="309"/>
      <c r="HW275" s="309"/>
    </row>
    <row r="276" s="3" customFormat="true" x14ac:dyDescent="0.25">
      <c r="A276" s="309"/>
      <c r="K276" s="309"/>
      <c r="U276" s="309"/>
      <c r="AE276" s="309"/>
      <c r="AO276" s="309"/>
      <c r="AY276" s="309"/>
      <c r="AZ276" s="309"/>
      <c r="BI276" s="309"/>
      <c r="BS276" s="309"/>
      <c r="CC276" s="309"/>
      <c r="CM276" s="309"/>
      <c r="CW276" s="309"/>
      <c r="DG276" s="309"/>
      <c r="DQ276" s="309"/>
      <c r="EA276" s="309"/>
      <c r="EK276" s="309"/>
      <c r="EU276" s="309"/>
      <c r="FE276" s="309"/>
      <c r="FO276" s="309"/>
      <c r="FY276" s="309"/>
      <c r="GI276" s="309"/>
      <c r="GS276" s="309"/>
      <c r="HC276" s="309"/>
      <c r="HM276" s="309"/>
      <c r="HW276" s="309"/>
    </row>
    <row r="277" s="3" customFormat="true" x14ac:dyDescent="0.25">
      <c r="A277" s="309"/>
      <c r="K277" s="309"/>
      <c r="U277" s="309"/>
      <c r="AE277" s="309"/>
      <c r="AO277" s="309"/>
      <c r="AY277" s="309"/>
      <c r="AZ277" s="309"/>
      <c r="BI277" s="309"/>
      <c r="BS277" s="309"/>
      <c r="CC277" s="309"/>
      <c r="CM277" s="309"/>
      <c r="CW277" s="309"/>
      <c r="DG277" s="309"/>
      <c r="DQ277" s="309"/>
      <c r="EA277" s="309"/>
      <c r="EK277" s="309"/>
      <c r="EU277" s="309"/>
      <c r="FE277" s="309"/>
      <c r="FO277" s="309"/>
      <c r="FY277" s="309"/>
      <c r="GI277" s="309"/>
      <c r="GS277" s="309"/>
      <c r="HC277" s="309"/>
      <c r="HM277" s="309"/>
      <c r="HW277" s="309"/>
    </row>
    <row r="278" s="3" customFormat="true" x14ac:dyDescent="0.25">
      <c r="A278" s="309"/>
      <c r="K278" s="309"/>
      <c r="U278" s="309"/>
      <c r="AE278" s="309"/>
      <c r="AO278" s="309"/>
      <c r="AY278" s="309"/>
      <c r="AZ278" s="309"/>
      <c r="BI278" s="309"/>
      <c r="BS278" s="309"/>
      <c r="CC278" s="309"/>
      <c r="CM278" s="309"/>
      <c r="CW278" s="309"/>
      <c r="DG278" s="309"/>
      <c r="DQ278" s="309"/>
      <c r="EA278" s="309"/>
      <c r="EK278" s="309"/>
      <c r="EU278" s="309"/>
      <c r="FE278" s="309"/>
      <c r="FO278" s="309"/>
      <c r="FY278" s="309"/>
      <c r="GI278" s="309"/>
      <c r="GS278" s="309"/>
      <c r="HC278" s="309"/>
      <c r="HM278" s="309"/>
      <c r="HW278" s="309"/>
    </row>
    <row r="279" s="3" customFormat="true" x14ac:dyDescent="0.25">
      <c r="A279" s="309"/>
      <c r="K279" s="309"/>
      <c r="U279" s="309"/>
      <c r="AE279" s="309"/>
      <c r="AO279" s="309"/>
      <c r="AY279" s="309"/>
      <c r="AZ279" s="309"/>
      <c r="BI279" s="309"/>
      <c r="BS279" s="309"/>
      <c r="CC279" s="309"/>
      <c r="CM279" s="309"/>
      <c r="CW279" s="309"/>
      <c r="DG279" s="309"/>
      <c r="DQ279" s="309"/>
      <c r="EA279" s="309"/>
      <c r="EK279" s="309"/>
      <c r="EU279" s="309"/>
      <c r="FE279" s="309"/>
      <c r="FO279" s="309"/>
      <c r="FY279" s="309"/>
      <c r="GI279" s="309"/>
      <c r="GS279" s="309"/>
      <c r="HC279" s="309"/>
      <c r="HM279" s="309"/>
      <c r="HW279" s="309"/>
    </row>
    <row r="280" s="3" customFormat="true" x14ac:dyDescent="0.25">
      <c r="A280" s="309"/>
      <c r="K280" s="309"/>
      <c r="U280" s="309"/>
      <c r="AE280" s="309"/>
      <c r="AO280" s="309"/>
      <c r="AY280" s="309"/>
      <c r="AZ280" s="309"/>
      <c r="BI280" s="309"/>
      <c r="BS280" s="309"/>
      <c r="CC280" s="309"/>
      <c r="CM280" s="309"/>
      <c r="CW280" s="309"/>
      <c r="DG280" s="309"/>
      <c r="DQ280" s="309"/>
      <c r="EA280" s="309"/>
      <c r="EK280" s="309"/>
      <c r="EU280" s="309"/>
      <c r="FE280" s="309"/>
      <c r="FO280" s="309"/>
      <c r="FY280" s="309"/>
      <c r="GI280" s="309"/>
      <c r="GS280" s="309"/>
      <c r="HC280" s="309"/>
      <c r="HM280" s="309"/>
      <c r="HW280" s="309"/>
    </row>
    <row r="281" s="3" customFormat="true" x14ac:dyDescent="0.25">
      <c r="A281" s="309"/>
      <c r="K281" s="309"/>
      <c r="U281" s="309"/>
      <c r="AE281" s="309"/>
      <c r="AO281" s="309"/>
      <c r="AY281" s="309"/>
      <c r="AZ281" s="309"/>
      <c r="BI281" s="309"/>
      <c r="BS281" s="309"/>
      <c r="CC281" s="309"/>
      <c r="CM281" s="309"/>
      <c r="CW281" s="309"/>
      <c r="DG281" s="309"/>
      <c r="DQ281" s="309"/>
      <c r="EA281" s="309"/>
      <c r="EK281" s="309"/>
      <c r="EU281" s="309"/>
      <c r="FE281" s="309"/>
      <c r="FO281" s="309"/>
      <c r="FY281" s="309"/>
      <c r="GI281" s="309"/>
      <c r="GS281" s="309"/>
      <c r="HC281" s="309"/>
      <c r="HM281" s="309"/>
      <c r="HW281" s="309"/>
    </row>
    <row r="282" s="3" customFormat="true" x14ac:dyDescent="0.25">
      <c r="A282" s="309"/>
      <c r="K282" s="309"/>
      <c r="U282" s="309"/>
      <c r="AE282" s="309"/>
      <c r="AO282" s="309"/>
      <c r="AY282" s="309"/>
      <c r="AZ282" s="309"/>
      <c r="BI282" s="309"/>
      <c r="BS282" s="309"/>
      <c r="CC282" s="309"/>
      <c r="CM282" s="309"/>
      <c r="CW282" s="309"/>
      <c r="DG282" s="309"/>
      <c r="DQ282" s="309"/>
      <c r="EA282" s="309"/>
      <c r="EK282" s="309"/>
      <c r="EU282" s="309"/>
      <c r="FE282" s="309"/>
      <c r="FO282" s="309"/>
      <c r="FY282" s="309"/>
      <c r="GI282" s="309"/>
      <c r="GS282" s="309"/>
      <c r="HC282" s="309"/>
      <c r="HM282" s="309"/>
      <c r="HW282" s="309"/>
    </row>
    <row r="283" s="3" customFormat="true" x14ac:dyDescent="0.25">
      <c r="A283" s="309"/>
      <c r="K283" s="309"/>
      <c r="U283" s="309"/>
      <c r="AE283" s="309"/>
      <c r="AO283" s="309"/>
      <c r="AY283" s="309"/>
      <c r="AZ283" s="309"/>
      <c r="BI283" s="309"/>
      <c r="BS283" s="309"/>
      <c r="CC283" s="309"/>
      <c r="CM283" s="309"/>
      <c r="CW283" s="309"/>
      <c r="DG283" s="309"/>
      <c r="DQ283" s="309"/>
      <c r="EA283" s="309"/>
      <c r="EK283" s="309"/>
      <c r="EU283" s="309"/>
      <c r="FE283" s="309"/>
      <c r="FO283" s="309"/>
      <c r="FY283" s="309"/>
      <c r="GI283" s="309"/>
      <c r="GS283" s="309"/>
      <c r="HC283" s="309"/>
      <c r="HM283" s="309"/>
      <c r="HW283" s="309"/>
    </row>
    <row r="284" s="3" customFormat="true" x14ac:dyDescent="0.25">
      <c r="A284" s="309"/>
      <c r="K284" s="309"/>
      <c r="U284" s="309"/>
      <c r="AE284" s="309"/>
      <c r="AO284" s="309"/>
      <c r="AY284" s="309"/>
      <c r="AZ284" s="309"/>
      <c r="BI284" s="309"/>
      <c r="BS284" s="309"/>
      <c r="CC284" s="309"/>
      <c r="CM284" s="309"/>
      <c r="CW284" s="309"/>
      <c r="DG284" s="309"/>
      <c r="DQ284" s="309"/>
      <c r="EA284" s="309"/>
      <c r="EK284" s="309"/>
      <c r="EU284" s="309"/>
      <c r="FE284" s="309"/>
      <c r="FO284" s="309"/>
      <c r="FY284" s="309"/>
      <c r="GI284" s="309"/>
      <c r="GS284" s="309"/>
      <c r="HC284" s="309"/>
      <c r="HM284" s="309"/>
      <c r="HW284" s="309"/>
    </row>
    <row r="285" s="3" customFormat="true" x14ac:dyDescent="0.25">
      <c r="A285" s="309"/>
      <c r="K285" s="309"/>
      <c r="U285" s="309"/>
      <c r="AE285" s="309"/>
      <c r="AO285" s="309"/>
      <c r="AY285" s="309"/>
      <c r="AZ285" s="309"/>
      <c r="BI285" s="309"/>
      <c r="BS285" s="309"/>
      <c r="CC285" s="309"/>
      <c r="CM285" s="309"/>
      <c r="CW285" s="309"/>
      <c r="DG285" s="309"/>
      <c r="DQ285" s="309"/>
      <c r="EA285" s="309"/>
      <c r="EK285" s="309"/>
      <c r="EU285" s="309"/>
      <c r="FE285" s="309"/>
      <c r="FO285" s="309"/>
      <c r="FY285" s="309"/>
      <c r="GI285" s="309"/>
      <c r="GS285" s="309"/>
      <c r="HC285" s="309"/>
      <c r="HM285" s="309"/>
      <c r="HW285" s="309"/>
    </row>
    <row r="286" s="3" customFormat="true" x14ac:dyDescent="0.25">
      <c r="A286" s="309"/>
      <c r="K286" s="309"/>
      <c r="U286" s="309"/>
      <c r="AE286" s="309"/>
      <c r="AO286" s="309"/>
      <c r="AY286" s="309"/>
      <c r="AZ286" s="309"/>
      <c r="BI286" s="309"/>
      <c r="BS286" s="309"/>
      <c r="CC286" s="309"/>
      <c r="CM286" s="309"/>
      <c r="CW286" s="309"/>
      <c r="DG286" s="309"/>
      <c r="DQ286" s="309"/>
      <c r="EA286" s="309"/>
      <c r="EK286" s="309"/>
      <c r="EU286" s="309"/>
      <c r="FE286" s="309"/>
      <c r="FO286" s="309"/>
      <c r="FY286" s="309"/>
      <c r="GI286" s="309"/>
      <c r="GS286" s="309"/>
      <c r="HC286" s="309"/>
      <c r="HM286" s="309"/>
      <c r="HW286" s="309"/>
    </row>
    <row r="287" s="3" customFormat="true" x14ac:dyDescent="0.25">
      <c r="A287" s="309"/>
      <c r="K287" s="309"/>
      <c r="U287" s="309"/>
      <c r="AE287" s="309"/>
      <c r="AO287" s="309"/>
      <c r="AY287" s="309"/>
      <c r="AZ287" s="309"/>
      <c r="BI287" s="309"/>
      <c r="BS287" s="309"/>
      <c r="CC287" s="309"/>
      <c r="CM287" s="309"/>
      <c r="CW287" s="309"/>
      <c r="DG287" s="309"/>
      <c r="DQ287" s="309"/>
      <c r="EA287" s="309"/>
      <c r="EK287" s="309"/>
      <c r="EU287" s="309"/>
      <c r="FE287" s="309"/>
      <c r="FO287" s="309"/>
      <c r="FY287" s="309"/>
      <c r="GI287" s="309"/>
      <c r="GS287" s="309"/>
      <c r="HC287" s="309"/>
      <c r="HM287" s="309"/>
      <c r="HW287" s="309"/>
    </row>
    <row r="288" s="3" customFormat="true" x14ac:dyDescent="0.25">
      <c r="A288" s="309"/>
      <c r="K288" s="309"/>
      <c r="U288" s="309"/>
      <c r="AE288" s="309"/>
      <c r="AO288" s="309"/>
      <c r="AY288" s="309"/>
      <c r="AZ288" s="309"/>
      <c r="BI288" s="309"/>
      <c r="BS288" s="309"/>
      <c r="CC288" s="309"/>
      <c r="CM288" s="309"/>
      <c r="CW288" s="309"/>
      <c r="DG288" s="309"/>
      <c r="DQ288" s="309"/>
      <c r="EA288" s="309"/>
      <c r="EK288" s="309"/>
      <c r="EU288" s="309"/>
      <c r="FE288" s="309"/>
      <c r="FO288" s="309"/>
      <c r="FY288" s="309"/>
      <c r="GI288" s="309"/>
      <c r="GS288" s="309"/>
      <c r="HC288" s="309"/>
      <c r="HM288" s="309"/>
      <c r="HW288" s="309"/>
    </row>
    <row r="289" s="3" customFormat="true" x14ac:dyDescent="0.25">
      <c r="A289" s="309"/>
      <c r="K289" s="309"/>
      <c r="U289" s="309"/>
      <c r="AE289" s="309"/>
      <c r="AO289" s="309"/>
      <c r="AY289" s="309"/>
      <c r="AZ289" s="309"/>
      <c r="BI289" s="309"/>
      <c r="BS289" s="309"/>
      <c r="CC289" s="309"/>
      <c r="CM289" s="309"/>
      <c r="CW289" s="309"/>
      <c r="DG289" s="309"/>
      <c r="DQ289" s="309"/>
      <c r="EA289" s="309"/>
      <c r="EK289" s="309"/>
      <c r="EU289" s="309"/>
      <c r="FE289" s="309"/>
      <c r="FO289" s="309"/>
      <c r="FY289" s="309"/>
      <c r="GI289" s="309"/>
      <c r="GS289" s="309"/>
      <c r="HC289" s="309"/>
      <c r="HM289" s="309"/>
      <c r="HW289" s="309"/>
    </row>
    <row r="290" s="3" customFormat="true" x14ac:dyDescent="0.25">
      <c r="A290" s="309"/>
      <c r="K290" s="309"/>
      <c r="U290" s="309"/>
      <c r="AE290" s="309"/>
      <c r="AO290" s="309"/>
      <c r="AY290" s="309"/>
      <c r="AZ290" s="309"/>
      <c r="BI290" s="309"/>
      <c r="BS290" s="309"/>
      <c r="CC290" s="309"/>
      <c r="CM290" s="309"/>
      <c r="CW290" s="309"/>
      <c r="DG290" s="309"/>
      <c r="DQ290" s="309"/>
      <c r="EA290" s="309"/>
      <c r="EK290" s="309"/>
      <c r="EU290" s="309"/>
      <c r="FE290" s="309"/>
      <c r="FO290" s="309"/>
      <c r="FY290" s="309"/>
      <c r="GI290" s="309"/>
      <c r="GS290" s="309"/>
      <c r="HC290" s="309"/>
      <c r="HM290" s="309"/>
      <c r="HW290" s="309"/>
    </row>
    <row r="291" s="3" customFormat="true" x14ac:dyDescent="0.25">
      <c r="A291" s="309"/>
      <c r="K291" s="309"/>
      <c r="U291" s="309"/>
      <c r="AE291" s="309"/>
      <c r="AO291" s="309"/>
      <c r="AY291" s="309"/>
      <c r="AZ291" s="309"/>
      <c r="BI291" s="309"/>
      <c r="BS291" s="309"/>
      <c r="CC291" s="309"/>
      <c r="CM291" s="309"/>
      <c r="CW291" s="309"/>
      <c r="DG291" s="309"/>
      <c r="DQ291" s="309"/>
      <c r="EA291" s="309"/>
      <c r="EK291" s="309"/>
      <c r="EU291" s="309"/>
      <c r="FE291" s="309"/>
      <c r="FO291" s="309"/>
      <c r="FY291" s="309"/>
      <c r="GI291" s="309"/>
      <c r="GS291" s="309"/>
      <c r="HC291" s="309"/>
      <c r="HM291" s="309"/>
      <c r="HW291" s="309"/>
    </row>
    <row r="292" s="3" customFormat="true" x14ac:dyDescent="0.25">
      <c r="A292" s="309"/>
      <c r="K292" s="309"/>
      <c r="U292" s="309"/>
      <c r="AE292" s="309"/>
      <c r="AO292" s="309"/>
      <c r="AY292" s="309"/>
      <c r="AZ292" s="309"/>
      <c r="BI292" s="309"/>
      <c r="BS292" s="309"/>
      <c r="CC292" s="309"/>
      <c r="CM292" s="309"/>
      <c r="CW292" s="309"/>
      <c r="DG292" s="309"/>
      <c r="DQ292" s="309"/>
      <c r="EA292" s="309"/>
      <c r="EK292" s="309"/>
      <c r="EU292" s="309"/>
      <c r="FE292" s="309"/>
      <c r="FO292" s="309"/>
      <c r="FY292" s="309"/>
      <c r="GI292" s="309"/>
      <c r="GS292" s="309"/>
      <c r="HC292" s="309"/>
      <c r="HM292" s="309"/>
      <c r="HW292" s="309"/>
    </row>
    <row r="293" s="3" customFormat="true" x14ac:dyDescent="0.25">
      <c r="A293" s="309"/>
      <c r="K293" s="309"/>
      <c r="U293" s="309"/>
      <c r="AE293" s="309"/>
      <c r="AO293" s="309"/>
      <c r="AY293" s="309"/>
      <c r="AZ293" s="309"/>
      <c r="BI293" s="309"/>
      <c r="BS293" s="309"/>
      <c r="CC293" s="309"/>
      <c r="CM293" s="309"/>
      <c r="CW293" s="309"/>
      <c r="DG293" s="309"/>
      <c r="DQ293" s="309"/>
      <c r="EA293" s="309"/>
      <c r="EK293" s="309"/>
      <c r="EU293" s="309"/>
      <c r="FE293" s="309"/>
      <c r="FO293" s="309"/>
      <c r="FY293" s="309"/>
      <c r="GI293" s="309"/>
      <c r="GS293" s="309"/>
      <c r="HC293" s="309"/>
      <c r="HM293" s="309"/>
      <c r="HW293" s="309"/>
    </row>
    <row r="294" s="3" customFormat="true" x14ac:dyDescent="0.25">
      <c r="A294" s="309"/>
      <c r="K294" s="309"/>
      <c r="U294" s="309"/>
      <c r="AE294" s="309"/>
      <c r="AO294" s="309"/>
      <c r="AY294" s="309"/>
      <c r="AZ294" s="309"/>
      <c r="BI294" s="309"/>
      <c r="BS294" s="309"/>
      <c r="CC294" s="309"/>
      <c r="CM294" s="309"/>
      <c r="CW294" s="309"/>
      <c r="DG294" s="309"/>
      <c r="DQ294" s="309"/>
      <c r="EA294" s="309"/>
      <c r="EK294" s="309"/>
      <c r="EU294" s="309"/>
      <c r="FE294" s="309"/>
      <c r="FO294" s="309"/>
      <c r="FY294" s="309"/>
      <c r="GI294" s="309"/>
      <c r="GS294" s="309"/>
      <c r="HC294" s="309"/>
      <c r="HM294" s="309"/>
      <c r="HW294" s="309"/>
    </row>
    <row r="295" s="3" customFormat="true" x14ac:dyDescent="0.25">
      <c r="A295" s="309"/>
      <c r="K295" s="309"/>
      <c r="U295" s="309"/>
      <c r="AE295" s="309"/>
      <c r="AO295" s="309"/>
      <c r="AY295" s="309"/>
      <c r="AZ295" s="309"/>
      <c r="BI295" s="309"/>
      <c r="BS295" s="309"/>
      <c r="CC295" s="309"/>
      <c r="CM295" s="309"/>
      <c r="CW295" s="309"/>
      <c r="DG295" s="309"/>
      <c r="DQ295" s="309"/>
      <c r="EA295" s="309"/>
      <c r="EK295" s="309"/>
      <c r="EU295" s="309"/>
      <c r="FE295" s="309"/>
      <c r="FO295" s="309"/>
      <c r="FY295" s="309"/>
      <c r="GI295" s="309"/>
      <c r="GS295" s="309"/>
      <c r="HC295" s="309"/>
      <c r="HM295" s="309"/>
      <c r="HW295" s="309"/>
    </row>
    <row r="296" s="3" customFormat="true" x14ac:dyDescent="0.25">
      <c r="A296" s="309"/>
      <c r="K296" s="309"/>
      <c r="U296" s="309"/>
      <c r="AE296" s="309"/>
      <c r="AO296" s="309"/>
      <c r="AY296" s="309"/>
      <c r="AZ296" s="309"/>
      <c r="BI296" s="309"/>
      <c r="BS296" s="309"/>
      <c r="CC296" s="309"/>
      <c r="CM296" s="309"/>
      <c r="CW296" s="309"/>
      <c r="DG296" s="309"/>
      <c r="DQ296" s="309"/>
      <c r="EA296" s="309"/>
      <c r="EK296" s="309"/>
      <c r="EU296" s="309"/>
      <c r="FE296" s="309"/>
      <c r="FO296" s="309"/>
      <c r="FY296" s="309"/>
      <c r="GI296" s="309"/>
      <c r="GS296" s="309"/>
      <c r="HC296" s="309"/>
      <c r="HM296" s="309"/>
      <c r="HW296" s="309"/>
    </row>
    <row r="297" s="3" customFormat="true" x14ac:dyDescent="0.25">
      <c r="A297" s="309"/>
      <c r="K297" s="309"/>
      <c r="U297" s="309"/>
      <c r="AE297" s="309"/>
      <c r="AO297" s="309"/>
      <c r="AY297" s="309"/>
      <c r="AZ297" s="309"/>
      <c r="BI297" s="309"/>
      <c r="BS297" s="309"/>
      <c r="CC297" s="309"/>
      <c r="CM297" s="309"/>
      <c r="CW297" s="309"/>
      <c r="DG297" s="309"/>
      <c r="DQ297" s="309"/>
      <c r="EA297" s="309"/>
      <c r="EK297" s="309"/>
      <c r="EU297" s="309"/>
      <c r="FE297" s="309"/>
      <c r="FO297" s="309"/>
      <c r="FY297" s="309"/>
      <c r="GI297" s="309"/>
      <c r="GS297" s="309"/>
      <c r="HC297" s="309"/>
      <c r="HM297" s="309"/>
      <c r="HW297" s="309"/>
    </row>
    <row r="298" s="3" customFormat="true" x14ac:dyDescent="0.25">
      <c r="A298" s="309"/>
      <c r="K298" s="309"/>
      <c r="U298" s="309"/>
      <c r="AE298" s="309"/>
      <c r="AO298" s="309"/>
      <c r="AY298" s="309"/>
      <c r="AZ298" s="309"/>
      <c r="BI298" s="309"/>
      <c r="BS298" s="309"/>
      <c r="CC298" s="309"/>
      <c r="CM298" s="309"/>
      <c r="CW298" s="309"/>
      <c r="DG298" s="309"/>
      <c r="DQ298" s="309"/>
      <c r="EA298" s="309"/>
      <c r="EK298" s="309"/>
      <c r="EU298" s="309"/>
      <c r="FE298" s="309"/>
      <c r="FO298" s="309"/>
      <c r="FY298" s="309"/>
      <c r="GI298" s="309"/>
      <c r="GS298" s="309"/>
      <c r="HC298" s="309"/>
      <c r="HM298" s="309"/>
      <c r="HW298" s="309"/>
    </row>
    <row r="299" s="3" customFormat="true" x14ac:dyDescent="0.25">
      <c r="A299" s="309"/>
      <c r="K299" s="309"/>
      <c r="U299" s="309"/>
      <c r="AE299" s="309"/>
      <c r="AO299" s="309"/>
      <c r="AY299" s="309"/>
      <c r="AZ299" s="309"/>
      <c r="BI299" s="309"/>
      <c r="BS299" s="309"/>
      <c r="CC299" s="309"/>
      <c r="CM299" s="309"/>
      <c r="CW299" s="309"/>
      <c r="DG299" s="309"/>
      <c r="DQ299" s="309"/>
      <c r="EA299" s="309"/>
      <c r="EK299" s="309"/>
      <c r="EU299" s="309"/>
      <c r="FE299" s="309"/>
      <c r="FO299" s="309"/>
      <c r="FY299" s="309"/>
      <c r="GI299" s="309"/>
      <c r="GS299" s="309"/>
      <c r="HC299" s="309"/>
      <c r="HM299" s="309"/>
      <c r="HW299" s="309"/>
    </row>
    <row r="300" s="3" customFormat="true" x14ac:dyDescent="0.25">
      <c r="A300" s="309"/>
      <c r="K300" s="309"/>
      <c r="U300" s="309"/>
      <c r="AE300" s="309"/>
      <c r="AO300" s="309"/>
      <c r="AY300" s="309"/>
      <c r="AZ300" s="309"/>
      <c r="BI300" s="309"/>
      <c r="BS300" s="309"/>
      <c r="CC300" s="309"/>
      <c r="CM300" s="309"/>
      <c r="CW300" s="309"/>
      <c r="DG300" s="309"/>
      <c r="DQ300" s="309"/>
      <c r="EA300" s="309"/>
      <c r="EK300" s="309"/>
      <c r="EU300" s="309"/>
      <c r="FE300" s="309"/>
      <c r="FO300" s="309"/>
      <c r="FY300" s="309"/>
      <c r="GI300" s="309"/>
      <c r="GS300" s="309"/>
      <c r="HC300" s="309"/>
      <c r="HM300" s="309"/>
      <c r="HW300" s="309"/>
    </row>
    <row r="301" s="3" customFormat="true" x14ac:dyDescent="0.25">
      <c r="A301" s="309"/>
      <c r="K301" s="309"/>
      <c r="U301" s="309"/>
      <c r="AE301" s="309"/>
      <c r="AO301" s="309"/>
      <c r="AY301" s="309"/>
      <c r="AZ301" s="309"/>
      <c r="BI301" s="309"/>
      <c r="BS301" s="309"/>
      <c r="CC301" s="309"/>
      <c r="CM301" s="309"/>
      <c r="CW301" s="309"/>
      <c r="DG301" s="309"/>
      <c r="DQ301" s="309"/>
      <c r="EA301" s="309"/>
      <c r="EK301" s="309"/>
      <c r="EU301" s="309"/>
      <c r="FE301" s="309"/>
      <c r="FO301" s="309"/>
      <c r="FY301" s="309"/>
      <c r="GI301" s="309"/>
      <c r="GS301" s="309"/>
      <c r="HC301" s="309"/>
      <c r="HM301" s="309"/>
      <c r="HW301" s="309"/>
    </row>
    <row r="302" s="3" customFormat="true" x14ac:dyDescent="0.25">
      <c r="A302" s="309"/>
      <c r="K302" s="309"/>
      <c r="U302" s="309"/>
      <c r="AE302" s="309"/>
      <c r="AO302" s="309"/>
      <c r="AY302" s="309"/>
      <c r="AZ302" s="309"/>
      <c r="BI302" s="309"/>
      <c r="BS302" s="309"/>
      <c r="CC302" s="309"/>
      <c r="CM302" s="309"/>
      <c r="CW302" s="309"/>
      <c r="DG302" s="309"/>
      <c r="DQ302" s="309"/>
      <c r="EA302" s="309"/>
      <c r="EK302" s="309"/>
      <c r="EU302" s="309"/>
      <c r="FE302" s="309"/>
      <c r="FO302" s="309"/>
      <c r="FY302" s="309"/>
      <c r="GI302" s="309"/>
      <c r="GS302" s="309"/>
      <c r="HC302" s="309"/>
      <c r="HM302" s="309"/>
      <c r="HW302" s="309"/>
    </row>
    <row r="303" s="3" customFormat="true" x14ac:dyDescent="0.25">
      <c r="A303" s="309"/>
      <c r="K303" s="309"/>
      <c r="U303" s="309"/>
      <c r="AE303" s="309"/>
      <c r="AO303" s="309"/>
      <c r="AY303" s="309"/>
      <c r="AZ303" s="309"/>
      <c r="BI303" s="309"/>
      <c r="BS303" s="309"/>
      <c r="CC303" s="309"/>
      <c r="CM303" s="309"/>
      <c r="CW303" s="309"/>
      <c r="DG303" s="309"/>
      <c r="DQ303" s="309"/>
      <c r="EA303" s="309"/>
      <c r="EK303" s="309"/>
      <c r="EU303" s="309"/>
      <c r="FE303" s="309"/>
      <c r="FO303" s="309"/>
      <c r="FY303" s="309"/>
      <c r="GI303" s="309"/>
      <c r="GS303" s="309"/>
      <c r="HC303" s="309"/>
      <c r="HM303" s="309"/>
      <c r="HW303" s="309"/>
    </row>
    <row r="304" s="3" customFormat="true" x14ac:dyDescent="0.25">
      <c r="A304" s="309"/>
      <c r="K304" s="309"/>
      <c r="U304" s="309"/>
      <c r="AE304" s="309"/>
      <c r="AO304" s="309"/>
      <c r="AY304" s="309"/>
      <c r="AZ304" s="309"/>
      <c r="BI304" s="309"/>
      <c r="BS304" s="309"/>
      <c r="CC304" s="309"/>
      <c r="CM304" s="309"/>
      <c r="CW304" s="309"/>
      <c r="DG304" s="309"/>
      <c r="DQ304" s="309"/>
      <c r="EA304" s="309"/>
      <c r="EK304" s="309"/>
      <c r="EU304" s="309"/>
      <c r="FE304" s="309"/>
      <c r="FO304" s="309"/>
      <c r="FY304" s="309"/>
      <c r="GI304" s="309"/>
      <c r="GS304" s="309"/>
      <c r="HC304" s="309"/>
      <c r="HM304" s="309"/>
      <c r="HW304" s="309"/>
    </row>
    <row r="305" s="3" customFormat="true" x14ac:dyDescent="0.25">
      <c r="A305" s="309"/>
      <c r="K305" s="309"/>
      <c r="U305" s="309"/>
      <c r="AE305" s="309"/>
      <c r="AO305" s="309"/>
      <c r="AY305" s="309"/>
      <c r="AZ305" s="309"/>
      <c r="BI305" s="309"/>
      <c r="BS305" s="309"/>
      <c r="CC305" s="309"/>
      <c r="CM305" s="309"/>
      <c r="CW305" s="309"/>
      <c r="DG305" s="309"/>
      <c r="DQ305" s="309"/>
      <c r="EA305" s="309"/>
      <c r="EK305" s="309"/>
      <c r="EU305" s="309"/>
      <c r="FE305" s="309"/>
      <c r="FO305" s="309"/>
      <c r="FY305" s="309"/>
      <c r="GI305" s="309"/>
      <c r="GS305" s="309"/>
      <c r="HC305" s="309"/>
      <c r="HM305" s="309"/>
      <c r="HW305" s="309"/>
    </row>
    <row r="306" s="3" customFormat="true" x14ac:dyDescent="0.25">
      <c r="A306" s="309"/>
      <c r="K306" s="309"/>
      <c r="U306" s="309"/>
      <c r="AE306" s="309"/>
      <c r="AO306" s="309"/>
      <c r="AY306" s="309"/>
      <c r="AZ306" s="309"/>
      <c r="BI306" s="309"/>
      <c r="BS306" s="309"/>
      <c r="CC306" s="309"/>
      <c r="CM306" s="309"/>
      <c r="CW306" s="309"/>
      <c r="DG306" s="309"/>
      <c r="DQ306" s="309"/>
      <c r="EA306" s="309"/>
      <c r="EK306" s="309"/>
      <c r="EU306" s="309"/>
      <c r="FE306" s="309"/>
      <c r="FO306" s="309"/>
      <c r="FY306" s="309"/>
      <c r="GI306" s="309"/>
      <c r="GS306" s="309"/>
      <c r="HC306" s="309"/>
      <c r="HM306" s="309"/>
      <c r="HW306" s="309"/>
    </row>
    <row r="307" s="3" customFormat="true" x14ac:dyDescent="0.25">
      <c r="A307" s="309"/>
      <c r="K307" s="309"/>
      <c r="U307" s="309"/>
      <c r="AE307" s="309"/>
      <c r="AO307" s="309"/>
      <c r="AY307" s="309"/>
      <c r="AZ307" s="309"/>
      <c r="BI307" s="309"/>
      <c r="BS307" s="309"/>
      <c r="CC307" s="309"/>
      <c r="CM307" s="309"/>
      <c r="CW307" s="309"/>
      <c r="DG307" s="309"/>
      <c r="DQ307" s="309"/>
      <c r="EA307" s="309"/>
      <c r="EK307" s="309"/>
      <c r="EU307" s="309"/>
      <c r="FE307" s="309"/>
      <c r="FO307" s="309"/>
      <c r="FY307" s="309"/>
      <c r="GI307" s="309"/>
      <c r="GS307" s="309"/>
      <c r="HC307" s="309"/>
      <c r="HM307" s="309"/>
      <c r="HW307" s="309"/>
    </row>
    <row r="308" s="3" customFormat="true" x14ac:dyDescent="0.25">
      <c r="A308" s="309"/>
      <c r="K308" s="309"/>
      <c r="U308" s="309"/>
      <c r="AE308" s="309"/>
      <c r="AO308" s="309"/>
      <c r="AY308" s="309"/>
      <c r="AZ308" s="309"/>
      <c r="BI308" s="309"/>
      <c r="BS308" s="309"/>
      <c r="CC308" s="309"/>
      <c r="CM308" s="309"/>
      <c r="CW308" s="309"/>
      <c r="DG308" s="309"/>
      <c r="DQ308" s="309"/>
      <c r="EA308" s="309"/>
      <c r="EK308" s="309"/>
      <c r="EU308" s="309"/>
      <c r="FE308" s="309"/>
      <c r="FO308" s="309"/>
      <c r="FY308" s="309"/>
      <c r="GI308" s="309"/>
      <c r="GS308" s="309"/>
      <c r="HC308" s="309"/>
      <c r="HM308" s="309"/>
      <c r="HW308" s="309"/>
    </row>
    <row r="309" s="3" customFormat="true" x14ac:dyDescent="0.25">
      <c r="A309" s="309"/>
      <c r="K309" s="309"/>
      <c r="U309" s="309"/>
      <c r="AE309" s="309"/>
      <c r="AO309" s="309"/>
      <c r="AY309" s="309"/>
      <c r="AZ309" s="309"/>
      <c r="BI309" s="309"/>
      <c r="BS309" s="309"/>
      <c r="CC309" s="309"/>
      <c r="CM309" s="309"/>
      <c r="CW309" s="309"/>
      <c r="DG309" s="309"/>
      <c r="DQ309" s="309"/>
      <c r="EA309" s="309"/>
      <c r="EK309" s="309"/>
      <c r="EU309" s="309"/>
      <c r="FE309" s="309"/>
      <c r="FO309" s="309"/>
      <c r="FY309" s="309"/>
      <c r="GI309" s="309"/>
      <c r="GS309" s="309"/>
      <c r="HC309" s="309"/>
      <c r="HM309" s="309"/>
      <c r="HW309" s="309"/>
    </row>
    <row r="310" s="3" customFormat="true" x14ac:dyDescent="0.25">
      <c r="A310" s="309"/>
      <c r="K310" s="309"/>
      <c r="U310" s="309"/>
      <c r="AE310" s="309"/>
      <c r="AO310" s="309"/>
      <c r="AY310" s="309"/>
      <c r="AZ310" s="309"/>
      <c r="BI310" s="309"/>
      <c r="BS310" s="309"/>
      <c r="CC310" s="309"/>
      <c r="CM310" s="309"/>
      <c r="CW310" s="309"/>
      <c r="DG310" s="309"/>
      <c r="DQ310" s="309"/>
      <c r="EA310" s="309"/>
      <c r="EK310" s="309"/>
      <c r="EU310" s="309"/>
      <c r="FE310" s="309"/>
      <c r="FO310" s="309"/>
      <c r="FY310" s="309"/>
      <c r="GI310" s="309"/>
      <c r="GS310" s="309"/>
      <c r="HC310" s="309"/>
      <c r="HM310" s="309"/>
      <c r="HW310" s="309"/>
    </row>
    <row r="311" s="3" customFormat="true" x14ac:dyDescent="0.25">
      <c r="A311" s="309"/>
      <c r="K311" s="309"/>
      <c r="U311" s="309"/>
      <c r="AE311" s="309"/>
      <c r="AO311" s="309"/>
      <c r="AY311" s="309"/>
      <c r="AZ311" s="309"/>
      <c r="BI311" s="309"/>
      <c r="BS311" s="309"/>
      <c r="CC311" s="309"/>
      <c r="CM311" s="309"/>
      <c r="CW311" s="309"/>
      <c r="DG311" s="309"/>
      <c r="DQ311" s="309"/>
      <c r="EA311" s="309"/>
      <c r="EK311" s="309"/>
      <c r="EU311" s="309"/>
      <c r="FE311" s="309"/>
      <c r="FO311" s="309"/>
      <c r="FY311" s="309"/>
      <c r="GI311" s="309"/>
      <c r="GS311" s="309"/>
      <c r="HC311" s="309"/>
      <c r="HM311" s="309"/>
      <c r="HW311" s="309"/>
    </row>
    <row r="312" s="3" customFormat="true" x14ac:dyDescent="0.25">
      <c r="A312" s="309"/>
      <c r="K312" s="309"/>
      <c r="U312" s="309"/>
      <c r="AE312" s="309"/>
      <c r="AO312" s="309"/>
      <c r="AY312" s="309"/>
      <c r="AZ312" s="309"/>
      <c r="BI312" s="309"/>
      <c r="BS312" s="309"/>
      <c r="CC312" s="309"/>
      <c r="CM312" s="309"/>
      <c r="CW312" s="309"/>
      <c r="DG312" s="309"/>
      <c r="DQ312" s="309"/>
      <c r="EA312" s="309"/>
      <c r="EK312" s="309"/>
      <c r="EU312" s="309"/>
      <c r="FE312" s="309"/>
      <c r="FO312" s="309"/>
      <c r="FY312" s="309"/>
      <c r="GI312" s="309"/>
      <c r="GS312" s="309"/>
      <c r="HC312" s="309"/>
      <c r="HM312" s="309"/>
      <c r="HW312" s="309"/>
    </row>
    <row r="313" s="3" customFormat="true" x14ac:dyDescent="0.25">
      <c r="A313" s="309"/>
      <c r="K313" s="309"/>
      <c r="U313" s="309"/>
      <c r="AE313" s="309"/>
      <c r="AO313" s="309"/>
      <c r="AY313" s="309"/>
      <c r="AZ313" s="309"/>
      <c r="BI313" s="309"/>
      <c r="BS313" s="309"/>
      <c r="CC313" s="309"/>
      <c r="CM313" s="309"/>
      <c r="CW313" s="309"/>
      <c r="DG313" s="309"/>
      <c r="DQ313" s="309"/>
      <c r="EA313" s="309"/>
      <c r="EK313" s="309"/>
      <c r="EU313" s="309"/>
      <c r="FE313" s="309"/>
      <c r="FO313" s="309"/>
      <c r="FY313" s="309"/>
      <c r="GI313" s="309"/>
      <c r="GS313" s="309"/>
      <c r="HC313" s="309"/>
      <c r="HM313" s="309"/>
      <c r="HW313" s="309"/>
    </row>
    <row r="314" s="3" customFormat="true" x14ac:dyDescent="0.25">
      <c r="A314" s="309"/>
      <c r="K314" s="309"/>
      <c r="U314" s="309"/>
      <c r="AE314" s="309"/>
      <c r="AO314" s="309"/>
      <c r="AY314" s="309"/>
      <c r="AZ314" s="309"/>
      <c r="BI314" s="309"/>
      <c r="BS314" s="309"/>
      <c r="CC314" s="309"/>
      <c r="CM314" s="309"/>
      <c r="CW314" s="309"/>
      <c r="DG314" s="309"/>
      <c r="DQ314" s="309"/>
      <c r="EA314" s="309"/>
      <c r="EK314" s="309"/>
      <c r="EU314" s="309"/>
      <c r="FE314" s="309"/>
      <c r="FO314" s="309"/>
      <c r="FY314" s="309"/>
      <c r="GI314" s="309"/>
      <c r="GS314" s="309"/>
      <c r="HC314" s="309"/>
      <c r="HM314" s="309"/>
      <c r="HW314" s="309"/>
    </row>
    <row r="315" s="3" customFormat="true" x14ac:dyDescent="0.25">
      <c r="A315" s="309"/>
      <c r="K315" s="309"/>
      <c r="U315" s="309"/>
      <c r="AE315" s="309"/>
      <c r="AO315" s="309"/>
      <c r="AY315" s="309"/>
      <c r="AZ315" s="309"/>
      <c r="BI315" s="309"/>
      <c r="BS315" s="309"/>
      <c r="CC315" s="309"/>
      <c r="CM315" s="309"/>
      <c r="CW315" s="309"/>
      <c r="DG315" s="309"/>
      <c r="DQ315" s="309"/>
      <c r="EA315" s="309"/>
      <c r="EK315" s="309"/>
      <c r="EU315" s="309"/>
      <c r="FE315" s="309"/>
      <c r="FO315" s="309"/>
      <c r="FY315" s="309"/>
      <c r="GI315" s="309"/>
      <c r="GS315" s="309"/>
      <c r="HC315" s="309"/>
      <c r="HM315" s="309"/>
      <c r="HW315" s="309"/>
    </row>
    <row r="316" s="3" customFormat="true" x14ac:dyDescent="0.25">
      <c r="A316" s="309"/>
      <c r="K316" s="309"/>
      <c r="U316" s="309"/>
      <c r="AE316" s="309"/>
      <c r="AO316" s="309"/>
      <c r="AY316" s="309"/>
      <c r="AZ316" s="309"/>
      <c r="BI316" s="309"/>
      <c r="BS316" s="309"/>
      <c r="CC316" s="309"/>
      <c r="CM316" s="309"/>
      <c r="CW316" s="309"/>
      <c r="DG316" s="309"/>
      <c r="DQ316" s="309"/>
      <c r="EA316" s="309"/>
      <c r="EK316" s="309"/>
      <c r="EU316" s="309"/>
      <c r="FE316" s="309"/>
      <c r="FO316" s="309"/>
      <c r="FY316" s="309"/>
      <c r="GI316" s="309"/>
      <c r="GS316" s="309"/>
      <c r="HC316" s="309"/>
      <c r="HM316" s="309"/>
      <c r="HW316" s="309"/>
    </row>
    <row r="317" s="3" customFormat="true" x14ac:dyDescent="0.25">
      <c r="A317" s="309"/>
      <c r="K317" s="309"/>
      <c r="U317" s="309"/>
      <c r="AE317" s="309"/>
      <c r="AO317" s="309"/>
      <c r="AY317" s="309"/>
      <c r="AZ317" s="309"/>
      <c r="BI317" s="309"/>
      <c r="BS317" s="309"/>
      <c r="CC317" s="309"/>
      <c r="CM317" s="309"/>
      <c r="CW317" s="309"/>
      <c r="DG317" s="309"/>
      <c r="DQ317" s="309"/>
      <c r="EA317" s="309"/>
      <c r="EK317" s="309"/>
      <c r="EU317" s="309"/>
      <c r="FE317" s="309"/>
      <c r="FO317" s="309"/>
      <c r="FY317" s="309"/>
      <c r="GI317" s="309"/>
      <c r="GS317" s="309"/>
      <c r="HC317" s="309"/>
      <c r="HM317" s="309"/>
      <c r="HW317" s="309"/>
    </row>
    <row r="318" s="3" customFormat="true" x14ac:dyDescent="0.25">
      <c r="A318" s="309"/>
      <c r="K318" s="309"/>
      <c r="U318" s="309"/>
      <c r="AE318" s="309"/>
      <c r="AO318" s="309"/>
      <c r="AY318" s="309"/>
      <c r="AZ318" s="309"/>
      <c r="BI318" s="309"/>
      <c r="BS318" s="309"/>
      <c r="CC318" s="309"/>
      <c r="CM318" s="309"/>
      <c r="CW318" s="309"/>
      <c r="DG318" s="309"/>
      <c r="DQ318" s="309"/>
      <c r="EA318" s="309"/>
      <c r="EK318" s="309"/>
      <c r="EU318" s="309"/>
      <c r="FE318" s="309"/>
      <c r="FO318" s="309"/>
      <c r="FY318" s="309"/>
      <c r="GI318" s="309"/>
      <c r="GS318" s="309"/>
      <c r="HC318" s="309"/>
      <c r="HM318" s="309"/>
      <c r="HW318" s="309"/>
    </row>
    <row r="319" s="3" customFormat="true" x14ac:dyDescent="0.25">
      <c r="A319" s="309"/>
      <c r="K319" s="309"/>
      <c r="U319" s="309"/>
      <c r="AE319" s="309"/>
      <c r="AO319" s="309"/>
      <c r="AY319" s="309"/>
      <c r="AZ319" s="309"/>
      <c r="BI319" s="309"/>
      <c r="BS319" s="309"/>
      <c r="CC319" s="309"/>
      <c r="CM319" s="309"/>
      <c r="CW319" s="309"/>
      <c r="DG319" s="309"/>
      <c r="DQ319" s="309"/>
      <c r="EA319" s="309"/>
      <c r="EK319" s="309"/>
      <c r="EU319" s="309"/>
      <c r="FE319" s="309"/>
      <c r="FO319" s="309"/>
      <c r="FY319" s="309"/>
      <c r="GI319" s="309"/>
      <c r="GS319" s="309"/>
      <c r="HC319" s="309"/>
      <c r="HM319" s="309"/>
      <c r="HW319" s="309"/>
    </row>
    <row r="320" s="3" customFormat="true" x14ac:dyDescent="0.25">
      <c r="A320" s="309"/>
      <c r="K320" s="309"/>
      <c r="U320" s="309"/>
      <c r="AE320" s="309"/>
      <c r="AO320" s="309"/>
      <c r="AY320" s="309"/>
      <c r="AZ320" s="309"/>
      <c r="BI320" s="309"/>
      <c r="BS320" s="309"/>
      <c r="CC320" s="309"/>
      <c r="CM320" s="309"/>
      <c r="CW320" s="309"/>
      <c r="DG320" s="309"/>
      <c r="DQ320" s="309"/>
      <c r="EA320" s="309"/>
      <c r="EK320" s="309"/>
      <c r="EU320" s="309"/>
      <c r="FE320" s="309"/>
      <c r="FO320" s="309"/>
      <c r="FY320" s="309"/>
      <c r="GI320" s="309"/>
      <c r="GS320" s="309"/>
      <c r="HC320" s="309"/>
      <c r="HM320" s="309"/>
      <c r="HW320" s="309"/>
    </row>
    <row r="321" s="3" customFormat="true" x14ac:dyDescent="0.25">
      <c r="A321" s="309"/>
      <c r="K321" s="309"/>
      <c r="U321" s="309"/>
      <c r="AE321" s="309"/>
      <c r="AO321" s="309"/>
      <c r="AY321" s="309"/>
      <c r="AZ321" s="309"/>
      <c r="BI321" s="309"/>
      <c r="BS321" s="309"/>
      <c r="CC321" s="309"/>
      <c r="CM321" s="309"/>
      <c r="CW321" s="309"/>
      <c r="DG321" s="309"/>
      <c r="DQ321" s="309"/>
      <c r="EA321" s="309"/>
      <c r="EK321" s="309"/>
      <c r="EU321" s="309"/>
      <c r="FE321" s="309"/>
      <c r="FO321" s="309"/>
      <c r="FY321" s="309"/>
      <c r="GI321" s="309"/>
      <c r="GS321" s="309"/>
      <c r="HC321" s="309"/>
      <c r="HM321" s="309"/>
      <c r="HW321" s="309"/>
    </row>
    <row r="322" s="3" customFormat="true" x14ac:dyDescent="0.25">
      <c r="A322" s="309"/>
      <c r="K322" s="309"/>
      <c r="U322" s="309"/>
      <c r="AE322" s="309"/>
      <c r="AO322" s="309"/>
      <c r="AY322" s="309"/>
      <c r="AZ322" s="309"/>
      <c r="BI322" s="309"/>
      <c r="BS322" s="309"/>
      <c r="CC322" s="309"/>
      <c r="CM322" s="309"/>
      <c r="CW322" s="309"/>
      <c r="DG322" s="309"/>
      <c r="DQ322" s="309"/>
      <c r="EA322" s="309"/>
      <c r="EK322" s="309"/>
      <c r="EU322" s="309"/>
      <c r="FE322" s="309"/>
      <c r="FO322" s="309"/>
      <c r="FY322" s="309"/>
      <c r="GI322" s="309"/>
      <c r="GS322" s="309"/>
      <c r="HC322" s="309"/>
      <c r="HM322" s="309"/>
      <c r="HW322" s="309"/>
    </row>
    <row r="323" s="3" customFormat="true" x14ac:dyDescent="0.25">
      <c r="A323" s="309"/>
      <c r="K323" s="309"/>
      <c r="U323" s="309"/>
      <c r="AE323" s="309"/>
      <c r="AO323" s="309"/>
      <c r="AY323" s="309"/>
      <c r="AZ323" s="309"/>
      <c r="BI323" s="309"/>
      <c r="BS323" s="309"/>
      <c r="CC323" s="309"/>
      <c r="CM323" s="309"/>
      <c r="CW323" s="309"/>
      <c r="DG323" s="309"/>
      <c r="DQ323" s="309"/>
      <c r="EA323" s="309"/>
      <c r="EK323" s="309"/>
      <c r="EU323" s="309"/>
      <c r="FE323" s="309"/>
      <c r="FO323" s="309"/>
      <c r="FY323" s="309"/>
      <c r="GI323" s="309"/>
      <c r="GS323" s="309"/>
      <c r="HC323" s="309"/>
      <c r="HM323" s="309"/>
      <c r="HW323" s="309"/>
    </row>
    <row r="324" s="3" customFormat="true" x14ac:dyDescent="0.25">
      <c r="A324" s="309"/>
      <c r="K324" s="309"/>
      <c r="U324" s="309"/>
      <c r="AE324" s="309"/>
      <c r="AO324" s="309"/>
      <c r="AY324" s="309"/>
      <c r="AZ324" s="309"/>
      <c r="BI324" s="309"/>
      <c r="BS324" s="309"/>
      <c r="CC324" s="309"/>
      <c r="CM324" s="309"/>
      <c r="CW324" s="309"/>
      <c r="DG324" s="309"/>
      <c r="DQ324" s="309"/>
      <c r="EA324" s="309"/>
      <c r="EK324" s="309"/>
      <c r="EU324" s="309"/>
      <c r="FE324" s="309"/>
      <c r="FO324" s="309"/>
      <c r="FY324" s="309"/>
      <c r="GI324" s="309"/>
      <c r="GS324" s="309"/>
      <c r="HC324" s="309"/>
      <c r="HM324" s="309"/>
      <c r="HW324" s="309"/>
    </row>
    <row r="325" s="3" customFormat="true" x14ac:dyDescent="0.25">
      <c r="A325" s="309"/>
      <c r="K325" s="309"/>
      <c r="U325" s="309"/>
      <c r="AE325" s="309"/>
      <c r="AO325" s="309"/>
      <c r="AY325" s="309"/>
      <c r="AZ325" s="309"/>
      <c r="BI325" s="309"/>
      <c r="BS325" s="309"/>
      <c r="CC325" s="309"/>
      <c r="CM325" s="309"/>
      <c r="CW325" s="309"/>
      <c r="DG325" s="309"/>
      <c r="DQ325" s="309"/>
      <c r="EA325" s="309"/>
      <c r="EK325" s="309"/>
      <c r="EU325" s="309"/>
      <c r="FE325" s="309"/>
      <c r="FO325" s="309"/>
      <c r="FY325" s="309"/>
      <c r="GI325" s="309"/>
      <c r="GS325" s="309"/>
      <c r="HC325" s="309"/>
      <c r="HM325" s="309"/>
      <c r="HW325" s="309"/>
    </row>
    <row r="326" s="3" customFormat="true" x14ac:dyDescent="0.25">
      <c r="A326" s="309"/>
      <c r="K326" s="309"/>
      <c r="U326" s="309"/>
      <c r="AE326" s="309"/>
      <c r="AO326" s="309"/>
      <c r="AY326" s="309"/>
      <c r="AZ326" s="309"/>
      <c r="BI326" s="309"/>
      <c r="BS326" s="309"/>
      <c r="CC326" s="309"/>
      <c r="CM326" s="309"/>
      <c r="CW326" s="309"/>
      <c r="DG326" s="309"/>
      <c r="DQ326" s="309"/>
      <c r="EA326" s="309"/>
      <c r="EK326" s="309"/>
      <c r="EU326" s="309"/>
      <c r="FE326" s="309"/>
      <c r="FO326" s="309"/>
      <c r="FY326" s="309"/>
      <c r="GI326" s="309"/>
      <c r="GS326" s="309"/>
      <c r="HC326" s="309"/>
      <c r="HM326" s="309"/>
      <c r="HW326" s="309"/>
    </row>
    <row r="327" s="3" customFormat="true" x14ac:dyDescent="0.25">
      <c r="A327" s="309"/>
      <c r="K327" s="309"/>
      <c r="U327" s="309"/>
      <c r="AE327" s="309"/>
      <c r="AO327" s="309"/>
      <c r="AY327" s="309"/>
      <c r="AZ327" s="309"/>
      <c r="BI327" s="309"/>
      <c r="BS327" s="309"/>
      <c r="CC327" s="309"/>
      <c r="CM327" s="309"/>
      <c r="CW327" s="309"/>
      <c r="DG327" s="309"/>
      <c r="DQ327" s="309"/>
      <c r="EA327" s="309"/>
      <c r="EK327" s="309"/>
      <c r="EU327" s="309"/>
      <c r="FE327" s="309"/>
      <c r="FO327" s="309"/>
      <c r="FY327" s="309"/>
      <c r="GI327" s="309"/>
      <c r="GS327" s="309"/>
      <c r="HC327" s="309"/>
      <c r="HM327" s="309"/>
      <c r="HW327" s="309"/>
    </row>
    <row r="328" s="3" customFormat="true" x14ac:dyDescent="0.25">
      <c r="A328" s="309"/>
      <c r="K328" s="309"/>
      <c r="U328" s="309"/>
      <c r="AE328" s="309"/>
      <c r="AO328" s="309"/>
      <c r="AY328" s="309"/>
      <c r="AZ328" s="309"/>
      <c r="BI328" s="309"/>
      <c r="BS328" s="309"/>
      <c r="CC328" s="309"/>
      <c r="CM328" s="309"/>
      <c r="CW328" s="309"/>
      <c r="DG328" s="309"/>
      <c r="DQ328" s="309"/>
      <c r="EA328" s="309"/>
      <c r="EK328" s="309"/>
      <c r="EU328" s="309"/>
      <c r="FE328" s="309"/>
      <c r="FO328" s="309"/>
      <c r="FY328" s="309"/>
      <c r="GI328" s="309"/>
      <c r="GS328" s="309"/>
      <c r="HC328" s="309"/>
      <c r="HM328" s="309"/>
      <c r="HW328" s="309"/>
    </row>
    <row r="329" s="3" customFormat="true" x14ac:dyDescent="0.25">
      <c r="A329" s="309"/>
      <c r="K329" s="309"/>
      <c r="U329" s="309"/>
      <c r="AE329" s="309"/>
      <c r="AO329" s="309"/>
      <c r="AY329" s="309"/>
      <c r="AZ329" s="309"/>
      <c r="BI329" s="309"/>
      <c r="BS329" s="309"/>
      <c r="CC329" s="309"/>
      <c r="CM329" s="309"/>
      <c r="CW329" s="309"/>
      <c r="DG329" s="309"/>
      <c r="DQ329" s="309"/>
      <c r="EA329" s="309"/>
      <c r="EK329" s="309"/>
      <c r="EU329" s="309"/>
      <c r="FE329" s="309"/>
      <c r="FO329" s="309"/>
      <c r="FY329" s="309"/>
      <c r="GI329" s="309"/>
      <c r="GS329" s="309"/>
      <c r="HC329" s="309"/>
      <c r="HM329" s="309"/>
      <c r="HW329" s="309"/>
    </row>
    <row r="330" s="3" customFormat="true" x14ac:dyDescent="0.25">
      <c r="A330" s="309"/>
      <c r="K330" s="309"/>
      <c r="U330" s="309"/>
      <c r="AE330" s="309"/>
      <c r="AO330" s="309"/>
      <c r="AY330" s="309"/>
      <c r="AZ330" s="309"/>
      <c r="BI330" s="309"/>
      <c r="BS330" s="309"/>
      <c r="CC330" s="309"/>
      <c r="CM330" s="309"/>
      <c r="CW330" s="309"/>
      <c r="DG330" s="309"/>
      <c r="DQ330" s="309"/>
      <c r="EA330" s="309"/>
      <c r="EK330" s="309"/>
      <c r="EU330" s="309"/>
      <c r="FE330" s="309"/>
      <c r="FO330" s="309"/>
      <c r="FY330" s="309"/>
      <c r="GI330" s="309"/>
      <c r="GS330" s="309"/>
      <c r="HC330" s="309"/>
      <c r="HM330" s="309"/>
      <c r="HW330" s="309"/>
    </row>
    <row r="331" s="3" customFormat="true" x14ac:dyDescent="0.25">
      <c r="A331" s="309"/>
      <c r="K331" s="309"/>
      <c r="U331" s="309"/>
      <c r="AE331" s="309"/>
      <c r="AO331" s="309"/>
      <c r="AY331" s="309"/>
      <c r="AZ331" s="309"/>
      <c r="BI331" s="309"/>
      <c r="BS331" s="309"/>
      <c r="CC331" s="309"/>
      <c r="CM331" s="309"/>
      <c r="CW331" s="309"/>
      <c r="DG331" s="309"/>
      <c r="DQ331" s="309"/>
      <c r="EA331" s="309"/>
      <c r="EK331" s="309"/>
      <c r="EU331" s="309"/>
      <c r="FE331" s="309"/>
      <c r="FO331" s="309"/>
      <c r="FY331" s="309"/>
      <c r="GI331" s="309"/>
      <c r="GS331" s="309"/>
      <c r="HC331" s="309"/>
      <c r="HM331" s="309"/>
      <c r="HW331" s="309"/>
    </row>
    <row r="332" s="3" customFormat="true" x14ac:dyDescent="0.25">
      <c r="A332" s="309"/>
      <c r="K332" s="309"/>
      <c r="U332" s="309"/>
      <c r="AE332" s="309"/>
      <c r="AO332" s="309"/>
      <c r="AY332" s="309"/>
      <c r="AZ332" s="309"/>
      <c r="BI332" s="309"/>
      <c r="BS332" s="309"/>
      <c r="CC332" s="309"/>
      <c r="CM332" s="309"/>
      <c r="CW332" s="309"/>
      <c r="DG332" s="309"/>
      <c r="DQ332" s="309"/>
      <c r="EA332" s="309"/>
      <c r="EK332" s="309"/>
      <c r="EU332" s="309"/>
      <c r="FE332" s="309"/>
      <c r="FO332" s="309"/>
      <c r="FY332" s="309"/>
      <c r="GI332" s="309"/>
      <c r="GS332" s="309"/>
      <c r="HC332" s="309"/>
      <c r="HM332" s="309"/>
      <c r="HW332" s="309"/>
    </row>
    <row r="333" s="3" customFormat="true" x14ac:dyDescent="0.25">
      <c r="A333" s="309"/>
      <c r="K333" s="309"/>
      <c r="U333" s="309"/>
      <c r="AE333" s="309"/>
      <c r="AO333" s="309"/>
      <c r="AY333" s="309"/>
      <c r="AZ333" s="309"/>
      <c r="BI333" s="309"/>
      <c r="BS333" s="309"/>
      <c r="CC333" s="309"/>
      <c r="CM333" s="309"/>
      <c r="CW333" s="309"/>
      <c r="DG333" s="309"/>
      <c r="DQ333" s="309"/>
      <c r="EA333" s="309"/>
      <c r="EK333" s="309"/>
      <c r="EU333" s="309"/>
      <c r="FE333" s="309"/>
      <c r="FO333" s="309"/>
      <c r="FY333" s="309"/>
      <c r="GI333" s="309"/>
      <c r="GS333" s="309"/>
      <c r="HC333" s="309"/>
      <c r="HM333" s="309"/>
      <c r="HW333" s="309"/>
    </row>
    <row r="334" s="3" customFormat="true" x14ac:dyDescent="0.25">
      <c r="A334" s="309"/>
      <c r="K334" s="309"/>
      <c r="U334" s="309"/>
      <c r="AE334" s="309"/>
      <c r="AO334" s="309"/>
      <c r="AY334" s="309"/>
      <c r="AZ334" s="309"/>
      <c r="BI334" s="309"/>
      <c r="BS334" s="309"/>
      <c r="CC334" s="309"/>
      <c r="CM334" s="309"/>
      <c r="CW334" s="309"/>
      <c r="DG334" s="309"/>
      <c r="DQ334" s="309"/>
      <c r="EA334" s="309"/>
      <c r="EK334" s="309"/>
      <c r="EU334" s="309"/>
      <c r="FE334" s="309"/>
      <c r="FO334" s="309"/>
      <c r="FY334" s="309"/>
      <c r="GI334" s="309"/>
      <c r="GS334" s="309"/>
      <c r="HC334" s="309"/>
      <c r="HM334" s="309"/>
      <c r="HW334" s="309"/>
    </row>
    <row r="335" s="3" customFormat="true" x14ac:dyDescent="0.25">
      <c r="A335" s="309"/>
      <c r="K335" s="309"/>
      <c r="U335" s="309"/>
      <c r="AE335" s="309"/>
      <c r="AO335" s="309"/>
      <c r="AY335" s="309"/>
      <c r="AZ335" s="309"/>
      <c r="BI335" s="309"/>
      <c r="BS335" s="309"/>
      <c r="CC335" s="309"/>
      <c r="CM335" s="309"/>
      <c r="CW335" s="309"/>
      <c r="DG335" s="309"/>
      <c r="DQ335" s="309"/>
      <c r="EA335" s="309"/>
      <c r="EK335" s="309"/>
      <c r="EU335" s="309"/>
      <c r="FE335" s="309"/>
      <c r="FO335" s="309"/>
      <c r="FY335" s="309"/>
      <c r="GI335" s="309"/>
      <c r="GS335" s="309"/>
      <c r="HC335" s="309"/>
      <c r="HM335" s="309"/>
      <c r="HW335" s="309"/>
    </row>
    <row r="336" s="3" customFormat="true" x14ac:dyDescent="0.25">
      <c r="A336" s="309"/>
      <c r="K336" s="309"/>
      <c r="U336" s="309"/>
      <c r="AE336" s="309"/>
      <c r="AO336" s="309"/>
      <c r="AY336" s="309"/>
      <c r="AZ336" s="309"/>
      <c r="BI336" s="309"/>
      <c r="BS336" s="309"/>
      <c r="CC336" s="309"/>
      <c r="CM336" s="309"/>
      <c r="CW336" s="309"/>
      <c r="DG336" s="309"/>
      <c r="DQ336" s="309"/>
      <c r="EA336" s="309"/>
      <c r="EK336" s="309"/>
      <c r="EU336" s="309"/>
      <c r="FE336" s="309"/>
      <c r="FO336" s="309"/>
      <c r="FY336" s="309"/>
      <c r="GI336" s="309"/>
      <c r="GS336" s="309"/>
      <c r="HC336" s="309"/>
      <c r="HM336" s="309"/>
      <c r="HW336" s="309"/>
    </row>
    <row r="337" s="3" customFormat="true" x14ac:dyDescent="0.25">
      <c r="A337" s="309"/>
      <c r="K337" s="309"/>
      <c r="U337" s="309"/>
      <c r="AE337" s="309"/>
      <c r="AO337" s="309"/>
      <c r="AY337" s="309"/>
      <c r="AZ337" s="309"/>
      <c r="BI337" s="309"/>
      <c r="BS337" s="309"/>
      <c r="CC337" s="309"/>
      <c r="CM337" s="309"/>
      <c r="CW337" s="309"/>
      <c r="DG337" s="309"/>
      <c r="DQ337" s="309"/>
      <c r="EA337" s="309"/>
      <c r="EK337" s="309"/>
      <c r="EU337" s="309"/>
      <c r="FE337" s="309"/>
      <c r="FO337" s="309"/>
      <c r="FY337" s="309"/>
      <c r="GI337" s="309"/>
      <c r="GS337" s="309"/>
      <c r="HC337" s="309"/>
      <c r="HM337" s="309"/>
      <c r="HW337" s="309"/>
    </row>
    <row r="338" s="3" customFormat="true" x14ac:dyDescent="0.25">
      <c r="A338" s="309"/>
      <c r="K338" s="309"/>
      <c r="U338" s="309"/>
      <c r="AE338" s="309"/>
      <c r="AO338" s="309"/>
      <c r="AY338" s="309"/>
      <c r="AZ338" s="309"/>
      <c r="BI338" s="309"/>
      <c r="BS338" s="309"/>
      <c r="CC338" s="309"/>
      <c r="CM338" s="309"/>
      <c r="CW338" s="309"/>
      <c r="DG338" s="309"/>
      <c r="DQ338" s="309"/>
      <c r="EA338" s="309"/>
      <c r="EK338" s="309"/>
      <c r="EU338" s="309"/>
      <c r="FE338" s="309"/>
      <c r="FO338" s="309"/>
      <c r="FY338" s="309"/>
      <c r="GI338" s="309"/>
      <c r="GS338" s="309"/>
      <c r="HC338" s="309"/>
      <c r="HM338" s="309"/>
      <c r="HW338" s="309"/>
    </row>
    <row r="339" s="3" customFormat="true" x14ac:dyDescent="0.25">
      <c r="A339" s="309"/>
      <c r="K339" s="309"/>
      <c r="U339" s="309"/>
      <c r="AE339" s="309"/>
      <c r="AO339" s="309"/>
      <c r="AY339" s="309"/>
      <c r="AZ339" s="309"/>
      <c r="BI339" s="309"/>
      <c r="BS339" s="309"/>
      <c r="CC339" s="309"/>
      <c r="CM339" s="309"/>
      <c r="CW339" s="309"/>
      <c r="DG339" s="309"/>
      <c r="DQ339" s="309"/>
      <c r="EA339" s="309"/>
      <c r="EK339" s="309"/>
      <c r="EU339" s="309"/>
      <c r="FE339" s="309"/>
      <c r="FO339" s="309"/>
      <c r="FY339" s="309"/>
      <c r="GI339" s="309"/>
      <c r="GS339" s="309"/>
      <c r="HC339" s="309"/>
      <c r="HM339" s="309"/>
      <c r="HW339" s="309"/>
    </row>
    <row r="340" s="3" customFormat="true" x14ac:dyDescent="0.25">
      <c r="A340" s="309"/>
      <c r="K340" s="309"/>
      <c r="U340" s="309"/>
      <c r="AE340" s="309"/>
      <c r="AO340" s="309"/>
      <c r="AY340" s="309"/>
      <c r="AZ340" s="309"/>
      <c r="BI340" s="309"/>
      <c r="BS340" s="309"/>
      <c r="CC340" s="309"/>
      <c r="CM340" s="309"/>
      <c r="CW340" s="309"/>
      <c r="DG340" s="309"/>
      <c r="DQ340" s="309"/>
      <c r="EA340" s="309"/>
      <c r="EK340" s="309"/>
      <c r="EU340" s="309"/>
      <c r="FE340" s="309"/>
      <c r="FO340" s="309"/>
      <c r="FY340" s="309"/>
      <c r="GI340" s="309"/>
      <c r="GS340" s="309"/>
      <c r="HC340" s="309"/>
      <c r="HM340" s="309"/>
      <c r="HW340" s="309"/>
    </row>
    <row r="341" s="3" customFormat="true" x14ac:dyDescent="0.25">
      <c r="A341" s="309"/>
      <c r="K341" s="309"/>
      <c r="U341" s="309"/>
      <c r="AE341" s="309"/>
      <c r="AO341" s="309"/>
      <c r="AY341" s="309"/>
      <c r="AZ341" s="309"/>
      <c r="BI341" s="309"/>
      <c r="BS341" s="309"/>
      <c r="CC341" s="309"/>
      <c r="CM341" s="309"/>
      <c r="CW341" s="309"/>
      <c r="DG341" s="309"/>
      <c r="DQ341" s="309"/>
      <c r="EA341" s="309"/>
      <c r="EK341" s="309"/>
      <c r="EU341" s="309"/>
      <c r="FE341" s="309"/>
      <c r="FO341" s="309"/>
      <c r="FY341" s="309"/>
      <c r="GI341" s="309"/>
      <c r="GS341" s="309"/>
      <c r="HC341" s="309"/>
      <c r="HM341" s="309"/>
      <c r="HW341" s="309"/>
    </row>
    <row r="342" s="3" customFormat="true" x14ac:dyDescent="0.25">
      <c r="A342" s="309"/>
      <c r="K342" s="309"/>
      <c r="U342" s="309"/>
      <c r="AE342" s="309"/>
      <c r="AO342" s="309"/>
      <c r="AY342" s="309"/>
      <c r="AZ342" s="309"/>
      <c r="BI342" s="309"/>
      <c r="BS342" s="309"/>
      <c r="CC342" s="309"/>
      <c r="CM342" s="309"/>
      <c r="CW342" s="309"/>
      <c r="DG342" s="309"/>
      <c r="DQ342" s="309"/>
      <c r="EA342" s="309"/>
      <c r="EK342" s="309"/>
      <c r="EU342" s="309"/>
      <c r="FE342" s="309"/>
      <c r="FO342" s="309"/>
      <c r="FY342" s="309"/>
      <c r="GI342" s="309"/>
      <c r="GS342" s="309"/>
      <c r="HC342" s="309"/>
      <c r="HM342" s="309"/>
      <c r="HW342" s="309"/>
    </row>
    <row r="343" s="3" customFormat="true" x14ac:dyDescent="0.25">
      <c r="A343" s="309"/>
      <c r="K343" s="309"/>
      <c r="U343" s="309"/>
      <c r="AE343" s="309"/>
      <c r="AO343" s="309"/>
      <c r="AY343" s="309"/>
      <c r="AZ343" s="309"/>
      <c r="BI343" s="309"/>
      <c r="BS343" s="309"/>
      <c r="CC343" s="309"/>
      <c r="CM343" s="309"/>
      <c r="CW343" s="309"/>
      <c r="DG343" s="309"/>
      <c r="DQ343" s="309"/>
      <c r="EA343" s="309"/>
      <c r="EK343" s="309"/>
      <c r="EU343" s="309"/>
      <c r="FE343" s="309"/>
      <c r="FO343" s="309"/>
      <c r="FY343" s="309"/>
      <c r="GI343" s="309"/>
      <c r="GS343" s="309"/>
      <c r="HC343" s="309"/>
      <c r="HM343" s="309"/>
      <c r="HW343" s="309"/>
    </row>
    <row r="344" s="3" customFormat="true" x14ac:dyDescent="0.25">
      <c r="A344" s="309"/>
      <c r="K344" s="309"/>
      <c r="U344" s="309"/>
      <c r="AE344" s="309"/>
      <c r="AO344" s="309"/>
      <c r="AY344" s="309"/>
      <c r="AZ344" s="309"/>
      <c r="BI344" s="309"/>
      <c r="BS344" s="309"/>
      <c r="CC344" s="309"/>
      <c r="CM344" s="309"/>
      <c r="CW344" s="309"/>
      <c r="DG344" s="309"/>
      <c r="DQ344" s="309"/>
      <c r="EA344" s="309"/>
      <c r="EK344" s="309"/>
      <c r="EU344" s="309"/>
      <c r="FE344" s="309"/>
      <c r="FO344" s="309"/>
      <c r="FY344" s="309"/>
      <c r="GI344" s="309"/>
      <c r="GS344" s="309"/>
      <c r="HC344" s="309"/>
      <c r="HM344" s="309"/>
      <c r="HW344" s="309"/>
    </row>
    <row r="345" s="3" customFormat="true" x14ac:dyDescent="0.25">
      <c r="A345" s="309"/>
      <c r="K345" s="309"/>
      <c r="U345" s="309"/>
      <c r="AE345" s="309"/>
      <c r="AO345" s="309"/>
      <c r="AY345" s="309"/>
      <c r="AZ345" s="309"/>
      <c r="BI345" s="309"/>
      <c r="BS345" s="309"/>
      <c r="CC345" s="309"/>
      <c r="CM345" s="309"/>
      <c r="CW345" s="309"/>
      <c r="DG345" s="309"/>
      <c r="DQ345" s="309"/>
      <c r="EA345" s="309"/>
      <c r="EK345" s="309"/>
      <c r="EU345" s="309"/>
      <c r="FE345" s="309"/>
      <c r="FO345" s="309"/>
      <c r="FY345" s="309"/>
      <c r="GI345" s="309"/>
      <c r="GS345" s="309"/>
      <c r="HC345" s="309"/>
      <c r="HM345" s="309"/>
      <c r="HW345" s="309"/>
    </row>
    <row r="346" s="3" customFormat="true" x14ac:dyDescent="0.25">
      <c r="A346" s="309"/>
      <c r="K346" s="309"/>
      <c r="U346" s="309"/>
      <c r="AE346" s="309"/>
      <c r="AO346" s="309"/>
      <c r="AY346" s="309"/>
      <c r="AZ346" s="309"/>
      <c r="BI346" s="309"/>
      <c r="BS346" s="309"/>
      <c r="CC346" s="309"/>
      <c r="CM346" s="309"/>
      <c r="CW346" s="309"/>
      <c r="DG346" s="309"/>
      <c r="DQ346" s="309"/>
      <c r="EA346" s="309"/>
      <c r="EK346" s="309"/>
      <c r="EU346" s="309"/>
      <c r="FE346" s="309"/>
      <c r="FO346" s="309"/>
      <c r="FY346" s="309"/>
      <c r="GI346" s="309"/>
      <c r="GS346" s="309"/>
      <c r="HC346" s="309"/>
      <c r="HM346" s="309"/>
      <c r="HW346" s="309"/>
    </row>
    <row r="347" s="3" customFormat="true" x14ac:dyDescent="0.25">
      <c r="A347" s="309"/>
      <c r="K347" s="309"/>
      <c r="U347" s="309"/>
      <c r="AE347" s="309"/>
      <c r="AO347" s="309"/>
      <c r="AY347" s="309"/>
      <c r="AZ347" s="309"/>
      <c r="BI347" s="309"/>
      <c r="BS347" s="309"/>
      <c r="CC347" s="309"/>
      <c r="CM347" s="309"/>
      <c r="CW347" s="309"/>
      <c r="DG347" s="309"/>
      <c r="DQ347" s="309"/>
      <c r="EA347" s="309"/>
      <c r="EK347" s="309"/>
      <c r="EU347" s="309"/>
      <c r="FE347" s="309"/>
      <c r="FO347" s="309"/>
      <c r="FY347" s="309"/>
      <c r="GI347" s="309"/>
      <c r="GS347" s="309"/>
      <c r="HC347" s="309"/>
      <c r="HM347" s="309"/>
      <c r="HW347" s="309"/>
    </row>
    <row r="348" s="3" customFormat="true" x14ac:dyDescent="0.25">
      <c r="A348" s="309"/>
      <c r="K348" s="309"/>
      <c r="U348" s="309"/>
      <c r="AE348" s="309"/>
      <c r="AO348" s="309"/>
      <c r="AY348" s="309"/>
      <c r="AZ348" s="309"/>
      <c r="BI348" s="309"/>
      <c r="BS348" s="309"/>
      <c r="CC348" s="309"/>
      <c r="CM348" s="309"/>
      <c r="CW348" s="309"/>
      <c r="DG348" s="309"/>
      <c r="DQ348" s="309"/>
      <c r="EA348" s="309"/>
      <c r="EK348" s="309"/>
      <c r="EU348" s="309"/>
      <c r="FE348" s="309"/>
      <c r="FO348" s="309"/>
      <c r="FY348" s="309"/>
      <c r="GI348" s="309"/>
      <c r="GS348" s="309"/>
      <c r="HC348" s="309"/>
      <c r="HM348" s="309"/>
      <c r="HW348" s="309"/>
    </row>
    <row r="349" s="3" customFormat="true" x14ac:dyDescent="0.25">
      <c r="A349" s="309"/>
      <c r="K349" s="309"/>
      <c r="U349" s="309"/>
      <c r="AE349" s="309"/>
      <c r="AO349" s="309"/>
      <c r="AY349" s="309"/>
      <c r="AZ349" s="309"/>
      <c r="BI349" s="309"/>
      <c r="BS349" s="309"/>
      <c r="CC349" s="309"/>
      <c r="CM349" s="309"/>
      <c r="CW349" s="309"/>
      <c r="DG349" s="309"/>
      <c r="DQ349" s="309"/>
      <c r="EA349" s="309"/>
      <c r="EK349" s="309"/>
      <c r="EU349" s="309"/>
      <c r="FE349" s="309"/>
      <c r="FO349" s="309"/>
      <c r="FY349" s="309"/>
      <c r="GI349" s="309"/>
      <c r="GS349" s="309"/>
      <c r="HC349" s="309"/>
      <c r="HM349" s="309"/>
      <c r="HW349" s="309"/>
    </row>
    <row r="350" s="3" customFormat="true" x14ac:dyDescent="0.25">
      <c r="A350" s="309"/>
      <c r="K350" s="309"/>
      <c r="U350" s="309"/>
      <c r="AE350" s="309"/>
      <c r="AO350" s="309"/>
      <c r="AY350" s="309"/>
      <c r="AZ350" s="309"/>
      <c r="BI350" s="309"/>
      <c r="BS350" s="309"/>
      <c r="CC350" s="309"/>
      <c r="CM350" s="309"/>
      <c r="CW350" s="309"/>
      <c r="DG350" s="309"/>
      <c r="DQ350" s="309"/>
      <c r="EA350" s="309"/>
      <c r="EK350" s="309"/>
      <c r="EU350" s="309"/>
      <c r="FE350" s="309"/>
      <c r="FO350" s="309"/>
      <c r="FY350" s="309"/>
      <c r="GI350" s="309"/>
      <c r="GS350" s="309"/>
      <c r="HC350" s="309"/>
      <c r="HM350" s="309"/>
      <c r="HW350" s="309"/>
    </row>
    <row r="351" s="3" customFormat="true" x14ac:dyDescent="0.25">
      <c r="A351" s="309"/>
      <c r="K351" s="309"/>
      <c r="U351" s="309"/>
      <c r="AE351" s="309"/>
      <c r="AO351" s="309"/>
      <c r="AY351" s="309"/>
      <c r="AZ351" s="309"/>
      <c r="BI351" s="309"/>
      <c r="BS351" s="309"/>
      <c r="CC351" s="309"/>
      <c r="CM351" s="309"/>
      <c r="CW351" s="309"/>
      <c r="DG351" s="309"/>
      <c r="DQ351" s="309"/>
      <c r="EA351" s="309"/>
      <c r="EK351" s="309"/>
      <c r="EU351" s="309"/>
      <c r="FE351" s="309"/>
      <c r="FO351" s="309"/>
      <c r="FY351" s="309"/>
      <c r="GI351" s="309"/>
      <c r="GS351" s="309"/>
      <c r="HC351" s="309"/>
      <c r="HM351" s="309"/>
      <c r="HW351" s="309"/>
    </row>
    <row r="352" s="3" customFormat="true" x14ac:dyDescent="0.25">
      <c r="A352" s="309"/>
      <c r="K352" s="309"/>
      <c r="U352" s="309"/>
      <c r="AE352" s="309"/>
      <c r="AO352" s="309"/>
      <c r="AY352" s="309"/>
      <c r="AZ352" s="309"/>
      <c r="BI352" s="309"/>
      <c r="BS352" s="309"/>
      <c r="CC352" s="309"/>
      <c r="CM352" s="309"/>
      <c r="CW352" s="309"/>
      <c r="DG352" s="309"/>
      <c r="DQ352" s="309"/>
      <c r="EA352" s="309"/>
      <c r="EK352" s="309"/>
      <c r="EU352" s="309"/>
      <c r="FE352" s="309"/>
      <c r="FO352" s="309"/>
      <c r="FY352" s="309"/>
      <c r="GI352" s="309"/>
      <c r="GS352" s="309"/>
      <c r="HC352" s="309"/>
      <c r="HM352" s="309"/>
      <c r="HW352" s="309"/>
    </row>
    <row r="353" s="3" customFormat="true" x14ac:dyDescent="0.25">
      <c r="A353" s="309"/>
      <c r="K353" s="309"/>
      <c r="U353" s="309"/>
      <c r="AE353" s="309"/>
      <c r="AO353" s="309"/>
      <c r="AY353" s="309"/>
      <c r="AZ353" s="309"/>
      <c r="BI353" s="309"/>
      <c r="BS353" s="309"/>
      <c r="CC353" s="309"/>
      <c r="CM353" s="309"/>
      <c r="CW353" s="309"/>
      <c r="DG353" s="309"/>
      <c r="DQ353" s="309"/>
      <c r="EA353" s="309"/>
      <c r="EK353" s="309"/>
      <c r="EU353" s="309"/>
      <c r="FE353" s="309"/>
      <c r="FO353" s="309"/>
      <c r="FY353" s="309"/>
      <c r="GI353" s="309"/>
      <c r="GS353" s="309"/>
      <c r="HC353" s="309"/>
      <c r="HM353" s="309"/>
      <c r="HW353" s="309"/>
    </row>
    <row r="354" s="3" customFormat="true" x14ac:dyDescent="0.25">
      <c r="A354" s="309"/>
      <c r="K354" s="309"/>
      <c r="U354" s="309"/>
      <c r="AE354" s="309"/>
      <c r="AO354" s="309"/>
      <c r="AY354" s="309"/>
      <c r="AZ354" s="309"/>
      <c r="BI354" s="309"/>
      <c r="BS354" s="309"/>
      <c r="CC354" s="309"/>
      <c r="CM354" s="309"/>
      <c r="CW354" s="309"/>
      <c r="DG354" s="309"/>
      <c r="DQ354" s="309"/>
      <c r="EA354" s="309"/>
      <c r="EK354" s="309"/>
      <c r="EU354" s="309"/>
      <c r="FE354" s="309"/>
      <c r="FO354" s="309"/>
      <c r="FY354" s="309"/>
      <c r="GI354" s="309"/>
      <c r="GS354" s="309"/>
      <c r="HC354" s="309"/>
      <c r="HM354" s="309"/>
      <c r="HW354" s="309"/>
    </row>
    <row r="355" s="3" customFormat="true" x14ac:dyDescent="0.25">
      <c r="A355" s="309"/>
      <c r="K355" s="309"/>
      <c r="U355" s="309"/>
      <c r="AE355" s="309"/>
      <c r="AO355" s="309"/>
      <c r="AY355" s="309"/>
      <c r="AZ355" s="309"/>
      <c r="BI355" s="309"/>
      <c r="BS355" s="309"/>
      <c r="CC355" s="309"/>
      <c r="CM355" s="309"/>
      <c r="CW355" s="309"/>
      <c r="DG355" s="309"/>
      <c r="DQ355" s="309"/>
      <c r="EA355" s="309"/>
      <c r="EK355" s="309"/>
      <c r="EU355" s="309"/>
      <c r="FE355" s="309"/>
      <c r="FO355" s="309"/>
      <c r="FY355" s="309"/>
      <c r="GI355" s="309"/>
      <c r="GS355" s="309"/>
      <c r="HC355" s="309"/>
      <c r="HM355" s="309"/>
      <c r="HW355" s="309"/>
    </row>
    <row r="356" s="3" customFormat="true" x14ac:dyDescent="0.25">
      <c r="A356" s="309"/>
      <c r="K356" s="309"/>
      <c r="U356" s="309"/>
      <c r="AE356" s="309"/>
      <c r="AO356" s="309"/>
      <c r="AY356" s="309"/>
      <c r="AZ356" s="309"/>
      <c r="BI356" s="309"/>
      <c r="BS356" s="309"/>
      <c r="CC356" s="309"/>
      <c r="CM356" s="309"/>
      <c r="CW356" s="309"/>
      <c r="DG356" s="309"/>
      <c r="DQ356" s="309"/>
      <c r="EA356" s="309"/>
      <c r="EK356" s="309"/>
      <c r="EU356" s="309"/>
      <c r="FE356" s="309"/>
      <c r="FO356" s="309"/>
      <c r="FY356" s="309"/>
      <c r="GI356" s="309"/>
      <c r="GS356" s="309"/>
      <c r="HC356" s="309"/>
      <c r="HM356" s="309"/>
      <c r="HW356" s="309"/>
    </row>
    <row r="357" s="3" customFormat="true" x14ac:dyDescent="0.25">
      <c r="A357" s="309"/>
      <c r="K357" s="309"/>
      <c r="U357" s="309"/>
      <c r="AE357" s="309"/>
      <c r="AO357" s="309"/>
      <c r="AY357" s="309"/>
      <c r="AZ357" s="309"/>
      <c r="BI357" s="309"/>
      <c r="BS357" s="309"/>
      <c r="CC357" s="309"/>
      <c r="CM357" s="309"/>
      <c r="CW357" s="309"/>
      <c r="DG357" s="309"/>
      <c r="DQ357" s="309"/>
      <c r="EA357" s="309"/>
      <c r="EK357" s="309"/>
      <c r="EU357" s="309"/>
      <c r="FE357" s="309"/>
      <c r="FO357" s="309"/>
      <c r="FY357" s="309"/>
      <c r="GI357" s="309"/>
      <c r="GS357" s="309"/>
      <c r="HC357" s="309"/>
      <c r="HM357" s="309"/>
      <c r="HW357" s="309"/>
    </row>
    <row r="358" s="3" customFormat="true" x14ac:dyDescent="0.25">
      <c r="A358" s="309"/>
      <c r="K358" s="309"/>
      <c r="U358" s="309"/>
      <c r="AE358" s="309"/>
      <c r="AO358" s="309"/>
      <c r="AY358" s="309"/>
      <c r="AZ358" s="309"/>
      <c r="BI358" s="309"/>
      <c r="BS358" s="309"/>
      <c r="CC358" s="309"/>
      <c r="CM358" s="309"/>
      <c r="CW358" s="309"/>
      <c r="DG358" s="309"/>
      <c r="DQ358" s="309"/>
      <c r="EA358" s="309"/>
      <c r="EK358" s="309"/>
      <c r="EU358" s="309"/>
      <c r="FE358" s="309"/>
      <c r="FO358" s="309"/>
      <c r="FY358" s="309"/>
      <c r="GI358" s="309"/>
      <c r="GS358" s="309"/>
      <c r="HC358" s="309"/>
      <c r="HM358" s="309"/>
      <c r="HW358" s="309"/>
    </row>
    <row r="359" s="3" customFormat="true" x14ac:dyDescent="0.25">
      <c r="A359" s="309"/>
      <c r="K359" s="309"/>
      <c r="U359" s="309"/>
      <c r="AE359" s="309"/>
      <c r="AO359" s="309"/>
      <c r="AY359" s="309"/>
      <c r="AZ359" s="309"/>
      <c r="BI359" s="309"/>
      <c r="BS359" s="309"/>
      <c r="CC359" s="309"/>
      <c r="CM359" s="309"/>
      <c r="CW359" s="309"/>
      <c r="DG359" s="309"/>
      <c r="DQ359" s="309"/>
      <c r="EA359" s="309"/>
      <c r="EK359" s="309"/>
      <c r="EU359" s="309"/>
      <c r="FE359" s="309"/>
      <c r="FO359" s="309"/>
      <c r="FY359" s="309"/>
      <c r="GI359" s="309"/>
      <c r="GS359" s="309"/>
      <c r="HC359" s="309"/>
      <c r="HM359" s="309"/>
      <c r="HW359" s="309"/>
    </row>
    <row r="360" s="3" customFormat="true" x14ac:dyDescent="0.25">
      <c r="A360" s="309"/>
      <c r="K360" s="309"/>
      <c r="U360" s="309"/>
      <c r="AE360" s="309"/>
      <c r="AO360" s="309"/>
      <c r="AY360" s="309"/>
      <c r="AZ360" s="309"/>
      <c r="BI360" s="309"/>
      <c r="BS360" s="309"/>
      <c r="CC360" s="309"/>
      <c r="CM360" s="309"/>
      <c r="CW360" s="309"/>
      <c r="DG360" s="309"/>
      <c r="DQ360" s="309"/>
      <c r="EA360" s="309"/>
      <c r="EK360" s="309"/>
      <c r="EU360" s="309"/>
      <c r="FE360" s="309"/>
      <c r="FO360" s="309"/>
      <c r="FY360" s="309"/>
      <c r="GI360" s="309"/>
      <c r="GS360" s="309"/>
      <c r="HC360" s="309"/>
      <c r="HM360" s="309"/>
      <c r="HW360" s="309"/>
    </row>
    <row r="361" s="3" customFormat="true" x14ac:dyDescent="0.25">
      <c r="A361" s="309"/>
      <c r="K361" s="309"/>
      <c r="U361" s="309"/>
      <c r="AE361" s="309"/>
      <c r="AO361" s="309"/>
      <c r="AY361" s="309"/>
      <c r="AZ361" s="309"/>
      <c r="BI361" s="309"/>
      <c r="BS361" s="309"/>
      <c r="CC361" s="309"/>
      <c r="CM361" s="309"/>
      <c r="CW361" s="309"/>
      <c r="DG361" s="309"/>
      <c r="DQ361" s="309"/>
      <c r="EA361" s="309"/>
      <c r="EK361" s="309"/>
      <c r="EU361" s="309"/>
      <c r="FE361" s="309"/>
      <c r="FO361" s="309"/>
      <c r="FY361" s="309"/>
      <c r="GI361" s="309"/>
      <c r="GS361" s="309"/>
      <c r="HC361" s="309"/>
      <c r="HM361" s="309"/>
      <c r="HW361" s="309"/>
    </row>
    <row r="362" s="3" customFormat="true" x14ac:dyDescent="0.25">
      <c r="A362" s="309"/>
      <c r="K362" s="309"/>
      <c r="U362" s="309"/>
      <c r="AE362" s="309"/>
      <c r="AO362" s="309"/>
      <c r="AY362" s="309"/>
      <c r="AZ362" s="309"/>
      <c r="BI362" s="309"/>
      <c r="BS362" s="309"/>
      <c r="CC362" s="309"/>
      <c r="CM362" s="309"/>
      <c r="CW362" s="309"/>
      <c r="DG362" s="309"/>
      <c r="DQ362" s="309"/>
      <c r="EA362" s="309"/>
      <c r="EK362" s="309"/>
      <c r="EU362" s="309"/>
      <c r="FE362" s="309"/>
      <c r="FO362" s="309"/>
      <c r="FY362" s="309"/>
      <c r="GI362" s="309"/>
      <c r="GS362" s="309"/>
      <c r="HC362" s="309"/>
      <c r="HM362" s="309"/>
      <c r="HW362" s="309"/>
    </row>
    <row r="363" s="3" customFormat="true" x14ac:dyDescent="0.25">
      <c r="A363" s="309"/>
      <c r="K363" s="309"/>
      <c r="U363" s="309"/>
      <c r="AE363" s="309"/>
      <c r="AO363" s="309"/>
      <c r="AY363" s="309"/>
      <c r="AZ363" s="309"/>
      <c r="BI363" s="309"/>
      <c r="BS363" s="309"/>
      <c r="CC363" s="309"/>
      <c r="CM363" s="309"/>
      <c r="CW363" s="309"/>
      <c r="DG363" s="309"/>
      <c r="DQ363" s="309"/>
      <c r="EA363" s="309"/>
      <c r="EK363" s="309"/>
      <c r="EU363" s="309"/>
      <c r="FE363" s="309"/>
      <c r="FO363" s="309"/>
      <c r="FY363" s="309"/>
      <c r="GI363" s="309"/>
      <c r="GS363" s="309"/>
      <c r="HC363" s="309"/>
      <c r="HM363" s="309"/>
      <c r="HW363" s="309"/>
    </row>
    <row r="364" s="3" customFormat="true" x14ac:dyDescent="0.25">
      <c r="A364" s="309"/>
      <c r="K364" s="309"/>
      <c r="U364" s="309"/>
      <c r="AE364" s="309"/>
      <c r="AO364" s="309"/>
      <c r="AY364" s="309"/>
      <c r="AZ364" s="309"/>
      <c r="BI364" s="309"/>
      <c r="BS364" s="309"/>
      <c r="CC364" s="309"/>
      <c r="CM364" s="309"/>
      <c r="CW364" s="309"/>
      <c r="DG364" s="309"/>
      <c r="DQ364" s="309"/>
      <c r="EA364" s="309"/>
      <c r="EK364" s="309"/>
      <c r="EU364" s="309"/>
      <c r="FE364" s="309"/>
      <c r="FO364" s="309"/>
      <c r="FY364" s="309"/>
      <c r="GI364" s="309"/>
      <c r="GS364" s="309"/>
      <c r="HC364" s="309"/>
      <c r="HM364" s="309"/>
      <c r="HW364" s="309"/>
    </row>
    <row r="365" s="3" customFormat="true" x14ac:dyDescent="0.25">
      <c r="A365" s="309"/>
      <c r="K365" s="309"/>
      <c r="U365" s="309"/>
      <c r="AE365" s="309"/>
      <c r="AO365" s="309"/>
      <c r="AY365" s="309"/>
      <c r="AZ365" s="309"/>
      <c r="BI365" s="309"/>
      <c r="BS365" s="309"/>
      <c r="CC365" s="309"/>
      <c r="CM365" s="309"/>
      <c r="CW365" s="309"/>
      <c r="DG365" s="309"/>
      <c r="DQ365" s="309"/>
      <c r="EA365" s="309"/>
      <c r="EK365" s="309"/>
      <c r="EU365" s="309"/>
      <c r="FE365" s="309"/>
      <c r="FO365" s="309"/>
      <c r="FY365" s="309"/>
      <c r="GI365" s="309"/>
      <c r="GS365" s="309"/>
      <c r="HC365" s="309"/>
      <c r="HM365" s="309"/>
      <c r="HW365" s="309"/>
    </row>
    <row r="366" s="3" customFormat="true" x14ac:dyDescent="0.25">
      <c r="A366" s="309"/>
      <c r="K366" s="309"/>
      <c r="U366" s="309"/>
      <c r="AE366" s="309"/>
      <c r="AO366" s="309"/>
      <c r="AY366" s="309"/>
      <c r="AZ366" s="309"/>
      <c r="BI366" s="309"/>
      <c r="BS366" s="309"/>
      <c r="CC366" s="309"/>
      <c r="CM366" s="309"/>
      <c r="CW366" s="309"/>
      <c r="DG366" s="309"/>
      <c r="DQ366" s="309"/>
      <c r="EA366" s="309"/>
      <c r="EK366" s="309"/>
      <c r="EU366" s="309"/>
      <c r="FE366" s="309"/>
      <c r="FO366" s="309"/>
      <c r="FY366" s="309"/>
      <c r="GI366" s="309"/>
      <c r="GS366" s="309"/>
      <c r="HC366" s="309"/>
      <c r="HM366" s="309"/>
      <c r="HW366" s="309"/>
    </row>
    <row r="367" s="3" customFormat="true" x14ac:dyDescent="0.25">
      <c r="A367" s="309"/>
      <c r="K367" s="309"/>
      <c r="U367" s="309"/>
      <c r="AE367" s="309"/>
      <c r="AO367" s="309"/>
      <c r="AY367" s="309"/>
      <c r="AZ367" s="309"/>
      <c r="BI367" s="309"/>
      <c r="BS367" s="309"/>
      <c r="CC367" s="309"/>
      <c r="CM367" s="309"/>
      <c r="CW367" s="309"/>
      <c r="DG367" s="309"/>
      <c r="DQ367" s="309"/>
      <c r="EA367" s="309"/>
      <c r="EK367" s="309"/>
      <c r="EU367" s="309"/>
      <c r="FE367" s="309"/>
      <c r="FO367" s="309"/>
      <c r="FY367" s="309"/>
      <c r="GI367" s="309"/>
      <c r="GS367" s="309"/>
      <c r="HC367" s="309"/>
      <c r="HM367" s="309"/>
      <c r="HW367" s="309"/>
    </row>
    <row r="368" s="3" customFormat="true" x14ac:dyDescent="0.25">
      <c r="A368" s="309"/>
      <c r="K368" s="309"/>
      <c r="U368" s="309"/>
      <c r="AE368" s="309"/>
      <c r="AO368" s="309"/>
      <c r="AY368" s="309"/>
      <c r="AZ368" s="309"/>
      <c r="BI368" s="309"/>
      <c r="BS368" s="309"/>
      <c r="CC368" s="309"/>
      <c r="CM368" s="309"/>
      <c r="CW368" s="309"/>
      <c r="DG368" s="309"/>
      <c r="DQ368" s="309"/>
      <c r="EA368" s="309"/>
      <c r="EK368" s="309"/>
      <c r="EU368" s="309"/>
      <c r="FE368" s="309"/>
      <c r="FO368" s="309"/>
      <c r="FY368" s="309"/>
      <c r="GI368" s="309"/>
      <c r="GS368" s="309"/>
      <c r="HC368" s="309"/>
      <c r="HM368" s="309"/>
      <c r="HW368" s="309"/>
    </row>
    <row r="369" s="3" customFormat="true" x14ac:dyDescent="0.25">
      <c r="A369" s="309"/>
      <c r="K369" s="309"/>
      <c r="U369" s="309"/>
      <c r="AE369" s="309"/>
      <c r="AO369" s="309"/>
      <c r="AY369" s="309"/>
      <c r="AZ369" s="309"/>
      <c r="BI369" s="309"/>
      <c r="BS369" s="309"/>
      <c r="CC369" s="309"/>
      <c r="CM369" s="309"/>
      <c r="CW369" s="309"/>
      <c r="DG369" s="309"/>
      <c r="DQ369" s="309"/>
      <c r="EA369" s="309"/>
      <c r="EK369" s="309"/>
      <c r="EU369" s="309"/>
      <c r="FE369" s="309"/>
      <c r="FO369" s="309"/>
      <c r="FY369" s="309"/>
      <c r="GI369" s="309"/>
      <c r="GS369" s="309"/>
      <c r="HC369" s="309"/>
      <c r="HM369" s="309"/>
      <c r="HW369" s="309"/>
    </row>
    <row r="370" s="3" customFormat="true" x14ac:dyDescent="0.25">
      <c r="A370" s="309"/>
      <c r="K370" s="309"/>
      <c r="U370" s="309"/>
      <c r="AE370" s="309"/>
      <c r="AO370" s="309"/>
      <c r="AY370" s="309"/>
      <c r="AZ370" s="309"/>
      <c r="BI370" s="309"/>
      <c r="BS370" s="309"/>
      <c r="CC370" s="309"/>
      <c r="CM370" s="309"/>
      <c r="CW370" s="309"/>
      <c r="DG370" s="309"/>
      <c r="DQ370" s="309"/>
      <c r="EA370" s="309"/>
      <c r="EK370" s="309"/>
      <c r="EU370" s="309"/>
      <c r="FE370" s="309"/>
      <c r="FO370" s="309"/>
      <c r="FY370" s="309"/>
      <c r="GI370" s="309"/>
      <c r="GS370" s="309"/>
      <c r="HC370" s="309"/>
      <c r="HM370" s="309"/>
      <c r="HW370" s="309"/>
    </row>
    <row r="371" s="3" customFormat="true" x14ac:dyDescent="0.25">
      <c r="A371" s="309"/>
      <c r="K371" s="309"/>
      <c r="U371" s="309"/>
      <c r="AE371" s="309"/>
      <c r="AO371" s="309"/>
      <c r="AY371" s="309"/>
      <c r="AZ371" s="309"/>
      <c r="BI371" s="309"/>
      <c r="BS371" s="309"/>
      <c r="CC371" s="309"/>
      <c r="CM371" s="309"/>
      <c r="CW371" s="309"/>
      <c r="DG371" s="309"/>
      <c r="DQ371" s="309"/>
      <c r="EA371" s="309"/>
      <c r="EK371" s="309"/>
      <c r="EU371" s="309"/>
      <c r="FE371" s="309"/>
      <c r="FO371" s="309"/>
      <c r="FY371" s="309"/>
      <c r="GI371" s="309"/>
      <c r="GS371" s="309"/>
      <c r="HC371" s="309"/>
      <c r="HM371" s="309"/>
      <c r="HW371" s="309"/>
    </row>
    <row r="372" s="3" customFormat="true" x14ac:dyDescent="0.25">
      <c r="A372" s="309"/>
      <c r="K372" s="309"/>
      <c r="U372" s="309"/>
      <c r="AE372" s="309"/>
      <c r="AO372" s="309"/>
      <c r="AY372" s="309"/>
      <c r="AZ372" s="309"/>
      <c r="BI372" s="309"/>
      <c r="BS372" s="309"/>
      <c r="CC372" s="309"/>
      <c r="CM372" s="309"/>
      <c r="CW372" s="309"/>
      <c r="DG372" s="309"/>
      <c r="DQ372" s="309"/>
      <c r="EA372" s="309"/>
      <c r="EK372" s="309"/>
      <c r="EU372" s="309"/>
      <c r="FE372" s="309"/>
      <c r="FO372" s="309"/>
      <c r="FY372" s="309"/>
      <c r="GI372" s="309"/>
      <c r="GS372" s="309"/>
      <c r="HC372" s="309"/>
      <c r="HM372" s="309"/>
      <c r="HW372" s="309"/>
    </row>
    <row r="373" s="3" customFormat="true" x14ac:dyDescent="0.25">
      <c r="A373" s="309"/>
      <c r="K373" s="309"/>
      <c r="U373" s="309"/>
      <c r="AE373" s="309"/>
      <c r="AO373" s="309"/>
      <c r="AY373" s="309"/>
      <c r="AZ373" s="309"/>
      <c r="BI373" s="309"/>
      <c r="BS373" s="309"/>
      <c r="CC373" s="309"/>
      <c r="CM373" s="309"/>
      <c r="CW373" s="309"/>
      <c r="DG373" s="309"/>
      <c r="DQ373" s="309"/>
      <c r="EA373" s="309"/>
      <c r="EK373" s="309"/>
      <c r="EU373" s="309"/>
      <c r="FE373" s="309"/>
      <c r="FO373" s="309"/>
      <c r="FY373" s="309"/>
      <c r="GI373" s="309"/>
      <c r="GS373" s="309"/>
      <c r="HC373" s="309"/>
      <c r="HM373" s="309"/>
      <c r="HW373" s="309"/>
    </row>
    <row r="374" s="3" customFormat="true" x14ac:dyDescent="0.25">
      <c r="A374" s="309"/>
      <c r="K374" s="309"/>
      <c r="U374" s="309"/>
      <c r="AE374" s="309"/>
      <c r="AO374" s="309"/>
      <c r="AY374" s="309"/>
      <c r="AZ374" s="309"/>
      <c r="BI374" s="309"/>
      <c r="BS374" s="309"/>
      <c r="CC374" s="309"/>
      <c r="CM374" s="309"/>
      <c r="CW374" s="309"/>
      <c r="DG374" s="309"/>
      <c r="DQ374" s="309"/>
      <c r="EA374" s="309"/>
      <c r="EK374" s="309"/>
      <c r="EU374" s="309"/>
      <c r="FE374" s="309"/>
      <c r="FO374" s="309"/>
      <c r="FY374" s="309"/>
      <c r="GI374" s="309"/>
      <c r="GS374" s="309"/>
      <c r="HC374" s="309"/>
      <c r="HM374" s="309"/>
      <c r="HW374" s="309"/>
    </row>
    <row r="375" s="3" customFormat="true" x14ac:dyDescent="0.25">
      <c r="A375" s="309"/>
      <c r="K375" s="309"/>
      <c r="U375" s="309"/>
      <c r="AE375" s="309"/>
      <c r="AO375" s="309"/>
      <c r="AY375" s="309"/>
      <c r="AZ375" s="309"/>
      <c r="BI375" s="309"/>
      <c r="BS375" s="309"/>
      <c r="CC375" s="309"/>
      <c r="CM375" s="309"/>
      <c r="CW375" s="309"/>
      <c r="DG375" s="309"/>
      <c r="DQ375" s="309"/>
      <c r="EA375" s="309"/>
      <c r="EK375" s="309"/>
      <c r="EU375" s="309"/>
      <c r="FE375" s="309"/>
      <c r="FO375" s="309"/>
      <c r="FY375" s="309"/>
      <c r="GI375" s="309"/>
      <c r="GS375" s="309"/>
      <c r="HC375" s="309"/>
      <c r="HM375" s="309"/>
      <c r="HW375" s="309"/>
    </row>
    <row r="376" s="3" customFormat="true" x14ac:dyDescent="0.25">
      <c r="A376" s="309"/>
      <c r="K376" s="309"/>
      <c r="U376" s="309"/>
      <c r="AE376" s="309"/>
      <c r="AO376" s="309"/>
      <c r="AY376" s="309"/>
      <c r="AZ376" s="309"/>
      <c r="BI376" s="309"/>
      <c r="BS376" s="309"/>
      <c r="CC376" s="309"/>
      <c r="CM376" s="309"/>
      <c r="CW376" s="309"/>
      <c r="DG376" s="309"/>
      <c r="DQ376" s="309"/>
      <c r="EA376" s="309"/>
      <c r="EK376" s="309"/>
      <c r="EU376" s="309"/>
      <c r="FE376" s="309"/>
      <c r="FO376" s="309"/>
      <c r="FY376" s="309"/>
      <c r="GI376" s="309"/>
      <c r="GS376" s="309"/>
      <c r="HC376" s="309"/>
      <c r="HM376" s="309"/>
      <c r="HW376" s="309"/>
    </row>
    <row r="377" s="3" customFormat="true" x14ac:dyDescent="0.25">
      <c r="A377" s="309"/>
      <c r="K377" s="309"/>
      <c r="U377" s="309"/>
      <c r="AE377" s="309"/>
      <c r="AO377" s="309"/>
      <c r="AY377" s="309"/>
      <c r="AZ377" s="309"/>
      <c r="BI377" s="309"/>
      <c r="BS377" s="309"/>
      <c r="CC377" s="309"/>
      <c r="CM377" s="309"/>
      <c r="CW377" s="309"/>
      <c r="DG377" s="309"/>
      <c r="DQ377" s="309"/>
      <c r="EA377" s="309"/>
      <c r="EK377" s="309"/>
      <c r="EU377" s="309"/>
      <c r="FE377" s="309"/>
      <c r="FO377" s="309"/>
      <c r="FY377" s="309"/>
      <c r="GI377" s="309"/>
      <c r="GS377" s="309"/>
      <c r="HC377" s="309"/>
      <c r="HM377" s="309"/>
      <c r="HW377" s="309"/>
    </row>
    <row r="378" s="3" customFormat="true" x14ac:dyDescent="0.25">
      <c r="A378" s="309"/>
      <c r="K378" s="309"/>
      <c r="U378" s="309"/>
      <c r="AE378" s="309"/>
      <c r="AO378" s="309"/>
      <c r="AY378" s="309"/>
      <c r="AZ378" s="309"/>
      <c r="BI378" s="309"/>
      <c r="BS378" s="309"/>
      <c r="CC378" s="309"/>
      <c r="CM378" s="309"/>
      <c r="CW378" s="309"/>
      <c r="DG378" s="309"/>
      <c r="DQ378" s="309"/>
      <c r="EA378" s="309"/>
      <c r="EK378" s="309"/>
      <c r="EU378" s="309"/>
      <c r="FE378" s="309"/>
      <c r="FO378" s="309"/>
      <c r="FY378" s="309"/>
      <c r="GI378" s="309"/>
      <c r="GS378" s="309"/>
      <c r="HC378" s="309"/>
      <c r="HM378" s="309"/>
      <c r="HW378" s="309"/>
    </row>
    <row r="379" s="3" customFormat="true" x14ac:dyDescent="0.25">
      <c r="A379" s="309"/>
      <c r="K379" s="309"/>
      <c r="U379" s="309"/>
      <c r="AE379" s="309"/>
      <c r="AO379" s="309"/>
      <c r="AY379" s="309"/>
      <c r="AZ379" s="309"/>
      <c r="BI379" s="309"/>
      <c r="BS379" s="309"/>
      <c r="CC379" s="309"/>
      <c r="CM379" s="309"/>
      <c r="CW379" s="309"/>
      <c r="DG379" s="309"/>
      <c r="DQ379" s="309"/>
      <c r="EA379" s="309"/>
      <c r="EK379" s="309"/>
      <c r="EU379" s="309"/>
      <c r="FE379" s="309"/>
      <c r="FO379" s="309"/>
      <c r="FY379" s="309"/>
      <c r="GI379" s="309"/>
      <c r="GS379" s="309"/>
      <c r="HC379" s="309"/>
      <c r="HM379" s="309"/>
      <c r="HW379" s="309"/>
    </row>
    <row r="380" s="3" customFormat="true" x14ac:dyDescent="0.25">
      <c r="A380" s="309"/>
      <c r="K380" s="309"/>
      <c r="U380" s="309"/>
      <c r="AE380" s="309"/>
      <c r="AO380" s="309"/>
      <c r="AY380" s="309"/>
      <c r="AZ380" s="309"/>
      <c r="BI380" s="309"/>
      <c r="BS380" s="309"/>
      <c r="CC380" s="309"/>
      <c r="CM380" s="309"/>
      <c r="CW380" s="309"/>
      <c r="DG380" s="309"/>
      <c r="DQ380" s="309"/>
      <c r="EA380" s="309"/>
      <c r="EK380" s="309"/>
      <c r="EU380" s="309"/>
      <c r="FE380" s="309"/>
      <c r="FO380" s="309"/>
      <c r="FY380" s="309"/>
      <c r="GI380" s="309"/>
      <c r="GS380" s="309"/>
      <c r="HC380" s="309"/>
      <c r="HM380" s="309"/>
      <c r="HW380" s="309"/>
    </row>
    <row r="381" s="3" customFormat="true" x14ac:dyDescent="0.25">
      <c r="A381" s="309"/>
      <c r="K381" s="309"/>
      <c r="U381" s="309"/>
      <c r="AE381" s="309"/>
      <c r="AO381" s="309"/>
      <c r="AY381" s="309"/>
      <c r="AZ381" s="309"/>
      <c r="BI381" s="309"/>
      <c r="BS381" s="309"/>
      <c r="CC381" s="309"/>
      <c r="CM381" s="309"/>
      <c r="CW381" s="309"/>
      <c r="DG381" s="309"/>
      <c r="DQ381" s="309"/>
      <c r="EA381" s="309"/>
      <c r="EK381" s="309"/>
      <c r="EU381" s="309"/>
      <c r="FE381" s="309"/>
      <c r="FO381" s="309"/>
      <c r="FY381" s="309"/>
      <c r="GI381" s="309"/>
      <c r="GS381" s="309"/>
      <c r="HC381" s="309"/>
      <c r="HM381" s="309"/>
      <c r="HW381" s="309"/>
    </row>
    <row r="382" s="3" customFormat="true" x14ac:dyDescent="0.25">
      <c r="A382" s="309"/>
      <c r="K382" s="309"/>
      <c r="U382" s="309"/>
      <c r="AE382" s="309"/>
      <c r="AO382" s="309"/>
      <c r="AY382" s="309"/>
      <c r="AZ382" s="309"/>
      <c r="BI382" s="309"/>
      <c r="BS382" s="309"/>
      <c r="CC382" s="309"/>
      <c r="CM382" s="309"/>
      <c r="CW382" s="309"/>
      <c r="DG382" s="309"/>
      <c r="DQ382" s="309"/>
      <c r="EA382" s="309"/>
      <c r="EK382" s="309"/>
      <c r="EU382" s="309"/>
      <c r="FE382" s="309"/>
      <c r="FO382" s="309"/>
      <c r="FY382" s="309"/>
      <c r="GI382" s="309"/>
      <c r="GS382" s="309"/>
      <c r="HC382" s="309"/>
      <c r="HM382" s="309"/>
      <c r="HW382" s="309"/>
    </row>
    <row r="383" s="3" customFormat="true" x14ac:dyDescent="0.25">
      <c r="A383" s="309"/>
      <c r="K383" s="309"/>
      <c r="U383" s="309"/>
      <c r="AE383" s="309"/>
      <c r="AO383" s="309"/>
      <c r="AY383" s="309"/>
      <c r="AZ383" s="309"/>
      <c r="BI383" s="309"/>
      <c r="BS383" s="309"/>
      <c r="CC383" s="309"/>
      <c r="CM383" s="309"/>
      <c r="CW383" s="309"/>
      <c r="DG383" s="309"/>
      <c r="DQ383" s="309"/>
      <c r="EA383" s="309"/>
      <c r="EK383" s="309"/>
      <c r="EU383" s="309"/>
      <c r="FE383" s="309"/>
      <c r="FO383" s="309"/>
      <c r="FY383" s="309"/>
      <c r="GI383" s="309"/>
      <c r="GS383" s="309"/>
      <c r="HC383" s="309"/>
      <c r="HM383" s="309"/>
      <c r="HW383" s="309"/>
    </row>
    <row r="384" s="3" customFormat="true" x14ac:dyDescent="0.25">
      <c r="A384" s="309"/>
      <c r="K384" s="309"/>
      <c r="U384" s="309"/>
      <c r="AE384" s="309"/>
      <c r="AO384" s="309"/>
      <c r="AY384" s="309"/>
      <c r="AZ384" s="309"/>
      <c r="BI384" s="309"/>
      <c r="BS384" s="309"/>
      <c r="CC384" s="309"/>
      <c r="CM384" s="309"/>
      <c r="CW384" s="309"/>
      <c r="DG384" s="309"/>
      <c r="DQ384" s="309"/>
      <c r="EA384" s="309"/>
      <c r="EK384" s="309"/>
      <c r="EU384" s="309"/>
      <c r="FE384" s="309"/>
      <c r="FO384" s="309"/>
      <c r="FY384" s="309"/>
      <c r="GI384" s="309"/>
      <c r="GS384" s="309"/>
      <c r="HC384" s="309"/>
      <c r="HM384" s="309"/>
      <c r="HW384" s="309"/>
    </row>
    <row r="385" s="3" customFormat="true" x14ac:dyDescent="0.25">
      <c r="A385" s="309"/>
      <c r="K385" s="309"/>
      <c r="U385" s="309"/>
      <c r="AE385" s="309"/>
      <c r="AO385" s="309"/>
      <c r="AY385" s="309"/>
      <c r="AZ385" s="309"/>
      <c r="BI385" s="309"/>
      <c r="BS385" s="309"/>
      <c r="CC385" s="309"/>
      <c r="CM385" s="309"/>
      <c r="CW385" s="309"/>
      <c r="DG385" s="309"/>
      <c r="DQ385" s="309"/>
      <c r="EA385" s="309"/>
      <c r="EK385" s="309"/>
      <c r="EU385" s="309"/>
      <c r="FE385" s="309"/>
      <c r="FO385" s="309"/>
      <c r="FY385" s="309"/>
      <c r="GI385" s="309"/>
      <c r="GS385" s="309"/>
      <c r="HC385" s="309"/>
      <c r="HM385" s="309"/>
      <c r="HW385" s="309"/>
    </row>
    <row r="386" s="3" customFormat="true" x14ac:dyDescent="0.25">
      <c r="A386" s="309"/>
      <c r="K386" s="309"/>
      <c r="U386" s="309"/>
      <c r="AE386" s="309"/>
      <c r="AO386" s="309"/>
      <c r="AY386" s="309"/>
      <c r="AZ386" s="309"/>
      <c r="BI386" s="309"/>
      <c r="BS386" s="309"/>
      <c r="CC386" s="309"/>
      <c r="CM386" s="309"/>
      <c r="CW386" s="309"/>
      <c r="DG386" s="309"/>
      <c r="DQ386" s="309"/>
      <c r="EA386" s="309"/>
      <c r="EK386" s="309"/>
      <c r="EU386" s="309"/>
      <c r="FE386" s="309"/>
      <c r="FO386" s="309"/>
      <c r="FY386" s="309"/>
      <c r="GI386" s="309"/>
      <c r="GS386" s="309"/>
      <c r="HC386" s="309"/>
      <c r="HM386" s="309"/>
      <c r="HW386" s="309"/>
    </row>
    <row r="387" s="3" customFormat="true" x14ac:dyDescent="0.25">
      <c r="A387" s="309"/>
      <c r="K387" s="309"/>
      <c r="U387" s="309"/>
      <c r="AE387" s="309"/>
      <c r="AO387" s="309"/>
      <c r="AY387" s="309"/>
      <c r="AZ387" s="309"/>
      <c r="BI387" s="309"/>
      <c r="BS387" s="309"/>
      <c r="CC387" s="309"/>
      <c r="CM387" s="309"/>
      <c r="CW387" s="309"/>
      <c r="DG387" s="309"/>
      <c r="DQ387" s="309"/>
      <c r="EA387" s="309"/>
      <c r="EK387" s="309"/>
      <c r="EU387" s="309"/>
      <c r="FE387" s="309"/>
      <c r="FO387" s="309"/>
      <c r="FY387" s="309"/>
      <c r="GI387" s="309"/>
      <c r="GS387" s="309"/>
      <c r="HC387" s="309"/>
      <c r="HM387" s="309"/>
      <c r="HW387" s="309"/>
    </row>
    <row r="388" s="3" customFormat="true" x14ac:dyDescent="0.25">
      <c r="A388" s="309"/>
      <c r="K388" s="309"/>
      <c r="U388" s="309"/>
      <c r="AE388" s="309"/>
      <c r="AO388" s="309"/>
      <c r="AY388" s="309"/>
      <c r="AZ388" s="309"/>
      <c r="BI388" s="309"/>
      <c r="BS388" s="309"/>
      <c r="CC388" s="309"/>
      <c r="CM388" s="309"/>
      <c r="CW388" s="309"/>
      <c r="DG388" s="309"/>
      <c r="DQ388" s="309"/>
      <c r="EA388" s="309"/>
      <c r="EK388" s="309"/>
      <c r="EU388" s="309"/>
      <c r="FE388" s="309"/>
      <c r="FO388" s="309"/>
      <c r="FY388" s="309"/>
      <c r="GI388" s="309"/>
      <c r="GS388" s="309"/>
      <c r="HC388" s="309"/>
      <c r="HM388" s="309"/>
      <c r="HW388" s="309"/>
    </row>
    <row r="389" s="3" customFormat="true" x14ac:dyDescent="0.25">
      <c r="A389" s="309"/>
      <c r="K389" s="309"/>
      <c r="U389" s="309"/>
      <c r="AE389" s="309"/>
      <c r="AO389" s="309"/>
      <c r="AY389" s="309"/>
      <c r="AZ389" s="309"/>
      <c r="BI389" s="309"/>
      <c r="BS389" s="309"/>
      <c r="CC389" s="309"/>
      <c r="CM389" s="309"/>
      <c r="CW389" s="309"/>
      <c r="DG389" s="309"/>
      <c r="DQ389" s="309"/>
      <c r="EA389" s="309"/>
      <c r="EK389" s="309"/>
      <c r="EU389" s="309"/>
      <c r="FE389" s="309"/>
      <c r="FO389" s="309"/>
      <c r="FY389" s="309"/>
      <c r="GI389" s="309"/>
      <c r="GS389" s="309"/>
      <c r="HC389" s="309"/>
      <c r="HM389" s="309"/>
      <c r="HW389" s="309"/>
    </row>
    <row r="390" s="3" customFormat="true" x14ac:dyDescent="0.25">
      <c r="A390" s="309"/>
      <c r="K390" s="309"/>
      <c r="U390" s="309"/>
      <c r="AE390" s="309"/>
      <c r="AO390" s="309"/>
      <c r="AY390" s="309"/>
      <c r="AZ390" s="309"/>
      <c r="BI390" s="309"/>
      <c r="BS390" s="309"/>
      <c r="CC390" s="309"/>
      <c r="CM390" s="309"/>
      <c r="CW390" s="309"/>
      <c r="DG390" s="309"/>
      <c r="DQ390" s="309"/>
      <c r="EA390" s="309"/>
      <c r="EK390" s="309"/>
      <c r="EU390" s="309"/>
      <c r="FE390" s="309"/>
      <c r="FO390" s="309"/>
      <c r="FY390" s="309"/>
      <c r="GI390" s="309"/>
      <c r="GS390" s="309"/>
      <c r="HC390" s="309"/>
      <c r="HM390" s="309"/>
      <c r="HW390" s="309"/>
    </row>
    <row r="391" s="3" customFormat="true" x14ac:dyDescent="0.25">
      <c r="A391" s="309"/>
      <c r="K391" s="309"/>
      <c r="U391" s="309"/>
      <c r="AE391" s="309"/>
      <c r="AO391" s="309"/>
      <c r="AY391" s="309"/>
      <c r="AZ391" s="309"/>
      <c r="BI391" s="309"/>
      <c r="BS391" s="309"/>
      <c r="CC391" s="309"/>
      <c r="CM391" s="309"/>
      <c r="CW391" s="309"/>
      <c r="DG391" s="309"/>
      <c r="DQ391" s="309"/>
      <c r="EA391" s="309"/>
      <c r="EK391" s="309"/>
      <c r="EU391" s="309"/>
      <c r="FE391" s="309"/>
      <c r="FO391" s="309"/>
      <c r="FY391" s="309"/>
      <c r="GI391" s="309"/>
      <c r="GS391" s="309"/>
      <c r="HC391" s="309"/>
      <c r="HM391" s="309"/>
      <c r="HW391" s="309"/>
    </row>
    <row r="392" s="3" customFormat="true" x14ac:dyDescent="0.25">
      <c r="A392" s="309"/>
      <c r="K392" s="309"/>
      <c r="U392" s="309"/>
      <c r="AE392" s="309"/>
      <c r="AO392" s="309"/>
      <c r="AY392" s="309"/>
      <c r="AZ392" s="309"/>
      <c r="BI392" s="309"/>
      <c r="BS392" s="309"/>
      <c r="CC392" s="309"/>
      <c r="CM392" s="309"/>
      <c r="CW392" s="309"/>
      <c r="DG392" s="309"/>
      <c r="DQ392" s="309"/>
      <c r="EA392" s="309"/>
      <c r="EK392" s="309"/>
      <c r="EU392" s="309"/>
      <c r="FE392" s="309"/>
      <c r="FO392" s="309"/>
      <c r="FY392" s="309"/>
      <c r="GI392" s="309"/>
      <c r="GS392" s="309"/>
      <c r="HC392" s="309"/>
      <c r="HM392" s="309"/>
      <c r="HW392" s="309"/>
    </row>
    <row r="393" s="3" customFormat="true" x14ac:dyDescent="0.25">
      <c r="A393" s="309"/>
      <c r="K393" s="309"/>
      <c r="U393" s="309"/>
      <c r="AE393" s="309"/>
      <c r="AO393" s="309"/>
      <c r="AY393" s="309"/>
      <c r="AZ393" s="309"/>
      <c r="BI393" s="309"/>
      <c r="BS393" s="309"/>
      <c r="CC393" s="309"/>
      <c r="CM393" s="309"/>
      <c r="CW393" s="309"/>
      <c r="DG393" s="309"/>
      <c r="DQ393" s="309"/>
      <c r="EA393" s="309"/>
      <c r="EK393" s="309"/>
      <c r="EU393" s="309"/>
      <c r="FE393" s="309"/>
      <c r="FO393" s="309"/>
      <c r="FY393" s="309"/>
      <c r="GI393" s="309"/>
      <c r="GS393" s="309"/>
      <c r="HC393" s="309"/>
      <c r="HM393" s="309"/>
      <c r="HW393" s="309"/>
    </row>
    <row r="394" s="3" customFormat="true" x14ac:dyDescent="0.25">
      <c r="A394" s="309"/>
      <c r="K394" s="309"/>
      <c r="U394" s="309"/>
      <c r="AE394" s="309"/>
      <c r="AO394" s="309"/>
      <c r="AY394" s="309"/>
      <c r="AZ394" s="309"/>
      <c r="BI394" s="309"/>
      <c r="BS394" s="309"/>
      <c r="CC394" s="309"/>
      <c r="CM394" s="309"/>
      <c r="CW394" s="309"/>
      <c r="DG394" s="309"/>
      <c r="DQ394" s="309"/>
      <c r="EA394" s="309"/>
      <c r="EK394" s="309"/>
      <c r="EU394" s="309"/>
      <c r="FE394" s="309"/>
      <c r="FO394" s="309"/>
      <c r="FY394" s="309"/>
      <c r="GI394" s="309"/>
      <c r="GS394" s="309"/>
      <c r="HC394" s="309"/>
      <c r="HM394" s="309"/>
      <c r="HW394" s="309"/>
    </row>
    <row r="395" s="3" customFormat="true" x14ac:dyDescent="0.25">
      <c r="A395" s="309"/>
      <c r="K395" s="309"/>
      <c r="U395" s="309"/>
      <c r="AE395" s="309"/>
      <c r="AO395" s="309"/>
      <c r="AY395" s="309"/>
      <c r="AZ395" s="309"/>
      <c r="BI395" s="309"/>
      <c r="BS395" s="309"/>
      <c r="CC395" s="309"/>
      <c r="CM395" s="309"/>
      <c r="CW395" s="309"/>
      <c r="DG395" s="309"/>
      <c r="DQ395" s="309"/>
      <c r="EA395" s="309"/>
      <c r="EK395" s="309"/>
      <c r="EU395" s="309"/>
      <c r="FE395" s="309"/>
      <c r="FO395" s="309"/>
      <c r="FY395" s="309"/>
      <c r="GI395" s="309"/>
      <c r="GS395" s="309"/>
      <c r="HC395" s="309"/>
      <c r="HM395" s="309"/>
      <c r="HW395" s="309"/>
    </row>
    <row r="396" s="3" customFormat="true" x14ac:dyDescent="0.25">
      <c r="A396" s="309"/>
      <c r="K396" s="309"/>
      <c r="U396" s="309"/>
      <c r="AE396" s="309"/>
      <c r="AO396" s="309"/>
      <c r="AY396" s="309"/>
      <c r="AZ396" s="309"/>
      <c r="BI396" s="309"/>
      <c r="BS396" s="309"/>
      <c r="CC396" s="309"/>
      <c r="CM396" s="309"/>
      <c r="CW396" s="309"/>
      <c r="DG396" s="309"/>
      <c r="DQ396" s="309"/>
      <c r="EA396" s="309"/>
      <c r="EK396" s="309"/>
      <c r="EU396" s="309"/>
      <c r="FE396" s="309"/>
      <c r="FO396" s="309"/>
      <c r="FY396" s="309"/>
      <c r="GI396" s="309"/>
      <c r="GS396" s="309"/>
      <c r="HC396" s="309"/>
      <c r="HM396" s="309"/>
      <c r="HW396" s="309"/>
    </row>
    <row r="397" s="3" customFormat="true" x14ac:dyDescent="0.25">
      <c r="A397" s="309"/>
      <c r="K397" s="309"/>
      <c r="U397" s="309"/>
      <c r="AE397" s="309"/>
      <c r="AO397" s="309"/>
      <c r="AY397" s="309"/>
      <c r="AZ397" s="309"/>
      <c r="BI397" s="309"/>
      <c r="BS397" s="309"/>
      <c r="CC397" s="309"/>
      <c r="CM397" s="309"/>
      <c r="CW397" s="309"/>
      <c r="DG397" s="309"/>
      <c r="DQ397" s="309"/>
      <c r="EA397" s="309"/>
      <c r="EK397" s="309"/>
      <c r="EU397" s="309"/>
      <c r="FE397" s="309"/>
      <c r="FO397" s="309"/>
      <c r="FY397" s="309"/>
      <c r="GI397" s="309"/>
      <c r="GS397" s="309"/>
      <c r="HC397" s="309"/>
      <c r="HM397" s="309"/>
      <c r="HW397" s="309"/>
    </row>
    <row r="398" s="3" customFormat="true" x14ac:dyDescent="0.25">
      <c r="A398" s="309"/>
      <c r="K398" s="309"/>
      <c r="U398" s="309"/>
      <c r="AE398" s="309"/>
      <c r="AO398" s="309"/>
      <c r="AY398" s="309"/>
      <c r="AZ398" s="309"/>
      <c r="BI398" s="309"/>
      <c r="BS398" s="309"/>
      <c r="CC398" s="309"/>
      <c r="CM398" s="309"/>
      <c r="CW398" s="309"/>
      <c r="DG398" s="309"/>
      <c r="DQ398" s="309"/>
      <c r="EA398" s="309"/>
      <c r="EK398" s="309"/>
      <c r="EU398" s="309"/>
      <c r="FE398" s="309"/>
      <c r="FO398" s="309"/>
      <c r="FY398" s="309"/>
      <c r="GI398" s="309"/>
      <c r="GS398" s="309"/>
      <c r="HC398" s="309"/>
      <c r="HM398" s="309"/>
      <c r="HW398" s="309"/>
    </row>
    <row r="399" s="3" customFormat="true" x14ac:dyDescent="0.25">
      <c r="A399" s="309"/>
      <c r="K399" s="309"/>
      <c r="U399" s="309"/>
      <c r="AE399" s="309"/>
      <c r="AO399" s="309"/>
      <c r="AY399" s="309"/>
      <c r="AZ399" s="309"/>
      <c r="BI399" s="309"/>
      <c r="BS399" s="309"/>
      <c r="CC399" s="309"/>
      <c r="CM399" s="309"/>
      <c r="CW399" s="309"/>
      <c r="DG399" s="309"/>
      <c r="DQ399" s="309"/>
      <c r="EA399" s="309"/>
      <c r="EK399" s="309"/>
      <c r="EU399" s="309"/>
      <c r="FE399" s="309"/>
      <c r="FO399" s="309"/>
      <c r="FY399" s="309"/>
      <c r="GI399" s="309"/>
      <c r="GS399" s="309"/>
      <c r="HC399" s="309"/>
      <c r="HM399" s="309"/>
      <c r="HW399" s="309"/>
    </row>
    <row r="400" s="3" customFormat="true" x14ac:dyDescent="0.25">
      <c r="A400" s="309"/>
      <c r="K400" s="309"/>
      <c r="U400" s="309"/>
      <c r="AE400" s="309"/>
      <c r="AO400" s="309"/>
      <c r="AY400" s="309"/>
      <c r="AZ400" s="309"/>
      <c r="BI400" s="309"/>
      <c r="BS400" s="309"/>
      <c r="CC400" s="309"/>
      <c r="CM400" s="309"/>
      <c r="CW400" s="309"/>
      <c r="DG400" s="309"/>
      <c r="DQ400" s="309"/>
      <c r="EA400" s="309"/>
      <c r="EK400" s="309"/>
      <c r="EU400" s="309"/>
      <c r="FE400" s="309"/>
      <c r="FO400" s="309"/>
      <c r="FY400" s="309"/>
      <c r="GI400" s="309"/>
      <c r="GS400" s="309"/>
      <c r="HC400" s="309"/>
      <c r="HM400" s="309"/>
      <c r="HW400" s="309"/>
    </row>
    <row r="401" s="3" customFormat="true" x14ac:dyDescent="0.25">
      <c r="A401" s="309"/>
      <c r="K401" s="309"/>
      <c r="U401" s="309"/>
      <c r="AE401" s="309"/>
      <c r="AO401" s="309"/>
      <c r="AY401" s="309"/>
      <c r="AZ401" s="309"/>
      <c r="BI401" s="309"/>
      <c r="BS401" s="309"/>
      <c r="CC401" s="309"/>
      <c r="CM401" s="309"/>
      <c r="CW401" s="309"/>
      <c r="DG401" s="309"/>
      <c r="DQ401" s="309"/>
      <c r="EA401" s="309"/>
      <c r="EK401" s="309"/>
      <c r="EU401" s="309"/>
      <c r="FE401" s="309"/>
      <c r="FO401" s="309"/>
      <c r="FY401" s="309"/>
      <c r="GI401" s="309"/>
      <c r="GS401" s="309"/>
      <c r="HC401" s="309"/>
      <c r="HM401" s="309"/>
      <c r="HW401" s="309"/>
    </row>
    <row r="402" s="3" customFormat="true" x14ac:dyDescent="0.25">
      <c r="A402" s="309"/>
      <c r="K402" s="309"/>
      <c r="U402" s="309"/>
      <c r="AE402" s="309"/>
      <c r="AO402" s="309"/>
      <c r="AY402" s="309"/>
      <c r="AZ402" s="309"/>
      <c r="BI402" s="309"/>
      <c r="BS402" s="309"/>
      <c r="CC402" s="309"/>
      <c r="CM402" s="309"/>
      <c r="CW402" s="309"/>
      <c r="DG402" s="309"/>
      <c r="DQ402" s="309"/>
      <c r="EA402" s="309"/>
      <c r="EK402" s="309"/>
      <c r="EU402" s="309"/>
      <c r="FE402" s="309"/>
      <c r="FO402" s="309"/>
      <c r="FY402" s="309"/>
      <c r="GI402" s="309"/>
      <c r="GS402" s="309"/>
      <c r="HC402" s="309"/>
      <c r="HM402" s="309"/>
      <c r="HW402" s="309"/>
    </row>
    <row r="403" s="3" customFormat="true" x14ac:dyDescent="0.25">
      <c r="A403" s="309"/>
      <c r="K403" s="309"/>
      <c r="U403" s="309"/>
      <c r="AE403" s="309"/>
      <c r="AO403" s="309"/>
      <c r="AY403" s="309"/>
      <c r="AZ403" s="309"/>
      <c r="BI403" s="309"/>
      <c r="BS403" s="309"/>
      <c r="CC403" s="309"/>
      <c r="CM403" s="309"/>
      <c r="CW403" s="309"/>
      <c r="DG403" s="309"/>
      <c r="DQ403" s="309"/>
      <c r="EA403" s="309"/>
      <c r="EK403" s="309"/>
      <c r="EU403" s="309"/>
      <c r="FE403" s="309"/>
      <c r="FO403" s="309"/>
      <c r="FY403" s="309"/>
      <c r="GI403" s="309"/>
      <c r="GS403" s="309"/>
      <c r="HC403" s="309"/>
      <c r="HM403" s="309"/>
      <c r="HW403" s="309"/>
    </row>
    <row r="404" s="3" customFormat="true" x14ac:dyDescent="0.25">
      <c r="A404" s="309"/>
      <c r="K404" s="309"/>
      <c r="U404" s="309"/>
      <c r="AE404" s="309"/>
      <c r="AO404" s="309"/>
      <c r="AY404" s="309"/>
      <c r="AZ404" s="309"/>
      <c r="BI404" s="309"/>
      <c r="BS404" s="309"/>
      <c r="CC404" s="309"/>
      <c r="CM404" s="309"/>
      <c r="CW404" s="309"/>
      <c r="DG404" s="309"/>
      <c r="DQ404" s="309"/>
      <c r="EA404" s="309"/>
      <c r="EK404" s="309"/>
      <c r="EU404" s="309"/>
      <c r="FE404" s="309"/>
      <c r="FO404" s="309"/>
      <c r="FY404" s="309"/>
      <c r="GI404" s="309"/>
      <c r="GS404" s="309"/>
      <c r="HC404" s="309"/>
      <c r="HM404" s="309"/>
      <c r="HW404" s="309"/>
    </row>
    <row r="405" s="3" customFormat="true" x14ac:dyDescent="0.25">
      <c r="A405" s="309"/>
      <c r="K405" s="309"/>
      <c r="U405" s="309"/>
      <c r="AE405" s="309"/>
      <c r="AO405" s="309"/>
      <c r="AY405" s="309"/>
      <c r="AZ405" s="309"/>
      <c r="BI405" s="309"/>
      <c r="BS405" s="309"/>
      <c r="CC405" s="309"/>
      <c r="CM405" s="309"/>
      <c r="CW405" s="309"/>
      <c r="DG405" s="309"/>
      <c r="DQ405" s="309"/>
      <c r="EA405" s="309"/>
      <c r="EK405" s="309"/>
      <c r="EU405" s="309"/>
      <c r="FE405" s="309"/>
      <c r="FO405" s="309"/>
      <c r="FY405" s="309"/>
      <c r="GI405" s="309"/>
      <c r="GS405" s="309"/>
      <c r="HC405" s="309"/>
      <c r="HM405" s="309"/>
      <c r="HW405" s="309"/>
    </row>
    <row r="406" s="3" customFormat="true" x14ac:dyDescent="0.25">
      <c r="A406" s="309"/>
      <c r="K406" s="309"/>
      <c r="U406" s="309"/>
      <c r="AE406" s="309"/>
      <c r="AO406" s="309"/>
      <c r="AY406" s="309"/>
      <c r="AZ406" s="309"/>
      <c r="BI406" s="309"/>
      <c r="BS406" s="309"/>
      <c r="CC406" s="309"/>
      <c r="CM406" s="309"/>
      <c r="CW406" s="309"/>
      <c r="DG406" s="309"/>
      <c r="DQ406" s="309"/>
      <c r="EA406" s="309"/>
      <c r="EK406" s="309"/>
      <c r="EU406" s="309"/>
      <c r="FE406" s="309"/>
      <c r="FO406" s="309"/>
      <c r="FY406" s="309"/>
      <c r="GI406" s="309"/>
      <c r="GS406" s="309"/>
      <c r="HC406" s="309"/>
      <c r="HM406" s="309"/>
      <c r="HW406" s="309"/>
    </row>
    <row r="407" s="3" customFormat="true" x14ac:dyDescent="0.25">
      <c r="A407" s="309"/>
      <c r="K407" s="309"/>
      <c r="U407" s="309"/>
      <c r="AE407" s="309"/>
      <c r="AO407" s="309"/>
      <c r="AY407" s="309"/>
      <c r="AZ407" s="309"/>
      <c r="BI407" s="309"/>
      <c r="BS407" s="309"/>
      <c r="CC407" s="309"/>
      <c r="CM407" s="309"/>
      <c r="CW407" s="309"/>
      <c r="DG407" s="309"/>
      <c r="DQ407" s="309"/>
      <c r="EA407" s="309"/>
      <c r="EK407" s="309"/>
      <c r="EU407" s="309"/>
      <c r="FE407" s="309"/>
      <c r="FO407" s="309"/>
      <c r="FY407" s="309"/>
      <c r="GI407" s="309"/>
      <c r="GS407" s="309"/>
      <c r="HC407" s="309"/>
      <c r="HM407" s="309"/>
      <c r="HW407" s="309"/>
    </row>
    <row r="408" s="3" customFormat="true" x14ac:dyDescent="0.25">
      <c r="A408" s="309"/>
      <c r="K408" s="309"/>
      <c r="U408" s="309"/>
      <c r="AE408" s="309"/>
      <c r="AO408" s="309"/>
      <c r="AY408" s="309"/>
      <c r="AZ408" s="309"/>
      <c r="BI408" s="309"/>
      <c r="BS408" s="309"/>
      <c r="CC408" s="309"/>
      <c r="CM408" s="309"/>
      <c r="CW408" s="309"/>
      <c r="DG408" s="309"/>
      <c r="DQ408" s="309"/>
      <c r="EA408" s="309"/>
      <c r="EK408" s="309"/>
      <c r="EU408" s="309"/>
      <c r="FE408" s="309"/>
      <c r="FO408" s="309"/>
      <c r="FY408" s="309"/>
      <c r="GI408" s="309"/>
      <c r="GS408" s="309"/>
      <c r="HC408" s="309"/>
      <c r="HM408" s="309"/>
      <c r="HW408" s="309"/>
    </row>
    <row r="409" s="3" customFormat="true" x14ac:dyDescent="0.25">
      <c r="A409" s="309"/>
      <c r="K409" s="309"/>
      <c r="U409" s="309"/>
      <c r="AE409" s="309"/>
      <c r="AO409" s="309"/>
      <c r="AY409" s="309"/>
      <c r="AZ409" s="309"/>
      <c r="BI409" s="309"/>
      <c r="BS409" s="309"/>
      <c r="CC409" s="309"/>
      <c r="CM409" s="309"/>
      <c r="CW409" s="309"/>
      <c r="DG409" s="309"/>
      <c r="DQ409" s="309"/>
      <c r="EA409" s="309"/>
      <c r="EK409" s="309"/>
      <c r="EU409" s="309"/>
      <c r="FE409" s="309"/>
      <c r="FO409" s="309"/>
      <c r="FY409" s="309"/>
      <c r="GI409" s="309"/>
      <c r="GS409" s="309"/>
      <c r="HC409" s="309"/>
      <c r="HM409" s="309"/>
      <c r="HW409" s="309"/>
    </row>
    <row r="410" s="3" customFormat="true" x14ac:dyDescent="0.25">
      <c r="A410" s="309"/>
      <c r="K410" s="309"/>
      <c r="U410" s="309"/>
      <c r="AE410" s="309"/>
      <c r="AO410" s="309"/>
      <c r="AY410" s="309"/>
      <c r="AZ410" s="309"/>
      <c r="BI410" s="309"/>
      <c r="BS410" s="309"/>
      <c r="CC410" s="309"/>
      <c r="CM410" s="309"/>
      <c r="CW410" s="309"/>
      <c r="DG410" s="309"/>
      <c r="DQ410" s="309"/>
      <c r="EA410" s="309"/>
      <c r="EK410" s="309"/>
      <c r="EU410" s="309"/>
      <c r="FE410" s="309"/>
      <c r="FO410" s="309"/>
      <c r="FY410" s="309"/>
      <c r="GI410" s="309"/>
      <c r="GS410" s="309"/>
      <c r="HC410" s="309"/>
      <c r="HM410" s="309"/>
      <c r="HW410" s="309"/>
    </row>
    <row r="411" s="3" customFormat="true" x14ac:dyDescent="0.25">
      <c r="A411" s="309"/>
      <c r="K411" s="309"/>
      <c r="U411" s="309"/>
      <c r="AE411" s="309"/>
      <c r="AO411" s="309"/>
      <c r="AY411" s="309"/>
      <c r="AZ411" s="309"/>
      <c r="BI411" s="309"/>
      <c r="BS411" s="309"/>
      <c r="CC411" s="309"/>
      <c r="CM411" s="309"/>
      <c r="CW411" s="309"/>
      <c r="DG411" s="309"/>
      <c r="DQ411" s="309"/>
      <c r="EA411" s="309"/>
      <c r="EK411" s="309"/>
      <c r="EU411" s="309"/>
      <c r="FE411" s="309"/>
      <c r="FO411" s="309"/>
      <c r="FY411" s="309"/>
      <c r="GI411" s="309"/>
      <c r="GS411" s="309"/>
      <c r="HC411" s="309"/>
      <c r="HM411" s="309"/>
      <c r="HW411" s="309"/>
    </row>
    <row r="412" s="3" customFormat="true" x14ac:dyDescent="0.25">
      <c r="A412" s="309"/>
      <c r="K412" s="309"/>
      <c r="U412" s="309"/>
      <c r="AE412" s="309"/>
      <c r="AO412" s="309"/>
      <c r="AY412" s="309"/>
      <c r="AZ412" s="309"/>
      <c r="BI412" s="309"/>
      <c r="BS412" s="309"/>
      <c r="CC412" s="309"/>
      <c r="CM412" s="309"/>
      <c r="CW412" s="309"/>
      <c r="DG412" s="309"/>
      <c r="DQ412" s="309"/>
      <c r="EA412" s="309"/>
      <c r="EK412" s="309"/>
      <c r="EU412" s="309"/>
      <c r="FE412" s="309"/>
      <c r="FO412" s="309"/>
      <c r="FY412" s="309"/>
      <c r="GI412" s="309"/>
      <c r="GS412" s="309"/>
      <c r="HC412" s="309"/>
      <c r="HM412" s="309"/>
      <c r="HW412" s="309"/>
    </row>
    <row r="413" s="3" customFormat="true" x14ac:dyDescent="0.25">
      <c r="A413" s="309"/>
      <c r="K413" s="309"/>
      <c r="U413" s="309"/>
      <c r="AE413" s="309"/>
      <c r="AO413" s="309"/>
      <c r="AY413" s="309"/>
      <c r="AZ413" s="309"/>
      <c r="BI413" s="309"/>
      <c r="BS413" s="309"/>
      <c r="CC413" s="309"/>
      <c r="CM413" s="309"/>
      <c r="CW413" s="309"/>
      <c r="DG413" s="309"/>
      <c r="DQ413" s="309"/>
      <c r="EA413" s="309"/>
      <c r="EK413" s="309"/>
      <c r="EU413" s="309"/>
      <c r="FE413" s="309"/>
      <c r="FO413" s="309"/>
      <c r="FY413" s="309"/>
      <c r="GI413" s="309"/>
      <c r="GS413" s="309"/>
      <c r="HC413" s="309"/>
      <c r="HM413" s="309"/>
      <c r="HW413" s="309"/>
    </row>
    <row r="414" s="3" customFormat="true" x14ac:dyDescent="0.25">
      <c r="A414" s="309"/>
      <c r="K414" s="309"/>
      <c r="U414" s="309"/>
      <c r="AE414" s="309"/>
      <c r="AO414" s="309"/>
      <c r="AY414" s="309"/>
      <c r="AZ414" s="309"/>
      <c r="BI414" s="309"/>
      <c r="BS414" s="309"/>
      <c r="CC414" s="309"/>
      <c r="CM414" s="309"/>
      <c r="CW414" s="309"/>
      <c r="DG414" s="309"/>
      <c r="DQ414" s="309"/>
      <c r="EA414" s="309"/>
      <c r="EK414" s="309"/>
      <c r="EU414" s="309"/>
      <c r="FE414" s="309"/>
      <c r="FO414" s="309"/>
      <c r="FY414" s="309"/>
      <c r="GI414" s="309"/>
      <c r="GS414" s="309"/>
      <c r="HC414" s="309"/>
      <c r="HM414" s="309"/>
      <c r="HW414" s="309"/>
    </row>
    <row r="415" s="3" customFormat="true" x14ac:dyDescent="0.25">
      <c r="A415" s="309"/>
      <c r="K415" s="309"/>
      <c r="U415" s="309"/>
      <c r="AE415" s="309"/>
      <c r="AO415" s="309"/>
      <c r="AY415" s="309"/>
      <c r="AZ415" s="309"/>
      <c r="BI415" s="309"/>
      <c r="BS415" s="309"/>
      <c r="CC415" s="309"/>
      <c r="CM415" s="309"/>
      <c r="CW415" s="309"/>
      <c r="DG415" s="309"/>
      <c r="DQ415" s="309"/>
      <c r="EA415" s="309"/>
      <c r="EK415" s="309"/>
      <c r="EU415" s="309"/>
      <c r="FE415" s="309"/>
      <c r="FO415" s="309"/>
      <c r="FY415" s="309"/>
      <c r="GI415" s="309"/>
      <c r="GS415" s="309"/>
      <c r="HC415" s="309"/>
      <c r="HM415" s="309"/>
      <c r="HW415" s="309"/>
    </row>
    <row r="416" s="3" customFormat="true" x14ac:dyDescent="0.25">
      <c r="A416" s="309"/>
      <c r="K416" s="309"/>
      <c r="U416" s="309"/>
      <c r="AE416" s="309"/>
      <c r="AO416" s="309"/>
      <c r="AY416" s="309"/>
      <c r="AZ416" s="309"/>
      <c r="BI416" s="309"/>
      <c r="BS416" s="309"/>
      <c r="CC416" s="309"/>
      <c r="CM416" s="309"/>
      <c r="CW416" s="309"/>
      <c r="DG416" s="309"/>
      <c r="DQ416" s="309"/>
      <c r="EA416" s="309"/>
      <c r="EK416" s="309"/>
      <c r="EU416" s="309"/>
      <c r="FE416" s="309"/>
      <c r="FO416" s="309"/>
      <c r="FY416" s="309"/>
      <c r="GI416" s="309"/>
      <c r="GS416" s="309"/>
      <c r="HC416" s="309"/>
      <c r="HM416" s="309"/>
      <c r="HW416" s="309"/>
    </row>
    <row r="417" s="3" customFormat="true" x14ac:dyDescent="0.25">
      <c r="A417" s="309"/>
      <c r="K417" s="309"/>
      <c r="U417" s="309"/>
      <c r="AE417" s="309"/>
      <c r="AO417" s="309"/>
      <c r="AY417" s="309"/>
      <c r="AZ417" s="309"/>
      <c r="BI417" s="309"/>
      <c r="BS417" s="309"/>
      <c r="CC417" s="309"/>
      <c r="CM417" s="309"/>
      <c r="CW417" s="309"/>
      <c r="DG417" s="309"/>
      <c r="DQ417" s="309"/>
      <c r="EA417" s="309"/>
      <c r="EK417" s="309"/>
      <c r="EU417" s="309"/>
      <c r="FE417" s="309"/>
      <c r="FO417" s="309"/>
      <c r="FY417" s="309"/>
      <c r="GI417" s="309"/>
      <c r="GS417" s="309"/>
      <c r="HC417" s="309"/>
      <c r="HM417" s="309"/>
      <c r="HW417" s="309"/>
    </row>
    <row r="418" s="3" customFormat="true" x14ac:dyDescent="0.25">
      <c r="A418" s="309"/>
      <c r="K418" s="309"/>
      <c r="U418" s="309"/>
      <c r="AE418" s="309"/>
      <c r="AO418" s="309"/>
      <c r="AY418" s="309"/>
      <c r="AZ418" s="309"/>
      <c r="BI418" s="309"/>
      <c r="BS418" s="309"/>
      <c r="CC418" s="309"/>
      <c r="CM418" s="309"/>
      <c r="CW418" s="309"/>
      <c r="DG418" s="309"/>
      <c r="DQ418" s="309"/>
      <c r="EA418" s="309"/>
      <c r="EK418" s="309"/>
      <c r="EU418" s="309"/>
      <c r="FE418" s="309"/>
      <c r="FO418" s="309"/>
      <c r="FY418" s="309"/>
      <c r="GI418" s="309"/>
      <c r="GS418" s="309"/>
      <c r="HC418" s="309"/>
      <c r="HM418" s="309"/>
      <c r="HW418" s="309"/>
    </row>
    <row r="419" s="3" customFormat="true" x14ac:dyDescent="0.25">
      <c r="A419" s="309"/>
      <c r="K419" s="309"/>
      <c r="U419" s="309"/>
      <c r="AE419" s="309"/>
      <c r="AO419" s="309"/>
      <c r="AY419" s="309"/>
      <c r="AZ419" s="309"/>
      <c r="BI419" s="309"/>
      <c r="BS419" s="309"/>
      <c r="CC419" s="309"/>
      <c r="CM419" s="309"/>
      <c r="CW419" s="309"/>
      <c r="DG419" s="309"/>
      <c r="DQ419" s="309"/>
      <c r="EA419" s="309"/>
      <c r="EK419" s="309"/>
      <c r="EU419" s="309"/>
      <c r="FE419" s="309"/>
      <c r="FO419" s="309"/>
      <c r="FY419" s="309"/>
      <c r="GI419" s="309"/>
      <c r="GS419" s="309"/>
      <c r="HC419" s="309"/>
      <c r="HM419" s="309"/>
      <c r="HW419" s="309"/>
    </row>
    <row r="420" s="3" customFormat="true" x14ac:dyDescent="0.25">
      <c r="A420" s="309"/>
      <c r="K420" s="309"/>
      <c r="U420" s="309"/>
      <c r="AE420" s="309"/>
      <c r="AO420" s="309"/>
      <c r="AY420" s="309"/>
      <c r="AZ420" s="309"/>
      <c r="BI420" s="309"/>
      <c r="BS420" s="309"/>
      <c r="CC420" s="309"/>
      <c r="CM420" s="309"/>
      <c r="CW420" s="309"/>
      <c r="DG420" s="309"/>
      <c r="DQ420" s="309"/>
      <c r="EA420" s="309"/>
      <c r="EK420" s="309"/>
      <c r="EU420" s="309"/>
      <c r="FE420" s="309"/>
      <c r="FO420" s="309"/>
      <c r="FY420" s="309"/>
      <c r="GI420" s="309"/>
      <c r="GS420" s="309"/>
      <c r="HC420" s="309"/>
      <c r="HM420" s="309"/>
      <c r="HW420" s="309"/>
    </row>
    <row r="421" s="3" customFormat="true" x14ac:dyDescent="0.25">
      <c r="A421" s="309"/>
      <c r="K421" s="309"/>
      <c r="U421" s="309"/>
      <c r="AE421" s="309"/>
      <c r="AO421" s="309"/>
      <c r="AY421" s="309"/>
      <c r="AZ421" s="309"/>
      <c r="BI421" s="309"/>
      <c r="BS421" s="309"/>
      <c r="CC421" s="309"/>
      <c r="CM421" s="309"/>
      <c r="CW421" s="309"/>
      <c r="DG421" s="309"/>
      <c r="DQ421" s="309"/>
      <c r="EA421" s="309"/>
      <c r="EK421" s="309"/>
      <c r="EU421" s="309"/>
      <c r="FE421" s="309"/>
      <c r="FO421" s="309"/>
      <c r="FY421" s="309"/>
      <c r="GI421" s="309"/>
      <c r="GS421" s="309"/>
      <c r="HC421" s="309"/>
      <c r="HM421" s="309"/>
      <c r="HW421" s="309"/>
    </row>
    <row r="422" s="3" customFormat="true" x14ac:dyDescent="0.25">
      <c r="A422" s="309"/>
      <c r="K422" s="309"/>
      <c r="U422" s="309"/>
      <c r="AE422" s="309"/>
      <c r="AO422" s="309"/>
      <c r="AY422" s="309"/>
      <c r="AZ422" s="309"/>
      <c r="BI422" s="309"/>
      <c r="BS422" s="309"/>
      <c r="CC422" s="309"/>
      <c r="CM422" s="309"/>
      <c r="CW422" s="309"/>
      <c r="DG422" s="309"/>
      <c r="DQ422" s="309"/>
      <c r="EA422" s="309"/>
      <c r="EK422" s="309"/>
      <c r="EU422" s="309"/>
      <c r="FE422" s="309"/>
      <c r="FO422" s="309"/>
      <c r="FY422" s="309"/>
      <c r="GI422" s="309"/>
      <c r="GS422" s="309"/>
      <c r="HC422" s="309"/>
      <c r="HM422" s="309"/>
      <c r="HW422" s="309"/>
    </row>
    <row r="423" s="3" customFormat="true" x14ac:dyDescent="0.25">
      <c r="A423" s="309"/>
      <c r="K423" s="309"/>
      <c r="U423" s="309"/>
      <c r="AE423" s="309"/>
      <c r="AO423" s="309"/>
      <c r="AY423" s="309"/>
      <c r="AZ423" s="309"/>
      <c r="BI423" s="309"/>
      <c r="BS423" s="309"/>
      <c r="CC423" s="309"/>
      <c r="CM423" s="309"/>
      <c r="CW423" s="309"/>
      <c r="DG423" s="309"/>
      <c r="DQ423" s="309"/>
      <c r="EA423" s="309"/>
      <c r="EK423" s="309"/>
      <c r="EU423" s="309"/>
      <c r="FE423" s="309"/>
      <c r="FO423" s="309"/>
      <c r="FY423" s="309"/>
      <c r="GI423" s="309"/>
      <c r="GS423" s="309"/>
      <c r="HC423" s="309"/>
      <c r="HM423" s="309"/>
      <c r="HW423" s="309"/>
    </row>
    <row r="424" s="3" customFormat="true" x14ac:dyDescent="0.25">
      <c r="A424" s="309"/>
      <c r="K424" s="309"/>
      <c r="U424" s="309"/>
      <c r="AE424" s="309"/>
      <c r="AO424" s="309"/>
      <c r="AY424" s="309"/>
      <c r="AZ424" s="309"/>
      <c r="BI424" s="309"/>
      <c r="BS424" s="309"/>
      <c r="CC424" s="309"/>
      <c r="CM424" s="309"/>
      <c r="CW424" s="309"/>
      <c r="DG424" s="309"/>
      <c r="DQ424" s="309"/>
      <c r="EA424" s="309"/>
      <c r="EK424" s="309"/>
      <c r="EU424" s="309"/>
      <c r="FE424" s="309"/>
      <c r="FO424" s="309"/>
      <c r="FY424" s="309"/>
      <c r="GI424" s="309"/>
      <c r="GS424" s="309"/>
      <c r="HC424" s="309"/>
      <c r="HM424" s="309"/>
      <c r="HW424" s="309"/>
    </row>
    <row r="425" s="3" customFormat="true" x14ac:dyDescent="0.25">
      <c r="A425" s="309"/>
      <c r="K425" s="309"/>
      <c r="U425" s="309"/>
      <c r="AE425" s="309"/>
      <c r="AO425" s="309"/>
      <c r="AY425" s="309"/>
      <c r="AZ425" s="309"/>
      <c r="BI425" s="309"/>
      <c r="BS425" s="309"/>
      <c r="CC425" s="309"/>
      <c r="CM425" s="309"/>
      <c r="CW425" s="309"/>
      <c r="DG425" s="309"/>
      <c r="DQ425" s="309"/>
      <c r="EA425" s="309"/>
      <c r="EK425" s="309"/>
      <c r="EU425" s="309"/>
      <c r="FE425" s="309"/>
      <c r="FO425" s="309"/>
      <c r="FY425" s="309"/>
      <c r="GI425" s="309"/>
      <c r="GS425" s="309"/>
      <c r="HC425" s="309"/>
      <c r="HM425" s="309"/>
      <c r="HW425" s="309"/>
    </row>
    <row r="426" s="3" customFormat="true" x14ac:dyDescent="0.25">
      <c r="A426" s="309"/>
      <c r="K426" s="309"/>
      <c r="U426" s="309"/>
      <c r="AE426" s="309"/>
      <c r="AO426" s="309"/>
      <c r="AY426" s="309"/>
      <c r="AZ426" s="309"/>
      <c r="BI426" s="309"/>
      <c r="BS426" s="309"/>
      <c r="CC426" s="309"/>
      <c r="CM426" s="309"/>
      <c r="CW426" s="309"/>
      <c r="DG426" s="309"/>
      <c r="DQ426" s="309"/>
      <c r="EA426" s="309"/>
      <c r="EK426" s="309"/>
      <c r="EU426" s="309"/>
      <c r="FE426" s="309"/>
      <c r="FO426" s="309"/>
      <c r="FY426" s="309"/>
      <c r="GI426" s="309"/>
      <c r="GS426" s="309"/>
      <c r="HC426" s="309"/>
      <c r="HM426" s="309"/>
      <c r="HW426" s="309"/>
    </row>
    <row r="427" s="3" customFormat="true" x14ac:dyDescent="0.25">
      <c r="A427" s="309"/>
      <c r="K427" s="309"/>
      <c r="U427" s="309"/>
      <c r="AE427" s="309"/>
      <c r="AO427" s="309"/>
      <c r="AY427" s="309"/>
      <c r="AZ427" s="309"/>
      <c r="BI427" s="309"/>
      <c r="BS427" s="309"/>
      <c r="CC427" s="309"/>
      <c r="CM427" s="309"/>
      <c r="CW427" s="309"/>
      <c r="DG427" s="309"/>
      <c r="DQ427" s="309"/>
      <c r="EA427" s="309"/>
      <c r="EK427" s="309"/>
      <c r="EU427" s="309"/>
      <c r="FE427" s="309"/>
      <c r="FO427" s="309"/>
      <c r="FY427" s="309"/>
      <c r="GI427" s="309"/>
      <c r="GS427" s="309"/>
      <c r="HC427" s="309"/>
      <c r="HM427" s="309"/>
      <c r="HW427" s="309"/>
    </row>
    <row r="428" s="3" customFormat="true" x14ac:dyDescent="0.25">
      <c r="A428" s="309"/>
      <c r="K428" s="309"/>
      <c r="U428" s="309"/>
      <c r="AE428" s="309"/>
      <c r="AO428" s="309"/>
      <c r="AY428" s="309"/>
      <c r="AZ428" s="309"/>
      <c r="BI428" s="309"/>
      <c r="BS428" s="309"/>
      <c r="CC428" s="309"/>
      <c r="CM428" s="309"/>
      <c r="CW428" s="309"/>
      <c r="DG428" s="309"/>
      <c r="DQ428" s="309"/>
      <c r="EA428" s="309"/>
      <c r="EK428" s="309"/>
      <c r="EU428" s="309"/>
      <c r="FE428" s="309"/>
      <c r="FO428" s="309"/>
      <c r="FY428" s="309"/>
      <c r="GI428" s="309"/>
      <c r="GS428" s="309"/>
      <c r="HC428" s="309"/>
      <c r="HM428" s="309"/>
      <c r="HW428" s="309"/>
    </row>
    <row r="429" s="3" customFormat="true" x14ac:dyDescent="0.25">
      <c r="A429" s="309"/>
      <c r="K429" s="309"/>
      <c r="U429" s="309"/>
      <c r="AE429" s="309"/>
      <c r="AO429" s="309"/>
      <c r="AY429" s="309"/>
      <c r="AZ429" s="309"/>
      <c r="BI429" s="309"/>
      <c r="BS429" s="309"/>
      <c r="CC429" s="309"/>
      <c r="CM429" s="309"/>
      <c r="CW429" s="309"/>
      <c r="DG429" s="309"/>
      <c r="DQ429" s="309"/>
      <c r="EA429" s="309"/>
      <c r="EK429" s="309"/>
      <c r="EU429" s="309"/>
      <c r="FE429" s="309"/>
      <c r="FO429" s="309"/>
      <c r="FY429" s="309"/>
      <c r="GI429" s="309"/>
      <c r="GS429" s="309"/>
      <c r="HC429" s="309"/>
      <c r="HM429" s="309"/>
      <c r="HW429" s="309"/>
    </row>
    <row r="430" s="3" customFormat="true" x14ac:dyDescent="0.25">
      <c r="A430" s="309"/>
      <c r="K430" s="309"/>
      <c r="U430" s="309"/>
      <c r="AE430" s="309"/>
      <c r="AO430" s="309"/>
      <c r="AY430" s="309"/>
      <c r="AZ430" s="309"/>
      <c r="BI430" s="309"/>
      <c r="BS430" s="309"/>
      <c r="CC430" s="309"/>
      <c r="CM430" s="309"/>
      <c r="CW430" s="309"/>
      <c r="DG430" s="309"/>
      <c r="DQ430" s="309"/>
      <c r="EA430" s="309"/>
      <c r="EK430" s="309"/>
      <c r="EU430" s="309"/>
      <c r="FE430" s="309"/>
      <c r="FO430" s="309"/>
      <c r="FY430" s="309"/>
      <c r="GI430" s="309"/>
      <c r="GS430" s="309"/>
      <c r="HC430" s="309"/>
      <c r="HM430" s="309"/>
      <c r="HW430" s="309"/>
    </row>
    <row r="431" s="3" customFormat="true" x14ac:dyDescent="0.25">
      <c r="A431" s="309"/>
      <c r="K431" s="309"/>
      <c r="U431" s="309"/>
      <c r="AE431" s="309"/>
      <c r="AO431" s="309"/>
      <c r="AY431" s="309"/>
      <c r="AZ431" s="309"/>
      <c r="BI431" s="309"/>
      <c r="BS431" s="309"/>
      <c r="CC431" s="309"/>
      <c r="CM431" s="309"/>
      <c r="CW431" s="309"/>
      <c r="DG431" s="309"/>
      <c r="DQ431" s="309"/>
      <c r="EA431" s="309"/>
      <c r="EK431" s="309"/>
      <c r="EU431" s="309"/>
      <c r="FE431" s="309"/>
      <c r="FO431" s="309"/>
      <c r="FY431" s="309"/>
      <c r="GI431" s="309"/>
      <c r="GS431" s="309"/>
      <c r="HC431" s="309"/>
      <c r="HM431" s="309"/>
      <c r="HW431" s="309"/>
    </row>
    <row r="432" s="3" customFormat="true" x14ac:dyDescent="0.25">
      <c r="A432" s="309"/>
      <c r="K432" s="309"/>
      <c r="U432" s="309"/>
      <c r="AE432" s="309"/>
      <c r="AO432" s="309"/>
      <c r="AY432" s="309"/>
      <c r="AZ432" s="309"/>
      <c r="BI432" s="309"/>
      <c r="BS432" s="309"/>
      <c r="CC432" s="309"/>
      <c r="CM432" s="309"/>
      <c r="CW432" s="309"/>
      <c r="DG432" s="309"/>
      <c r="DQ432" s="309"/>
      <c r="EA432" s="309"/>
      <c r="EK432" s="309"/>
      <c r="EU432" s="309"/>
      <c r="FE432" s="309"/>
      <c r="FO432" s="309"/>
      <c r="FY432" s="309"/>
      <c r="GI432" s="309"/>
      <c r="GS432" s="309"/>
      <c r="HC432" s="309"/>
      <c r="HM432" s="309"/>
      <c r="HW432" s="309"/>
    </row>
    <row r="433" s="3" customFormat="true" x14ac:dyDescent="0.25">
      <c r="A433" s="309"/>
      <c r="K433" s="309"/>
      <c r="U433" s="309"/>
      <c r="AE433" s="309"/>
      <c r="AO433" s="309"/>
      <c r="AY433" s="309"/>
      <c r="AZ433" s="309"/>
      <c r="BI433" s="309"/>
      <c r="BS433" s="309"/>
      <c r="CC433" s="309"/>
      <c r="CM433" s="309"/>
      <c r="CW433" s="309"/>
      <c r="DG433" s="309"/>
      <c r="DQ433" s="309"/>
      <c r="EA433" s="309"/>
      <c r="EK433" s="309"/>
      <c r="EU433" s="309"/>
      <c r="FE433" s="309"/>
      <c r="FO433" s="309"/>
      <c r="FY433" s="309"/>
      <c r="GI433" s="309"/>
      <c r="GS433" s="309"/>
      <c r="HC433" s="309"/>
      <c r="HM433" s="309"/>
      <c r="HW433" s="309"/>
    </row>
    <row r="434" s="3" customFormat="true" x14ac:dyDescent="0.25">
      <c r="A434" s="309"/>
      <c r="K434" s="309"/>
      <c r="U434" s="309"/>
      <c r="AE434" s="309"/>
      <c r="AO434" s="309"/>
      <c r="AY434" s="309"/>
      <c r="AZ434" s="309"/>
      <c r="BI434" s="309"/>
      <c r="BS434" s="309"/>
      <c r="CC434" s="309"/>
      <c r="CM434" s="309"/>
      <c r="CW434" s="309"/>
      <c r="DG434" s="309"/>
      <c r="DQ434" s="309"/>
      <c r="EA434" s="309"/>
      <c r="EK434" s="309"/>
      <c r="EU434" s="309"/>
      <c r="FE434" s="309"/>
      <c r="FO434" s="309"/>
      <c r="FY434" s="309"/>
      <c r="GI434" s="309"/>
      <c r="GS434" s="309"/>
      <c r="HC434" s="309"/>
      <c r="HM434" s="309"/>
      <c r="HW434" s="309"/>
    </row>
    <row r="435" s="3" customFormat="true" x14ac:dyDescent="0.25">
      <c r="A435" s="309"/>
      <c r="K435" s="309"/>
      <c r="U435" s="309"/>
      <c r="AE435" s="309"/>
      <c r="AO435" s="309"/>
      <c r="AY435" s="309"/>
      <c r="AZ435" s="309"/>
      <c r="BI435" s="309"/>
      <c r="BS435" s="309"/>
      <c r="CC435" s="309"/>
      <c r="CM435" s="309"/>
      <c r="CW435" s="309"/>
      <c r="DG435" s="309"/>
      <c r="DQ435" s="309"/>
      <c r="EA435" s="309"/>
      <c r="EK435" s="309"/>
      <c r="EU435" s="309"/>
      <c r="FE435" s="309"/>
      <c r="FO435" s="309"/>
      <c r="FY435" s="309"/>
      <c r="GI435" s="309"/>
      <c r="GS435" s="309"/>
      <c r="HC435" s="309"/>
      <c r="HM435" s="309"/>
      <c r="HW435" s="309"/>
    </row>
    <row r="436" s="3" customFormat="true" x14ac:dyDescent="0.25">
      <c r="A436" s="309"/>
      <c r="K436" s="309"/>
      <c r="U436" s="309"/>
      <c r="AE436" s="309"/>
      <c r="AO436" s="309"/>
      <c r="AY436" s="309"/>
      <c r="AZ436" s="309"/>
      <c r="BI436" s="309"/>
      <c r="BS436" s="309"/>
      <c r="CC436" s="309"/>
      <c r="CM436" s="309"/>
      <c r="CW436" s="309"/>
      <c r="DG436" s="309"/>
      <c r="DQ436" s="309"/>
      <c r="EA436" s="309"/>
      <c r="EK436" s="309"/>
      <c r="EU436" s="309"/>
      <c r="FE436" s="309"/>
      <c r="FO436" s="309"/>
      <c r="FY436" s="309"/>
      <c r="GI436" s="309"/>
      <c r="GS436" s="309"/>
      <c r="HC436" s="309"/>
      <c r="HM436" s="309"/>
      <c r="HW436" s="309"/>
    </row>
    <row r="437" s="3" customFormat="true" x14ac:dyDescent="0.25">
      <c r="A437" s="309"/>
      <c r="K437" s="309"/>
      <c r="U437" s="309"/>
      <c r="AE437" s="309"/>
      <c r="AO437" s="309"/>
      <c r="AY437" s="309"/>
      <c r="AZ437" s="309"/>
      <c r="BI437" s="309"/>
      <c r="BS437" s="309"/>
      <c r="CC437" s="309"/>
      <c r="CM437" s="309"/>
      <c r="CW437" s="309"/>
      <c r="DG437" s="309"/>
      <c r="DQ437" s="309"/>
      <c r="EA437" s="309"/>
      <c r="EK437" s="309"/>
      <c r="EU437" s="309"/>
      <c r="FE437" s="309"/>
      <c r="FO437" s="309"/>
      <c r="FY437" s="309"/>
      <c r="GI437" s="309"/>
      <c r="GS437" s="309"/>
      <c r="HC437" s="309"/>
      <c r="HM437" s="309"/>
      <c r="HW437" s="309"/>
    </row>
    <row r="438" s="3" customFormat="true" x14ac:dyDescent="0.25">
      <c r="A438" s="309"/>
      <c r="K438" s="309"/>
      <c r="U438" s="309"/>
      <c r="AE438" s="309"/>
      <c r="AO438" s="309"/>
      <c r="AY438" s="309"/>
      <c r="AZ438" s="309"/>
      <c r="BI438" s="309"/>
      <c r="BS438" s="309"/>
      <c r="CC438" s="309"/>
      <c r="CM438" s="309"/>
      <c r="CW438" s="309"/>
      <c r="DG438" s="309"/>
      <c r="DQ438" s="309"/>
      <c r="EA438" s="309"/>
      <c r="EK438" s="309"/>
      <c r="EU438" s="309"/>
      <c r="FE438" s="309"/>
      <c r="FO438" s="309"/>
      <c r="FY438" s="309"/>
      <c r="GI438" s="309"/>
      <c r="GS438" s="309"/>
      <c r="HC438" s="309"/>
      <c r="HM438" s="309"/>
      <c r="HW438" s="309"/>
    </row>
    <row r="439" s="3" customFormat="true" x14ac:dyDescent="0.25">
      <c r="A439" s="309"/>
      <c r="K439" s="309"/>
      <c r="U439" s="309"/>
      <c r="AE439" s="309"/>
      <c r="AO439" s="309"/>
      <c r="AY439" s="309"/>
      <c r="AZ439" s="309"/>
      <c r="BI439" s="309"/>
      <c r="BS439" s="309"/>
      <c r="CC439" s="309"/>
      <c r="CM439" s="309"/>
      <c r="CW439" s="309"/>
      <c r="DG439" s="309"/>
      <c r="DQ439" s="309"/>
      <c r="EA439" s="309"/>
      <c r="EK439" s="309"/>
      <c r="EU439" s="309"/>
      <c r="FE439" s="309"/>
      <c r="FO439" s="309"/>
      <c r="FY439" s="309"/>
      <c r="GI439" s="309"/>
      <c r="GS439" s="309"/>
      <c r="HC439" s="309"/>
      <c r="HM439" s="309"/>
      <c r="HW439" s="309"/>
    </row>
    <row r="440" s="3" customFormat="true" x14ac:dyDescent="0.25">
      <c r="A440" s="309"/>
      <c r="K440" s="309"/>
      <c r="U440" s="309"/>
      <c r="AE440" s="309"/>
      <c r="AO440" s="309"/>
      <c r="AY440" s="309"/>
      <c r="AZ440" s="309"/>
      <c r="BI440" s="309"/>
      <c r="BS440" s="309"/>
      <c r="CC440" s="309"/>
      <c r="CM440" s="309"/>
      <c r="CW440" s="309"/>
      <c r="DG440" s="309"/>
      <c r="DQ440" s="309"/>
      <c r="EA440" s="309"/>
      <c r="EK440" s="309"/>
      <c r="EU440" s="309"/>
      <c r="FE440" s="309"/>
      <c r="FO440" s="309"/>
      <c r="FY440" s="309"/>
      <c r="GI440" s="309"/>
      <c r="GS440" s="309"/>
      <c r="HC440" s="309"/>
      <c r="HM440" s="309"/>
      <c r="HW440" s="309"/>
    </row>
    <row r="441" s="3" customFormat="true" x14ac:dyDescent="0.25">
      <c r="A441" s="309"/>
      <c r="K441" s="309"/>
      <c r="U441" s="309"/>
      <c r="AE441" s="309"/>
      <c r="AO441" s="309"/>
      <c r="AY441" s="309"/>
      <c r="AZ441" s="309"/>
      <c r="BI441" s="309"/>
      <c r="BS441" s="309"/>
      <c r="CC441" s="309"/>
      <c r="CM441" s="309"/>
      <c r="CW441" s="309"/>
      <c r="DG441" s="309"/>
      <c r="DQ441" s="309"/>
      <c r="EA441" s="309"/>
      <c r="EK441" s="309"/>
      <c r="EU441" s="309"/>
      <c r="FE441" s="309"/>
      <c r="FO441" s="309"/>
      <c r="FY441" s="309"/>
      <c r="GI441" s="309"/>
      <c r="GS441" s="309"/>
      <c r="HC441" s="309"/>
      <c r="HM441" s="309"/>
      <c r="HW441" s="309"/>
    </row>
    <row r="442" s="3" customFormat="true" x14ac:dyDescent="0.25">
      <c r="A442" s="309"/>
      <c r="K442" s="309"/>
      <c r="U442" s="309"/>
      <c r="AE442" s="309"/>
      <c r="AO442" s="309"/>
      <c r="AY442" s="309"/>
      <c r="AZ442" s="309"/>
      <c r="BI442" s="309"/>
      <c r="BS442" s="309"/>
      <c r="CC442" s="309"/>
      <c r="CM442" s="309"/>
      <c r="CW442" s="309"/>
      <c r="DG442" s="309"/>
      <c r="DQ442" s="309"/>
      <c r="EA442" s="309"/>
      <c r="EK442" s="309"/>
      <c r="EU442" s="309"/>
      <c r="FE442" s="309"/>
      <c r="FO442" s="309"/>
      <c r="FY442" s="309"/>
      <c r="GI442" s="309"/>
      <c r="GS442" s="309"/>
      <c r="HC442" s="309"/>
      <c r="HM442" s="309"/>
      <c r="HW442" s="309"/>
    </row>
    <row r="443" s="3" customFormat="true" x14ac:dyDescent="0.25">
      <c r="A443" s="309"/>
      <c r="K443" s="309"/>
      <c r="U443" s="309"/>
      <c r="AE443" s="309"/>
      <c r="AO443" s="309"/>
      <c r="AY443" s="309"/>
      <c r="AZ443" s="309"/>
      <c r="BI443" s="309"/>
      <c r="BS443" s="309"/>
      <c r="CC443" s="309"/>
      <c r="CM443" s="309"/>
      <c r="CW443" s="309"/>
      <c r="DG443" s="309"/>
      <c r="DQ443" s="309"/>
      <c r="EA443" s="309"/>
      <c r="EK443" s="309"/>
      <c r="EU443" s="309"/>
      <c r="FE443" s="309"/>
      <c r="FO443" s="309"/>
      <c r="FY443" s="309"/>
      <c r="GI443" s="309"/>
      <c r="GS443" s="309"/>
      <c r="HC443" s="309"/>
      <c r="HM443" s="309"/>
      <c r="HW443" s="309"/>
    </row>
    <row r="444" s="3" customFormat="true" x14ac:dyDescent="0.25">
      <c r="A444" s="309"/>
      <c r="K444" s="309"/>
      <c r="U444" s="309"/>
      <c r="AE444" s="309"/>
      <c r="AO444" s="309"/>
      <c r="AY444" s="309"/>
      <c r="AZ444" s="309"/>
      <c r="BI444" s="309"/>
      <c r="BS444" s="309"/>
      <c r="CC444" s="309"/>
      <c r="CM444" s="309"/>
      <c r="CW444" s="309"/>
      <c r="DG444" s="309"/>
      <c r="DQ444" s="309"/>
      <c r="EA444" s="309"/>
      <c r="EK444" s="309"/>
      <c r="EU444" s="309"/>
      <c r="FE444" s="309"/>
      <c r="FO444" s="309"/>
      <c r="FY444" s="309"/>
      <c r="GI444" s="309"/>
      <c r="GS444" s="309"/>
      <c r="HC444" s="309"/>
      <c r="HM444" s="309"/>
      <c r="HW444" s="309"/>
    </row>
    <row r="445" s="3" customFormat="true" x14ac:dyDescent="0.25">
      <c r="A445" s="309"/>
      <c r="K445" s="309"/>
      <c r="U445" s="309"/>
      <c r="AE445" s="309"/>
      <c r="AO445" s="309"/>
      <c r="AY445" s="309"/>
      <c r="AZ445" s="309"/>
      <c r="BI445" s="309"/>
      <c r="BS445" s="309"/>
      <c r="CC445" s="309"/>
      <c r="CM445" s="309"/>
      <c r="CW445" s="309"/>
      <c r="DG445" s="309"/>
      <c r="DQ445" s="309"/>
      <c r="EA445" s="309"/>
      <c r="EK445" s="309"/>
      <c r="EU445" s="309"/>
      <c r="FE445" s="309"/>
      <c r="FO445" s="309"/>
      <c r="FY445" s="309"/>
      <c r="GI445" s="309"/>
      <c r="GS445" s="309"/>
      <c r="HC445" s="309"/>
      <c r="HM445" s="309"/>
      <c r="HW445" s="309"/>
    </row>
    <row r="446" s="3" customFormat="true" x14ac:dyDescent="0.25">
      <c r="A446" s="309"/>
      <c r="K446" s="309"/>
      <c r="U446" s="309"/>
      <c r="AE446" s="309"/>
      <c r="AO446" s="309"/>
      <c r="AY446" s="309"/>
      <c r="AZ446" s="309"/>
      <c r="BI446" s="309"/>
      <c r="BS446" s="309"/>
      <c r="CC446" s="309"/>
      <c r="CM446" s="309"/>
      <c r="CW446" s="309"/>
      <c r="DG446" s="309"/>
      <c r="DQ446" s="309"/>
      <c r="EA446" s="309"/>
      <c r="EK446" s="309"/>
      <c r="EU446" s="309"/>
      <c r="FE446" s="309"/>
      <c r="FO446" s="309"/>
      <c r="FY446" s="309"/>
      <c r="GI446" s="309"/>
      <c r="GS446" s="309"/>
      <c r="HC446" s="309"/>
      <c r="HM446" s="309"/>
      <c r="HW446" s="309"/>
    </row>
    <row r="447" s="3" customFormat="true" x14ac:dyDescent="0.25">
      <c r="A447" s="309"/>
      <c r="K447" s="309"/>
      <c r="U447" s="309"/>
      <c r="AE447" s="309"/>
      <c r="AO447" s="309"/>
      <c r="AY447" s="309"/>
      <c r="AZ447" s="309"/>
      <c r="BI447" s="309"/>
      <c r="BS447" s="309"/>
      <c r="CC447" s="309"/>
      <c r="CM447" s="309"/>
      <c r="CW447" s="309"/>
      <c r="DG447" s="309"/>
      <c r="DQ447" s="309"/>
      <c r="EA447" s="309"/>
      <c r="EK447" s="309"/>
      <c r="EU447" s="309"/>
      <c r="FE447" s="309"/>
      <c r="FO447" s="309"/>
      <c r="FY447" s="309"/>
      <c r="GI447" s="309"/>
      <c r="GS447" s="309"/>
      <c r="HC447" s="309"/>
      <c r="HM447" s="309"/>
      <c r="HW447" s="309"/>
    </row>
    <row r="448" s="3" customFormat="true" x14ac:dyDescent="0.25">
      <c r="A448" s="309"/>
      <c r="K448" s="309"/>
      <c r="U448" s="309"/>
      <c r="AE448" s="309"/>
      <c r="AO448" s="309"/>
      <c r="AY448" s="309"/>
      <c r="AZ448" s="309"/>
      <c r="BI448" s="309"/>
      <c r="BS448" s="309"/>
      <c r="CC448" s="309"/>
      <c r="CM448" s="309"/>
      <c r="CW448" s="309"/>
      <c r="DG448" s="309"/>
      <c r="DQ448" s="309"/>
      <c r="EA448" s="309"/>
      <c r="EK448" s="309"/>
      <c r="EU448" s="309"/>
      <c r="FE448" s="309"/>
      <c r="FO448" s="309"/>
      <c r="FY448" s="309"/>
      <c r="GI448" s="309"/>
      <c r="GS448" s="309"/>
      <c r="HC448" s="309"/>
      <c r="HM448" s="309"/>
      <c r="HW448" s="309"/>
    </row>
    <row r="449" s="3" customFormat="true" x14ac:dyDescent="0.25">
      <c r="A449" s="309"/>
      <c r="K449" s="309"/>
      <c r="U449" s="309"/>
      <c r="AE449" s="309"/>
      <c r="AO449" s="309"/>
      <c r="AY449" s="309"/>
      <c r="AZ449" s="309"/>
      <c r="BI449" s="309"/>
      <c r="BS449" s="309"/>
      <c r="CC449" s="309"/>
      <c r="CM449" s="309"/>
      <c r="CW449" s="309"/>
      <c r="DG449" s="309"/>
      <c r="DQ449" s="309"/>
      <c r="EA449" s="309"/>
      <c r="EK449" s="309"/>
      <c r="EU449" s="309"/>
      <c r="FE449" s="309"/>
      <c r="FO449" s="309"/>
      <c r="FY449" s="309"/>
      <c r="GI449" s="309"/>
      <c r="GS449" s="309"/>
      <c r="HC449" s="309"/>
      <c r="HM449" s="309"/>
      <c r="HW449" s="309"/>
    </row>
    <row r="450" s="3" customFormat="true" x14ac:dyDescent="0.25">
      <c r="A450" s="309"/>
      <c r="K450" s="309"/>
      <c r="U450" s="309"/>
      <c r="AE450" s="309"/>
      <c r="AO450" s="309"/>
      <c r="AY450" s="309"/>
      <c r="AZ450" s="309"/>
      <c r="BI450" s="309"/>
      <c r="BS450" s="309"/>
      <c r="CC450" s="309"/>
      <c r="CM450" s="309"/>
      <c r="CW450" s="309"/>
      <c r="DG450" s="309"/>
      <c r="DQ450" s="309"/>
      <c r="EA450" s="309"/>
      <c r="EK450" s="309"/>
      <c r="EU450" s="309"/>
      <c r="FE450" s="309"/>
      <c r="FO450" s="309"/>
      <c r="FY450" s="309"/>
      <c r="GI450" s="309"/>
      <c r="GS450" s="309"/>
      <c r="HC450" s="309"/>
      <c r="HM450" s="309"/>
      <c r="HW450" s="309"/>
    </row>
    <row r="451" s="3" customFormat="true" x14ac:dyDescent="0.25">
      <c r="A451" s="309"/>
      <c r="K451" s="309"/>
      <c r="U451" s="309"/>
      <c r="AE451" s="309"/>
      <c r="AO451" s="309"/>
      <c r="AY451" s="309"/>
      <c r="AZ451" s="309"/>
      <c r="BI451" s="309"/>
      <c r="BS451" s="309"/>
      <c r="CC451" s="309"/>
      <c r="CM451" s="309"/>
      <c r="CW451" s="309"/>
      <c r="DG451" s="309"/>
      <c r="DQ451" s="309"/>
      <c r="EA451" s="309"/>
      <c r="EK451" s="309"/>
      <c r="EU451" s="309"/>
      <c r="FE451" s="309"/>
      <c r="FO451" s="309"/>
      <c r="FY451" s="309"/>
      <c r="GI451" s="309"/>
      <c r="GS451" s="309"/>
      <c r="HC451" s="309"/>
      <c r="HM451" s="309"/>
      <c r="HW451" s="309"/>
    </row>
    <row r="452" s="3" customFormat="true" x14ac:dyDescent="0.25">
      <c r="A452" s="309"/>
      <c r="K452" s="309"/>
      <c r="U452" s="309"/>
      <c r="AE452" s="309"/>
      <c r="AO452" s="309"/>
      <c r="AY452" s="309"/>
      <c r="AZ452" s="309"/>
      <c r="BI452" s="309"/>
      <c r="BS452" s="309"/>
      <c r="CC452" s="309"/>
      <c r="CM452" s="309"/>
      <c r="CW452" s="309"/>
      <c r="DG452" s="309"/>
      <c r="DQ452" s="309"/>
      <c r="EA452" s="309"/>
      <c r="EK452" s="309"/>
      <c r="EU452" s="309"/>
      <c r="FE452" s="309"/>
      <c r="FO452" s="309"/>
      <c r="FY452" s="309"/>
      <c r="GI452" s="309"/>
      <c r="GS452" s="309"/>
      <c r="HC452" s="309"/>
      <c r="HM452" s="309"/>
      <c r="HW452" s="309"/>
    </row>
    <row r="453" s="3" customFormat="true" x14ac:dyDescent="0.25">
      <c r="A453" s="309"/>
      <c r="K453" s="309"/>
      <c r="U453" s="309"/>
      <c r="AE453" s="309"/>
      <c r="AO453" s="309"/>
      <c r="AY453" s="309"/>
      <c r="AZ453" s="309"/>
      <c r="BI453" s="309"/>
      <c r="BS453" s="309"/>
      <c r="CC453" s="309"/>
      <c r="CM453" s="309"/>
      <c r="CW453" s="309"/>
      <c r="DG453" s="309"/>
      <c r="DQ453" s="309"/>
      <c r="EA453" s="309"/>
      <c r="EK453" s="309"/>
      <c r="EU453" s="309"/>
      <c r="FE453" s="309"/>
      <c r="FO453" s="309"/>
      <c r="FY453" s="309"/>
      <c r="GI453" s="309"/>
      <c r="GS453" s="309"/>
      <c r="HC453" s="309"/>
      <c r="HM453" s="309"/>
      <c r="HW453" s="309"/>
    </row>
    <row r="454" s="3" customFormat="true" x14ac:dyDescent="0.25">
      <c r="A454" s="309"/>
      <c r="K454" s="309"/>
      <c r="U454" s="309"/>
      <c r="AE454" s="309"/>
      <c r="AO454" s="309"/>
      <c r="AY454" s="309"/>
      <c r="AZ454" s="309"/>
      <c r="BI454" s="309"/>
      <c r="BS454" s="309"/>
      <c r="CC454" s="309"/>
      <c r="CM454" s="309"/>
      <c r="CW454" s="309"/>
      <c r="DG454" s="309"/>
      <c r="DQ454" s="309"/>
      <c r="EA454" s="309"/>
      <c r="EK454" s="309"/>
      <c r="EU454" s="309"/>
      <c r="FE454" s="309"/>
      <c r="FO454" s="309"/>
      <c r="FY454" s="309"/>
      <c r="GI454" s="309"/>
      <c r="GS454" s="309"/>
      <c r="HC454" s="309"/>
      <c r="HM454" s="309"/>
      <c r="HW454" s="309"/>
    </row>
    <row r="455" s="3" customFormat="true" x14ac:dyDescent="0.25">
      <c r="A455" s="309"/>
      <c r="K455" s="309"/>
      <c r="U455" s="309"/>
      <c r="AE455" s="309"/>
      <c r="AO455" s="309"/>
      <c r="AY455" s="309"/>
      <c r="AZ455" s="309"/>
      <c r="BI455" s="309"/>
      <c r="BS455" s="309"/>
      <c r="CC455" s="309"/>
      <c r="CM455" s="309"/>
      <c r="CW455" s="309"/>
      <c r="DG455" s="309"/>
      <c r="DQ455" s="309"/>
      <c r="EA455" s="309"/>
      <c r="EK455" s="309"/>
      <c r="EU455" s="309"/>
      <c r="FE455" s="309"/>
      <c r="FO455" s="309"/>
      <c r="FY455" s="309"/>
      <c r="GI455" s="309"/>
      <c r="GS455" s="309"/>
      <c r="HC455" s="309"/>
      <c r="HM455" s="309"/>
      <c r="HW455" s="309"/>
    </row>
    <row r="456" s="3" customFormat="true" x14ac:dyDescent="0.25">
      <c r="A456" s="309"/>
      <c r="K456" s="309"/>
      <c r="U456" s="309"/>
      <c r="AE456" s="309"/>
      <c r="AO456" s="309"/>
      <c r="AY456" s="309"/>
      <c r="AZ456" s="309"/>
      <c r="BI456" s="309"/>
      <c r="BS456" s="309"/>
      <c r="CC456" s="309"/>
      <c r="CM456" s="309"/>
      <c r="CW456" s="309"/>
      <c r="DG456" s="309"/>
      <c r="DQ456" s="309"/>
      <c r="EA456" s="309"/>
      <c r="EK456" s="309"/>
      <c r="EU456" s="309"/>
      <c r="FE456" s="309"/>
      <c r="FO456" s="309"/>
      <c r="FY456" s="309"/>
      <c r="GI456" s="309"/>
      <c r="GS456" s="309"/>
      <c r="HC456" s="309"/>
      <c r="HM456" s="309"/>
      <c r="HW456" s="309"/>
    </row>
    <row r="457" s="3" customFormat="true" x14ac:dyDescent="0.25">
      <c r="A457" s="309"/>
      <c r="K457" s="309"/>
      <c r="U457" s="309"/>
      <c r="AE457" s="309"/>
      <c r="AO457" s="309"/>
      <c r="AY457" s="309"/>
      <c r="AZ457" s="309"/>
      <c r="BI457" s="309"/>
      <c r="BS457" s="309"/>
      <c r="CC457" s="309"/>
      <c r="CM457" s="309"/>
      <c r="CW457" s="309"/>
      <c r="DG457" s="309"/>
      <c r="DQ457" s="309"/>
      <c r="EA457" s="309"/>
      <c r="EK457" s="309"/>
      <c r="EU457" s="309"/>
      <c r="FE457" s="309"/>
      <c r="FO457" s="309"/>
      <c r="FY457" s="309"/>
      <c r="GI457" s="309"/>
      <c r="GS457" s="309"/>
      <c r="HC457" s="309"/>
      <c r="HM457" s="309"/>
      <c r="HW457" s="309"/>
    </row>
    <row r="458" s="3" customFormat="true" x14ac:dyDescent="0.25">
      <c r="A458" s="309"/>
      <c r="K458" s="309"/>
      <c r="U458" s="309"/>
      <c r="AE458" s="309"/>
      <c r="AO458" s="309"/>
      <c r="AY458" s="309"/>
      <c r="AZ458" s="309"/>
      <c r="BI458" s="309"/>
      <c r="BS458" s="309"/>
      <c r="CC458" s="309"/>
      <c r="CM458" s="309"/>
      <c r="CW458" s="309"/>
      <c r="DG458" s="309"/>
      <c r="DQ458" s="309"/>
      <c r="EA458" s="309"/>
      <c r="EK458" s="309"/>
      <c r="EU458" s="309"/>
      <c r="FE458" s="309"/>
      <c r="FO458" s="309"/>
      <c r="FY458" s="309"/>
      <c r="GI458" s="309"/>
      <c r="GS458" s="309"/>
      <c r="HC458" s="309"/>
      <c r="HM458" s="309"/>
      <c r="HW458" s="309"/>
    </row>
    <row r="459" s="3" customFormat="true" x14ac:dyDescent="0.25">
      <c r="A459" s="309"/>
      <c r="K459" s="309"/>
      <c r="U459" s="309"/>
      <c r="AE459" s="309"/>
      <c r="AO459" s="309"/>
      <c r="AY459" s="309"/>
      <c r="AZ459" s="309"/>
      <c r="BI459" s="309"/>
      <c r="BS459" s="309"/>
      <c r="CC459" s="309"/>
      <c r="CM459" s="309"/>
      <c r="CW459" s="309"/>
      <c r="DG459" s="309"/>
      <c r="DQ459" s="309"/>
      <c r="EA459" s="309"/>
      <c r="EK459" s="309"/>
      <c r="EU459" s="309"/>
      <c r="FE459" s="309"/>
      <c r="FO459" s="309"/>
      <c r="FY459" s="309"/>
      <c r="GI459" s="309"/>
      <c r="GS459" s="309"/>
      <c r="HC459" s="309"/>
      <c r="HM459" s="309"/>
      <c r="HW459" s="309"/>
    </row>
    <row r="460" s="3" customFormat="true" x14ac:dyDescent="0.25">
      <c r="A460" s="309"/>
      <c r="K460" s="309"/>
      <c r="U460" s="309"/>
      <c r="AE460" s="309"/>
      <c r="AO460" s="309"/>
      <c r="AY460" s="309"/>
      <c r="AZ460" s="309"/>
      <c r="BI460" s="309"/>
      <c r="BS460" s="309"/>
      <c r="CC460" s="309"/>
      <c r="CM460" s="309"/>
      <c r="CW460" s="309"/>
      <c r="DG460" s="309"/>
      <c r="DQ460" s="309"/>
      <c r="EA460" s="309"/>
      <c r="EK460" s="309"/>
      <c r="EU460" s="309"/>
      <c r="FE460" s="309"/>
      <c r="FO460" s="309"/>
      <c r="FY460" s="309"/>
      <c r="GI460" s="309"/>
      <c r="GS460" s="309"/>
      <c r="HC460" s="309"/>
      <c r="HM460" s="309"/>
      <c r="HW460" s="309"/>
    </row>
    <row r="461" s="3" customFormat="true" x14ac:dyDescent="0.25">
      <c r="A461" s="309"/>
      <c r="K461" s="309"/>
      <c r="U461" s="309"/>
      <c r="AE461" s="309"/>
      <c r="AO461" s="309"/>
      <c r="AY461" s="309"/>
      <c r="AZ461" s="309"/>
      <c r="BI461" s="309"/>
      <c r="BS461" s="309"/>
      <c r="CC461" s="309"/>
      <c r="CM461" s="309"/>
      <c r="CW461" s="309"/>
      <c r="DG461" s="309"/>
      <c r="DQ461" s="309"/>
      <c r="EA461" s="309"/>
      <c r="EK461" s="309"/>
      <c r="EU461" s="309"/>
      <c r="FE461" s="309"/>
      <c r="FO461" s="309"/>
      <c r="FY461" s="309"/>
      <c r="GI461" s="309"/>
      <c r="GS461" s="309"/>
      <c r="HC461" s="309"/>
      <c r="HM461" s="309"/>
      <c r="HW461" s="309"/>
    </row>
    <row r="462" s="3" customFormat="true" x14ac:dyDescent="0.25">
      <c r="A462" s="309"/>
      <c r="K462" s="309"/>
      <c r="U462" s="309"/>
      <c r="AE462" s="309"/>
      <c r="AO462" s="309"/>
      <c r="AY462" s="309"/>
      <c r="AZ462" s="309"/>
      <c r="BI462" s="309"/>
      <c r="BS462" s="309"/>
      <c r="CC462" s="309"/>
      <c r="CM462" s="309"/>
      <c r="CW462" s="309"/>
      <c r="DG462" s="309"/>
      <c r="DQ462" s="309"/>
      <c r="EA462" s="309"/>
      <c r="EK462" s="309"/>
      <c r="EU462" s="309"/>
      <c r="FE462" s="309"/>
      <c r="FO462" s="309"/>
      <c r="FY462" s="309"/>
      <c r="GI462" s="309"/>
      <c r="GS462" s="309"/>
      <c r="HC462" s="309"/>
      <c r="HM462" s="309"/>
      <c r="HW462" s="309"/>
    </row>
    <row r="463" s="3" customFormat="true" x14ac:dyDescent="0.25">
      <c r="A463" s="309"/>
      <c r="K463" s="309"/>
      <c r="U463" s="309"/>
      <c r="AE463" s="309"/>
      <c r="AO463" s="309"/>
      <c r="AY463" s="309"/>
      <c r="AZ463" s="309"/>
      <c r="BI463" s="309"/>
      <c r="BS463" s="309"/>
      <c r="CC463" s="309"/>
      <c r="CM463" s="309"/>
      <c r="CW463" s="309"/>
      <c r="DG463" s="309"/>
      <c r="DQ463" s="309"/>
      <c r="EA463" s="309"/>
      <c r="EK463" s="309"/>
      <c r="EU463" s="309"/>
      <c r="FE463" s="309"/>
      <c r="FO463" s="309"/>
      <c r="FY463" s="309"/>
      <c r="GI463" s="309"/>
      <c r="GS463" s="309"/>
      <c r="HC463" s="309"/>
      <c r="HM463" s="309"/>
      <c r="HW463" s="309"/>
    </row>
    <row r="464" s="3" customFormat="true" x14ac:dyDescent="0.25">
      <c r="A464" s="309"/>
      <c r="K464" s="309"/>
      <c r="U464" s="309"/>
      <c r="AE464" s="309"/>
      <c r="AO464" s="309"/>
      <c r="AY464" s="309"/>
      <c r="AZ464" s="309"/>
      <c r="BI464" s="309"/>
      <c r="BS464" s="309"/>
      <c r="CC464" s="309"/>
      <c r="CM464" s="309"/>
      <c r="CW464" s="309"/>
      <c r="DG464" s="309"/>
      <c r="DQ464" s="309"/>
      <c r="EA464" s="309"/>
      <c r="EK464" s="309"/>
      <c r="EU464" s="309"/>
      <c r="FE464" s="309"/>
      <c r="FO464" s="309"/>
      <c r="FY464" s="309"/>
      <c r="GI464" s="309"/>
      <c r="GS464" s="309"/>
      <c r="HC464" s="309"/>
      <c r="HM464" s="309"/>
      <c r="HW464" s="309"/>
    </row>
    <row r="465" s="3" customFormat="true" x14ac:dyDescent="0.25">
      <c r="A465" s="309"/>
      <c r="K465" s="309"/>
      <c r="U465" s="309"/>
      <c r="AE465" s="309"/>
      <c r="AO465" s="309"/>
      <c r="AY465" s="309"/>
      <c r="AZ465" s="309"/>
      <c r="BI465" s="309"/>
      <c r="BS465" s="309"/>
      <c r="CC465" s="309"/>
      <c r="CM465" s="309"/>
      <c r="CW465" s="309"/>
      <c r="DG465" s="309"/>
      <c r="DQ465" s="309"/>
      <c r="EA465" s="309"/>
      <c r="EK465" s="309"/>
      <c r="EU465" s="309"/>
      <c r="FE465" s="309"/>
      <c r="FO465" s="309"/>
      <c r="FY465" s="309"/>
      <c r="GI465" s="309"/>
      <c r="GS465" s="309"/>
      <c r="HC465" s="309"/>
      <c r="HM465" s="309"/>
      <c r="HW465" s="309"/>
    </row>
    <row r="466" s="3" customFormat="true" x14ac:dyDescent="0.25">
      <c r="A466" s="309"/>
      <c r="K466" s="309"/>
      <c r="U466" s="309"/>
      <c r="AE466" s="309"/>
      <c r="AO466" s="309"/>
      <c r="AY466" s="309"/>
      <c r="AZ466" s="309"/>
      <c r="BI466" s="309"/>
      <c r="BS466" s="309"/>
      <c r="CC466" s="309"/>
      <c r="CM466" s="309"/>
      <c r="CW466" s="309"/>
      <c r="DG466" s="309"/>
      <c r="DQ466" s="309"/>
      <c r="EA466" s="309"/>
      <c r="EK466" s="309"/>
      <c r="EU466" s="309"/>
      <c r="FE466" s="309"/>
      <c r="FO466" s="309"/>
      <c r="FY466" s="309"/>
      <c r="GI466" s="309"/>
      <c r="GS466" s="309"/>
      <c r="HC466" s="309"/>
      <c r="HM466" s="309"/>
      <c r="HW466" s="309"/>
    </row>
    <row r="467" s="3" customFormat="true" x14ac:dyDescent="0.25">
      <c r="A467" s="309"/>
      <c r="K467" s="309"/>
      <c r="U467" s="309"/>
      <c r="AE467" s="309"/>
      <c r="AO467" s="309"/>
      <c r="AY467" s="309"/>
      <c r="AZ467" s="309"/>
      <c r="BI467" s="309"/>
      <c r="BS467" s="309"/>
      <c r="CC467" s="309"/>
      <c r="CM467" s="309"/>
      <c r="CW467" s="309"/>
      <c r="DG467" s="309"/>
      <c r="DQ467" s="309"/>
      <c r="EA467" s="309"/>
      <c r="EK467" s="309"/>
      <c r="EU467" s="309"/>
      <c r="FE467" s="309"/>
      <c r="FO467" s="309"/>
      <c r="FY467" s="309"/>
      <c r="GI467" s="309"/>
      <c r="GS467" s="309"/>
      <c r="HC467" s="309"/>
      <c r="HM467" s="309"/>
      <c r="HW467" s="309"/>
    </row>
    <row r="468" s="3" customFormat="true" x14ac:dyDescent="0.25">
      <c r="A468" s="309"/>
      <c r="K468" s="309"/>
      <c r="U468" s="309"/>
      <c r="AE468" s="309"/>
      <c r="AO468" s="309"/>
      <c r="AY468" s="309"/>
      <c r="AZ468" s="309"/>
      <c r="BI468" s="309"/>
      <c r="BS468" s="309"/>
      <c r="CC468" s="309"/>
      <c r="CM468" s="309"/>
      <c r="CW468" s="309"/>
      <c r="DG468" s="309"/>
      <c r="DQ468" s="309"/>
      <c r="EA468" s="309"/>
      <c r="EK468" s="309"/>
      <c r="EU468" s="309"/>
      <c r="FE468" s="309"/>
      <c r="FO468" s="309"/>
      <c r="FY468" s="309"/>
      <c r="GI468" s="309"/>
      <c r="GS468" s="309"/>
      <c r="HC468" s="309"/>
      <c r="HM468" s="309"/>
      <c r="HW468" s="309"/>
    </row>
    <row r="469" s="3" customFormat="true" x14ac:dyDescent="0.25">
      <c r="A469" s="309"/>
      <c r="K469" s="309"/>
      <c r="U469" s="309"/>
      <c r="AE469" s="309"/>
      <c r="AO469" s="309"/>
      <c r="AY469" s="309"/>
      <c r="AZ469" s="309"/>
      <c r="BI469" s="309"/>
      <c r="BS469" s="309"/>
      <c r="CC469" s="309"/>
      <c r="CM469" s="309"/>
      <c r="CW469" s="309"/>
      <c r="DG469" s="309"/>
      <c r="DQ469" s="309"/>
      <c r="EA469" s="309"/>
      <c r="EK469" s="309"/>
      <c r="EU469" s="309"/>
      <c r="FE469" s="309"/>
      <c r="FO469" s="309"/>
      <c r="FY469" s="309"/>
      <c r="GI469" s="309"/>
      <c r="GS469" s="309"/>
      <c r="HC469" s="309"/>
      <c r="HM469" s="309"/>
      <c r="HW469" s="309"/>
    </row>
    <row r="470" s="3" customFormat="true" x14ac:dyDescent="0.25">
      <c r="A470" s="309"/>
      <c r="K470" s="309"/>
      <c r="U470" s="309"/>
      <c r="AE470" s="309"/>
      <c r="AO470" s="309"/>
      <c r="AY470" s="309"/>
      <c r="AZ470" s="309"/>
      <c r="BI470" s="309"/>
      <c r="BS470" s="309"/>
      <c r="CC470" s="309"/>
      <c r="CM470" s="309"/>
      <c r="CW470" s="309"/>
      <c r="DG470" s="309"/>
      <c r="DQ470" s="309"/>
      <c r="EA470" s="309"/>
      <c r="EK470" s="309"/>
      <c r="EU470" s="309"/>
      <c r="FE470" s="309"/>
      <c r="FO470" s="309"/>
      <c r="FY470" s="309"/>
      <c r="GI470" s="309"/>
      <c r="GS470" s="309"/>
      <c r="HC470" s="309"/>
      <c r="HM470" s="309"/>
      <c r="HW470" s="309"/>
    </row>
    <row r="471" s="3" customFormat="true" x14ac:dyDescent="0.25">
      <c r="A471" s="309"/>
      <c r="K471" s="309"/>
      <c r="U471" s="309"/>
      <c r="AE471" s="309"/>
      <c r="AO471" s="309"/>
      <c r="AY471" s="309"/>
      <c r="AZ471" s="309"/>
      <c r="BI471" s="309"/>
      <c r="BS471" s="309"/>
      <c r="CC471" s="309"/>
      <c r="CM471" s="309"/>
      <c r="CW471" s="309"/>
      <c r="DG471" s="309"/>
      <c r="DQ471" s="309"/>
      <c r="EA471" s="309"/>
      <c r="EK471" s="309"/>
      <c r="EU471" s="309"/>
      <c r="FE471" s="309"/>
      <c r="FO471" s="309"/>
      <c r="FY471" s="309"/>
      <c r="GI471" s="309"/>
      <c r="GS471" s="309"/>
      <c r="HC471" s="309"/>
      <c r="HM471" s="309"/>
      <c r="HW471" s="309"/>
    </row>
    <row r="472" s="3" customFormat="true" x14ac:dyDescent="0.25">
      <c r="A472" s="309"/>
      <c r="K472" s="309"/>
      <c r="U472" s="309"/>
      <c r="AE472" s="309"/>
      <c r="AO472" s="309"/>
      <c r="AY472" s="309"/>
      <c r="AZ472" s="309"/>
      <c r="BI472" s="309"/>
      <c r="BS472" s="309"/>
      <c r="CC472" s="309"/>
      <c r="CM472" s="309"/>
      <c r="CW472" s="309"/>
      <c r="DG472" s="309"/>
      <c r="DQ472" s="309"/>
      <c r="EA472" s="309"/>
      <c r="EK472" s="309"/>
      <c r="EU472" s="309"/>
      <c r="FE472" s="309"/>
      <c r="FO472" s="309"/>
      <c r="FY472" s="309"/>
      <c r="GI472" s="309"/>
      <c r="GS472" s="309"/>
      <c r="HC472" s="309"/>
      <c r="HM472" s="309"/>
      <c r="HW472" s="309"/>
    </row>
    <row r="473" s="3" customFormat="true" x14ac:dyDescent="0.25">
      <c r="A473" s="309"/>
      <c r="K473" s="309"/>
      <c r="U473" s="309"/>
      <c r="AE473" s="309"/>
      <c r="AO473" s="309"/>
      <c r="AY473" s="309"/>
      <c r="AZ473" s="309"/>
      <c r="BI473" s="309"/>
      <c r="BS473" s="309"/>
      <c r="CC473" s="309"/>
      <c r="CM473" s="309"/>
      <c r="CW473" s="309"/>
      <c r="DG473" s="309"/>
      <c r="DQ473" s="309"/>
      <c r="EA473" s="309"/>
      <c r="EK473" s="309"/>
      <c r="EU473" s="309"/>
      <c r="FE473" s="309"/>
      <c r="FO473" s="309"/>
      <c r="FY473" s="309"/>
      <c r="GI473" s="309"/>
      <c r="GS473" s="309"/>
      <c r="HC473" s="309"/>
      <c r="HM473" s="309"/>
      <c r="HW473" s="309"/>
    </row>
    <row r="474" s="3" customFormat="true" x14ac:dyDescent="0.25">
      <c r="A474" s="309"/>
      <c r="K474" s="309"/>
      <c r="U474" s="309"/>
      <c r="AE474" s="309"/>
      <c r="AO474" s="309"/>
      <c r="AY474" s="309"/>
      <c r="AZ474" s="309"/>
      <c r="BI474" s="309"/>
      <c r="BS474" s="309"/>
      <c r="CC474" s="309"/>
      <c r="CM474" s="309"/>
      <c r="CW474" s="309"/>
      <c r="DG474" s="309"/>
      <c r="DQ474" s="309"/>
      <c r="EA474" s="309"/>
      <c r="EK474" s="309"/>
      <c r="EU474" s="309"/>
      <c r="FE474" s="309"/>
      <c r="FO474" s="309"/>
      <c r="FY474" s="309"/>
      <c r="GI474" s="309"/>
      <c r="GS474" s="309"/>
      <c r="HC474" s="309"/>
      <c r="HM474" s="309"/>
      <c r="HW474" s="309"/>
    </row>
    <row r="475" s="3" customFormat="true" x14ac:dyDescent="0.25">
      <c r="A475" s="309"/>
      <c r="K475" s="309"/>
      <c r="U475" s="309"/>
      <c r="AE475" s="309"/>
      <c r="AO475" s="309"/>
      <c r="AY475" s="309"/>
      <c r="AZ475" s="309"/>
      <c r="BI475" s="309"/>
      <c r="BS475" s="309"/>
      <c r="CC475" s="309"/>
      <c r="CM475" s="309"/>
      <c r="CW475" s="309"/>
      <c r="DG475" s="309"/>
      <c r="DQ475" s="309"/>
      <c r="EA475" s="309"/>
      <c r="EK475" s="309"/>
      <c r="EU475" s="309"/>
      <c r="FE475" s="309"/>
      <c r="FO475" s="309"/>
      <c r="FY475" s="309"/>
      <c r="GI475" s="309"/>
      <c r="GS475" s="309"/>
      <c r="HC475" s="309"/>
      <c r="HM475" s="309"/>
      <c r="HW475" s="309"/>
    </row>
    <row r="476" s="3" customFormat="true" x14ac:dyDescent="0.25">
      <c r="A476" s="309"/>
      <c r="K476" s="309"/>
      <c r="U476" s="309"/>
      <c r="AE476" s="309"/>
      <c r="AO476" s="309"/>
      <c r="AY476" s="309"/>
      <c r="AZ476" s="309"/>
      <c r="BI476" s="309"/>
      <c r="BS476" s="309"/>
      <c r="CC476" s="309"/>
      <c r="CM476" s="309"/>
      <c r="CW476" s="309"/>
      <c r="DG476" s="309"/>
      <c r="DQ476" s="309"/>
      <c r="EA476" s="309"/>
      <c r="EK476" s="309"/>
      <c r="EU476" s="309"/>
      <c r="FE476" s="309"/>
      <c r="FO476" s="309"/>
      <c r="FY476" s="309"/>
      <c r="GI476" s="309"/>
      <c r="GS476" s="309"/>
      <c r="HC476" s="309"/>
      <c r="HM476" s="309"/>
      <c r="HW476" s="309"/>
    </row>
    <row r="477" s="3" customFormat="true" x14ac:dyDescent="0.25">
      <c r="A477" s="309"/>
      <c r="K477" s="309"/>
      <c r="U477" s="309"/>
      <c r="AE477" s="309"/>
      <c r="AO477" s="309"/>
      <c r="AY477" s="309"/>
      <c r="AZ477" s="309"/>
      <c r="BI477" s="309"/>
      <c r="BS477" s="309"/>
      <c r="CC477" s="309"/>
      <c r="CM477" s="309"/>
      <c r="CW477" s="309"/>
      <c r="DG477" s="309"/>
      <c r="DQ477" s="309"/>
      <c r="EA477" s="309"/>
      <c r="EK477" s="309"/>
      <c r="EU477" s="309"/>
      <c r="FE477" s="309"/>
      <c r="FO477" s="309"/>
      <c r="FY477" s="309"/>
      <c r="GI477" s="309"/>
      <c r="GS477" s="309"/>
      <c r="HC477" s="309"/>
      <c r="HM477" s="309"/>
      <c r="HW477" s="309"/>
    </row>
    <row r="478" s="3" customFormat="true" x14ac:dyDescent="0.25">
      <c r="A478" s="309"/>
      <c r="K478" s="309"/>
      <c r="U478" s="309"/>
      <c r="AE478" s="309"/>
      <c r="AO478" s="309"/>
      <c r="AY478" s="309"/>
      <c r="AZ478" s="309"/>
      <c r="BI478" s="309"/>
      <c r="BS478" s="309"/>
      <c r="CC478" s="309"/>
      <c r="CM478" s="309"/>
      <c r="CW478" s="309"/>
      <c r="DG478" s="309"/>
      <c r="DQ478" s="309"/>
      <c r="EA478" s="309"/>
      <c r="EK478" s="309"/>
      <c r="EU478" s="309"/>
      <c r="FE478" s="309"/>
      <c r="FO478" s="309"/>
      <c r="FY478" s="309"/>
      <c r="GI478" s="309"/>
      <c r="GS478" s="309"/>
      <c r="HC478" s="309"/>
      <c r="HM478" s="309"/>
      <c r="HW478" s="309"/>
    </row>
    <row r="479" s="3" customFormat="true" x14ac:dyDescent="0.25">
      <c r="A479" s="309"/>
      <c r="K479" s="309"/>
      <c r="U479" s="309"/>
      <c r="AE479" s="309"/>
      <c r="AO479" s="309"/>
      <c r="AY479" s="309"/>
      <c r="AZ479" s="309"/>
      <c r="BI479" s="309"/>
      <c r="BS479" s="309"/>
      <c r="CC479" s="309"/>
      <c r="CM479" s="309"/>
      <c r="CW479" s="309"/>
      <c r="DG479" s="309"/>
      <c r="DQ479" s="309"/>
      <c r="EA479" s="309"/>
      <c r="EK479" s="309"/>
      <c r="EU479" s="309"/>
      <c r="FE479" s="309"/>
      <c r="FO479" s="309"/>
      <c r="FY479" s="309"/>
      <c r="GI479" s="309"/>
      <c r="GS479" s="309"/>
      <c r="HC479" s="309"/>
      <c r="HM479" s="309"/>
      <c r="HW479" s="309"/>
    </row>
    <row r="480" s="3" customFormat="true" x14ac:dyDescent="0.25">
      <c r="A480" s="309"/>
      <c r="K480" s="309"/>
      <c r="U480" s="309"/>
      <c r="AE480" s="309"/>
      <c r="AO480" s="309"/>
      <c r="AY480" s="309"/>
      <c r="AZ480" s="309"/>
      <c r="BI480" s="309"/>
      <c r="BS480" s="309"/>
      <c r="CC480" s="309"/>
      <c r="CM480" s="309"/>
      <c r="CW480" s="309"/>
      <c r="DG480" s="309"/>
      <c r="DQ480" s="309"/>
      <c r="EA480" s="309"/>
      <c r="EK480" s="309"/>
      <c r="EU480" s="309"/>
      <c r="FE480" s="309"/>
      <c r="FO480" s="309"/>
      <c r="FY480" s="309"/>
      <c r="GI480" s="309"/>
      <c r="GS480" s="309"/>
      <c r="HC480" s="309"/>
      <c r="HM480" s="309"/>
      <c r="HW480" s="309"/>
    </row>
    <row r="481" s="3" customFormat="true" x14ac:dyDescent="0.25">
      <c r="A481" s="309"/>
      <c r="K481" s="309"/>
      <c r="U481" s="309"/>
      <c r="AE481" s="309"/>
      <c r="AO481" s="309"/>
      <c r="AY481" s="309"/>
      <c r="AZ481" s="309"/>
      <c r="BI481" s="309"/>
      <c r="BS481" s="309"/>
      <c r="CC481" s="309"/>
      <c r="CM481" s="309"/>
      <c r="CW481" s="309"/>
      <c r="DG481" s="309"/>
      <c r="DQ481" s="309"/>
      <c r="EA481" s="309"/>
      <c r="EK481" s="309"/>
      <c r="EU481" s="309"/>
      <c r="FE481" s="309"/>
      <c r="FO481" s="309"/>
      <c r="FY481" s="309"/>
      <c r="GI481" s="309"/>
      <c r="GS481" s="309"/>
      <c r="HC481" s="309"/>
      <c r="HM481" s="309"/>
      <c r="HW481" s="309"/>
    </row>
    <row r="482" s="3" customFormat="true" x14ac:dyDescent="0.25">
      <c r="A482" s="309"/>
      <c r="K482" s="309"/>
      <c r="U482" s="309"/>
      <c r="AE482" s="309"/>
      <c r="AO482" s="309"/>
      <c r="AY482" s="309"/>
      <c r="AZ482" s="309"/>
      <c r="BI482" s="309"/>
      <c r="BS482" s="309"/>
      <c r="CC482" s="309"/>
      <c r="CM482" s="309"/>
      <c r="CW482" s="309"/>
      <c r="DG482" s="309"/>
      <c r="DQ482" s="309"/>
      <c r="EA482" s="309"/>
      <c r="EK482" s="309"/>
      <c r="EU482" s="309"/>
      <c r="FE482" s="309"/>
      <c r="FO482" s="309"/>
      <c r="FY482" s="309"/>
      <c r="GI482" s="309"/>
      <c r="GS482" s="309"/>
      <c r="HC482" s="309"/>
      <c r="HM482" s="309"/>
      <c r="HW482" s="309"/>
    </row>
    <row r="483" s="3" customFormat="true" x14ac:dyDescent="0.25">
      <c r="A483" s="309"/>
      <c r="K483" s="309"/>
      <c r="U483" s="309"/>
      <c r="AE483" s="309"/>
      <c r="AO483" s="309"/>
      <c r="AY483" s="309"/>
      <c r="AZ483" s="309"/>
      <c r="BI483" s="309"/>
      <c r="BS483" s="309"/>
      <c r="CC483" s="309"/>
      <c r="CM483" s="309"/>
      <c r="CW483" s="309"/>
      <c r="DG483" s="309"/>
      <c r="DQ483" s="309"/>
      <c r="EA483" s="309"/>
      <c r="EK483" s="309"/>
      <c r="EU483" s="309"/>
      <c r="FE483" s="309"/>
      <c r="FO483" s="309"/>
      <c r="FY483" s="309"/>
      <c r="GI483" s="309"/>
      <c r="GS483" s="309"/>
      <c r="HC483" s="309"/>
      <c r="HM483" s="309"/>
      <c r="HW483" s="309"/>
    </row>
    <row r="484" s="3" customFormat="true" x14ac:dyDescent="0.25">
      <c r="A484" s="309"/>
      <c r="K484" s="309"/>
      <c r="U484" s="309"/>
      <c r="AE484" s="309"/>
      <c r="AO484" s="309"/>
      <c r="AY484" s="309"/>
      <c r="AZ484" s="309"/>
      <c r="BI484" s="309"/>
      <c r="BS484" s="309"/>
      <c r="CC484" s="309"/>
      <c r="CM484" s="309"/>
      <c r="CW484" s="309"/>
      <c r="DG484" s="309"/>
      <c r="DQ484" s="309"/>
      <c r="EA484" s="309"/>
      <c r="EK484" s="309"/>
      <c r="EU484" s="309"/>
      <c r="FE484" s="309"/>
      <c r="FO484" s="309"/>
      <c r="FY484" s="309"/>
      <c r="GI484" s="309"/>
      <c r="GS484" s="309"/>
      <c r="HC484" s="309"/>
      <c r="HM484" s="309"/>
      <c r="HW484" s="309"/>
    </row>
    <row r="485" s="3" customFormat="true" x14ac:dyDescent="0.25">
      <c r="A485" s="309"/>
      <c r="K485" s="309"/>
      <c r="U485" s="309"/>
      <c r="AE485" s="309"/>
      <c r="AO485" s="309"/>
      <c r="AY485" s="309"/>
      <c r="AZ485" s="309"/>
      <c r="BI485" s="309"/>
      <c r="BS485" s="309"/>
      <c r="CC485" s="309"/>
      <c r="CM485" s="309"/>
      <c r="CW485" s="309"/>
      <c r="DG485" s="309"/>
      <c r="DQ485" s="309"/>
      <c r="EA485" s="309"/>
      <c r="EK485" s="309"/>
      <c r="EU485" s="309"/>
      <c r="FE485" s="309"/>
      <c r="FO485" s="309"/>
      <c r="FY485" s="309"/>
      <c r="GI485" s="309"/>
      <c r="GS485" s="309"/>
      <c r="HC485" s="309"/>
      <c r="HM485" s="309"/>
      <c r="HW485" s="309"/>
    </row>
    <row r="486" s="3" customFormat="true" x14ac:dyDescent="0.25">
      <c r="A486" s="309"/>
      <c r="K486" s="309"/>
      <c r="U486" s="309"/>
      <c r="AE486" s="309"/>
      <c r="AO486" s="309"/>
      <c r="AY486" s="309"/>
      <c r="AZ486" s="309"/>
      <c r="BI486" s="309"/>
      <c r="BS486" s="309"/>
      <c r="CC486" s="309"/>
      <c r="CM486" s="309"/>
      <c r="CW486" s="309"/>
      <c r="DG486" s="309"/>
      <c r="DQ486" s="309"/>
      <c r="EA486" s="309"/>
      <c r="EK486" s="309"/>
      <c r="EU486" s="309"/>
      <c r="FE486" s="309"/>
      <c r="FO486" s="309"/>
      <c r="FY486" s="309"/>
      <c r="GI486" s="309"/>
      <c r="GS486" s="309"/>
      <c r="HC486" s="309"/>
      <c r="HM486" s="309"/>
      <c r="HW486" s="309"/>
    </row>
    <row r="487" s="3" customFormat="true" x14ac:dyDescent="0.25">
      <c r="A487" s="309"/>
      <c r="K487" s="309"/>
      <c r="U487" s="309"/>
      <c r="AE487" s="309"/>
      <c r="AO487" s="309"/>
      <c r="AY487" s="309"/>
      <c r="AZ487" s="309"/>
      <c r="BI487" s="309"/>
      <c r="BS487" s="309"/>
      <c r="CC487" s="309"/>
      <c r="CM487" s="309"/>
      <c r="CW487" s="309"/>
      <c r="DG487" s="309"/>
      <c r="DQ487" s="309"/>
      <c r="EA487" s="309"/>
      <c r="EK487" s="309"/>
      <c r="EU487" s="309"/>
      <c r="FE487" s="309"/>
      <c r="FO487" s="309"/>
      <c r="FY487" s="309"/>
      <c r="GI487" s="309"/>
      <c r="GS487" s="309"/>
      <c r="HC487" s="309"/>
      <c r="HM487" s="309"/>
      <c r="HW487" s="309"/>
    </row>
    <row r="488" s="3" customFormat="true" x14ac:dyDescent="0.25">
      <c r="A488" s="309"/>
      <c r="K488" s="309"/>
      <c r="U488" s="309"/>
      <c r="AE488" s="309"/>
      <c r="AO488" s="309"/>
      <c r="AY488" s="309"/>
      <c r="AZ488" s="309"/>
      <c r="BI488" s="309"/>
      <c r="BS488" s="309"/>
      <c r="CC488" s="309"/>
      <c r="CM488" s="309"/>
      <c r="CW488" s="309"/>
      <c r="DG488" s="309"/>
      <c r="DQ488" s="309"/>
      <c r="EA488" s="309"/>
      <c r="EK488" s="309"/>
      <c r="EU488" s="309"/>
      <c r="FE488" s="309"/>
      <c r="FO488" s="309"/>
      <c r="FY488" s="309"/>
      <c r="GI488" s="309"/>
      <c r="GS488" s="309"/>
      <c r="HC488" s="309"/>
      <c r="HM488" s="309"/>
      <c r="HW488" s="309"/>
    </row>
    <row r="489" s="3" customFormat="true" x14ac:dyDescent="0.25">
      <c r="A489" s="309"/>
      <c r="K489" s="309"/>
      <c r="U489" s="309"/>
      <c r="AE489" s="309"/>
      <c r="AO489" s="309"/>
      <c r="AY489" s="309"/>
      <c r="AZ489" s="309"/>
      <c r="BI489" s="309"/>
      <c r="BS489" s="309"/>
      <c r="CC489" s="309"/>
      <c r="CM489" s="309"/>
      <c r="CW489" s="309"/>
      <c r="DG489" s="309"/>
      <c r="DQ489" s="309"/>
      <c r="EA489" s="309"/>
      <c r="EK489" s="309"/>
      <c r="EU489" s="309"/>
      <c r="FE489" s="309"/>
      <c r="FO489" s="309"/>
      <c r="FY489" s="309"/>
      <c r="GI489" s="309"/>
      <c r="GS489" s="309"/>
      <c r="HC489" s="309"/>
      <c r="HM489" s="309"/>
      <c r="HW489" s="309"/>
    </row>
    <row r="490" s="3" customFormat="true" x14ac:dyDescent="0.25">
      <c r="A490" s="309"/>
      <c r="K490" s="309"/>
      <c r="U490" s="309"/>
      <c r="AE490" s="309"/>
      <c r="AO490" s="309"/>
      <c r="AY490" s="309"/>
      <c r="AZ490" s="309"/>
      <c r="BI490" s="309"/>
      <c r="BS490" s="309"/>
      <c r="CC490" s="309"/>
      <c r="CM490" s="309"/>
      <c r="CW490" s="309"/>
      <c r="DG490" s="309"/>
      <c r="DQ490" s="309"/>
      <c r="EA490" s="309"/>
      <c r="EK490" s="309"/>
      <c r="EU490" s="309"/>
      <c r="FE490" s="309"/>
      <c r="FO490" s="309"/>
      <c r="FY490" s="309"/>
      <c r="GI490" s="309"/>
      <c r="GS490" s="309"/>
      <c r="HC490" s="309"/>
      <c r="HM490" s="309"/>
      <c r="HW490" s="309"/>
    </row>
    <row r="491" s="3" customFormat="true" x14ac:dyDescent="0.25">
      <c r="A491" s="309"/>
      <c r="K491" s="309"/>
      <c r="U491" s="309"/>
      <c r="AE491" s="309"/>
      <c r="AO491" s="309"/>
      <c r="AY491" s="309"/>
      <c r="AZ491" s="309"/>
      <c r="BI491" s="309"/>
      <c r="BS491" s="309"/>
      <c r="CC491" s="309"/>
      <c r="CM491" s="309"/>
      <c r="CW491" s="309"/>
      <c r="DG491" s="309"/>
      <c r="DQ491" s="309"/>
      <c r="EA491" s="309"/>
      <c r="EK491" s="309"/>
      <c r="EU491" s="309"/>
      <c r="FE491" s="309"/>
      <c r="FO491" s="309"/>
      <c r="FY491" s="309"/>
      <c r="GI491" s="309"/>
      <c r="GS491" s="309"/>
      <c r="HC491" s="309"/>
      <c r="HM491" s="309"/>
      <c r="HW491" s="309"/>
    </row>
    <row r="492" s="3" customFormat="true" x14ac:dyDescent="0.25">
      <c r="A492" s="309"/>
      <c r="K492" s="309"/>
      <c r="U492" s="309"/>
      <c r="AE492" s="309"/>
      <c r="AO492" s="309"/>
      <c r="AY492" s="309"/>
      <c r="AZ492" s="309"/>
      <c r="BI492" s="309"/>
      <c r="BS492" s="309"/>
      <c r="CC492" s="309"/>
      <c r="CM492" s="309"/>
      <c r="CW492" s="309"/>
      <c r="DG492" s="309"/>
      <c r="DQ492" s="309"/>
      <c r="EA492" s="309"/>
      <c r="EK492" s="309"/>
      <c r="EU492" s="309"/>
      <c r="FE492" s="309"/>
      <c r="FO492" s="309"/>
      <c r="FY492" s="309"/>
      <c r="GI492" s="309"/>
      <c r="GS492" s="309"/>
      <c r="HC492" s="309"/>
      <c r="HM492" s="309"/>
      <c r="HW492" s="309"/>
    </row>
    <row r="493" s="3" customFormat="true" x14ac:dyDescent="0.25">
      <c r="A493" s="309"/>
      <c r="K493" s="309"/>
      <c r="U493" s="309"/>
      <c r="AE493" s="309"/>
      <c r="AO493" s="309"/>
      <c r="AY493" s="309"/>
      <c r="AZ493" s="309"/>
      <c r="BI493" s="309"/>
      <c r="BS493" s="309"/>
      <c r="CC493" s="309"/>
      <c r="CM493" s="309"/>
      <c r="CW493" s="309"/>
      <c r="DG493" s="309"/>
      <c r="DQ493" s="309"/>
      <c r="EA493" s="309"/>
      <c r="EK493" s="309"/>
      <c r="EU493" s="309"/>
      <c r="FE493" s="309"/>
      <c r="FO493" s="309"/>
      <c r="FY493" s="309"/>
      <c r="GI493" s="309"/>
      <c r="GS493" s="309"/>
      <c r="HC493" s="309"/>
      <c r="HM493" s="309"/>
      <c r="HW493" s="309"/>
    </row>
    <row r="494" s="3" customFormat="true" x14ac:dyDescent="0.25">
      <c r="A494" s="309"/>
      <c r="K494" s="309"/>
      <c r="U494" s="309"/>
      <c r="AE494" s="309"/>
      <c r="AO494" s="309"/>
      <c r="AY494" s="309"/>
      <c r="AZ494" s="309"/>
      <c r="BI494" s="309"/>
      <c r="BS494" s="309"/>
      <c r="CC494" s="309"/>
      <c r="CM494" s="309"/>
      <c r="CW494" s="309"/>
      <c r="DG494" s="309"/>
      <c r="DQ494" s="309"/>
      <c r="EA494" s="309"/>
      <c r="EK494" s="309"/>
      <c r="EU494" s="309"/>
      <c r="FE494" s="309"/>
      <c r="FO494" s="309"/>
      <c r="FY494" s="309"/>
      <c r="GI494" s="309"/>
      <c r="GS494" s="309"/>
      <c r="HC494" s="309"/>
      <c r="HM494" s="309"/>
      <c r="HW494" s="309"/>
    </row>
    <row r="495" s="3" customFormat="true" x14ac:dyDescent="0.25">
      <c r="A495" s="309"/>
      <c r="K495" s="309"/>
      <c r="U495" s="309"/>
      <c r="AE495" s="309"/>
      <c r="AO495" s="309"/>
      <c r="AY495" s="309"/>
      <c r="AZ495" s="309"/>
      <c r="BI495" s="309"/>
      <c r="BS495" s="309"/>
      <c r="CC495" s="309"/>
      <c r="CM495" s="309"/>
      <c r="CW495" s="309"/>
      <c r="DG495" s="309"/>
      <c r="DQ495" s="309"/>
      <c r="EA495" s="309"/>
      <c r="EK495" s="309"/>
      <c r="EU495" s="309"/>
      <c r="FE495" s="309"/>
      <c r="FO495" s="309"/>
      <c r="FY495" s="309"/>
      <c r="GI495" s="309"/>
      <c r="GS495" s="309"/>
      <c r="HC495" s="309"/>
      <c r="HM495" s="309"/>
      <c r="HW495" s="309"/>
    </row>
    <row r="496" s="3" customFormat="true" x14ac:dyDescent="0.25">
      <c r="A496" s="309"/>
      <c r="K496" s="309"/>
      <c r="U496" s="309"/>
      <c r="AE496" s="309"/>
      <c r="AO496" s="309"/>
      <c r="AY496" s="309"/>
      <c r="AZ496" s="309"/>
      <c r="BI496" s="309"/>
      <c r="BS496" s="309"/>
      <c r="CC496" s="309"/>
      <c r="CM496" s="309"/>
      <c r="CW496" s="309"/>
      <c r="DG496" s="309"/>
      <c r="DQ496" s="309"/>
      <c r="EA496" s="309"/>
      <c r="EK496" s="309"/>
      <c r="EU496" s="309"/>
      <c r="FE496" s="309"/>
      <c r="FO496" s="309"/>
      <c r="FY496" s="309"/>
      <c r="GI496" s="309"/>
      <c r="GS496" s="309"/>
      <c r="HC496" s="309"/>
      <c r="HM496" s="309"/>
      <c r="HW496" s="309"/>
    </row>
    <row r="497" s="3" customFormat="true" x14ac:dyDescent="0.25">
      <c r="A497" s="309"/>
      <c r="K497" s="309"/>
      <c r="U497" s="309"/>
      <c r="AE497" s="309"/>
      <c r="AO497" s="309"/>
      <c r="AY497" s="309"/>
      <c r="AZ497" s="309"/>
      <c r="BI497" s="309"/>
      <c r="BS497" s="309"/>
      <c r="CC497" s="309"/>
      <c r="CM497" s="309"/>
      <c r="CW497" s="309"/>
      <c r="DG497" s="309"/>
      <c r="DQ497" s="309"/>
      <c r="EA497" s="309"/>
      <c r="EK497" s="309"/>
      <c r="EU497" s="309"/>
      <c r="FE497" s="309"/>
      <c r="FO497" s="309"/>
      <c r="FY497" s="309"/>
      <c r="GI497" s="309"/>
      <c r="GS497" s="309"/>
      <c r="HC497" s="309"/>
      <c r="HM497" s="309"/>
      <c r="HW497" s="309"/>
    </row>
    <row r="498" s="3" customFormat="true" x14ac:dyDescent="0.25">
      <c r="A498" s="309"/>
      <c r="K498" s="309"/>
      <c r="U498" s="309"/>
      <c r="AE498" s="309"/>
      <c r="AO498" s="309"/>
      <c r="AY498" s="309"/>
      <c r="AZ498" s="309"/>
      <c r="BI498" s="309"/>
      <c r="BS498" s="309"/>
      <c r="CC498" s="309"/>
      <c r="CM498" s="309"/>
      <c r="CW498" s="309"/>
      <c r="DG498" s="309"/>
      <c r="DQ498" s="309"/>
      <c r="EA498" s="309"/>
      <c r="EK498" s="309"/>
      <c r="EU498" s="309"/>
      <c r="FE498" s="309"/>
      <c r="FO498" s="309"/>
      <c r="FY498" s="309"/>
      <c r="GI498" s="309"/>
      <c r="GS498" s="309"/>
      <c r="HC498" s="309"/>
      <c r="HM498" s="309"/>
      <c r="HW498" s="309"/>
    </row>
    <row r="499" s="3" customFormat="true" x14ac:dyDescent="0.25">
      <c r="A499" s="309"/>
      <c r="K499" s="309"/>
      <c r="U499" s="309"/>
      <c r="AE499" s="309"/>
      <c r="AO499" s="309"/>
      <c r="AY499" s="309"/>
      <c r="AZ499" s="309"/>
      <c r="BI499" s="309"/>
      <c r="BS499" s="309"/>
      <c r="CC499" s="309"/>
      <c r="CM499" s="309"/>
      <c r="CW499" s="309"/>
      <c r="DG499" s="309"/>
      <c r="DQ499" s="309"/>
      <c r="EA499" s="309"/>
      <c r="EK499" s="309"/>
      <c r="EU499" s="309"/>
      <c r="FE499" s="309"/>
      <c r="FO499" s="309"/>
      <c r="FY499" s="309"/>
      <c r="GI499" s="309"/>
      <c r="GS499" s="309"/>
      <c r="HC499" s="309"/>
      <c r="HM499" s="309"/>
      <c r="HW499" s="309"/>
    </row>
    <row r="500" s="3" customFormat="true" x14ac:dyDescent="0.25">
      <c r="A500" s="309"/>
      <c r="K500" s="309"/>
      <c r="U500" s="309"/>
      <c r="AE500" s="309"/>
      <c r="AO500" s="309"/>
      <c r="AY500" s="309"/>
      <c r="AZ500" s="309"/>
      <c r="BI500" s="309"/>
      <c r="BS500" s="309"/>
      <c r="CC500" s="309"/>
      <c r="CM500" s="309"/>
      <c r="CW500" s="309"/>
      <c r="DG500" s="309"/>
      <c r="DQ500" s="309"/>
      <c r="EA500" s="309"/>
      <c r="EK500" s="309"/>
      <c r="EU500" s="309"/>
      <c r="FE500" s="309"/>
      <c r="FO500" s="309"/>
      <c r="FY500" s="309"/>
      <c r="GI500" s="309"/>
      <c r="GS500" s="309"/>
      <c r="HC500" s="309"/>
      <c r="HM500" s="309"/>
      <c r="HW500" s="309"/>
    </row>
    <row r="501" s="3" customFormat="true" x14ac:dyDescent="0.25">
      <c r="A501" s="309"/>
      <c r="K501" s="309"/>
      <c r="U501" s="309"/>
      <c r="AE501" s="309"/>
      <c r="AO501" s="309"/>
      <c r="AY501" s="309"/>
      <c r="AZ501" s="309"/>
      <c r="BI501" s="309"/>
      <c r="BS501" s="309"/>
      <c r="CC501" s="309"/>
      <c r="CM501" s="309"/>
      <c r="CW501" s="309"/>
      <c r="DG501" s="309"/>
      <c r="DQ501" s="309"/>
      <c r="EA501" s="309"/>
      <c r="EK501" s="309"/>
      <c r="EU501" s="309"/>
      <c r="FE501" s="309"/>
      <c r="FO501" s="309"/>
      <c r="FY501" s="309"/>
      <c r="GI501" s="309"/>
      <c r="GS501" s="309"/>
      <c r="HC501" s="309"/>
      <c r="HM501" s="309"/>
      <c r="HW501" s="309"/>
    </row>
    <row r="502" s="3" customFormat="true" x14ac:dyDescent="0.25">
      <c r="A502" s="309"/>
      <c r="K502" s="309"/>
      <c r="U502" s="309"/>
      <c r="AE502" s="309"/>
      <c r="AO502" s="309"/>
      <c r="AY502" s="309"/>
      <c r="AZ502" s="309"/>
      <c r="BI502" s="309"/>
      <c r="BS502" s="309"/>
      <c r="CC502" s="309"/>
      <c r="CM502" s="309"/>
      <c r="CW502" s="309"/>
      <c r="DG502" s="309"/>
      <c r="DQ502" s="309"/>
      <c r="EA502" s="309"/>
      <c r="EK502" s="309"/>
      <c r="EU502" s="309"/>
      <c r="FE502" s="309"/>
      <c r="FO502" s="309"/>
      <c r="FY502" s="309"/>
      <c r="GI502" s="309"/>
      <c r="GS502" s="309"/>
      <c r="HC502" s="309"/>
      <c r="HM502" s="309"/>
      <c r="HW502" s="309"/>
    </row>
    <row r="503" s="3" customFormat="true" x14ac:dyDescent="0.25">
      <c r="A503" s="309"/>
      <c r="K503" s="309"/>
      <c r="U503" s="309"/>
      <c r="AE503" s="309"/>
      <c r="AO503" s="309"/>
      <c r="AY503" s="309"/>
      <c r="AZ503" s="309"/>
      <c r="BI503" s="309"/>
      <c r="BS503" s="309"/>
      <c r="CC503" s="309"/>
      <c r="CM503" s="309"/>
      <c r="CW503" s="309"/>
      <c r="DG503" s="309"/>
      <c r="DQ503" s="309"/>
      <c r="EA503" s="309"/>
      <c r="EK503" s="309"/>
      <c r="EU503" s="309"/>
      <c r="FE503" s="309"/>
      <c r="FO503" s="309"/>
      <c r="FY503" s="309"/>
      <c r="GI503" s="309"/>
      <c r="GS503" s="309"/>
      <c r="HC503" s="309"/>
      <c r="HM503" s="309"/>
      <c r="HW503" s="309"/>
    </row>
    <row r="504" s="3" customFormat="true" x14ac:dyDescent="0.25">
      <c r="A504" s="309"/>
      <c r="K504" s="309"/>
      <c r="U504" s="309"/>
      <c r="AE504" s="309"/>
      <c r="AO504" s="309"/>
      <c r="AY504" s="309"/>
      <c r="AZ504" s="309"/>
      <c r="BI504" s="309"/>
      <c r="BS504" s="309"/>
      <c r="CC504" s="309"/>
      <c r="CM504" s="309"/>
      <c r="CW504" s="309"/>
      <c r="DG504" s="309"/>
      <c r="DQ504" s="309"/>
      <c r="EA504" s="309"/>
      <c r="EK504" s="309"/>
      <c r="EU504" s="309"/>
      <c r="FE504" s="309"/>
      <c r="FO504" s="309"/>
      <c r="FY504" s="309"/>
      <c r="GI504" s="309"/>
      <c r="GS504" s="309"/>
      <c r="HC504" s="309"/>
      <c r="HM504" s="309"/>
      <c r="HW504" s="309"/>
    </row>
    <row r="505" s="3" customFormat="true" x14ac:dyDescent="0.25">
      <c r="A505" s="309"/>
      <c r="K505" s="309"/>
      <c r="U505" s="309"/>
      <c r="AE505" s="309"/>
      <c r="AO505" s="309"/>
      <c r="AY505" s="309"/>
      <c r="AZ505" s="309"/>
      <c r="BI505" s="309"/>
      <c r="BS505" s="309"/>
      <c r="CC505" s="309"/>
      <c r="CM505" s="309"/>
      <c r="CW505" s="309"/>
      <c r="DG505" s="309"/>
      <c r="DQ505" s="309"/>
      <c r="EA505" s="309"/>
      <c r="EK505" s="309"/>
      <c r="EU505" s="309"/>
      <c r="FE505" s="309"/>
      <c r="FO505" s="309"/>
      <c r="FY505" s="309"/>
      <c r="GI505" s="309"/>
      <c r="GS505" s="309"/>
      <c r="HC505" s="309"/>
      <c r="HM505" s="309"/>
      <c r="HW505" s="309"/>
    </row>
    <row r="506" s="3" customFormat="true" x14ac:dyDescent="0.25">
      <c r="A506" s="309"/>
      <c r="K506" s="309"/>
      <c r="U506" s="309"/>
      <c r="AE506" s="309"/>
      <c r="AO506" s="309"/>
      <c r="AY506" s="309"/>
      <c r="AZ506" s="309"/>
      <c r="BI506" s="309"/>
      <c r="BS506" s="309"/>
      <c r="CC506" s="309"/>
      <c r="CM506" s="309"/>
      <c r="CW506" s="309"/>
      <c r="DG506" s="309"/>
      <c r="DQ506" s="309"/>
      <c r="EA506" s="309"/>
      <c r="EK506" s="309"/>
      <c r="EU506" s="309"/>
      <c r="FE506" s="309"/>
      <c r="FO506" s="309"/>
      <c r="FY506" s="309"/>
      <c r="GI506" s="309"/>
      <c r="GS506" s="309"/>
      <c r="HC506" s="309"/>
      <c r="HM506" s="309"/>
      <c r="HW506" s="309"/>
    </row>
    <row r="507" s="3" customFormat="true" x14ac:dyDescent="0.25">
      <c r="A507" s="309"/>
      <c r="K507" s="309"/>
      <c r="U507" s="309"/>
      <c r="AE507" s="309"/>
      <c r="AO507" s="309"/>
      <c r="AY507" s="309"/>
      <c r="AZ507" s="309"/>
      <c r="BI507" s="309"/>
      <c r="BS507" s="309"/>
      <c r="CC507" s="309"/>
      <c r="CM507" s="309"/>
      <c r="CW507" s="309"/>
      <c r="DG507" s="309"/>
      <c r="DQ507" s="309"/>
      <c r="EA507" s="309"/>
      <c r="EK507" s="309"/>
      <c r="EU507" s="309"/>
      <c r="FE507" s="309"/>
      <c r="FO507" s="309"/>
      <c r="FY507" s="309"/>
      <c r="GI507" s="309"/>
      <c r="GS507" s="309"/>
      <c r="HC507" s="309"/>
      <c r="HM507" s="309"/>
      <c r="HW507" s="309"/>
    </row>
    <row r="508" s="3" customFormat="true" x14ac:dyDescent="0.25">
      <c r="A508" s="309"/>
      <c r="K508" s="309"/>
      <c r="U508" s="309"/>
      <c r="AE508" s="309"/>
      <c r="AO508" s="309"/>
      <c r="AY508" s="309"/>
      <c r="AZ508" s="309"/>
      <c r="BI508" s="309"/>
      <c r="BS508" s="309"/>
      <c r="CC508" s="309"/>
      <c r="CM508" s="309"/>
      <c r="CW508" s="309"/>
      <c r="DG508" s="309"/>
      <c r="DQ508" s="309"/>
      <c r="EA508" s="309"/>
      <c r="EK508" s="309"/>
      <c r="EU508" s="309"/>
      <c r="FE508" s="309"/>
      <c r="FO508" s="309"/>
      <c r="FY508" s="309"/>
      <c r="GI508" s="309"/>
      <c r="GS508" s="309"/>
      <c r="HC508" s="309"/>
      <c r="HM508" s="309"/>
      <c r="HW508" s="309"/>
    </row>
    <row r="509" s="3" customFormat="true" x14ac:dyDescent="0.25">
      <c r="A509" s="309"/>
      <c r="K509" s="309"/>
      <c r="U509" s="309"/>
      <c r="AE509" s="309"/>
      <c r="AO509" s="309"/>
      <c r="AY509" s="309"/>
      <c r="AZ509" s="309"/>
      <c r="BI509" s="309"/>
      <c r="BS509" s="309"/>
      <c r="CC509" s="309"/>
      <c r="CM509" s="309"/>
      <c r="CW509" s="309"/>
      <c r="DG509" s="309"/>
      <c r="DQ509" s="309"/>
      <c r="EA509" s="309"/>
      <c r="EK509" s="309"/>
      <c r="EU509" s="309"/>
      <c r="FE509" s="309"/>
      <c r="FO509" s="309"/>
      <c r="FY509" s="309"/>
      <c r="GI509" s="309"/>
      <c r="GS509" s="309"/>
      <c r="HC509" s="309"/>
      <c r="HM509" s="309"/>
      <c r="HW509" s="309"/>
    </row>
    <row r="510" s="3" customFormat="true" x14ac:dyDescent="0.25">
      <c r="A510" s="309"/>
      <c r="K510" s="309"/>
      <c r="U510" s="309"/>
      <c r="AE510" s="309"/>
      <c r="AO510" s="309"/>
      <c r="AY510" s="309"/>
      <c r="AZ510" s="309"/>
      <c r="BI510" s="309"/>
      <c r="BS510" s="309"/>
      <c r="CC510" s="309"/>
      <c r="CM510" s="309"/>
      <c r="CW510" s="309"/>
      <c r="DG510" s="309"/>
      <c r="DQ510" s="309"/>
      <c r="EA510" s="309"/>
      <c r="EK510" s="309"/>
      <c r="EU510" s="309"/>
      <c r="FE510" s="309"/>
      <c r="FO510" s="309"/>
      <c r="FY510" s="309"/>
      <c r="GI510" s="309"/>
      <c r="GS510" s="309"/>
      <c r="HC510" s="309"/>
      <c r="HM510" s="309"/>
      <c r="HW510" s="309"/>
    </row>
    <row r="511" s="3" customFormat="true" x14ac:dyDescent="0.25">
      <c r="A511" s="309"/>
      <c r="K511" s="309"/>
      <c r="U511" s="309"/>
      <c r="AE511" s="309"/>
      <c r="AO511" s="309"/>
      <c r="AY511" s="309"/>
      <c r="AZ511" s="309"/>
      <c r="BI511" s="309"/>
      <c r="BS511" s="309"/>
      <c r="CC511" s="309"/>
      <c r="CM511" s="309"/>
      <c r="CW511" s="309"/>
      <c r="DG511" s="309"/>
      <c r="DQ511" s="309"/>
      <c r="EA511" s="309"/>
      <c r="EK511" s="309"/>
      <c r="EU511" s="309"/>
      <c r="FE511" s="309"/>
      <c r="FO511" s="309"/>
      <c r="FY511" s="309"/>
      <c r="GI511" s="309"/>
      <c r="GS511" s="309"/>
      <c r="HC511" s="309"/>
      <c r="HM511" s="309"/>
      <c r="HW511" s="309"/>
    </row>
    <row r="512" s="3" customFormat="true" x14ac:dyDescent="0.25">
      <c r="A512" s="309"/>
      <c r="K512" s="309"/>
      <c r="U512" s="309"/>
      <c r="AE512" s="309"/>
      <c r="AO512" s="309"/>
      <c r="AY512" s="309"/>
      <c r="AZ512" s="309"/>
      <c r="BI512" s="309"/>
      <c r="BS512" s="309"/>
      <c r="CC512" s="309"/>
      <c r="CM512" s="309"/>
      <c r="CW512" s="309"/>
      <c r="DG512" s="309"/>
      <c r="DQ512" s="309"/>
      <c r="EA512" s="309"/>
      <c r="EK512" s="309"/>
      <c r="EU512" s="309"/>
      <c r="FE512" s="309"/>
      <c r="FO512" s="309"/>
      <c r="FY512" s="309"/>
      <c r="GI512" s="309"/>
      <c r="GS512" s="309"/>
      <c r="HC512" s="309"/>
      <c r="HM512" s="309"/>
      <c r="HW512" s="309"/>
    </row>
    <row r="513" s="3" customFormat="true" x14ac:dyDescent="0.25">
      <c r="A513" s="309"/>
      <c r="K513" s="309"/>
      <c r="U513" s="309"/>
      <c r="AE513" s="309"/>
      <c r="AO513" s="309"/>
      <c r="AY513" s="309"/>
      <c r="AZ513" s="309"/>
      <c r="BI513" s="309"/>
      <c r="BS513" s="309"/>
      <c r="CC513" s="309"/>
      <c r="CM513" s="309"/>
      <c r="CW513" s="309"/>
      <c r="DG513" s="309"/>
      <c r="DQ513" s="309"/>
      <c r="EA513" s="309"/>
      <c r="EK513" s="309"/>
      <c r="EU513" s="309"/>
      <c r="FE513" s="309"/>
      <c r="FO513" s="309"/>
      <c r="FY513" s="309"/>
      <c r="GI513" s="309"/>
      <c r="GS513" s="309"/>
      <c r="HC513" s="309"/>
      <c r="HM513" s="309"/>
      <c r="HW513" s="309"/>
    </row>
    <row r="514" s="3" customFormat="true" x14ac:dyDescent="0.25">
      <c r="A514" s="309"/>
      <c r="K514" s="309"/>
      <c r="U514" s="309"/>
      <c r="AE514" s="309"/>
      <c r="AO514" s="309"/>
      <c r="AY514" s="309"/>
      <c r="AZ514" s="309"/>
      <c r="BI514" s="309"/>
      <c r="BS514" s="309"/>
      <c r="CC514" s="309"/>
      <c r="CM514" s="309"/>
      <c r="CW514" s="309"/>
      <c r="DG514" s="309"/>
      <c r="DQ514" s="309"/>
      <c r="EA514" s="309"/>
      <c r="EK514" s="309"/>
      <c r="EU514" s="309"/>
      <c r="FE514" s="309"/>
      <c r="FO514" s="309"/>
      <c r="FY514" s="309"/>
      <c r="GI514" s="309"/>
      <c r="GS514" s="309"/>
      <c r="HC514" s="309"/>
      <c r="HM514" s="309"/>
      <c r="HW514" s="309"/>
    </row>
    <row r="515" s="3" customFormat="true" x14ac:dyDescent="0.25">
      <c r="A515" s="309"/>
      <c r="K515" s="309"/>
      <c r="U515" s="309"/>
      <c r="AE515" s="309"/>
      <c r="AO515" s="309"/>
      <c r="AY515" s="309"/>
      <c r="AZ515" s="309"/>
      <c r="BI515" s="309"/>
      <c r="BS515" s="309"/>
      <c r="CC515" s="309"/>
      <c r="CM515" s="309"/>
      <c r="CW515" s="309"/>
      <c r="DG515" s="309"/>
      <c r="DQ515" s="309"/>
      <c r="EA515" s="309"/>
      <c r="EK515" s="309"/>
      <c r="EU515" s="309"/>
      <c r="FE515" s="309"/>
      <c r="FO515" s="309"/>
      <c r="FY515" s="309"/>
      <c r="GI515" s="309"/>
      <c r="GS515" s="309"/>
      <c r="HC515" s="309"/>
      <c r="HM515" s="309"/>
      <c r="HW515" s="309"/>
    </row>
    <row r="516" s="3" customFormat="true" x14ac:dyDescent="0.25">
      <c r="A516" s="309"/>
      <c r="K516" s="309"/>
      <c r="U516" s="309"/>
      <c r="AE516" s="309"/>
      <c r="AO516" s="309"/>
      <c r="AY516" s="309"/>
      <c r="AZ516" s="309"/>
      <c r="BI516" s="309"/>
      <c r="BS516" s="309"/>
      <c r="CC516" s="309"/>
      <c r="CM516" s="309"/>
      <c r="CW516" s="309"/>
      <c r="DG516" s="309"/>
      <c r="DQ516" s="309"/>
      <c r="EA516" s="309"/>
      <c r="EK516" s="309"/>
      <c r="EU516" s="309"/>
      <c r="FE516" s="309"/>
      <c r="FO516" s="309"/>
      <c r="FY516" s="309"/>
      <c r="GI516" s="309"/>
      <c r="GS516" s="309"/>
      <c r="HC516" s="309"/>
      <c r="HM516" s="309"/>
      <c r="HW516" s="309"/>
    </row>
    <row r="517" s="3" customFormat="true" x14ac:dyDescent="0.25">
      <c r="A517" s="309"/>
      <c r="K517" s="309"/>
      <c r="U517" s="309"/>
      <c r="AE517" s="309"/>
      <c r="AO517" s="309"/>
      <c r="AY517" s="309"/>
      <c r="AZ517" s="309"/>
      <c r="BI517" s="309"/>
      <c r="BS517" s="309"/>
      <c r="CC517" s="309"/>
      <c r="CM517" s="309"/>
      <c r="CW517" s="309"/>
      <c r="DG517" s="309"/>
      <c r="DQ517" s="309"/>
      <c r="EA517" s="309"/>
      <c r="EK517" s="309"/>
      <c r="EU517" s="309"/>
      <c r="FE517" s="309"/>
      <c r="FO517" s="309"/>
      <c r="FY517" s="309"/>
      <c r="GI517" s="309"/>
      <c r="GS517" s="309"/>
      <c r="HC517" s="309"/>
      <c r="HM517" s="309"/>
      <c r="HW517" s="309"/>
    </row>
    <row r="518" s="3" customFormat="true" x14ac:dyDescent="0.25">
      <c r="A518" s="309"/>
      <c r="K518" s="309"/>
      <c r="U518" s="309"/>
      <c r="AE518" s="309"/>
      <c r="AO518" s="309"/>
      <c r="AY518" s="309"/>
      <c r="AZ518" s="309"/>
      <c r="BI518" s="309"/>
      <c r="BS518" s="309"/>
      <c r="CC518" s="309"/>
      <c r="CM518" s="309"/>
      <c r="CW518" s="309"/>
      <c r="DG518" s="309"/>
      <c r="DQ518" s="309"/>
      <c r="EA518" s="309"/>
      <c r="EK518" s="309"/>
      <c r="EU518" s="309"/>
      <c r="FE518" s="309"/>
      <c r="FO518" s="309"/>
      <c r="FY518" s="309"/>
      <c r="GI518" s="309"/>
      <c r="GS518" s="309"/>
      <c r="HC518" s="309"/>
      <c r="HM518" s="309"/>
      <c r="HW518" s="309"/>
    </row>
    <row r="519" s="3" customFormat="true" x14ac:dyDescent="0.25">
      <c r="A519" s="309"/>
      <c r="K519" s="309"/>
      <c r="U519" s="309"/>
      <c r="AE519" s="309"/>
      <c r="AO519" s="309"/>
      <c r="AY519" s="309"/>
      <c r="AZ519" s="309"/>
      <c r="BI519" s="309"/>
      <c r="BS519" s="309"/>
      <c r="CC519" s="309"/>
      <c r="CM519" s="309"/>
      <c r="CW519" s="309"/>
      <c r="DG519" s="309"/>
      <c r="DQ519" s="309"/>
      <c r="EA519" s="309"/>
      <c r="EK519" s="309"/>
      <c r="EU519" s="309"/>
      <c r="FE519" s="309"/>
      <c r="FO519" s="309"/>
      <c r="FY519" s="309"/>
      <c r="GI519" s="309"/>
      <c r="GS519" s="309"/>
      <c r="HC519" s="309"/>
      <c r="HM519" s="309"/>
      <c r="HW519" s="309"/>
    </row>
    <row r="520" s="3" customFormat="true" x14ac:dyDescent="0.25">
      <c r="A520" s="309"/>
      <c r="K520" s="309"/>
      <c r="U520" s="309"/>
      <c r="AE520" s="309"/>
      <c r="AO520" s="309"/>
      <c r="AY520" s="309"/>
      <c r="AZ520" s="309"/>
      <c r="BI520" s="309"/>
      <c r="BS520" s="309"/>
      <c r="CC520" s="309"/>
      <c r="CM520" s="309"/>
      <c r="CW520" s="309"/>
      <c r="DG520" s="309"/>
      <c r="DQ520" s="309"/>
      <c r="EA520" s="309"/>
      <c r="EK520" s="309"/>
      <c r="EU520" s="309"/>
      <c r="FE520" s="309"/>
      <c r="FO520" s="309"/>
      <c r="FY520" s="309"/>
      <c r="GI520" s="309"/>
      <c r="GS520" s="309"/>
      <c r="HC520" s="309"/>
      <c r="HM520" s="309"/>
      <c r="HW520" s="309"/>
    </row>
    <row r="521" s="3" customFormat="true" x14ac:dyDescent="0.25">
      <c r="A521" s="309"/>
      <c r="K521" s="309"/>
      <c r="U521" s="309"/>
      <c r="AE521" s="309"/>
      <c r="AO521" s="309"/>
      <c r="AY521" s="309"/>
      <c r="AZ521" s="309"/>
      <c r="BI521" s="309"/>
      <c r="BS521" s="309"/>
      <c r="CC521" s="309"/>
      <c r="CM521" s="309"/>
      <c r="CW521" s="309"/>
      <c r="DG521" s="309"/>
      <c r="DQ521" s="309"/>
      <c r="EA521" s="309"/>
      <c r="EK521" s="309"/>
      <c r="EU521" s="309"/>
      <c r="FE521" s="309"/>
      <c r="FO521" s="309"/>
      <c r="FY521" s="309"/>
      <c r="GI521" s="309"/>
      <c r="GS521" s="309"/>
      <c r="HC521" s="309"/>
      <c r="HM521" s="309"/>
      <c r="HW521" s="309"/>
    </row>
    <row r="522" s="3" customFormat="true" x14ac:dyDescent="0.25">
      <c r="A522" s="309"/>
      <c r="K522" s="309"/>
      <c r="U522" s="309"/>
      <c r="AE522" s="309"/>
      <c r="AO522" s="309"/>
      <c r="AY522" s="309"/>
      <c r="AZ522" s="309"/>
      <c r="BI522" s="309"/>
      <c r="BS522" s="309"/>
      <c r="CC522" s="309"/>
      <c r="CM522" s="309"/>
      <c r="CW522" s="309"/>
      <c r="DG522" s="309"/>
      <c r="DQ522" s="309"/>
      <c r="EA522" s="309"/>
      <c r="EK522" s="309"/>
      <c r="EU522" s="309"/>
      <c r="FE522" s="309"/>
      <c r="FO522" s="309"/>
      <c r="FY522" s="309"/>
      <c r="GI522" s="309"/>
      <c r="GS522" s="309"/>
      <c r="HC522" s="309"/>
      <c r="HM522" s="309"/>
      <c r="HW522" s="309"/>
    </row>
    <row r="523" s="3" customFormat="true" x14ac:dyDescent="0.25">
      <c r="A523" s="309"/>
      <c r="K523" s="309"/>
      <c r="U523" s="309"/>
      <c r="AE523" s="309"/>
      <c r="AO523" s="309"/>
      <c r="AY523" s="309"/>
      <c r="AZ523" s="309"/>
      <c r="BI523" s="309"/>
      <c r="BS523" s="309"/>
      <c r="CC523" s="309"/>
      <c r="CM523" s="309"/>
      <c r="CW523" s="309"/>
      <c r="DG523" s="309"/>
      <c r="DQ523" s="309"/>
      <c r="EA523" s="309"/>
      <c r="EK523" s="309"/>
      <c r="EU523" s="309"/>
      <c r="FE523" s="309"/>
      <c r="FO523" s="309"/>
      <c r="FY523" s="309"/>
      <c r="GI523" s="309"/>
      <c r="GS523" s="309"/>
      <c r="HC523" s="309"/>
      <c r="HM523" s="309"/>
      <c r="HW523" s="309"/>
    </row>
    <row r="524" s="3" customFormat="true" x14ac:dyDescent="0.25">
      <c r="A524" s="309"/>
      <c r="K524" s="309"/>
      <c r="U524" s="309"/>
      <c r="AE524" s="309"/>
      <c r="AO524" s="309"/>
      <c r="AY524" s="309"/>
      <c r="AZ524" s="309"/>
      <c r="BI524" s="309"/>
      <c r="BS524" s="309"/>
      <c r="CC524" s="309"/>
      <c r="CM524" s="309"/>
      <c r="CW524" s="309"/>
      <c r="DG524" s="309"/>
      <c r="DQ524" s="309"/>
      <c r="EA524" s="309"/>
      <c r="EK524" s="309"/>
      <c r="EU524" s="309"/>
      <c r="FE524" s="309"/>
      <c r="FO524" s="309"/>
      <c r="FY524" s="309"/>
      <c r="GI524" s="309"/>
      <c r="GS524" s="309"/>
      <c r="HC524" s="309"/>
      <c r="HM524" s="309"/>
      <c r="HW524" s="309"/>
    </row>
    <row r="525" s="3" customFormat="true" x14ac:dyDescent="0.25">
      <c r="A525" s="309"/>
      <c r="K525" s="309"/>
      <c r="U525" s="309"/>
      <c r="AE525" s="309"/>
      <c r="AO525" s="309"/>
      <c r="AY525" s="309"/>
      <c r="AZ525" s="309"/>
      <c r="BI525" s="309"/>
      <c r="BS525" s="309"/>
      <c r="CC525" s="309"/>
      <c r="CM525" s="309"/>
      <c r="CW525" s="309"/>
      <c r="DG525" s="309"/>
      <c r="DQ525" s="309"/>
      <c r="EA525" s="309"/>
      <c r="EK525" s="309"/>
      <c r="EU525" s="309"/>
      <c r="FE525" s="309"/>
      <c r="FO525" s="309"/>
      <c r="FY525" s="309"/>
      <c r="GI525" s="309"/>
      <c r="GS525" s="309"/>
      <c r="HC525" s="309"/>
      <c r="HM525" s="309"/>
      <c r="HW525" s="309"/>
    </row>
    <row r="526" s="3" customFormat="true" x14ac:dyDescent="0.25">
      <c r="A526" s="309"/>
      <c r="K526" s="309"/>
      <c r="U526" s="309"/>
      <c r="AE526" s="309"/>
      <c r="AO526" s="309"/>
      <c r="AY526" s="309"/>
      <c r="AZ526" s="309"/>
      <c r="BI526" s="309"/>
      <c r="BS526" s="309"/>
      <c r="CC526" s="309"/>
      <c r="CM526" s="309"/>
      <c r="CW526" s="309"/>
      <c r="DG526" s="309"/>
      <c r="DQ526" s="309"/>
      <c r="EA526" s="309"/>
      <c r="EK526" s="309"/>
      <c r="EU526" s="309"/>
      <c r="FE526" s="309"/>
      <c r="FO526" s="309"/>
      <c r="FY526" s="309"/>
      <c r="GI526" s="309"/>
      <c r="GS526" s="309"/>
      <c r="HC526" s="309"/>
      <c r="HM526" s="309"/>
      <c r="HW526" s="309"/>
    </row>
    <row r="527" s="3" customFormat="true" x14ac:dyDescent="0.25">
      <c r="A527" s="309"/>
      <c r="K527" s="309"/>
      <c r="U527" s="309"/>
      <c r="AE527" s="309"/>
      <c r="AO527" s="309"/>
      <c r="AY527" s="309"/>
      <c r="AZ527" s="309"/>
      <c r="BI527" s="309"/>
      <c r="BS527" s="309"/>
      <c r="CC527" s="309"/>
      <c r="CM527" s="309"/>
      <c r="CW527" s="309"/>
      <c r="DG527" s="309"/>
      <c r="DQ527" s="309"/>
      <c r="EA527" s="309"/>
      <c r="EK527" s="309"/>
      <c r="EU527" s="309"/>
      <c r="FE527" s="309"/>
      <c r="FO527" s="309"/>
      <c r="FY527" s="309"/>
      <c r="GI527" s="309"/>
      <c r="GS527" s="309"/>
      <c r="HC527" s="309"/>
      <c r="HM527" s="309"/>
      <c r="HW527" s="309"/>
    </row>
    <row r="528" s="3" customFormat="true" x14ac:dyDescent="0.25">
      <c r="A528" s="309"/>
      <c r="K528" s="309"/>
      <c r="U528" s="309"/>
      <c r="AE528" s="309"/>
      <c r="AO528" s="309"/>
      <c r="AY528" s="309"/>
      <c r="AZ528" s="309"/>
      <c r="BI528" s="309"/>
      <c r="BS528" s="309"/>
      <c r="CC528" s="309"/>
      <c r="CM528" s="309"/>
      <c r="CW528" s="309"/>
      <c r="DG528" s="309"/>
      <c r="DQ528" s="309"/>
      <c r="EA528" s="309"/>
      <c r="EK528" s="309"/>
      <c r="EU528" s="309"/>
      <c r="FE528" s="309"/>
      <c r="FO528" s="309"/>
      <c r="FY528" s="309"/>
      <c r="GI528" s="309"/>
      <c r="GS528" s="309"/>
      <c r="HC528" s="309"/>
      <c r="HM528" s="309"/>
      <c r="HW528" s="309"/>
    </row>
    <row r="529" s="3" customFormat="true" x14ac:dyDescent="0.25">
      <c r="A529" s="309"/>
      <c r="K529" s="309"/>
      <c r="U529" s="309"/>
      <c r="AE529" s="309"/>
      <c r="AO529" s="309"/>
      <c r="AY529" s="309"/>
      <c r="AZ529" s="309"/>
      <c r="BI529" s="309"/>
      <c r="BS529" s="309"/>
      <c r="CC529" s="309"/>
      <c r="CM529" s="309"/>
      <c r="CW529" s="309"/>
      <c r="DG529" s="309"/>
      <c r="DQ529" s="309"/>
      <c r="EA529" s="309"/>
      <c r="EK529" s="309"/>
      <c r="EU529" s="309"/>
      <c r="FE529" s="309"/>
      <c r="FO529" s="309"/>
      <c r="FY529" s="309"/>
      <c r="GI529" s="309"/>
      <c r="GS529" s="309"/>
      <c r="HC529" s="309"/>
      <c r="HM529" s="309"/>
      <c r="HW529" s="309"/>
    </row>
    <row r="530" s="3" customFormat="true" x14ac:dyDescent="0.25">
      <c r="A530" s="309"/>
      <c r="K530" s="309"/>
      <c r="U530" s="309"/>
      <c r="AE530" s="309"/>
      <c r="AO530" s="309"/>
      <c r="AY530" s="309"/>
      <c r="AZ530" s="309"/>
      <c r="BI530" s="309"/>
      <c r="BS530" s="309"/>
      <c r="CC530" s="309"/>
      <c r="CM530" s="309"/>
      <c r="CW530" s="309"/>
      <c r="DG530" s="309"/>
      <c r="DQ530" s="309"/>
      <c r="EA530" s="309"/>
      <c r="EK530" s="309"/>
      <c r="EU530" s="309"/>
      <c r="FE530" s="309"/>
      <c r="FO530" s="309"/>
      <c r="FY530" s="309"/>
      <c r="GI530" s="309"/>
      <c r="GS530" s="309"/>
      <c r="HC530" s="309"/>
      <c r="HM530" s="309"/>
      <c r="HW530" s="309"/>
    </row>
    <row r="531" s="3" customFormat="true" x14ac:dyDescent="0.25">
      <c r="A531" s="309"/>
      <c r="K531" s="309"/>
      <c r="U531" s="309"/>
      <c r="AE531" s="309"/>
      <c r="AO531" s="309"/>
      <c r="AY531" s="309"/>
      <c r="AZ531" s="309"/>
      <c r="BI531" s="309"/>
      <c r="BS531" s="309"/>
      <c r="CC531" s="309"/>
      <c r="CM531" s="309"/>
      <c r="CW531" s="309"/>
      <c r="DG531" s="309"/>
      <c r="DQ531" s="309"/>
      <c r="EA531" s="309"/>
      <c r="EK531" s="309"/>
      <c r="EU531" s="309"/>
      <c r="FE531" s="309"/>
      <c r="FO531" s="309"/>
      <c r="FY531" s="309"/>
      <c r="GI531" s="309"/>
      <c r="GS531" s="309"/>
      <c r="HC531" s="309"/>
      <c r="HM531" s="309"/>
      <c r="HW531" s="309"/>
    </row>
    <row r="532" s="3" customFormat="true" x14ac:dyDescent="0.25">
      <c r="A532" s="309"/>
      <c r="K532" s="309"/>
      <c r="U532" s="309"/>
      <c r="AE532" s="309"/>
      <c r="AO532" s="309"/>
      <c r="AY532" s="309"/>
      <c r="AZ532" s="309"/>
      <c r="BI532" s="309"/>
      <c r="BS532" s="309"/>
      <c r="CC532" s="309"/>
      <c r="CM532" s="309"/>
      <c r="CW532" s="309"/>
      <c r="DG532" s="309"/>
      <c r="DQ532" s="309"/>
      <c r="EA532" s="309"/>
      <c r="EK532" s="309"/>
      <c r="EU532" s="309"/>
      <c r="FE532" s="309"/>
      <c r="FO532" s="309"/>
      <c r="FY532" s="309"/>
      <c r="GI532" s="309"/>
      <c r="GS532" s="309"/>
      <c r="HC532" s="309"/>
      <c r="HM532" s="309"/>
      <c r="HW532" s="309"/>
    </row>
    <row r="533" s="3" customFormat="true" x14ac:dyDescent="0.25">
      <c r="A533" s="309"/>
      <c r="K533" s="309"/>
      <c r="U533" s="309"/>
      <c r="AE533" s="309"/>
      <c r="AO533" s="309"/>
      <c r="AY533" s="309"/>
      <c r="AZ533" s="309"/>
      <c r="BI533" s="309"/>
      <c r="BS533" s="309"/>
      <c r="CC533" s="309"/>
      <c r="CM533" s="309"/>
      <c r="CW533" s="309"/>
      <c r="DG533" s="309"/>
      <c r="DQ533" s="309"/>
      <c r="EA533" s="309"/>
      <c r="EK533" s="309"/>
      <c r="EU533" s="309"/>
      <c r="FE533" s="309"/>
      <c r="FO533" s="309"/>
      <c r="FY533" s="309"/>
      <c r="GI533" s="309"/>
      <c r="GS533" s="309"/>
      <c r="HC533" s="309"/>
      <c r="HM533" s="309"/>
      <c r="HW533" s="309"/>
    </row>
    <row r="534" s="3" customFormat="true" x14ac:dyDescent="0.25">
      <c r="A534" s="309"/>
      <c r="K534" s="309"/>
      <c r="U534" s="309"/>
      <c r="AE534" s="309"/>
      <c r="AO534" s="309"/>
      <c r="AY534" s="309"/>
      <c r="AZ534" s="309"/>
      <c r="BI534" s="309"/>
      <c r="BS534" s="309"/>
      <c r="CC534" s="309"/>
      <c r="CM534" s="309"/>
      <c r="CW534" s="309"/>
      <c r="DG534" s="309"/>
      <c r="DQ534" s="309"/>
      <c r="EA534" s="309"/>
      <c r="EK534" s="309"/>
      <c r="EU534" s="309"/>
      <c r="FE534" s="309"/>
      <c r="FO534" s="309"/>
      <c r="FY534" s="309"/>
      <c r="GI534" s="309"/>
      <c r="GS534" s="309"/>
      <c r="HC534" s="309"/>
      <c r="HM534" s="309"/>
      <c r="HW534" s="309"/>
    </row>
    <row r="535" s="3" customFormat="true" x14ac:dyDescent="0.25">
      <c r="A535" s="309"/>
      <c r="K535" s="309"/>
      <c r="U535" s="309"/>
      <c r="AE535" s="309"/>
      <c r="AO535" s="309"/>
      <c r="AY535" s="309"/>
      <c r="AZ535" s="309"/>
      <c r="BI535" s="309"/>
      <c r="BS535" s="309"/>
      <c r="CC535" s="309"/>
      <c r="CM535" s="309"/>
      <c r="CW535" s="309"/>
      <c r="DG535" s="309"/>
      <c r="DQ535" s="309"/>
      <c r="EA535" s="309"/>
      <c r="EK535" s="309"/>
      <c r="EU535" s="309"/>
      <c r="FE535" s="309"/>
      <c r="FO535" s="309"/>
      <c r="FY535" s="309"/>
      <c r="GI535" s="309"/>
      <c r="GS535" s="309"/>
      <c r="HC535" s="309"/>
      <c r="HM535" s="309"/>
      <c r="HW535" s="309"/>
    </row>
    <row r="536" s="3" customFormat="true" x14ac:dyDescent="0.25">
      <c r="A536" s="309"/>
      <c r="K536" s="309"/>
      <c r="U536" s="309"/>
      <c r="AE536" s="309"/>
      <c r="AO536" s="309"/>
      <c r="AY536" s="309"/>
      <c r="AZ536" s="309"/>
      <c r="BI536" s="309"/>
      <c r="BS536" s="309"/>
      <c r="CC536" s="309"/>
      <c r="CM536" s="309"/>
      <c r="CW536" s="309"/>
      <c r="DG536" s="309"/>
      <c r="DQ536" s="309"/>
      <c r="EA536" s="309"/>
      <c r="EK536" s="309"/>
      <c r="EU536" s="309"/>
      <c r="FE536" s="309"/>
      <c r="FO536" s="309"/>
      <c r="FY536" s="309"/>
      <c r="GI536" s="309"/>
      <c r="GS536" s="309"/>
      <c r="HC536" s="309"/>
      <c r="HM536" s="309"/>
      <c r="HW536" s="309"/>
    </row>
    <row r="537" s="3" customFormat="true" x14ac:dyDescent="0.25">
      <c r="A537" s="309"/>
      <c r="K537" s="309"/>
      <c r="U537" s="309"/>
      <c r="AE537" s="309"/>
      <c r="AO537" s="309"/>
      <c r="AY537" s="309"/>
      <c r="AZ537" s="309"/>
      <c r="BI537" s="309"/>
      <c r="BS537" s="309"/>
      <c r="CC537" s="309"/>
      <c r="CM537" s="309"/>
      <c r="CW537" s="309"/>
      <c r="DG537" s="309"/>
      <c r="DQ537" s="309"/>
      <c r="EA537" s="309"/>
      <c r="EK537" s="309"/>
      <c r="EU537" s="309"/>
      <c r="FE537" s="309"/>
      <c r="FO537" s="309"/>
      <c r="FY537" s="309"/>
      <c r="GI537" s="309"/>
      <c r="GS537" s="309"/>
      <c r="HC537" s="309"/>
      <c r="HM537" s="309"/>
      <c r="HW537" s="309"/>
    </row>
    <row r="538" s="3" customFormat="true" x14ac:dyDescent="0.25">
      <c r="A538" s="309"/>
      <c r="K538" s="309"/>
      <c r="U538" s="309"/>
      <c r="AE538" s="309"/>
      <c r="AO538" s="309"/>
      <c r="AY538" s="309"/>
      <c r="AZ538" s="309"/>
      <c r="BI538" s="309"/>
      <c r="BS538" s="309"/>
      <c r="CC538" s="309"/>
      <c r="CM538" s="309"/>
      <c r="CW538" s="309"/>
      <c r="DG538" s="309"/>
      <c r="DQ538" s="309"/>
      <c r="EA538" s="309"/>
      <c r="EK538" s="309"/>
      <c r="EU538" s="309"/>
      <c r="FE538" s="309"/>
      <c r="FO538" s="309"/>
      <c r="FY538" s="309"/>
      <c r="GI538" s="309"/>
      <c r="GS538" s="309"/>
      <c r="HC538" s="309"/>
      <c r="HM538" s="309"/>
      <c r="HW538" s="309"/>
    </row>
    <row r="539" s="3" customFormat="true" x14ac:dyDescent="0.25">
      <c r="A539" s="309"/>
      <c r="K539" s="309"/>
      <c r="U539" s="309"/>
      <c r="AE539" s="309"/>
      <c r="AO539" s="309"/>
      <c r="AY539" s="309"/>
      <c r="AZ539" s="309"/>
      <c r="BI539" s="309"/>
      <c r="BS539" s="309"/>
      <c r="CC539" s="309"/>
      <c r="CM539" s="309"/>
      <c r="CW539" s="309"/>
      <c r="DG539" s="309"/>
      <c r="DQ539" s="309"/>
      <c r="EA539" s="309"/>
      <c r="EK539" s="309"/>
      <c r="EU539" s="309"/>
      <c r="FE539" s="309"/>
      <c r="FO539" s="309"/>
      <c r="FY539" s="309"/>
      <c r="GI539" s="309"/>
      <c r="GS539" s="309"/>
      <c r="HC539" s="309"/>
      <c r="HM539" s="309"/>
      <c r="HW539" s="309"/>
    </row>
    <row r="540" s="3" customFormat="true" x14ac:dyDescent="0.25">
      <c r="A540" s="309"/>
      <c r="K540" s="309"/>
      <c r="U540" s="309"/>
      <c r="AE540" s="309"/>
      <c r="AO540" s="309"/>
      <c r="AY540" s="309"/>
      <c r="AZ540" s="309"/>
      <c r="BI540" s="309"/>
      <c r="BS540" s="309"/>
      <c r="CC540" s="309"/>
      <c r="CM540" s="309"/>
      <c r="CW540" s="309"/>
      <c r="DG540" s="309"/>
      <c r="DQ540" s="309"/>
      <c r="EA540" s="309"/>
      <c r="EK540" s="309"/>
      <c r="EU540" s="309"/>
      <c r="FE540" s="309"/>
      <c r="FO540" s="309"/>
      <c r="FY540" s="309"/>
      <c r="GI540" s="309"/>
      <c r="GS540" s="309"/>
      <c r="HC540" s="309"/>
      <c r="HM540" s="309"/>
      <c r="HW540" s="309"/>
    </row>
    <row r="541" s="3" customFormat="true" x14ac:dyDescent="0.25">
      <c r="A541" s="309"/>
      <c r="K541" s="309"/>
      <c r="U541" s="309"/>
      <c r="AE541" s="309"/>
      <c r="AO541" s="309"/>
      <c r="AY541" s="309"/>
      <c r="AZ541" s="309"/>
      <c r="BI541" s="309"/>
      <c r="BS541" s="309"/>
      <c r="CC541" s="309"/>
      <c r="CM541" s="309"/>
      <c r="CW541" s="309"/>
      <c r="DG541" s="309"/>
      <c r="DQ541" s="309"/>
      <c r="EA541" s="309"/>
      <c r="EK541" s="309"/>
      <c r="EU541" s="309"/>
      <c r="FE541" s="309"/>
      <c r="FO541" s="309"/>
      <c r="FY541" s="309"/>
      <c r="GI541" s="309"/>
      <c r="GS541" s="309"/>
      <c r="HC541" s="309"/>
      <c r="HM541" s="309"/>
      <c r="HW541" s="309"/>
    </row>
    <row r="542" s="3" customFormat="true" x14ac:dyDescent="0.25">
      <c r="A542" s="309"/>
      <c r="K542" s="309"/>
      <c r="U542" s="309"/>
      <c r="AE542" s="309"/>
      <c r="AO542" s="309"/>
      <c r="AY542" s="309"/>
      <c r="AZ542" s="309"/>
      <c r="BI542" s="309"/>
      <c r="BS542" s="309"/>
      <c r="CC542" s="309"/>
      <c r="CM542" s="309"/>
      <c r="CW542" s="309"/>
      <c r="DG542" s="309"/>
      <c r="DQ542" s="309"/>
      <c r="EA542" s="309"/>
      <c r="EK542" s="309"/>
      <c r="EU542" s="309"/>
      <c r="FE542" s="309"/>
      <c r="FO542" s="309"/>
      <c r="FY542" s="309"/>
      <c r="GI542" s="309"/>
      <c r="GS542" s="309"/>
      <c r="HC542" s="309"/>
      <c r="HM542" s="309"/>
      <c r="HW542" s="309"/>
    </row>
    <row r="543" s="3" customFormat="true" x14ac:dyDescent="0.25">
      <c r="A543" s="309"/>
      <c r="K543" s="309"/>
      <c r="U543" s="309"/>
      <c r="AE543" s="309"/>
      <c r="AO543" s="309"/>
      <c r="AY543" s="309"/>
      <c r="AZ543" s="309"/>
      <c r="BI543" s="309"/>
      <c r="BS543" s="309"/>
      <c r="CC543" s="309"/>
      <c r="CM543" s="309"/>
      <c r="CW543" s="309"/>
      <c r="DG543" s="309"/>
      <c r="DQ543" s="309"/>
      <c r="EA543" s="309"/>
      <c r="EK543" s="309"/>
      <c r="EU543" s="309"/>
      <c r="FE543" s="309"/>
      <c r="FO543" s="309"/>
      <c r="FY543" s="309"/>
      <c r="GI543" s="309"/>
      <c r="GS543" s="309"/>
      <c r="HC543" s="309"/>
      <c r="HM543" s="309"/>
      <c r="HW543" s="309"/>
    </row>
    <row r="544" s="3" customFormat="true" x14ac:dyDescent="0.25">
      <c r="A544" s="309"/>
      <c r="K544" s="309"/>
      <c r="U544" s="309"/>
      <c r="AE544" s="309"/>
      <c r="AO544" s="309"/>
      <c r="AY544" s="309"/>
      <c r="AZ544" s="309"/>
      <c r="BI544" s="309"/>
      <c r="BS544" s="309"/>
      <c r="CC544" s="309"/>
      <c r="CM544" s="309"/>
      <c r="CW544" s="309"/>
      <c r="DG544" s="309"/>
      <c r="DQ544" s="309"/>
      <c r="EA544" s="309"/>
      <c r="EK544" s="309"/>
      <c r="EU544" s="309"/>
      <c r="FE544" s="309"/>
      <c r="FO544" s="309"/>
      <c r="FY544" s="309"/>
      <c r="GI544" s="309"/>
      <c r="GS544" s="309"/>
      <c r="HC544" s="309"/>
      <c r="HM544" s="309"/>
      <c r="HW544" s="309"/>
    </row>
    <row r="545" s="3" customFormat="true" x14ac:dyDescent="0.25">
      <c r="A545" s="309"/>
      <c r="K545" s="309"/>
      <c r="U545" s="309"/>
      <c r="AE545" s="309"/>
      <c r="AO545" s="309"/>
      <c r="AY545" s="309"/>
      <c r="AZ545" s="309"/>
      <c r="BI545" s="309"/>
      <c r="BS545" s="309"/>
      <c r="CC545" s="309"/>
      <c r="CM545" s="309"/>
      <c r="CW545" s="309"/>
      <c r="DG545" s="309"/>
      <c r="DQ545" s="309"/>
      <c r="EA545" s="309"/>
      <c r="EK545" s="309"/>
      <c r="EU545" s="309"/>
      <c r="FE545" s="309"/>
      <c r="FO545" s="309"/>
      <c r="FY545" s="309"/>
      <c r="GI545" s="309"/>
      <c r="GS545" s="309"/>
      <c r="HC545" s="309"/>
      <c r="HM545" s="309"/>
      <c r="HW545" s="309"/>
    </row>
    <row r="546" s="3" customFormat="true" x14ac:dyDescent="0.25">
      <c r="A546" s="309"/>
      <c r="K546" s="309"/>
      <c r="U546" s="309"/>
      <c r="AE546" s="309"/>
      <c r="AO546" s="309"/>
      <c r="AY546" s="309"/>
      <c r="AZ546" s="309"/>
      <c r="BI546" s="309"/>
      <c r="BS546" s="309"/>
      <c r="CC546" s="309"/>
      <c r="CM546" s="309"/>
      <c r="CW546" s="309"/>
      <c r="DG546" s="309"/>
      <c r="DQ546" s="309"/>
      <c r="EA546" s="309"/>
      <c r="EK546" s="309"/>
      <c r="EU546" s="309"/>
      <c r="FE546" s="309"/>
      <c r="FO546" s="309"/>
      <c r="FY546" s="309"/>
      <c r="GI546" s="309"/>
      <c r="GS546" s="309"/>
      <c r="HC546" s="309"/>
      <c r="HM546" s="309"/>
      <c r="HW546" s="309"/>
    </row>
    <row r="547" s="3" customFormat="true" x14ac:dyDescent="0.25">
      <c r="A547" s="309"/>
      <c r="K547" s="309"/>
      <c r="U547" s="309"/>
      <c r="AE547" s="309"/>
      <c r="AO547" s="309"/>
      <c r="AY547" s="309"/>
      <c r="AZ547" s="309"/>
      <c r="BI547" s="309"/>
      <c r="BS547" s="309"/>
      <c r="CC547" s="309"/>
      <c r="CM547" s="309"/>
      <c r="CW547" s="309"/>
      <c r="DG547" s="309"/>
      <c r="DQ547" s="309"/>
      <c r="EA547" s="309"/>
      <c r="EK547" s="309"/>
      <c r="EU547" s="309"/>
      <c r="FE547" s="309"/>
      <c r="FO547" s="309"/>
      <c r="FY547" s="309"/>
      <c r="GI547" s="309"/>
      <c r="GS547" s="309"/>
      <c r="HC547" s="309"/>
      <c r="HM547" s="309"/>
      <c r="HW547" s="309"/>
    </row>
    <row r="548" s="3" customFormat="true" x14ac:dyDescent="0.25">
      <c r="A548" s="309"/>
      <c r="K548" s="309"/>
      <c r="U548" s="309"/>
      <c r="AE548" s="309"/>
      <c r="AO548" s="309"/>
      <c r="AY548" s="309"/>
      <c r="AZ548" s="309"/>
      <c r="BI548" s="309"/>
      <c r="BS548" s="309"/>
      <c r="CC548" s="309"/>
      <c r="CM548" s="309"/>
      <c r="CW548" s="309"/>
      <c r="DG548" s="309"/>
      <c r="DQ548" s="309"/>
      <c r="EA548" s="309"/>
      <c r="EK548" s="309"/>
      <c r="EU548" s="309"/>
      <c r="FE548" s="309"/>
      <c r="FO548" s="309"/>
      <c r="FY548" s="309"/>
      <c r="GI548" s="309"/>
      <c r="GS548" s="309"/>
      <c r="HC548" s="309"/>
      <c r="HM548" s="309"/>
      <c r="HW548" s="309"/>
    </row>
    <row r="549" s="3" customFormat="true" x14ac:dyDescent="0.25">
      <c r="A549" s="309"/>
      <c r="K549" s="309"/>
      <c r="U549" s="309"/>
      <c r="AE549" s="309"/>
      <c r="AO549" s="309"/>
      <c r="AY549" s="309"/>
      <c r="AZ549" s="309"/>
      <c r="BI549" s="309"/>
      <c r="BS549" s="309"/>
      <c r="CC549" s="309"/>
      <c r="CM549" s="309"/>
      <c r="CW549" s="309"/>
      <c r="DG549" s="309"/>
      <c r="DQ549" s="309"/>
      <c r="EA549" s="309"/>
      <c r="EK549" s="309"/>
      <c r="EU549" s="309"/>
      <c r="FE549" s="309"/>
      <c r="FO549" s="309"/>
      <c r="FY549" s="309"/>
      <c r="GI549" s="309"/>
      <c r="GS549" s="309"/>
      <c r="HC549" s="309"/>
      <c r="HM549" s="309"/>
      <c r="HW549" s="309"/>
    </row>
    <row r="550" s="3" customFormat="true" x14ac:dyDescent="0.25">
      <c r="A550" s="309"/>
      <c r="K550" s="309"/>
      <c r="U550" s="309"/>
      <c r="AE550" s="309"/>
      <c r="AO550" s="309"/>
      <c r="AY550" s="309"/>
      <c r="AZ550" s="309"/>
      <c r="BI550" s="309"/>
      <c r="BS550" s="309"/>
      <c r="CC550" s="309"/>
      <c r="CM550" s="309"/>
      <c r="CW550" s="309"/>
      <c r="DG550" s="309"/>
      <c r="DQ550" s="309"/>
      <c r="EA550" s="309"/>
      <c r="EK550" s="309"/>
      <c r="EU550" s="309"/>
      <c r="FE550" s="309"/>
      <c r="FO550" s="309"/>
      <c r="FY550" s="309"/>
      <c r="GI550" s="309"/>
      <c r="GS550" s="309"/>
      <c r="HC550" s="309"/>
      <c r="HM550" s="309"/>
      <c r="HW550" s="309"/>
    </row>
    <row r="551" s="3" customFormat="true" x14ac:dyDescent="0.25">
      <c r="A551" s="309"/>
      <c r="K551" s="309"/>
      <c r="U551" s="309"/>
      <c r="AE551" s="309"/>
      <c r="AO551" s="309"/>
      <c r="AY551" s="309"/>
      <c r="AZ551" s="309"/>
      <c r="BI551" s="309"/>
      <c r="BS551" s="309"/>
      <c r="CC551" s="309"/>
      <c r="CM551" s="309"/>
      <c r="CW551" s="309"/>
      <c r="DG551" s="309"/>
      <c r="DQ551" s="309"/>
      <c r="EA551" s="309"/>
      <c r="EK551" s="309"/>
      <c r="EU551" s="309"/>
      <c r="FE551" s="309"/>
      <c r="FO551" s="309"/>
      <c r="FY551" s="309"/>
      <c r="GI551" s="309"/>
      <c r="GS551" s="309"/>
      <c r="HC551" s="309"/>
      <c r="HM551" s="309"/>
      <c r="HW551" s="309"/>
    </row>
    <row r="552" s="3" customFormat="true" x14ac:dyDescent="0.25">
      <c r="A552" s="309"/>
      <c r="K552" s="309"/>
      <c r="U552" s="309"/>
      <c r="AE552" s="309"/>
      <c r="AO552" s="309"/>
      <c r="AY552" s="309"/>
      <c r="AZ552" s="309"/>
      <c r="BI552" s="309"/>
      <c r="BS552" s="309"/>
      <c r="CC552" s="309"/>
      <c r="CM552" s="309"/>
      <c r="CW552" s="309"/>
      <c r="DG552" s="309"/>
      <c r="DQ552" s="309"/>
      <c r="EA552" s="309"/>
      <c r="EK552" s="309"/>
      <c r="EU552" s="309"/>
      <c r="FE552" s="309"/>
      <c r="FO552" s="309"/>
      <c r="FY552" s="309"/>
      <c r="GI552" s="309"/>
      <c r="GS552" s="309"/>
      <c r="HC552" s="309"/>
      <c r="HM552" s="309"/>
      <c r="HW552" s="309"/>
    </row>
    <row r="553" s="3" customFormat="true" x14ac:dyDescent="0.25">
      <c r="A553" s="309"/>
      <c r="K553" s="309"/>
      <c r="U553" s="309"/>
      <c r="AE553" s="309"/>
      <c r="AO553" s="309"/>
      <c r="AY553" s="309"/>
      <c r="AZ553" s="309"/>
      <c r="BI553" s="309"/>
      <c r="BS553" s="309"/>
      <c r="CC553" s="309"/>
      <c r="CM553" s="309"/>
      <c r="CW553" s="309"/>
      <c r="DG553" s="309"/>
      <c r="DQ553" s="309"/>
      <c r="EA553" s="309"/>
      <c r="EK553" s="309"/>
      <c r="EU553" s="309"/>
      <c r="FE553" s="309"/>
      <c r="FO553" s="309"/>
      <c r="FY553" s="309"/>
      <c r="GI553" s="309"/>
      <c r="GS553" s="309"/>
      <c r="HC553" s="309"/>
      <c r="HM553" s="309"/>
      <c r="HW553" s="309"/>
    </row>
    <row r="554" s="3" customFormat="true" x14ac:dyDescent="0.25">
      <c r="A554" s="309"/>
      <c r="K554" s="309"/>
      <c r="U554" s="309"/>
      <c r="AE554" s="309"/>
      <c r="AO554" s="309"/>
      <c r="AY554" s="309"/>
      <c r="AZ554" s="309"/>
      <c r="BI554" s="309"/>
      <c r="BS554" s="309"/>
      <c r="CC554" s="309"/>
      <c r="CM554" s="309"/>
      <c r="CW554" s="309"/>
      <c r="DG554" s="309"/>
      <c r="DQ554" s="309"/>
      <c r="EA554" s="309"/>
      <c r="EK554" s="309"/>
      <c r="EU554" s="309"/>
      <c r="FE554" s="309"/>
      <c r="FO554" s="309"/>
      <c r="FY554" s="309"/>
      <c r="GI554" s="309"/>
      <c r="GS554" s="309"/>
      <c r="HC554" s="309"/>
      <c r="HM554" s="309"/>
      <c r="HW554" s="309"/>
    </row>
    <row r="555" s="3" customFormat="true" x14ac:dyDescent="0.25">
      <c r="A555" s="309"/>
      <c r="K555" s="309"/>
      <c r="U555" s="309"/>
      <c r="AE555" s="309"/>
      <c r="AO555" s="309"/>
      <c r="AY555" s="309"/>
      <c r="AZ555" s="309"/>
      <c r="BI555" s="309"/>
      <c r="BS555" s="309"/>
      <c r="CC555" s="309"/>
      <c r="CM555" s="309"/>
      <c r="CW555" s="309"/>
      <c r="DG555" s="309"/>
      <c r="DQ555" s="309"/>
      <c r="EA555" s="309"/>
      <c r="EK555" s="309"/>
      <c r="EU555" s="309"/>
      <c r="FE555" s="309"/>
      <c r="FO555" s="309"/>
      <c r="FY555" s="309"/>
      <c r="GI555" s="309"/>
      <c r="GS555" s="309"/>
      <c r="HC555" s="309"/>
      <c r="HM555" s="309"/>
      <c r="HW555" s="309"/>
    </row>
    <row r="556" s="3" customFormat="true" x14ac:dyDescent="0.25">
      <c r="A556" s="309"/>
      <c r="K556" s="309"/>
      <c r="U556" s="309"/>
      <c r="AE556" s="309"/>
      <c r="AO556" s="309"/>
      <c r="AY556" s="309"/>
      <c r="AZ556" s="309"/>
      <c r="BI556" s="309"/>
      <c r="BS556" s="309"/>
      <c r="CC556" s="309"/>
      <c r="CM556" s="309"/>
      <c r="CW556" s="309"/>
      <c r="DG556" s="309"/>
      <c r="DQ556" s="309"/>
      <c r="EA556" s="309"/>
      <c r="EK556" s="309"/>
      <c r="EU556" s="309"/>
      <c r="FE556" s="309"/>
      <c r="FO556" s="309"/>
      <c r="FY556" s="309"/>
      <c r="GI556" s="309"/>
      <c r="GS556" s="309"/>
      <c r="HC556" s="309"/>
      <c r="HM556" s="309"/>
      <c r="HW556" s="309"/>
    </row>
    <row r="557" s="3" customFormat="true" x14ac:dyDescent="0.25">
      <c r="A557" s="309"/>
      <c r="K557" s="309"/>
      <c r="U557" s="309"/>
      <c r="AE557" s="309"/>
      <c r="AO557" s="309"/>
      <c r="AY557" s="309"/>
      <c r="AZ557" s="309"/>
      <c r="BI557" s="309"/>
      <c r="BS557" s="309"/>
      <c r="CC557" s="309"/>
      <c r="CM557" s="309"/>
      <c r="CW557" s="309"/>
      <c r="DG557" s="309"/>
      <c r="DQ557" s="309"/>
      <c r="EA557" s="309"/>
      <c r="EK557" s="309"/>
      <c r="EU557" s="309"/>
      <c r="FE557" s="309"/>
      <c r="FO557" s="309"/>
      <c r="FY557" s="309"/>
      <c r="GI557" s="309"/>
      <c r="GS557" s="309"/>
      <c r="HC557" s="309"/>
      <c r="HM557" s="309"/>
      <c r="HW557" s="309"/>
    </row>
    <row r="558" s="3" customFormat="true" x14ac:dyDescent="0.25">
      <c r="A558" s="309"/>
      <c r="K558" s="309"/>
      <c r="U558" s="309"/>
      <c r="AE558" s="309"/>
      <c r="AO558" s="309"/>
      <c r="AY558" s="309"/>
      <c r="AZ558" s="309"/>
      <c r="BI558" s="309"/>
      <c r="BS558" s="309"/>
      <c r="CC558" s="309"/>
      <c r="CM558" s="309"/>
      <c r="CW558" s="309"/>
      <c r="DG558" s="309"/>
      <c r="DQ558" s="309"/>
      <c r="EA558" s="309"/>
      <c r="EK558" s="309"/>
      <c r="EU558" s="309"/>
      <c r="FE558" s="309"/>
      <c r="FO558" s="309"/>
      <c r="FY558" s="309"/>
      <c r="GI558" s="309"/>
      <c r="GS558" s="309"/>
      <c r="HC558" s="309"/>
      <c r="HM558" s="309"/>
      <c r="HW558" s="309"/>
    </row>
    <row r="559" s="3" customFormat="true" x14ac:dyDescent="0.25">
      <c r="A559" s="309"/>
      <c r="K559" s="309"/>
      <c r="U559" s="309"/>
      <c r="AE559" s="309"/>
      <c r="AO559" s="309"/>
      <c r="AY559" s="309"/>
      <c r="AZ559" s="309"/>
      <c r="BI559" s="309"/>
      <c r="BS559" s="309"/>
      <c r="CC559" s="309"/>
      <c r="CM559" s="309"/>
      <c r="CW559" s="309"/>
      <c r="DG559" s="309"/>
      <c r="DQ559" s="309"/>
      <c r="EA559" s="309"/>
      <c r="EK559" s="309"/>
      <c r="EU559" s="309"/>
      <c r="FE559" s="309"/>
      <c r="FO559" s="309"/>
      <c r="FY559" s="309"/>
      <c r="GI559" s="309"/>
      <c r="GS559" s="309"/>
      <c r="HC559" s="309"/>
      <c r="HM559" s="309"/>
      <c r="HW559" s="309"/>
    </row>
    <row r="560" s="3" customFormat="true" x14ac:dyDescent="0.25">
      <c r="A560" s="309"/>
      <c r="K560" s="309"/>
      <c r="U560" s="309"/>
      <c r="AE560" s="309"/>
      <c r="AO560" s="309"/>
      <c r="AY560" s="309"/>
      <c r="AZ560" s="309"/>
      <c r="BI560" s="309"/>
      <c r="BS560" s="309"/>
      <c r="CC560" s="309"/>
      <c r="CM560" s="309"/>
      <c r="CW560" s="309"/>
      <c r="DG560" s="309"/>
      <c r="DQ560" s="309"/>
      <c r="EA560" s="309"/>
      <c r="EK560" s="309"/>
      <c r="EU560" s="309"/>
      <c r="FE560" s="309"/>
      <c r="FO560" s="309"/>
      <c r="FY560" s="309"/>
      <c r="GI560" s="309"/>
      <c r="GS560" s="309"/>
      <c r="HC560" s="309"/>
      <c r="HM560" s="309"/>
      <c r="HW560" s="309"/>
    </row>
    <row r="561" s="3" customFormat="true" x14ac:dyDescent="0.25">
      <c r="A561" s="309"/>
      <c r="K561" s="309"/>
      <c r="U561" s="309"/>
      <c r="AE561" s="309"/>
      <c r="AO561" s="309"/>
      <c r="AY561" s="309"/>
      <c r="AZ561" s="309"/>
      <c r="BI561" s="309"/>
      <c r="BS561" s="309"/>
      <c r="CC561" s="309"/>
      <c r="CM561" s="309"/>
      <c r="CW561" s="309"/>
      <c r="DG561" s="309"/>
      <c r="DQ561" s="309"/>
      <c r="EA561" s="309"/>
      <c r="EK561" s="309"/>
      <c r="EU561" s="309"/>
      <c r="FE561" s="309"/>
      <c r="FO561" s="309"/>
      <c r="FY561" s="309"/>
      <c r="GI561" s="309"/>
      <c r="GS561" s="309"/>
      <c r="HC561" s="309"/>
      <c r="HM561" s="309"/>
      <c r="HW561" s="309"/>
    </row>
    <row r="562" s="3" customFormat="true" x14ac:dyDescent="0.25">
      <c r="A562" s="309"/>
      <c r="K562" s="309"/>
      <c r="U562" s="309"/>
      <c r="AE562" s="309"/>
      <c r="AO562" s="309"/>
      <c r="AY562" s="309"/>
      <c r="AZ562" s="309"/>
      <c r="BI562" s="309"/>
      <c r="BS562" s="309"/>
      <c r="CC562" s="309"/>
      <c r="CM562" s="309"/>
      <c r="CW562" s="309"/>
      <c r="DG562" s="309"/>
      <c r="DQ562" s="309"/>
      <c r="EA562" s="309"/>
      <c r="EK562" s="309"/>
      <c r="EU562" s="309"/>
      <c r="FE562" s="309"/>
      <c r="FO562" s="309"/>
      <c r="FY562" s="309"/>
      <c r="GI562" s="309"/>
      <c r="GS562" s="309"/>
      <c r="HC562" s="309"/>
      <c r="HM562" s="309"/>
      <c r="HW562" s="309"/>
    </row>
    <row r="563" s="3" customFormat="true" x14ac:dyDescent="0.25">
      <c r="A563" s="309"/>
      <c r="K563" s="309"/>
      <c r="U563" s="309"/>
      <c r="AE563" s="309"/>
      <c r="AO563" s="309"/>
      <c r="AY563" s="309"/>
      <c r="AZ563" s="309"/>
      <c r="BI563" s="309"/>
      <c r="BS563" s="309"/>
      <c r="CC563" s="309"/>
      <c r="CM563" s="309"/>
      <c r="CW563" s="309"/>
      <c r="DG563" s="309"/>
      <c r="DQ563" s="309"/>
      <c r="EA563" s="309"/>
      <c r="EK563" s="309"/>
      <c r="EU563" s="309"/>
      <c r="FE563" s="309"/>
      <c r="FO563" s="309"/>
      <c r="FY563" s="309"/>
      <c r="GI563" s="309"/>
      <c r="GS563" s="309"/>
      <c r="HC563" s="309"/>
      <c r="HM563" s="309"/>
      <c r="HW563" s="309"/>
    </row>
    <row r="564" s="3" customFormat="true" x14ac:dyDescent="0.25">
      <c r="A564" s="309"/>
      <c r="K564" s="309"/>
      <c r="U564" s="309"/>
      <c r="AE564" s="309"/>
      <c r="AO564" s="309"/>
      <c r="AY564" s="309"/>
      <c r="AZ564" s="309"/>
      <c r="BI564" s="309"/>
      <c r="BS564" s="309"/>
      <c r="CC564" s="309"/>
      <c r="CM564" s="309"/>
      <c r="CW564" s="309"/>
      <c r="DG564" s="309"/>
      <c r="DQ564" s="309"/>
      <c r="EA564" s="309"/>
      <c r="EK564" s="309"/>
      <c r="EU564" s="309"/>
      <c r="FE564" s="309"/>
      <c r="FO564" s="309"/>
      <c r="FY564" s="309"/>
      <c r="GI564" s="309"/>
      <c r="GS564" s="309"/>
      <c r="HC564" s="309"/>
      <c r="HM564" s="309"/>
      <c r="HW564" s="309"/>
    </row>
    <row r="565" s="3" customFormat="true" x14ac:dyDescent="0.25">
      <c r="A565" s="309"/>
      <c r="K565" s="309"/>
      <c r="U565" s="309"/>
      <c r="AE565" s="309"/>
      <c r="AO565" s="309"/>
      <c r="AY565" s="309"/>
      <c r="AZ565" s="309"/>
      <c r="BI565" s="309"/>
      <c r="BS565" s="309"/>
      <c r="CC565" s="309"/>
      <c r="CM565" s="309"/>
      <c r="CW565" s="309"/>
      <c r="DG565" s="309"/>
      <c r="DQ565" s="309"/>
      <c r="EA565" s="309"/>
      <c r="EK565" s="309"/>
      <c r="EU565" s="309"/>
      <c r="FE565" s="309"/>
      <c r="FO565" s="309"/>
      <c r="FY565" s="309"/>
      <c r="GI565" s="309"/>
      <c r="GS565" s="309"/>
      <c r="HC565" s="309"/>
      <c r="HM565" s="309"/>
      <c r="HW565" s="309"/>
    </row>
    <row r="566" s="3" customFormat="true" x14ac:dyDescent="0.25">
      <c r="A566" s="309"/>
      <c r="K566" s="309"/>
      <c r="U566" s="309"/>
      <c r="AE566" s="309"/>
      <c r="AO566" s="309"/>
      <c r="AY566" s="309"/>
      <c r="AZ566" s="309"/>
      <c r="BI566" s="309"/>
      <c r="BS566" s="309"/>
      <c r="CC566" s="309"/>
      <c r="CM566" s="309"/>
      <c r="CW566" s="309"/>
      <c r="DG566" s="309"/>
      <c r="DQ566" s="309"/>
      <c r="EA566" s="309"/>
      <c r="EK566" s="309"/>
      <c r="EU566" s="309"/>
      <c r="FE566" s="309"/>
      <c r="FO566" s="309"/>
      <c r="FY566" s="309"/>
      <c r="GI566" s="309"/>
      <c r="GS566" s="309"/>
      <c r="HC566" s="309"/>
      <c r="HM566" s="309"/>
      <c r="HW566" s="309"/>
    </row>
    <row r="567" s="3" customFormat="true" x14ac:dyDescent="0.25">
      <c r="A567" s="309"/>
      <c r="K567" s="309"/>
      <c r="U567" s="309"/>
      <c r="AE567" s="309"/>
      <c r="AO567" s="309"/>
      <c r="AY567" s="309"/>
      <c r="AZ567" s="309"/>
      <c r="BI567" s="309"/>
      <c r="BS567" s="309"/>
      <c r="CC567" s="309"/>
      <c r="CM567" s="309"/>
      <c r="CW567" s="309"/>
      <c r="DG567" s="309"/>
      <c r="DQ567" s="309"/>
      <c r="EA567" s="309"/>
      <c r="EK567" s="309"/>
      <c r="EU567" s="309"/>
      <c r="FE567" s="309"/>
      <c r="FO567" s="309"/>
      <c r="FY567" s="309"/>
      <c r="GI567" s="309"/>
      <c r="GS567" s="309"/>
      <c r="HC567" s="309"/>
      <c r="HM567" s="309"/>
      <c r="HW567" s="309"/>
    </row>
    <row r="568" s="3" customFormat="true" x14ac:dyDescent="0.25">
      <c r="A568" s="309"/>
      <c r="K568" s="309"/>
      <c r="U568" s="309"/>
      <c r="AE568" s="309"/>
      <c r="AO568" s="309"/>
      <c r="AY568" s="309"/>
      <c r="AZ568" s="309"/>
      <c r="BI568" s="309"/>
      <c r="BS568" s="309"/>
      <c r="CC568" s="309"/>
      <c r="CM568" s="309"/>
      <c r="CW568" s="309"/>
      <c r="DG568" s="309"/>
      <c r="DQ568" s="309"/>
      <c r="EA568" s="309"/>
      <c r="EK568" s="309"/>
      <c r="EU568" s="309"/>
      <c r="FE568" s="309"/>
      <c r="FO568" s="309"/>
      <c r="FY568" s="309"/>
      <c r="GI568" s="309"/>
      <c r="GS568" s="309"/>
      <c r="HC568" s="309"/>
      <c r="HM568" s="309"/>
      <c r="HW568" s="309"/>
    </row>
    <row r="569" s="3" customFormat="true" x14ac:dyDescent="0.25">
      <c r="A569" s="309"/>
      <c r="K569" s="309"/>
      <c r="U569" s="309"/>
      <c r="AE569" s="309"/>
      <c r="AO569" s="309"/>
      <c r="AY569" s="309"/>
      <c r="AZ569" s="309"/>
      <c r="BI569" s="309"/>
      <c r="BS569" s="309"/>
      <c r="CC569" s="309"/>
      <c r="CM569" s="309"/>
      <c r="CW569" s="309"/>
      <c r="DG569" s="309"/>
      <c r="DQ569" s="309"/>
      <c r="EA569" s="309"/>
      <c r="EK569" s="309"/>
      <c r="EU569" s="309"/>
      <c r="FE569" s="309"/>
      <c r="FO569" s="309"/>
      <c r="FY569" s="309"/>
      <c r="GI569" s="309"/>
      <c r="GS569" s="309"/>
      <c r="HC569" s="309"/>
      <c r="HM569" s="309"/>
      <c r="HW569" s="309"/>
    </row>
    <row r="570" s="3" customFormat="true" x14ac:dyDescent="0.25">
      <c r="A570" s="309"/>
      <c r="K570" s="309"/>
      <c r="U570" s="309"/>
      <c r="AE570" s="309"/>
      <c r="AO570" s="309"/>
      <c r="AY570" s="309"/>
      <c r="AZ570" s="309"/>
      <c r="BI570" s="309"/>
      <c r="BS570" s="309"/>
      <c r="CC570" s="309"/>
      <c r="CM570" s="309"/>
      <c r="CW570" s="309"/>
      <c r="DG570" s="309"/>
      <c r="DQ570" s="309"/>
      <c r="EA570" s="309"/>
      <c r="EK570" s="309"/>
      <c r="EU570" s="309"/>
      <c r="FE570" s="309"/>
      <c r="FO570" s="309"/>
      <c r="FY570" s="309"/>
      <c r="GI570" s="309"/>
      <c r="GS570" s="309"/>
      <c r="HC570" s="309"/>
      <c r="HM570" s="309"/>
      <c r="HW570" s="309"/>
    </row>
    <row r="571" s="3" customFormat="true" x14ac:dyDescent="0.25">
      <c r="A571" s="309"/>
      <c r="K571" s="309"/>
      <c r="U571" s="309"/>
      <c r="AE571" s="309"/>
      <c r="AO571" s="309"/>
      <c r="AY571" s="309"/>
      <c r="AZ571" s="309"/>
      <c r="BI571" s="309"/>
      <c r="BS571" s="309"/>
      <c r="CC571" s="309"/>
      <c r="CM571" s="309"/>
      <c r="CW571" s="309"/>
      <c r="DG571" s="309"/>
      <c r="DQ571" s="309"/>
      <c r="EA571" s="309"/>
      <c r="EK571" s="309"/>
      <c r="EU571" s="309"/>
      <c r="FE571" s="309"/>
      <c r="FO571" s="309"/>
      <c r="FY571" s="309"/>
      <c r="GI571" s="309"/>
      <c r="GS571" s="309"/>
      <c r="HC571" s="309"/>
      <c r="HM571" s="309"/>
      <c r="HW571" s="309"/>
    </row>
    <row r="572" s="3" customFormat="true" x14ac:dyDescent="0.25">
      <c r="A572" s="309"/>
      <c r="K572" s="309"/>
      <c r="U572" s="309"/>
      <c r="AE572" s="309"/>
      <c r="AO572" s="309"/>
      <c r="AY572" s="309"/>
      <c r="AZ572" s="309"/>
      <c r="BI572" s="309"/>
      <c r="BS572" s="309"/>
      <c r="CC572" s="309"/>
      <c r="CM572" s="309"/>
      <c r="CW572" s="309"/>
      <c r="DG572" s="309"/>
      <c r="DQ572" s="309"/>
      <c r="EA572" s="309"/>
      <c r="EK572" s="309"/>
      <c r="EU572" s="309"/>
      <c r="FE572" s="309"/>
      <c r="FO572" s="309"/>
      <c r="FY572" s="309"/>
      <c r="GI572" s="309"/>
      <c r="GS572" s="309"/>
      <c r="HC572" s="309"/>
      <c r="HM572" s="309"/>
      <c r="HW572" s="309"/>
    </row>
    <row r="573" s="3" customFormat="true" x14ac:dyDescent="0.25">
      <c r="A573" s="309"/>
      <c r="K573" s="309"/>
      <c r="U573" s="309"/>
      <c r="AE573" s="309"/>
      <c r="AO573" s="309"/>
      <c r="AY573" s="309"/>
      <c r="AZ573" s="309"/>
      <c r="BI573" s="309"/>
      <c r="BS573" s="309"/>
      <c r="CC573" s="309"/>
      <c r="CM573" s="309"/>
      <c r="CW573" s="309"/>
      <c r="DG573" s="309"/>
      <c r="DQ573" s="309"/>
      <c r="EA573" s="309"/>
      <c r="EK573" s="309"/>
      <c r="EU573" s="309"/>
      <c r="FE573" s="309"/>
      <c r="FO573" s="309"/>
      <c r="FY573" s="309"/>
      <c r="GI573" s="309"/>
      <c r="GS573" s="309"/>
      <c r="HC573" s="309"/>
      <c r="HM573" s="309"/>
      <c r="HW573" s="309"/>
    </row>
    <row r="574" s="3" customFormat="true" x14ac:dyDescent="0.25">
      <c r="A574" s="309"/>
      <c r="K574" s="309"/>
      <c r="U574" s="309"/>
      <c r="AE574" s="309"/>
      <c r="AO574" s="309"/>
      <c r="AY574" s="309"/>
      <c r="AZ574" s="309"/>
      <c r="BI574" s="309"/>
      <c r="BS574" s="309"/>
      <c r="CC574" s="309"/>
      <c r="CM574" s="309"/>
      <c r="CW574" s="309"/>
      <c r="DG574" s="309"/>
      <c r="DQ574" s="309"/>
      <c r="EA574" s="309"/>
      <c r="EK574" s="309"/>
      <c r="EU574" s="309"/>
      <c r="FE574" s="309"/>
      <c r="FO574" s="309"/>
      <c r="FY574" s="309"/>
      <c r="GI574" s="309"/>
      <c r="GS574" s="309"/>
      <c r="HC574" s="309"/>
      <c r="HM574" s="309"/>
      <c r="HW574" s="309"/>
    </row>
    <row r="575" s="3" customFormat="true" x14ac:dyDescent="0.25">
      <c r="A575" s="309"/>
      <c r="K575" s="309"/>
      <c r="U575" s="309"/>
      <c r="AE575" s="309"/>
      <c r="AO575" s="309"/>
      <c r="AY575" s="309"/>
      <c r="AZ575" s="309"/>
      <c r="BI575" s="309"/>
      <c r="BS575" s="309"/>
      <c r="CC575" s="309"/>
      <c r="CM575" s="309"/>
      <c r="CW575" s="309"/>
      <c r="DG575" s="309"/>
      <c r="DQ575" s="309"/>
      <c r="EA575" s="309"/>
      <c r="EK575" s="309"/>
      <c r="EU575" s="309"/>
      <c r="FE575" s="309"/>
      <c r="FO575" s="309"/>
      <c r="FY575" s="309"/>
      <c r="GI575" s="309"/>
      <c r="GS575" s="309"/>
      <c r="HC575" s="309"/>
      <c r="HM575" s="309"/>
      <c r="HW575" s="309"/>
    </row>
    <row r="576" s="3" customFormat="true" x14ac:dyDescent="0.25">
      <c r="A576" s="309"/>
      <c r="K576" s="309"/>
      <c r="U576" s="309"/>
      <c r="AE576" s="309"/>
      <c r="AO576" s="309"/>
      <c r="AY576" s="309"/>
      <c r="AZ576" s="309"/>
      <c r="BI576" s="309"/>
      <c r="BS576" s="309"/>
      <c r="CC576" s="309"/>
      <c r="CM576" s="309"/>
      <c r="CW576" s="309"/>
      <c r="DG576" s="309"/>
      <c r="DQ576" s="309"/>
      <c r="EA576" s="309"/>
      <c r="EK576" s="309"/>
      <c r="EU576" s="309"/>
      <c r="FE576" s="309"/>
      <c r="FO576" s="309"/>
      <c r="FY576" s="309"/>
      <c r="GI576" s="309"/>
      <c r="GS576" s="309"/>
      <c r="HC576" s="309"/>
      <c r="HM576" s="309"/>
      <c r="HW576" s="309"/>
    </row>
    <row r="577" s="3" customFormat="true" x14ac:dyDescent="0.25">
      <c r="A577" s="309"/>
      <c r="K577" s="309"/>
      <c r="U577" s="309"/>
      <c r="AE577" s="309"/>
      <c r="AO577" s="309"/>
      <c r="AY577" s="309"/>
      <c r="AZ577" s="309"/>
      <c r="BI577" s="309"/>
      <c r="BS577" s="309"/>
      <c r="CC577" s="309"/>
      <c r="CM577" s="309"/>
      <c r="CW577" s="309"/>
      <c r="DG577" s="309"/>
      <c r="DQ577" s="309"/>
      <c r="EA577" s="309"/>
      <c r="EK577" s="309"/>
      <c r="EU577" s="309"/>
      <c r="FE577" s="309"/>
      <c r="FO577" s="309"/>
      <c r="FY577" s="309"/>
      <c r="GI577" s="309"/>
      <c r="GS577" s="309"/>
      <c r="HC577" s="309"/>
      <c r="HM577" s="309"/>
      <c r="HW577" s="309"/>
    </row>
    <row r="578" s="3" customFormat="true" x14ac:dyDescent="0.25">
      <c r="A578" s="309"/>
      <c r="K578" s="309"/>
      <c r="U578" s="309"/>
      <c r="AE578" s="309"/>
      <c r="AO578" s="309"/>
      <c r="AY578" s="309"/>
      <c r="AZ578" s="309"/>
      <c r="BI578" s="309"/>
      <c r="BS578" s="309"/>
      <c r="CC578" s="309"/>
      <c r="CM578" s="309"/>
      <c r="CW578" s="309"/>
      <c r="DG578" s="309"/>
      <c r="DQ578" s="309"/>
      <c r="EA578" s="309"/>
      <c r="EK578" s="309"/>
      <c r="EU578" s="309"/>
      <c r="FE578" s="309"/>
      <c r="FO578" s="309"/>
      <c r="FY578" s="309"/>
      <c r="GI578" s="309"/>
      <c r="GS578" s="309"/>
      <c r="HC578" s="309"/>
      <c r="HM578" s="309"/>
      <c r="HW578" s="309"/>
    </row>
    <row r="579" s="3" customFormat="true" x14ac:dyDescent="0.25">
      <c r="A579" s="309"/>
      <c r="K579" s="309"/>
      <c r="U579" s="309"/>
      <c r="AE579" s="309"/>
      <c r="AO579" s="309"/>
      <c r="AY579" s="309"/>
      <c r="AZ579" s="309"/>
      <c r="BI579" s="309"/>
      <c r="BS579" s="309"/>
      <c r="CC579" s="309"/>
      <c r="CM579" s="309"/>
      <c r="CW579" s="309"/>
      <c r="DG579" s="309"/>
      <c r="DQ579" s="309"/>
      <c r="EA579" s="309"/>
      <c r="EK579" s="309"/>
      <c r="EU579" s="309"/>
      <c r="FE579" s="309"/>
      <c r="FO579" s="309"/>
      <c r="FY579" s="309"/>
      <c r="GI579" s="309"/>
      <c r="GS579" s="309"/>
      <c r="HC579" s="309"/>
      <c r="HM579" s="309"/>
      <c r="HW579" s="309"/>
    </row>
    <row r="580" s="3" customFormat="true" x14ac:dyDescent="0.25">
      <c r="A580" s="309"/>
      <c r="K580" s="309"/>
      <c r="U580" s="309"/>
      <c r="AE580" s="309"/>
      <c r="AO580" s="309"/>
      <c r="AY580" s="309"/>
      <c r="AZ580" s="309"/>
      <c r="BI580" s="309"/>
      <c r="BS580" s="309"/>
      <c r="CC580" s="309"/>
      <c r="CM580" s="309"/>
      <c r="CW580" s="309"/>
      <c r="DG580" s="309"/>
      <c r="DQ580" s="309"/>
      <c r="EA580" s="309"/>
      <c r="EK580" s="309"/>
      <c r="EU580" s="309"/>
      <c r="FE580" s="309"/>
      <c r="FO580" s="309"/>
      <c r="FY580" s="309"/>
      <c r="GI580" s="309"/>
      <c r="GS580" s="309"/>
      <c r="HC580" s="309"/>
      <c r="HM580" s="309"/>
      <c r="HW580" s="309"/>
    </row>
    <row r="581" s="3" customFormat="true" x14ac:dyDescent="0.25">
      <c r="A581" s="309"/>
      <c r="K581" s="309"/>
      <c r="U581" s="309"/>
      <c r="AE581" s="309"/>
      <c r="AO581" s="309"/>
      <c r="AY581" s="309"/>
      <c r="AZ581" s="309"/>
      <c r="BI581" s="309"/>
      <c r="BS581" s="309"/>
      <c r="CC581" s="309"/>
      <c r="CM581" s="309"/>
      <c r="CW581" s="309"/>
      <c r="DG581" s="309"/>
      <c r="DQ581" s="309"/>
      <c r="EA581" s="309"/>
      <c r="EK581" s="309"/>
      <c r="EU581" s="309"/>
      <c r="FE581" s="309"/>
      <c r="FO581" s="309"/>
      <c r="FY581" s="309"/>
      <c r="GI581" s="309"/>
      <c r="GS581" s="309"/>
      <c r="HC581" s="309"/>
      <c r="HM581" s="309"/>
      <c r="HW581" s="309"/>
    </row>
    <row r="582" s="3" customFormat="true" x14ac:dyDescent="0.25">
      <c r="A582" s="309"/>
      <c r="K582" s="309"/>
      <c r="U582" s="309"/>
      <c r="AE582" s="309"/>
      <c r="AO582" s="309"/>
      <c r="AY582" s="309"/>
      <c r="AZ582" s="309"/>
      <c r="BI582" s="309"/>
      <c r="BS582" s="309"/>
      <c r="CC582" s="309"/>
      <c r="CM582" s="309"/>
      <c r="CW582" s="309"/>
      <c r="DG582" s="309"/>
      <c r="DQ582" s="309"/>
      <c r="EA582" s="309"/>
      <c r="EK582" s="309"/>
      <c r="EU582" s="309"/>
      <c r="FE582" s="309"/>
      <c r="FO582" s="309"/>
      <c r="FY582" s="309"/>
      <c r="GI582" s="309"/>
      <c r="GS582" s="309"/>
      <c r="HC582" s="309"/>
      <c r="HM582" s="309"/>
      <c r="HW582" s="309"/>
    </row>
    <row r="583" s="3" customFormat="true" x14ac:dyDescent="0.25">
      <c r="A583" s="309"/>
      <c r="K583" s="309"/>
      <c r="U583" s="309"/>
      <c r="AE583" s="309"/>
      <c r="AO583" s="309"/>
      <c r="AY583" s="309"/>
      <c r="AZ583" s="309"/>
      <c r="BI583" s="309"/>
      <c r="BS583" s="309"/>
      <c r="CC583" s="309"/>
      <c r="CM583" s="309"/>
      <c r="CW583" s="309"/>
      <c r="DG583" s="309"/>
      <c r="DQ583" s="309"/>
      <c r="EA583" s="309"/>
      <c r="EK583" s="309"/>
      <c r="EU583" s="309"/>
      <c r="FE583" s="309"/>
      <c r="FO583" s="309"/>
      <c r="FY583" s="309"/>
      <c r="GI583" s="309"/>
      <c r="GS583" s="309"/>
      <c r="HC583" s="309"/>
      <c r="HM583" s="309"/>
      <c r="HW583" s="309"/>
    </row>
    <row r="584" s="3" customFormat="true" x14ac:dyDescent="0.25">
      <c r="A584" s="309"/>
      <c r="K584" s="309"/>
      <c r="U584" s="309"/>
      <c r="AE584" s="309"/>
      <c r="AO584" s="309"/>
      <c r="AY584" s="309"/>
      <c r="AZ584" s="309"/>
      <c r="BI584" s="309"/>
      <c r="BS584" s="309"/>
      <c r="CC584" s="309"/>
      <c r="CM584" s="309"/>
      <c r="CW584" s="309"/>
      <c r="DG584" s="309"/>
      <c r="DQ584" s="309"/>
      <c r="EA584" s="309"/>
      <c r="EK584" s="309"/>
      <c r="EU584" s="309"/>
      <c r="FE584" s="309"/>
      <c r="FO584" s="309"/>
      <c r="FY584" s="309"/>
      <c r="GI584" s="309"/>
      <c r="GS584" s="309"/>
      <c r="HC584" s="309"/>
      <c r="HM584" s="309"/>
      <c r="HW584" s="309"/>
    </row>
    <row r="585" s="3" customFormat="true" x14ac:dyDescent="0.25">
      <c r="A585" s="309"/>
      <c r="K585" s="309"/>
      <c r="U585" s="309"/>
      <c r="AE585" s="309"/>
      <c r="AO585" s="309"/>
      <c r="AY585" s="309"/>
      <c r="AZ585" s="309"/>
      <c r="BI585" s="309"/>
      <c r="BS585" s="309"/>
      <c r="CC585" s="309"/>
      <c r="CM585" s="309"/>
      <c r="CW585" s="309"/>
      <c r="DG585" s="309"/>
      <c r="DQ585" s="309"/>
      <c r="EA585" s="309"/>
      <c r="EK585" s="309"/>
      <c r="EU585" s="309"/>
      <c r="FE585" s="309"/>
      <c r="FO585" s="309"/>
      <c r="FY585" s="309"/>
      <c r="GI585" s="309"/>
      <c r="GS585" s="309"/>
      <c r="HC585" s="309"/>
      <c r="HM585" s="309"/>
      <c r="HW585" s="309"/>
    </row>
    <row r="586" s="3" customFormat="true" x14ac:dyDescent="0.25">
      <c r="A586" s="309"/>
      <c r="K586" s="309"/>
      <c r="U586" s="309"/>
      <c r="AE586" s="309"/>
      <c r="AO586" s="309"/>
      <c r="AY586" s="309"/>
      <c r="AZ586" s="309"/>
      <c r="BI586" s="309"/>
      <c r="BS586" s="309"/>
      <c r="CC586" s="309"/>
      <c r="CM586" s="309"/>
      <c r="CW586" s="309"/>
      <c r="DG586" s="309"/>
      <c r="DQ586" s="309"/>
      <c r="EA586" s="309"/>
      <c r="EK586" s="309"/>
      <c r="EU586" s="309"/>
      <c r="FE586" s="309"/>
      <c r="FO586" s="309"/>
      <c r="FY586" s="309"/>
      <c r="GI586" s="309"/>
      <c r="GS586" s="309"/>
      <c r="HC586" s="309"/>
      <c r="HM586" s="309"/>
      <c r="HW586" s="309"/>
    </row>
    <row r="587" s="3" customFormat="true" x14ac:dyDescent="0.25">
      <c r="A587" s="309"/>
      <c r="K587" s="309"/>
      <c r="U587" s="309"/>
      <c r="AE587" s="309"/>
      <c r="AO587" s="309"/>
      <c r="AY587" s="309"/>
      <c r="AZ587" s="309"/>
      <c r="BI587" s="309"/>
      <c r="BS587" s="309"/>
      <c r="CC587" s="309"/>
      <c r="CM587" s="309"/>
      <c r="CW587" s="309"/>
      <c r="DG587" s="309"/>
      <c r="DQ587" s="309"/>
      <c r="EA587" s="309"/>
      <c r="EK587" s="309"/>
      <c r="EU587" s="309"/>
      <c r="FE587" s="309"/>
      <c r="FO587" s="309"/>
      <c r="FY587" s="309"/>
      <c r="GI587" s="309"/>
      <c r="GS587" s="309"/>
      <c r="HC587" s="309"/>
      <c r="HM587" s="309"/>
      <c r="HW587" s="309"/>
    </row>
    <row r="588" s="3" customFormat="true" x14ac:dyDescent="0.25">
      <c r="A588" s="309"/>
      <c r="K588" s="309"/>
      <c r="U588" s="309"/>
      <c r="AE588" s="309"/>
      <c r="AO588" s="309"/>
      <c r="AY588" s="309"/>
      <c r="AZ588" s="309"/>
      <c r="BI588" s="309"/>
      <c r="BS588" s="309"/>
      <c r="CC588" s="309"/>
      <c r="CM588" s="309"/>
      <c r="CW588" s="309"/>
      <c r="DG588" s="309"/>
      <c r="DQ588" s="309"/>
      <c r="EA588" s="309"/>
      <c r="EK588" s="309"/>
      <c r="EU588" s="309"/>
      <c r="FE588" s="309"/>
      <c r="FO588" s="309"/>
      <c r="FY588" s="309"/>
      <c r="GI588" s="309"/>
      <c r="GS588" s="309"/>
      <c r="HC588" s="309"/>
      <c r="HM588" s="309"/>
      <c r="HW588" s="309"/>
    </row>
    <row r="589" s="3" customFormat="true" x14ac:dyDescent="0.25">
      <c r="A589" s="309"/>
      <c r="K589" s="309"/>
      <c r="U589" s="309"/>
      <c r="AE589" s="309"/>
      <c r="AO589" s="309"/>
      <c r="AY589" s="309"/>
      <c r="AZ589" s="309"/>
      <c r="BI589" s="309"/>
      <c r="BS589" s="309"/>
      <c r="CC589" s="309"/>
      <c r="CM589" s="309"/>
      <c r="CW589" s="309"/>
      <c r="DG589" s="309"/>
      <c r="DQ589" s="309"/>
      <c r="EA589" s="309"/>
      <c r="EK589" s="309"/>
      <c r="EU589" s="309"/>
      <c r="FE589" s="309"/>
      <c r="FO589" s="309"/>
      <c r="FY589" s="309"/>
      <c r="GI589" s="309"/>
      <c r="GS589" s="309"/>
      <c r="HC589" s="309"/>
      <c r="HM589" s="309"/>
      <c r="HW589" s="309"/>
    </row>
    <row r="590" s="3" customFormat="true" x14ac:dyDescent="0.25">
      <c r="A590" s="309"/>
      <c r="K590" s="309"/>
      <c r="U590" s="309"/>
      <c r="AE590" s="309"/>
      <c r="AO590" s="309"/>
      <c r="AY590" s="309"/>
      <c r="AZ590" s="309"/>
      <c r="BI590" s="309"/>
      <c r="BS590" s="309"/>
      <c r="CC590" s="309"/>
      <c r="CM590" s="309"/>
      <c r="CW590" s="309"/>
      <c r="DG590" s="309"/>
      <c r="DQ590" s="309"/>
      <c r="EA590" s="309"/>
      <c r="EK590" s="309"/>
      <c r="EU590" s="309"/>
      <c r="FE590" s="309"/>
      <c r="FO590" s="309"/>
      <c r="FY590" s="309"/>
      <c r="GI590" s="309"/>
      <c r="GS590" s="309"/>
      <c r="HC590" s="309"/>
      <c r="HM590" s="309"/>
      <c r="HW590" s="309"/>
    </row>
    <row r="591" s="3" customFormat="true" x14ac:dyDescent="0.25">
      <c r="A591" s="309"/>
      <c r="K591" s="309"/>
      <c r="U591" s="309"/>
      <c r="AE591" s="309"/>
      <c r="AO591" s="309"/>
      <c r="AY591" s="309"/>
      <c r="AZ591" s="309"/>
      <c r="BI591" s="309"/>
      <c r="BS591" s="309"/>
      <c r="CC591" s="309"/>
      <c r="CM591" s="309"/>
      <c r="CW591" s="309"/>
      <c r="DG591" s="309"/>
      <c r="DQ591" s="309"/>
      <c r="EA591" s="309"/>
      <c r="EK591" s="309"/>
      <c r="EU591" s="309"/>
      <c r="FE591" s="309"/>
      <c r="FO591" s="309"/>
      <c r="FY591" s="309"/>
      <c r="GI591" s="309"/>
      <c r="GS591" s="309"/>
      <c r="HC591" s="309"/>
      <c r="HM591" s="309"/>
      <c r="HW591" s="309"/>
    </row>
    <row r="592" s="3" customFormat="true" x14ac:dyDescent="0.25">
      <c r="A592" s="309"/>
      <c r="K592" s="309"/>
      <c r="U592" s="309"/>
      <c r="AE592" s="309"/>
      <c r="AO592" s="309"/>
      <c r="AY592" s="309"/>
      <c r="AZ592" s="309"/>
      <c r="BI592" s="309"/>
      <c r="BS592" s="309"/>
      <c r="CC592" s="309"/>
      <c r="CM592" s="309"/>
      <c r="CW592" s="309"/>
      <c r="DG592" s="309"/>
      <c r="DQ592" s="309"/>
      <c r="EA592" s="309"/>
      <c r="EK592" s="309"/>
      <c r="EU592" s="309"/>
      <c r="FE592" s="309"/>
      <c r="FO592" s="309"/>
      <c r="FY592" s="309"/>
      <c r="GI592" s="309"/>
      <c r="GS592" s="309"/>
      <c r="HC592" s="309"/>
      <c r="HM592" s="309"/>
      <c r="HW592" s="309"/>
    </row>
    <row r="593" s="3" customFormat="true" x14ac:dyDescent="0.25">
      <c r="A593" s="309"/>
      <c r="K593" s="309"/>
      <c r="U593" s="309"/>
      <c r="AE593" s="309"/>
      <c r="AO593" s="309"/>
      <c r="AY593" s="309"/>
      <c r="AZ593" s="309"/>
      <c r="BI593" s="309"/>
      <c r="BS593" s="309"/>
      <c r="CC593" s="309"/>
      <c r="CM593" s="309"/>
      <c r="CW593" s="309"/>
      <c r="DG593" s="309"/>
      <c r="DQ593" s="309"/>
      <c r="EA593" s="309"/>
      <c r="EK593" s="309"/>
      <c r="EU593" s="309"/>
      <c r="FE593" s="309"/>
      <c r="FO593" s="309"/>
      <c r="FY593" s="309"/>
      <c r="GI593" s="309"/>
      <c r="GS593" s="309"/>
      <c r="HC593" s="309"/>
      <c r="HM593" s="309"/>
      <c r="HW593" s="309"/>
    </row>
    <row r="594" s="3" customFormat="true" x14ac:dyDescent="0.25">
      <c r="A594" s="309"/>
      <c r="K594" s="309"/>
      <c r="U594" s="309"/>
      <c r="AE594" s="309"/>
      <c r="AO594" s="309"/>
      <c r="AY594" s="309"/>
      <c r="AZ594" s="309"/>
      <c r="BI594" s="309"/>
      <c r="BS594" s="309"/>
      <c r="CC594" s="309"/>
      <c r="CM594" s="309"/>
      <c r="CW594" s="309"/>
      <c r="DG594" s="309"/>
      <c r="DQ594" s="309"/>
      <c r="EA594" s="309"/>
      <c r="EK594" s="309"/>
      <c r="EU594" s="309"/>
      <c r="FE594" s="309"/>
      <c r="FO594" s="309"/>
      <c r="FY594" s="309"/>
      <c r="GI594" s="309"/>
      <c r="GS594" s="309"/>
      <c r="HC594" s="309"/>
      <c r="HM594" s="309"/>
      <c r="HW594" s="309"/>
    </row>
    <row r="595" s="3" customFormat="true" x14ac:dyDescent="0.25">
      <c r="A595" s="309"/>
      <c r="K595" s="309"/>
      <c r="U595" s="309"/>
      <c r="AE595" s="309"/>
      <c r="AO595" s="309"/>
      <c r="AY595" s="309"/>
      <c r="AZ595" s="309"/>
      <c r="BI595" s="309"/>
      <c r="BS595" s="309"/>
      <c r="CC595" s="309"/>
      <c r="CM595" s="309"/>
      <c r="CW595" s="309"/>
      <c r="DG595" s="309"/>
      <c r="DQ595" s="309"/>
      <c r="EA595" s="309"/>
      <c r="EK595" s="309"/>
      <c r="EU595" s="309"/>
      <c r="FE595" s="309"/>
      <c r="FO595" s="309"/>
      <c r="FY595" s="309"/>
      <c r="GI595" s="309"/>
      <c r="GS595" s="309"/>
      <c r="HC595" s="309"/>
      <c r="HM595" s="309"/>
      <c r="HW595" s="309"/>
    </row>
    <row r="596" s="3" customFormat="true" x14ac:dyDescent="0.25">
      <c r="A596" s="309"/>
      <c r="K596" s="309"/>
      <c r="U596" s="309"/>
      <c r="AE596" s="309"/>
      <c r="AO596" s="309"/>
      <c r="AY596" s="309"/>
      <c r="AZ596" s="309"/>
      <c r="BI596" s="309"/>
      <c r="BS596" s="309"/>
      <c r="CC596" s="309"/>
      <c r="CM596" s="309"/>
      <c r="CW596" s="309"/>
      <c r="DG596" s="309"/>
      <c r="DQ596" s="309"/>
      <c r="EA596" s="309"/>
      <c r="EK596" s="309"/>
      <c r="EU596" s="309"/>
      <c r="FE596" s="309"/>
      <c r="FO596" s="309"/>
      <c r="FY596" s="309"/>
      <c r="GI596" s="309"/>
      <c r="GS596" s="309"/>
      <c r="HC596" s="309"/>
      <c r="HM596" s="309"/>
      <c r="HW596" s="309"/>
    </row>
    <row r="597" s="3" customFormat="true" x14ac:dyDescent="0.25">
      <c r="A597" s="309"/>
      <c r="K597" s="309"/>
      <c r="U597" s="309"/>
      <c r="AE597" s="309"/>
      <c r="AO597" s="309"/>
      <c r="AY597" s="309"/>
      <c r="AZ597" s="309"/>
      <c r="BI597" s="309"/>
      <c r="BS597" s="309"/>
      <c r="CC597" s="309"/>
      <c r="CM597" s="309"/>
      <c r="CW597" s="309"/>
      <c r="DG597" s="309"/>
      <c r="DQ597" s="309"/>
      <c r="EA597" s="309"/>
      <c r="EK597" s="309"/>
      <c r="EU597" s="309"/>
      <c r="FE597" s="309"/>
      <c r="FO597" s="309"/>
      <c r="FY597" s="309"/>
      <c r="GI597" s="309"/>
      <c r="GS597" s="309"/>
      <c r="HC597" s="309"/>
      <c r="HM597" s="309"/>
      <c r="HW597" s="309"/>
    </row>
    <row r="598" s="3" customFormat="true" x14ac:dyDescent="0.25">
      <c r="A598" s="309"/>
      <c r="K598" s="309"/>
      <c r="U598" s="309"/>
      <c r="AE598" s="309"/>
      <c r="AO598" s="309"/>
      <c r="AY598" s="309"/>
      <c r="AZ598" s="309"/>
      <c r="BI598" s="309"/>
      <c r="BS598" s="309"/>
      <c r="CC598" s="309"/>
      <c r="CM598" s="309"/>
      <c r="CW598" s="309"/>
      <c r="DG598" s="309"/>
      <c r="DQ598" s="309"/>
      <c r="EA598" s="309"/>
      <c r="EK598" s="309"/>
      <c r="EU598" s="309"/>
      <c r="FE598" s="309"/>
      <c r="FO598" s="309"/>
      <c r="FY598" s="309"/>
      <c r="GI598" s="309"/>
      <c r="GS598" s="309"/>
      <c r="HC598" s="309"/>
      <c r="HM598" s="309"/>
      <c r="HW598" s="309"/>
    </row>
    <row r="599" s="3" customFormat="true" x14ac:dyDescent="0.25">
      <c r="A599" s="309"/>
      <c r="K599" s="309"/>
      <c r="U599" s="309"/>
      <c r="AE599" s="309"/>
      <c r="AO599" s="309"/>
      <c r="AY599" s="309"/>
      <c r="AZ599" s="309"/>
      <c r="BI599" s="309"/>
      <c r="BS599" s="309"/>
      <c r="CC599" s="309"/>
      <c r="CM599" s="309"/>
      <c r="CW599" s="309"/>
      <c r="DG599" s="309"/>
      <c r="DQ599" s="309"/>
      <c r="EA599" s="309"/>
      <c r="EK599" s="309"/>
      <c r="EU599" s="309"/>
      <c r="FE599" s="309"/>
      <c r="FO599" s="309"/>
      <c r="FY599" s="309"/>
      <c r="GI599" s="309"/>
      <c r="GS599" s="309"/>
      <c r="HC599" s="309"/>
      <c r="HM599" s="309"/>
      <c r="HW599" s="309"/>
    </row>
    <row r="600" s="3" customFormat="true" x14ac:dyDescent="0.25">
      <c r="A600" s="309"/>
      <c r="K600" s="309"/>
      <c r="U600" s="309"/>
      <c r="AE600" s="309"/>
      <c r="AO600" s="309"/>
      <c r="AY600" s="309"/>
      <c r="AZ600" s="309"/>
      <c r="BI600" s="309"/>
      <c r="BS600" s="309"/>
      <c r="CC600" s="309"/>
      <c r="CM600" s="309"/>
      <c r="CW600" s="309"/>
      <c r="DG600" s="309"/>
      <c r="DQ600" s="309"/>
      <c r="EA600" s="309"/>
      <c r="EK600" s="309"/>
      <c r="EU600" s="309"/>
      <c r="FE600" s="309"/>
      <c r="FO600" s="309"/>
      <c r="FY600" s="309"/>
      <c r="GI600" s="309"/>
      <c r="GS600" s="309"/>
      <c r="HC600" s="309"/>
      <c r="HM600" s="309"/>
      <c r="HW600" s="309"/>
    </row>
    <row r="601" s="3" customFormat="true" x14ac:dyDescent="0.25">
      <c r="A601" s="309"/>
      <c r="K601" s="309"/>
      <c r="U601" s="309"/>
      <c r="AE601" s="309"/>
      <c r="AO601" s="309"/>
      <c r="AY601" s="309"/>
      <c r="AZ601" s="309"/>
      <c r="BI601" s="309"/>
      <c r="BS601" s="309"/>
      <c r="CC601" s="309"/>
      <c r="CM601" s="309"/>
      <c r="CW601" s="309"/>
      <c r="DG601" s="309"/>
      <c r="DQ601" s="309"/>
      <c r="EA601" s="309"/>
      <c r="EK601" s="309"/>
      <c r="EU601" s="309"/>
      <c r="FE601" s="309"/>
      <c r="FO601" s="309"/>
      <c r="FY601" s="309"/>
      <c r="GI601" s="309"/>
      <c r="GS601" s="309"/>
      <c r="HC601" s="309"/>
      <c r="HM601" s="309"/>
      <c r="HW601" s="309"/>
    </row>
    <row r="602" s="3" customFormat="true" x14ac:dyDescent="0.25">
      <c r="A602" s="309"/>
      <c r="K602" s="309"/>
      <c r="U602" s="309"/>
      <c r="AE602" s="309"/>
      <c r="AO602" s="309"/>
      <c r="AY602" s="309"/>
      <c r="AZ602" s="309"/>
      <c r="BI602" s="309"/>
      <c r="BS602" s="309"/>
      <c r="CC602" s="309"/>
      <c r="CM602" s="309"/>
      <c r="CW602" s="309"/>
      <c r="DG602" s="309"/>
      <c r="DQ602" s="309"/>
      <c r="EA602" s="309"/>
      <c r="EK602" s="309"/>
      <c r="EU602" s="309"/>
      <c r="FE602" s="309"/>
      <c r="FO602" s="309"/>
      <c r="FY602" s="309"/>
      <c r="GI602" s="309"/>
      <c r="GS602" s="309"/>
      <c r="HC602" s="309"/>
      <c r="HM602" s="309"/>
      <c r="HW602" s="309"/>
    </row>
    <row r="603" s="3" customFormat="true" x14ac:dyDescent="0.25">
      <c r="A603" s="309"/>
      <c r="K603" s="309"/>
      <c r="U603" s="309"/>
      <c r="AE603" s="309"/>
      <c r="AO603" s="309"/>
      <c r="AY603" s="309"/>
      <c r="AZ603" s="309"/>
      <c r="BI603" s="309"/>
      <c r="BS603" s="309"/>
      <c r="CC603" s="309"/>
      <c r="CM603" s="309"/>
      <c r="CW603" s="309"/>
      <c r="DG603" s="309"/>
      <c r="DQ603" s="309"/>
      <c r="EA603" s="309"/>
      <c r="EK603" s="309"/>
      <c r="EU603" s="309"/>
      <c r="FE603" s="309"/>
      <c r="FO603" s="309"/>
      <c r="FY603" s="309"/>
      <c r="GI603" s="309"/>
      <c r="GS603" s="309"/>
      <c r="HC603" s="309"/>
      <c r="HM603" s="309"/>
      <c r="HW603" s="309"/>
    </row>
    <row r="604" s="3" customFormat="true" x14ac:dyDescent="0.25">
      <c r="A604" s="309"/>
      <c r="K604" s="309"/>
      <c r="U604" s="309"/>
      <c r="AE604" s="309"/>
      <c r="AO604" s="309"/>
      <c r="AY604" s="309"/>
      <c r="AZ604" s="309"/>
      <c r="BI604" s="309"/>
      <c r="BS604" s="309"/>
      <c r="CC604" s="309"/>
      <c r="CM604" s="309"/>
      <c r="CW604" s="309"/>
      <c r="DG604" s="309"/>
      <c r="DQ604" s="309"/>
      <c r="EA604" s="309"/>
      <c r="EK604" s="309"/>
      <c r="EU604" s="309"/>
      <c r="FE604" s="309"/>
      <c r="FO604" s="309"/>
      <c r="FY604" s="309"/>
      <c r="GI604" s="309"/>
      <c r="GS604" s="309"/>
      <c r="HC604" s="309"/>
      <c r="HM604" s="309"/>
      <c r="HW604" s="309"/>
    </row>
    <row r="605" s="3" customFormat="true" x14ac:dyDescent="0.25">
      <c r="A605" s="309"/>
      <c r="K605" s="309"/>
      <c r="U605" s="309"/>
      <c r="AE605" s="309"/>
      <c r="AO605" s="309"/>
      <c r="AY605" s="309"/>
      <c r="AZ605" s="309"/>
      <c r="BI605" s="309"/>
      <c r="BS605" s="309"/>
      <c r="CC605" s="309"/>
      <c r="CM605" s="309"/>
      <c r="CW605" s="309"/>
      <c r="DG605" s="309"/>
      <c r="DQ605" s="309"/>
      <c r="EA605" s="309"/>
      <c r="EK605" s="309"/>
      <c r="EU605" s="309"/>
      <c r="FE605" s="309"/>
      <c r="FO605" s="309"/>
      <c r="FY605" s="309"/>
      <c r="GI605" s="309"/>
      <c r="GS605" s="309"/>
      <c r="HC605" s="309"/>
      <c r="HM605" s="309"/>
      <c r="HW605" s="309"/>
    </row>
    <row r="606" s="3" customFormat="true" x14ac:dyDescent="0.25">
      <c r="A606" s="309"/>
      <c r="K606" s="309"/>
      <c r="U606" s="309"/>
      <c r="AE606" s="309"/>
      <c r="AO606" s="309"/>
      <c r="AY606" s="309"/>
      <c r="AZ606" s="309"/>
      <c r="BI606" s="309"/>
      <c r="BS606" s="309"/>
      <c r="CC606" s="309"/>
      <c r="CM606" s="309"/>
      <c r="CW606" s="309"/>
      <c r="DG606" s="309"/>
      <c r="DQ606" s="309"/>
      <c r="EA606" s="309"/>
      <c r="EK606" s="309"/>
      <c r="EU606" s="309"/>
      <c r="FE606" s="309"/>
      <c r="FO606" s="309"/>
      <c r="FY606" s="309"/>
      <c r="GI606" s="309"/>
      <c r="GS606" s="309"/>
      <c r="HC606" s="309"/>
      <c r="HM606" s="309"/>
      <c r="HW606" s="309"/>
    </row>
    <row r="607" s="3" customFormat="true" x14ac:dyDescent="0.25">
      <c r="A607" s="309"/>
      <c r="K607" s="309"/>
      <c r="U607" s="309"/>
      <c r="AE607" s="309"/>
      <c r="AO607" s="309"/>
      <c r="AY607" s="309"/>
      <c r="AZ607" s="309"/>
      <c r="BI607" s="309"/>
      <c r="BS607" s="309"/>
      <c r="CC607" s="309"/>
      <c r="CM607" s="309"/>
      <c r="CW607" s="309"/>
      <c r="DG607" s="309"/>
      <c r="DQ607" s="309"/>
      <c r="EA607" s="309"/>
      <c r="EK607" s="309"/>
      <c r="EU607" s="309"/>
      <c r="FE607" s="309"/>
      <c r="FO607" s="309"/>
      <c r="FY607" s="309"/>
      <c r="GI607" s="309"/>
      <c r="GS607" s="309"/>
      <c r="HC607" s="309"/>
      <c r="HM607" s="309"/>
      <c r="HW607" s="309"/>
    </row>
    <row r="608" s="3" customFormat="true" x14ac:dyDescent="0.25">
      <c r="A608" s="309"/>
      <c r="K608" s="309"/>
      <c r="U608" s="309"/>
      <c r="AE608" s="309"/>
      <c r="AO608" s="309"/>
      <c r="AY608" s="309"/>
      <c r="AZ608" s="309"/>
      <c r="BI608" s="309"/>
      <c r="BS608" s="309"/>
      <c r="CC608" s="309"/>
      <c r="CM608" s="309"/>
      <c r="CW608" s="309"/>
      <c r="DG608" s="309"/>
      <c r="DQ608" s="309"/>
      <c r="EA608" s="309"/>
      <c r="EK608" s="309"/>
      <c r="EU608" s="309"/>
      <c r="FE608" s="309"/>
      <c r="FO608" s="309"/>
      <c r="FY608" s="309"/>
      <c r="GI608" s="309"/>
      <c r="GS608" s="309"/>
      <c r="HC608" s="309"/>
      <c r="HM608" s="309"/>
      <c r="HW608" s="309"/>
    </row>
    <row r="609" s="3" customFormat="true" x14ac:dyDescent="0.25">
      <c r="A609" s="309"/>
      <c r="K609" s="309"/>
      <c r="U609" s="309"/>
      <c r="AE609" s="309"/>
      <c r="AO609" s="309"/>
      <c r="AY609" s="309"/>
      <c r="AZ609" s="309"/>
      <c r="BI609" s="309"/>
      <c r="BS609" s="309"/>
      <c r="CC609" s="309"/>
      <c r="CM609" s="309"/>
      <c r="CW609" s="309"/>
      <c r="DG609" s="309"/>
      <c r="DQ609" s="309"/>
      <c r="EA609" s="309"/>
      <c r="EK609" s="309"/>
      <c r="EU609" s="309"/>
      <c r="FE609" s="309"/>
      <c r="FO609" s="309"/>
      <c r="FY609" s="309"/>
      <c r="GI609" s="309"/>
      <c r="GS609" s="309"/>
      <c r="HC609" s="309"/>
      <c r="HM609" s="309"/>
      <c r="HW609" s="309"/>
    </row>
    <row r="610" s="3" customFormat="true" x14ac:dyDescent="0.25">
      <c r="A610" s="309"/>
      <c r="K610" s="309"/>
      <c r="U610" s="309"/>
      <c r="AE610" s="309"/>
      <c r="AO610" s="309"/>
      <c r="AY610" s="309"/>
      <c r="AZ610" s="309"/>
      <c r="BI610" s="309"/>
      <c r="BS610" s="309"/>
      <c r="CC610" s="309"/>
      <c r="CM610" s="309"/>
      <c r="CW610" s="309"/>
      <c r="DG610" s="309"/>
      <c r="DQ610" s="309"/>
      <c r="EA610" s="309"/>
      <c r="EK610" s="309"/>
      <c r="EU610" s="309"/>
      <c r="FE610" s="309"/>
      <c r="FO610" s="309"/>
      <c r="FY610" s="309"/>
      <c r="GI610" s="309"/>
      <c r="GS610" s="309"/>
      <c r="HC610" s="309"/>
      <c r="HM610" s="309"/>
      <c r="HW610" s="309"/>
    </row>
    <row r="611" s="3" customFormat="true" x14ac:dyDescent="0.25">
      <c r="A611" s="309"/>
      <c r="K611" s="309"/>
      <c r="U611" s="309"/>
      <c r="AE611" s="309"/>
      <c r="AO611" s="309"/>
      <c r="AY611" s="309"/>
      <c r="AZ611" s="309"/>
      <c r="BI611" s="309"/>
      <c r="BS611" s="309"/>
      <c r="CC611" s="309"/>
      <c r="CM611" s="309"/>
      <c r="CW611" s="309"/>
      <c r="DG611" s="309"/>
      <c r="DQ611" s="309"/>
      <c r="EA611" s="309"/>
      <c r="EK611" s="309"/>
      <c r="EU611" s="309"/>
      <c r="FE611" s="309"/>
      <c r="FO611" s="309"/>
      <c r="FY611" s="309"/>
      <c r="GI611" s="309"/>
      <c r="GS611" s="309"/>
      <c r="HC611" s="309"/>
      <c r="HM611" s="309"/>
      <c r="HW611" s="309"/>
    </row>
    <row r="612" s="3" customFormat="true" x14ac:dyDescent="0.25">
      <c r="A612" s="309"/>
      <c r="K612" s="309"/>
      <c r="U612" s="309"/>
      <c r="AE612" s="309"/>
      <c r="AO612" s="309"/>
      <c r="AY612" s="309"/>
      <c r="AZ612" s="309"/>
      <c r="BI612" s="309"/>
      <c r="BS612" s="309"/>
      <c r="CC612" s="309"/>
      <c r="CM612" s="309"/>
      <c r="CW612" s="309"/>
      <c r="DG612" s="309"/>
      <c r="DQ612" s="309"/>
      <c r="EA612" s="309"/>
      <c r="EK612" s="309"/>
      <c r="EU612" s="309"/>
      <c r="FE612" s="309"/>
      <c r="FO612" s="309"/>
      <c r="FY612" s="309"/>
      <c r="GI612" s="309"/>
      <c r="GS612" s="309"/>
      <c r="HC612" s="309"/>
      <c r="HM612" s="309"/>
      <c r="HW612" s="309"/>
    </row>
    <row r="613" s="3" customFormat="true" x14ac:dyDescent="0.25">
      <c r="A613" s="309"/>
      <c r="K613" s="309"/>
      <c r="U613" s="309"/>
      <c r="AE613" s="309"/>
      <c r="AO613" s="309"/>
      <c r="AY613" s="309"/>
      <c r="AZ613" s="309"/>
      <c r="BI613" s="309"/>
      <c r="BS613" s="309"/>
      <c r="CC613" s="309"/>
      <c r="CM613" s="309"/>
      <c r="CW613" s="309"/>
      <c r="DG613" s="309"/>
      <c r="DQ613" s="309"/>
      <c r="EA613" s="309"/>
      <c r="EK613" s="309"/>
      <c r="EU613" s="309"/>
      <c r="FE613" s="309"/>
      <c r="FO613" s="309"/>
      <c r="FY613" s="309"/>
      <c r="GI613" s="309"/>
      <c r="GS613" s="309"/>
      <c r="HC613" s="309"/>
      <c r="HM613" s="309"/>
      <c r="HW613" s="309"/>
    </row>
    <row r="614" s="3" customFormat="true" x14ac:dyDescent="0.25">
      <c r="A614" s="309"/>
      <c r="K614" s="309"/>
      <c r="U614" s="309"/>
      <c r="AE614" s="309"/>
      <c r="AO614" s="309"/>
      <c r="AY614" s="309"/>
      <c r="AZ614" s="309"/>
      <c r="BI614" s="309"/>
      <c r="BS614" s="309"/>
      <c r="CC614" s="309"/>
      <c r="CM614" s="309"/>
      <c r="CW614" s="309"/>
      <c r="DG614" s="309"/>
      <c r="DQ614" s="309"/>
      <c r="EA614" s="309"/>
      <c r="EK614" s="309"/>
      <c r="EU614" s="309"/>
      <c r="FE614" s="309"/>
      <c r="FO614" s="309"/>
      <c r="FY614" s="309"/>
      <c r="GI614" s="309"/>
      <c r="GS614" s="309"/>
      <c r="HC614" s="309"/>
      <c r="HM614" s="309"/>
      <c r="HW614" s="309"/>
    </row>
    <row r="615" s="3" customFormat="true" x14ac:dyDescent="0.25">
      <c r="A615" s="309"/>
      <c r="K615" s="309"/>
      <c r="U615" s="309"/>
      <c r="AE615" s="309"/>
      <c r="AO615" s="309"/>
      <c r="AY615" s="309"/>
      <c r="AZ615" s="309"/>
      <c r="BI615" s="309"/>
      <c r="BS615" s="309"/>
      <c r="CC615" s="309"/>
      <c r="CM615" s="309"/>
      <c r="CW615" s="309"/>
      <c r="DG615" s="309"/>
      <c r="DQ615" s="309"/>
      <c r="EA615" s="309"/>
      <c r="EK615" s="309"/>
      <c r="EU615" s="309"/>
      <c r="FE615" s="309"/>
      <c r="FO615" s="309"/>
      <c r="FY615" s="309"/>
      <c r="GI615" s="309"/>
      <c r="GS615" s="309"/>
      <c r="HC615" s="309"/>
      <c r="HM615" s="309"/>
      <c r="HW615" s="309"/>
    </row>
    <row r="616" s="3" customFormat="true" x14ac:dyDescent="0.25">
      <c r="A616" s="309"/>
      <c r="K616" s="309"/>
      <c r="U616" s="309"/>
      <c r="AE616" s="309"/>
      <c r="AO616" s="309"/>
      <c r="AY616" s="309"/>
      <c r="AZ616" s="309"/>
      <c r="BI616" s="309"/>
      <c r="BS616" s="309"/>
      <c r="CC616" s="309"/>
      <c r="CM616" s="309"/>
      <c r="CW616" s="309"/>
      <c r="DG616" s="309"/>
      <c r="DQ616" s="309"/>
      <c r="EA616" s="309"/>
      <c r="EK616" s="309"/>
      <c r="EU616" s="309"/>
      <c r="FE616" s="309"/>
      <c r="FO616" s="309"/>
      <c r="FY616" s="309"/>
      <c r="GI616" s="309"/>
      <c r="GS616" s="309"/>
      <c r="HC616" s="309"/>
      <c r="HM616" s="309"/>
      <c r="HW616" s="309"/>
    </row>
    <row r="617" s="3" customFormat="true" x14ac:dyDescent="0.25">
      <c r="A617" s="309"/>
      <c r="K617" s="309"/>
      <c r="U617" s="309"/>
      <c r="AE617" s="309"/>
      <c r="AO617" s="309"/>
      <c r="AY617" s="309"/>
      <c r="AZ617" s="309"/>
      <c r="BI617" s="309"/>
      <c r="BS617" s="309"/>
      <c r="CC617" s="309"/>
      <c r="CM617" s="309"/>
      <c r="CW617" s="309"/>
      <c r="DG617" s="309"/>
      <c r="DQ617" s="309"/>
      <c r="EA617" s="309"/>
      <c r="EK617" s="309"/>
      <c r="EU617" s="309"/>
      <c r="FE617" s="309"/>
      <c r="FO617" s="309"/>
      <c r="FY617" s="309"/>
      <c r="GI617" s="309"/>
      <c r="GS617" s="309"/>
      <c r="HC617" s="309"/>
      <c r="HM617" s="309"/>
      <c r="HW617" s="309"/>
    </row>
    <row r="618" s="3" customFormat="true" x14ac:dyDescent="0.25">
      <c r="A618" s="309"/>
      <c r="K618" s="309"/>
      <c r="U618" s="309"/>
      <c r="AE618" s="309"/>
      <c r="AO618" s="309"/>
      <c r="AY618" s="309"/>
      <c r="AZ618" s="309"/>
      <c r="BI618" s="309"/>
      <c r="BS618" s="309"/>
      <c r="CC618" s="309"/>
      <c r="CM618" s="309"/>
      <c r="CW618" s="309"/>
      <c r="DG618" s="309"/>
      <c r="DQ618" s="309"/>
      <c r="EA618" s="309"/>
      <c r="EK618" s="309"/>
      <c r="EU618" s="309"/>
      <c r="FE618" s="309"/>
      <c r="FO618" s="309"/>
      <c r="FY618" s="309"/>
      <c r="GI618" s="309"/>
      <c r="GS618" s="309"/>
      <c r="HC618" s="309"/>
      <c r="HM618" s="309"/>
      <c r="HW618" s="309"/>
    </row>
    <row r="619" s="3" customFormat="true" x14ac:dyDescent="0.25">
      <c r="A619" s="309"/>
      <c r="K619" s="309"/>
      <c r="U619" s="309"/>
      <c r="AE619" s="309"/>
      <c r="AO619" s="309"/>
      <c r="AY619" s="309"/>
      <c r="AZ619" s="309"/>
      <c r="BI619" s="309"/>
      <c r="BS619" s="309"/>
      <c r="CC619" s="309"/>
      <c r="CM619" s="309"/>
      <c r="CW619" s="309"/>
      <c r="DG619" s="309"/>
      <c r="DQ619" s="309"/>
      <c r="EA619" s="309"/>
      <c r="EK619" s="309"/>
      <c r="EU619" s="309"/>
      <c r="FE619" s="309"/>
      <c r="FO619" s="309"/>
      <c r="FY619" s="309"/>
      <c r="GI619" s="309"/>
      <c r="GS619" s="309"/>
      <c r="HC619" s="309"/>
      <c r="HM619" s="309"/>
      <c r="HW619" s="309"/>
    </row>
    <row r="620" s="3" customFormat="true" x14ac:dyDescent="0.25">
      <c r="A620" s="309"/>
      <c r="K620" s="309"/>
      <c r="U620" s="309"/>
      <c r="AE620" s="309"/>
      <c r="AO620" s="309"/>
      <c r="AY620" s="309"/>
      <c r="AZ620" s="309"/>
      <c r="BI620" s="309"/>
      <c r="BS620" s="309"/>
      <c r="CC620" s="309"/>
      <c r="CM620" s="309"/>
      <c r="CW620" s="309"/>
      <c r="DG620" s="309"/>
      <c r="DQ620" s="309"/>
      <c r="EA620" s="309"/>
      <c r="EK620" s="309"/>
      <c r="EU620" s="309"/>
      <c r="FE620" s="309"/>
      <c r="FO620" s="309"/>
      <c r="FY620" s="309"/>
      <c r="GI620" s="309"/>
      <c r="GS620" s="309"/>
      <c r="HC620" s="309"/>
      <c r="HM620" s="309"/>
      <c r="HW620" s="309"/>
    </row>
    <row r="621" s="3" customFormat="true" x14ac:dyDescent="0.25">
      <c r="A621" s="309"/>
      <c r="K621" s="309"/>
      <c r="U621" s="309"/>
      <c r="AE621" s="309"/>
      <c r="AO621" s="309"/>
      <c r="AY621" s="309"/>
      <c r="AZ621" s="309"/>
      <c r="BI621" s="309"/>
      <c r="BS621" s="309"/>
      <c r="CC621" s="309"/>
      <c r="CM621" s="309"/>
      <c r="CW621" s="309"/>
      <c r="DG621" s="309"/>
      <c r="DQ621" s="309"/>
      <c r="EA621" s="309"/>
      <c r="EK621" s="309"/>
      <c r="EU621" s="309"/>
      <c r="FE621" s="309"/>
      <c r="FO621" s="309"/>
      <c r="FY621" s="309"/>
      <c r="GI621" s="309"/>
      <c r="GS621" s="309"/>
      <c r="HC621" s="309"/>
      <c r="HM621" s="309"/>
      <c r="HW621" s="309"/>
    </row>
    <row r="622" s="3" customFormat="true" x14ac:dyDescent="0.25">
      <c r="A622" s="309"/>
      <c r="K622" s="309"/>
      <c r="U622" s="309"/>
      <c r="AE622" s="309"/>
      <c r="AO622" s="309"/>
      <c r="AY622" s="309"/>
      <c r="AZ622" s="309"/>
      <c r="BI622" s="309"/>
      <c r="BS622" s="309"/>
      <c r="CC622" s="309"/>
      <c r="CM622" s="309"/>
      <c r="CW622" s="309"/>
      <c r="DG622" s="309"/>
      <c r="DQ622" s="309"/>
      <c r="EA622" s="309"/>
      <c r="EK622" s="309"/>
      <c r="EU622" s="309"/>
      <c r="FE622" s="309"/>
      <c r="FO622" s="309"/>
      <c r="FY622" s="309"/>
      <c r="GI622" s="309"/>
      <c r="GS622" s="309"/>
      <c r="HC622" s="309"/>
      <c r="HM622" s="309"/>
      <c r="HW622" s="309"/>
    </row>
    <row r="623" s="3" customFormat="true" x14ac:dyDescent="0.25">
      <c r="A623" s="309"/>
      <c r="K623" s="309"/>
      <c r="U623" s="309"/>
      <c r="AE623" s="309"/>
      <c r="AO623" s="309"/>
      <c r="AY623" s="309"/>
      <c r="AZ623" s="309"/>
      <c r="BI623" s="309"/>
      <c r="BS623" s="309"/>
      <c r="CC623" s="309"/>
      <c r="CM623" s="309"/>
      <c r="CW623" s="309"/>
      <c r="DG623" s="309"/>
      <c r="DQ623" s="309"/>
      <c r="EA623" s="309"/>
      <c r="EK623" s="309"/>
      <c r="EU623" s="309"/>
      <c r="FE623" s="309"/>
      <c r="FO623" s="309"/>
      <c r="FY623" s="309"/>
      <c r="GI623" s="309"/>
      <c r="GS623" s="309"/>
      <c r="HC623" s="309"/>
      <c r="HM623" s="309"/>
      <c r="HW623" s="309"/>
    </row>
  </sheetData>
  <mergeCells count="7">
    <mergeCell ref="AZ11:BF11"/>
    <mergeCell ref="C1:H2"/>
    <mergeCell ref="C3:H3"/>
    <mergeCell ref="B11:H11"/>
    <mergeCell ref="M1:R2"/>
    <mergeCell ref="M3:R3"/>
    <mergeCell ref="L11:R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3"/>
    <col min="3" max="7" width="11.75" style="263" customWidth="true"/>
    <col min="8" max="16384" width="9" style="263"/>
  </cols>
  <sheetData>
    <row r="2" ht="20.25" x14ac:dyDescent="0.2">
      <c r="B2" s="259" t="str">
        <f>+Introduction!C7</f>
        <v>Papua New Guinea</v>
      </c>
      <c r="C2" s="260"/>
      <c r="D2" s="261"/>
      <c r="E2" s="261"/>
      <c r="F2" s="261"/>
      <c r="G2" s="262"/>
    </row>
    <row r="3" x14ac:dyDescent="0.2">
      <c r="B3" s="573" t="s">
        <v>241</v>
      </c>
      <c r="C3" s="573"/>
      <c r="D3" s="573"/>
      <c r="E3" s="573"/>
      <c r="F3" s="573"/>
      <c r="G3" s="574"/>
    </row>
    <row r="4" ht="13.5" x14ac:dyDescent="0.2">
      <c r="B4" s="264" t="s">
        <v>4</v>
      </c>
      <c r="C4" s="264" t="s">
        <v>61</v>
      </c>
      <c r="D4" s="264" t="s">
        <v>65</v>
      </c>
      <c r="E4" s="264" t="s">
        <v>62</v>
      </c>
      <c r="F4" s="264" t="s">
        <v>63</v>
      </c>
      <c r="G4" s="264" t="s">
        <v>64</v>
      </c>
    </row>
    <row r="5" x14ac:dyDescent="0.2">
      <c r="B5" s="422">
        <v>2000</v>
      </c>
      <c r="C5" s="439">
        <v>1698727</v>
      </c>
      <c r="D5" s="440">
        <v>13.204000473022461</v>
      </c>
      <c r="E5" s="441">
        <v>148291</v>
      </c>
      <c r="F5" s="442">
        <v>815861</v>
      </c>
      <c r="G5" s="443">
        <v>734575</v>
      </c>
    </row>
    <row r="6" x14ac:dyDescent="0.2">
      <c r="B6" s="423">
        <v>2001</v>
      </c>
      <c r="C6" s="444">
        <v>1730232</v>
      </c>
      <c r="D6" s="445">
        <v>13.182000160217285</v>
      </c>
      <c r="E6" s="446">
        <v>152553</v>
      </c>
      <c r="F6" s="447">
        <v>833789</v>
      </c>
      <c r="G6" s="448">
        <v>743890</v>
      </c>
    </row>
    <row r="7" x14ac:dyDescent="0.2">
      <c r="B7" s="424">
        <v>2002</v>
      </c>
      <c r="C7" s="449">
        <v>1765720</v>
      </c>
      <c r="D7" s="450">
        <v>13.163999557495117</v>
      </c>
      <c r="E7" s="451">
        <v>157337</v>
      </c>
      <c r="F7" s="452">
        <v>854482</v>
      </c>
      <c r="G7" s="453">
        <v>753901</v>
      </c>
    </row>
    <row r="8" x14ac:dyDescent="0.2">
      <c r="B8" s="425">
        <v>2003</v>
      </c>
      <c r="C8" s="454">
        <v>1805223</v>
      </c>
      <c r="D8" s="455">
        <v>13.145999908447266</v>
      </c>
      <c r="E8" s="456">
        <v>162281</v>
      </c>
      <c r="F8" s="457">
        <v>877540</v>
      </c>
      <c r="G8" s="458">
        <v>765402</v>
      </c>
    </row>
    <row r="9" x14ac:dyDescent="0.2">
      <c r="B9" s="426">
        <v>2004</v>
      </c>
      <c r="C9" s="459">
        <v>1847979</v>
      </c>
      <c r="D9" s="460">
        <v>13.126999855041504</v>
      </c>
      <c r="E9" s="461">
        <v>167007</v>
      </c>
      <c r="F9" s="462">
        <v>902482</v>
      </c>
      <c r="G9" s="463">
        <v>778490</v>
      </c>
    </row>
    <row r="10" x14ac:dyDescent="0.2">
      <c r="B10" s="427">
        <v>2005</v>
      </c>
      <c r="C10" s="464">
        <v>1892659</v>
      </c>
      <c r="D10" s="465">
        <v>13.109000205993652</v>
      </c>
      <c r="E10" s="466">
        <v>171053</v>
      </c>
      <c r="F10" s="467">
        <v>928789</v>
      </c>
      <c r="G10" s="468">
        <v>792817</v>
      </c>
    </row>
    <row r="11" x14ac:dyDescent="0.2">
      <c r="B11" s="428">
        <v>2006</v>
      </c>
      <c r="C11" s="469">
        <v>1940805</v>
      </c>
      <c r="D11" s="470">
        <v>13.090999603271484</v>
      </c>
      <c r="E11" s="471">
        <v>174800</v>
      </c>
      <c r="F11" s="472">
        <v>956606</v>
      </c>
      <c r="G11" s="473">
        <v>809399</v>
      </c>
    </row>
    <row r="12" x14ac:dyDescent="0.2">
      <c r="B12" s="429">
        <v>2007</v>
      </c>
      <c r="C12" s="474">
        <v>1988985</v>
      </c>
      <c r="D12" s="475">
        <v>13.072999954223633</v>
      </c>
      <c r="E12" s="476">
        <v>177774</v>
      </c>
      <c r="F12" s="477">
        <v>983079</v>
      </c>
      <c r="G12" s="478">
        <v>828132</v>
      </c>
    </row>
    <row r="13" x14ac:dyDescent="0.2">
      <c r="B13" s="430">
        <v>2008</v>
      </c>
      <c r="C13" s="479">
        <v>2036309</v>
      </c>
      <c r="D13" s="480">
        <v>13.055000305175781</v>
      </c>
      <c r="E13" s="481">
        <v>180215</v>
      </c>
      <c r="F13" s="482">
        <v>1006952</v>
      </c>
      <c r="G13" s="483">
        <v>849142</v>
      </c>
    </row>
    <row r="14" x14ac:dyDescent="0.2">
      <c r="B14" s="431">
        <v>2009</v>
      </c>
      <c r="C14" s="484">
        <v>2082562</v>
      </c>
      <c r="D14" s="485">
        <v>13.036999702453613</v>
      </c>
      <c r="E14" s="486">
        <v>182374</v>
      </c>
      <c r="F14" s="487">
        <v>1027970</v>
      </c>
      <c r="G14" s="488">
        <v>872218</v>
      </c>
    </row>
    <row r="15" x14ac:dyDescent="0.2">
      <c r="B15" s="432">
        <v>2010</v>
      </c>
      <c r="C15" s="489">
        <v>2128017</v>
      </c>
      <c r="D15" s="490">
        <v>13.019000053405762</v>
      </c>
      <c r="E15" s="491">
        <v>184608</v>
      </c>
      <c r="F15" s="492">
        <v>1045738</v>
      </c>
      <c r="G15" s="493">
        <v>897671</v>
      </c>
    </row>
    <row r="16" x14ac:dyDescent="0.2">
      <c r="B16" s="433">
        <v>2011</v>
      </c>
      <c r="C16" s="494">
        <v>2174333</v>
      </c>
      <c r="D16" s="495">
        <v>13</v>
      </c>
      <c r="E16" s="496">
        <v>187269</v>
      </c>
      <c r="F16" s="497">
        <v>1062729</v>
      </c>
      <c r="G16" s="498">
        <v>924335</v>
      </c>
    </row>
    <row r="17" x14ac:dyDescent="0.2">
      <c r="B17" s="434">
        <v>2012</v>
      </c>
      <c r="C17" s="499">
        <v>2807174</v>
      </c>
      <c r="D17" s="500">
        <v>12.982000350952148</v>
      </c>
      <c r="E17" s="501">
        <v>586830</v>
      </c>
      <c r="F17" s="502">
        <v>1269197</v>
      </c>
      <c r="G17" s="503">
        <v>951147</v>
      </c>
    </row>
    <row r="18" x14ac:dyDescent="0.2">
      <c r="B18" s="435">
        <v>2013</v>
      </c>
      <c r="C18" s="504">
        <v>2858552</v>
      </c>
      <c r="D18" s="505">
        <v>12.97700023651123</v>
      </c>
      <c r="E18" s="506">
        <v>593767</v>
      </c>
      <c r="F18" s="507">
        <v>1288273</v>
      </c>
      <c r="G18" s="508">
        <v>976512</v>
      </c>
    </row>
    <row r="19" x14ac:dyDescent="0.2">
      <c r="B19" s="436">
        <v>2014</v>
      </c>
      <c r="C19" s="509">
        <v>2904725</v>
      </c>
      <c r="D19" s="510">
        <v>12.984999656677246</v>
      </c>
      <c r="E19" s="511">
        <v>598400</v>
      </c>
      <c r="F19" s="512">
        <v>1306525</v>
      </c>
      <c r="G19" s="513">
        <v>999800</v>
      </c>
    </row>
    <row r="20" x14ac:dyDescent="0.2">
      <c r="B20" s="437">
        <v>2015</v>
      </c>
      <c r="C20" s="514">
        <v>2947291</v>
      </c>
      <c r="D20" s="515">
        <v>13.005000114440918</v>
      </c>
      <c r="E20" s="516">
        <v>603040</v>
      </c>
      <c r="F20" s="517">
        <v>1323408</v>
      </c>
      <c r="G20" s="518">
        <v>1020843</v>
      </c>
    </row>
    <row r="21" x14ac:dyDescent="0.2">
      <c r="B21" s="438">
        <v>2016</v>
      </c>
      <c r="C21" s="519">
        <v>2988511</v>
      </c>
      <c r="D21" s="520">
        <v>13.038999557495117</v>
      </c>
      <c r="E21" s="521">
        <v>607942</v>
      </c>
      <c r="F21" s="522">
        <v>1340693</v>
      </c>
      <c r="G21" s="523">
        <v>1039876</v>
      </c>
    </row>
    <row r="22" ht="14.25" x14ac:dyDescent="0.2">
      <c r="B22" s="276" t="s">
        <v>246</v>
      </c>
      <c r="G22" s="265"/>
    </row>
    <row r="23" ht="14.25" x14ac:dyDescent="0.2">
      <c r="B23" s="276" t="s">
        <v>201</v>
      </c>
    </row>
    <row r="24" ht="14.25" x14ac:dyDescent="0.2">
      <c r="B24" s="276" t="s">
        <v>202</v>
      </c>
    </row>
    <row r="27" x14ac:dyDescent="0.2">
      <c r="B27" s="266"/>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7" customWidth="true"/>
    <col min="2" max="2" width="12.375" style="37" customWidth="true"/>
    <col min="3" max="8" width="9" style="37" customWidth="true"/>
    <col min="9" max="9" width="12.375" style="37" customWidth="true"/>
    <col min="10" max="15" width="9" style="37" customWidth="true"/>
    <col min="16" max="16" width="12.375" style="37" customWidth="true"/>
    <col min="17" max="22" width="9" style="37" customWidth="true"/>
    <col min="23" max="38" width="9" style="37"/>
    <col min="39" max="16384" width="9" style="43"/>
  </cols>
  <sheetData>
    <row r="1" s="37" customFormat="true" x14ac:dyDescent="0.2">
      <c r="A1" s="524" t="s">
        <v>171</v>
      </c>
      <c r="B1" s="524"/>
      <c r="C1" s="524"/>
      <c r="D1" s="524"/>
      <c r="E1" s="524"/>
      <c r="F1" s="524"/>
      <c r="G1" s="524"/>
      <c r="H1" s="524"/>
      <c r="I1" s="524"/>
      <c r="J1" s="524"/>
      <c r="K1" s="524"/>
      <c r="L1" s="524"/>
      <c r="M1" s="524"/>
      <c r="N1" s="524"/>
      <c r="O1" s="524"/>
      <c r="P1" s="524"/>
      <c r="Q1" s="524"/>
      <c r="R1" s="524"/>
      <c r="S1" s="524"/>
      <c r="T1" s="524"/>
      <c r="U1" s="524"/>
      <c r="V1" s="524"/>
    </row>
    <row r="2" s="37" customFormat="true" x14ac:dyDescent="0.2">
      <c r="A2" s="524"/>
      <c r="B2" s="524"/>
      <c r="C2" s="524"/>
      <c r="D2" s="524"/>
      <c r="E2" s="524"/>
      <c r="F2" s="524"/>
      <c r="G2" s="524"/>
      <c r="H2" s="524"/>
      <c r="I2" s="524"/>
      <c r="J2" s="524"/>
      <c r="K2" s="524"/>
      <c r="L2" s="524"/>
      <c r="M2" s="524"/>
      <c r="N2" s="524"/>
      <c r="O2" s="524"/>
      <c r="P2" s="524"/>
      <c r="Q2" s="524"/>
      <c r="R2" s="524"/>
      <c r="S2" s="524"/>
      <c r="T2" s="524"/>
      <c r="U2" s="524"/>
      <c r="V2" s="524"/>
    </row>
    <row r="3" s="37" customFormat="true" ht="18" x14ac:dyDescent="0.2">
      <c r="A3" s="252"/>
      <c r="B3" s="252"/>
      <c r="C3" s="252"/>
      <c r="D3" s="252"/>
      <c r="E3" s="252"/>
      <c r="F3" s="252"/>
      <c r="G3" s="252"/>
      <c r="H3" s="252"/>
      <c r="I3" s="252"/>
      <c r="J3" s="252"/>
      <c r="K3" s="252"/>
      <c r="L3" s="252"/>
      <c r="M3" s="252"/>
      <c r="N3" s="252"/>
      <c r="O3" s="252"/>
      <c r="P3" s="252"/>
      <c r="Q3" s="252"/>
      <c r="R3" s="252"/>
      <c r="S3" s="252"/>
      <c r="T3" s="252"/>
      <c r="U3" s="252"/>
      <c r="V3" s="252"/>
    </row>
    <row r="4" ht="15.75" x14ac:dyDescent="0.25">
      <c r="B4" s="250" t="s">
        <v>13</v>
      </c>
      <c r="E4" s="38"/>
      <c r="I4" s="38" t="s">
        <v>14</v>
      </c>
      <c r="P4" s="251" t="s">
        <v>15</v>
      </c>
    </row>
    <row r="6" x14ac:dyDescent="0.2">
      <c r="G6" s="39"/>
      <c r="H6" s="39"/>
      <c r="I6" s="39"/>
      <c r="K6" s="39"/>
      <c r="L6" s="39"/>
    </row>
    <row r="7" ht="15.75" x14ac:dyDescent="0.2">
      <c r="G7" s="39"/>
      <c r="H7" s="39"/>
      <c r="I7" s="39"/>
      <c r="K7" s="40"/>
      <c r="L7" s="39"/>
    </row>
    <row r="8" x14ac:dyDescent="0.2">
      <c r="G8" s="39"/>
      <c r="H8" s="39"/>
      <c r="I8" s="39"/>
      <c r="K8" s="39"/>
      <c r="L8" s="39"/>
    </row>
    <row r="9" x14ac:dyDescent="0.2">
      <c r="G9" s="39"/>
      <c r="H9" s="39"/>
      <c r="I9" s="39"/>
      <c r="K9" s="39"/>
      <c r="L9" s="39"/>
    </row>
    <row r="10" x14ac:dyDescent="0.2">
      <c r="G10" s="39"/>
      <c r="H10" s="39"/>
      <c r="I10" s="39"/>
      <c r="K10" s="39"/>
      <c r="L10" s="39"/>
    </row>
    <row r="11" x14ac:dyDescent="0.2">
      <c r="G11" s="39"/>
      <c r="H11" s="39"/>
      <c r="I11" s="39"/>
      <c r="K11" s="39"/>
      <c r="L11" s="39"/>
    </row>
    <row r="12" x14ac:dyDescent="0.2">
      <c r="G12" s="39"/>
      <c r="H12" s="39"/>
      <c r="I12" s="39"/>
      <c r="K12" s="39"/>
      <c r="L12" s="39"/>
    </row>
    <row r="13" x14ac:dyDescent="0.2">
      <c r="G13" s="39"/>
      <c r="H13" s="39"/>
      <c r="I13" s="39"/>
      <c r="K13" s="39"/>
      <c r="L13" s="39"/>
    </row>
    <row r="14" x14ac:dyDescent="0.2">
      <c r="G14" s="39"/>
      <c r="H14" s="39"/>
      <c r="I14" s="39"/>
      <c r="K14" s="39"/>
      <c r="L14" s="39"/>
    </row>
    <row r="15" x14ac:dyDescent="0.2">
      <c r="G15" s="39"/>
      <c r="H15" s="39"/>
      <c r="I15" s="39"/>
      <c r="K15" s="39"/>
      <c r="L15" s="39"/>
    </row>
    <row r="16" x14ac:dyDescent="0.2">
      <c r="G16" s="39"/>
      <c r="H16" s="39"/>
      <c r="I16" s="39"/>
      <c r="K16" s="39"/>
      <c r="L16" s="39"/>
    </row>
    <row r="17" x14ac:dyDescent="0.2">
      <c r="G17" s="39"/>
      <c r="H17" s="39"/>
      <c r="I17" s="39"/>
      <c r="K17" s="39"/>
      <c r="L17" s="39"/>
    </row>
    <row r="18" x14ac:dyDescent="0.2">
      <c r="G18" s="39"/>
      <c r="H18" s="39"/>
      <c r="I18" s="39"/>
      <c r="K18" s="39"/>
      <c r="L18" s="39"/>
    </row>
    <row r="19" x14ac:dyDescent="0.2">
      <c r="G19" s="39"/>
      <c r="H19" s="39"/>
      <c r="I19" s="39"/>
      <c r="K19" s="39"/>
      <c r="L19" s="39"/>
    </row>
    <row r="20" x14ac:dyDescent="0.2">
      <c r="G20" s="39"/>
      <c r="H20" s="39"/>
      <c r="I20" s="39"/>
      <c r="K20" s="39"/>
      <c r="L20" s="39"/>
    </row>
    <row r="21" x14ac:dyDescent="0.2">
      <c r="G21" s="39"/>
      <c r="H21" s="39"/>
      <c r="I21" s="39"/>
      <c r="K21" s="39"/>
      <c r="L21" s="39"/>
    </row>
    <row r="23" x14ac:dyDescent="0.2">
      <c r="B23" s="41"/>
    </row>
    <row r="25" x14ac:dyDescent="0.2">
      <c r="B25" s="243"/>
      <c r="C25" s="243" t="str">
        <f>+IF(OR((C28="National*"),(D28="Urban*"),(E28="Rural*"),(F28="Pre-primary*"),(G28="Primary*"),(H28="Secondary^"),(C28="National*^"),(D28="Urban*^"),(E28="Rural*^"),(F28="Pre-primary*^"),(G28="Primary*^"),(H28="Secondary*^")),"*No basic service estimate available","")</f>
        <v/>
      </c>
      <c r="J25" s="243" t="str">
        <f>+IF(OR((J28="National*"),(K28="Urban*"),(L28="Rural*"),(M28="Pre-primary*"),(N28="Primary*"),(O28="Secondary^"),(J28="National*^"),(K28="Urban*^"),(L28="Rural*^"),(M28="Pre-primary*^"),(N28="Primary*^"),(O28="Secondary*^")),"*No basic service estimate available","")</f>
        <v/>
      </c>
      <c r="Q25" s="243" t="str">
        <f>+IF(OR((Q28="National*"),(R28="Urban*"),(S28="Rural*"),(T28="Pre-primary*"),(U28="Primary*"),(V28="Secondary^"),(Q28="National*^"),(R28="Urban*^"),(S28="Rural*^"),(T28="Pre-primary*^"),(U28="Primary*^"),(V28="Secondary*^")),"*No basic service estimate available","")</f>
        <v/>
      </c>
    </row>
    <row r="26" ht="15.75" thickBot="true" x14ac:dyDescent="0.25">
      <c r="B26" s="41"/>
      <c r="C26" s="267" t="str">
        <f>+IF(OR((C28="National*^"),(D28="Urban*^"),(E28="Rural*^"),(F28="Pre-primary*^"),(G28="Primary*^"),(H28="Secondary*^")),"^Facilities that cannot be classified as improved or unimproved are treated as limited","")</f>
        <v/>
      </c>
      <c r="J26" s="267" t="str">
        <f>+IF(OR((J28="National*^"),(K28="Urban*^"),(L28="Rural*^"),(M28="Pre-primary*^"),(N28="Primary*^"),(O28="Secondary*^")),"^Facilities that cannot be classified as improved or unimproved are treated as limited","")</f>
        <v/>
      </c>
      <c r="Q26" s="267" t="str">
        <f>+IF(OR((Q28="National*^"),(R28="Urban*^"),(S28="Rural*^"),(T28="Pre-primary*^"),(U28="Primary*^"),(V28="Secondary*^")),"^Facilities that cannot be classified as having water or not are treated as limited","")</f>
        <v/>
      </c>
    </row>
    <row r="27" x14ac:dyDescent="0.2">
      <c r="B27" s="528" t="str">
        <f>+'Water Data'!C1</f>
        <v>Papua New Guinea</v>
      </c>
      <c r="C27" s="530" t="s">
        <v>13</v>
      </c>
      <c r="D27" s="530"/>
      <c r="E27" s="530"/>
      <c r="F27" s="530"/>
      <c r="G27" s="530"/>
      <c r="H27" s="530"/>
      <c r="I27" s="531" t="str">
        <f>B27</f>
        <v>Papua New Guinea</v>
      </c>
      <c r="J27" s="525" t="s">
        <v>14</v>
      </c>
      <c r="K27" s="525"/>
      <c r="L27" s="525"/>
      <c r="M27" s="525"/>
      <c r="N27" s="525"/>
      <c r="O27" s="525"/>
      <c r="P27" s="533" t="str">
        <f>I27</f>
        <v>Papua New Guinea</v>
      </c>
      <c r="Q27" s="526" t="s">
        <v>15</v>
      </c>
      <c r="R27" s="526"/>
      <c r="S27" s="526"/>
      <c r="T27" s="526"/>
      <c r="U27" s="526"/>
      <c r="V27" s="527"/>
      <c r="AM27" s="37"/>
      <c r="AN27" s="37"/>
      <c r="AO27" s="37"/>
      <c r="AP27" s="37"/>
      <c r="AQ27" s="37"/>
      <c r="AR27" s="37"/>
      <c r="AS27" s="37"/>
      <c r="AT27" s="37"/>
      <c r="AU27" s="37"/>
    </row>
    <row r="28" x14ac:dyDescent="0.2">
      <c r="B28" s="529"/>
      <c r="C28" s="268" t="str">
        <f>IF(AND(C30="-",C31="-",C32="-"), "National",IF(C30="-",IF(AND(ISERROR(Estimates!F20),ISNUMBER(C32)),"National*^", "National*"), "National"))</f>
        <v>National</v>
      </c>
      <c r="D28" s="268" t="str">
        <f>IF(AND(D30="-",D31="-",D32="-"), "Urban",IF(D30="-",IF(AND(ISERROR(Estimates!F37),ISNUMBER(D32)),"Urban*^", "Urban*"), "Urban"))</f>
        <v>Urban</v>
      </c>
      <c r="E28" s="268" t="str">
        <f>IF(AND(E30="-",E31="-",E32="-"), "Rural",IF(E30="-",IF(AND(ISERROR(Estimates!F54),ISNUMBER(E32)),"Rural*^", "Rural*"), "Rural"))</f>
        <v>Rural</v>
      </c>
      <c r="F28" s="268" t="str">
        <f>IF(AND(F30="-",F31="-",F32="-"), "Pre-primary",IF(F30="-",IF(AND(ISERROR(Estimates!F71),ISNUMBER(F32)),"Pre-primary*^", "Pre-primary*"), "Pre-primary"))</f>
        <v>Pre-primary</v>
      </c>
      <c r="G28" s="268" t="str">
        <f>IF(AND(G30="-",G31="-",G32="-"), "Primary",IF(G30="-",IF(AND(ISERROR(Estimates!F88),ISNUMBER(G32)),"Primary*^", "Primary*"), "Primary"))</f>
        <v>Primary</v>
      </c>
      <c r="H28" s="268" t="str">
        <f>IF(AND(H30="-",H31="-",H32="-"), "Secondary",IF(H30="-",IF(AND(ISERROR(Estimates!F105),ISNUMBER(H32)),"Secondary*^", "Secondary*"), "Secondary"))</f>
        <v>Secondary</v>
      </c>
      <c r="I28" s="532"/>
      <c r="J28" s="268" t="str">
        <f>IF(AND(J30="-",J31="-",J32="-"), "National",IF(J30="-",IF(AND(ISERROR(Estimates!K20),ISNUMBER(J32)),"National*^", "National*"), "National"))</f>
        <v>National</v>
      </c>
      <c r="K28" s="268" t="str">
        <f>IF(AND(K30="-",K31="-",K32="-"), "Urban",IF(K30="-",IF(AND(ISERROR(Estimates!K37),ISNUMBER(K32)),"Urban*^", "Urban*"), "Urban"))</f>
        <v>Urban</v>
      </c>
      <c r="L28" s="268" t="str">
        <f>IF(AND(L30="-",L31="-",L32="-"), "Rural",IF(L30="-",IF(AND(ISERROR(Estimates!K54),ISNUMBER(L32)),"Rural*^", "Rural*"), "Rural"))</f>
        <v>Rural</v>
      </c>
      <c r="M28" s="268" t="str">
        <f>IF(AND(M30="-",M31="-",M32="-"), "Pre-primary",IF(M30="-",IF(AND(ISERROR(Estimates!K71),ISNUMBER(M32)),"Pre-primary*^", "Pre-primary*"), "Pre-primary"))</f>
        <v>Pre-primary</v>
      </c>
      <c r="N28" s="268" t="str">
        <f>IF(AND(N30="-",N31="-",N32="-"), "Primary",IF(N30="-",IF(AND(ISERROR(Estimates!K88),ISNUMBER(N32)),"Primary*^", "Primary*"), "Primary"))</f>
        <v>Primary</v>
      </c>
      <c r="O28" s="268" t="str">
        <f>IF(AND(O30="-",O31="-",O32="-"), "Secondary",IF(O30="-",IF(AND(ISERROR(Estimates!K105),ISNUMBER(O32)),"Secondary*^", "Secondary*"), "Secondary"))</f>
        <v>Secondary</v>
      </c>
      <c r="P28" s="534"/>
      <c r="Q28" s="268" t="str">
        <f>IF(AND(Q30="-",Q31="-",Q32="-"), "National",IF(Q30="-",IF(AND(ISERROR(Estimates!P20),ISNUMBER(Q32)),"National*^", "National*"), "National"))</f>
        <v>National</v>
      </c>
      <c r="R28" s="268" t="str">
        <f>IF(AND(R30="-",R31="-",R32="-"), "Urban",IF(R30="-",IF(AND(ISERROR(Estimates!P37),ISNUMBER(R32)),"Urban*^", "Urban*"), "Urban"))</f>
        <v>Urban</v>
      </c>
      <c r="S28" s="268" t="str">
        <f>IF(AND(S30="-",S31="-",S32="-"), "Rural",IF(S30="-",IF(AND(ISERROR(Estimates!P54),ISNUMBER(S32)),"Rural*^", "Rural*"), "Rural"))</f>
        <v>Rural</v>
      </c>
      <c r="T28" s="268" t="str">
        <f>IF(AND(T30="-",T31="-",T32="-"), "Pre-primary",IF(T30="-",IF(AND(ISERROR(Estimates!P71),ISNUMBER(T32)),"Pre-primary*^", "Pre-primary*"), "Pre-primary"))</f>
        <v>Pre-primary</v>
      </c>
      <c r="U28" s="268" t="str">
        <f>IF(AND(U30="-",U31="-",U32="-"), "Primary",IF(U30="-",IF(AND(ISERROR(Estimates!P88),ISNUMBER(U32)),"Primary*^", "Primary*"), "Primary"))</f>
        <v>Primary</v>
      </c>
      <c r="V28" s="269" t="str">
        <f>IF(AND(V30="-",V31="-",V32="-"), "Secondary",IF(V30="-",IF(AND(ISERROR(Estimates!P105),ISNUMBER(V32)),"Secondary*^", "Secondary*"), "Secondary"))</f>
        <v>Secondary</v>
      </c>
      <c r="AM28" s="37"/>
      <c r="AN28" s="37"/>
      <c r="AO28" s="37"/>
      <c r="AP28" s="37"/>
      <c r="AQ28" s="37"/>
      <c r="AR28" s="37"/>
      <c r="AS28" s="37"/>
      <c r="AT28" s="37"/>
      <c r="AU28" s="37"/>
    </row>
    <row r="29" ht="15.75" thickBot="true" x14ac:dyDescent="0.25">
      <c r="B29" s="529"/>
      <c r="C29" s="270">
        <f>IF(ISNUMBER(Regressions!B4), Regressions!B4, "-")</f>
        <v>2016</v>
      </c>
      <c r="D29" s="268">
        <f>C29</f>
        <v>2016</v>
      </c>
      <c r="E29" s="268">
        <f>D29</f>
        <v>2016</v>
      </c>
      <c r="F29" s="268">
        <f>E29</f>
        <v>2016</v>
      </c>
      <c r="G29" s="268">
        <f>F29</f>
        <v>2016</v>
      </c>
      <c r="H29" s="268">
        <f>G29</f>
        <v>2016</v>
      </c>
      <c r="I29" s="532"/>
      <c r="J29" s="270">
        <f>IF(ISNUMBER(Regressions!K4), Regressions!K4, "-")</f>
        <v>2016</v>
      </c>
      <c r="K29" s="268">
        <f>J29</f>
        <v>2016</v>
      </c>
      <c r="L29" s="268">
        <f>J29</f>
        <v>2016</v>
      </c>
      <c r="M29" s="268">
        <f>K29</f>
        <v>2016</v>
      </c>
      <c r="N29" s="268">
        <f>L29</f>
        <v>2016</v>
      </c>
      <c r="O29" s="268">
        <f>M29</f>
        <v>2016</v>
      </c>
      <c r="P29" s="534"/>
      <c r="Q29" s="270">
        <f>IF(ISNUMBER(Regressions!T4), Regressions!T4, "-")</f>
        <v>2016</v>
      </c>
      <c r="R29" s="270">
        <f>Q29</f>
        <v>2016</v>
      </c>
      <c r="S29" s="270">
        <f>R29</f>
        <v>2016</v>
      </c>
      <c r="T29" s="270">
        <f>S29</f>
        <v>2016</v>
      </c>
      <c r="U29" s="270">
        <f>T29</f>
        <v>2016</v>
      </c>
      <c r="V29" s="271">
        <f>U29</f>
        <v>2016</v>
      </c>
      <c r="AM29" s="37"/>
      <c r="AN29" s="37"/>
      <c r="AO29" s="37"/>
      <c r="AP29" s="37"/>
      <c r="AQ29" s="37"/>
      <c r="AR29" s="37"/>
      <c r="AS29" s="37"/>
      <c r="AT29" s="37"/>
      <c r="AU29" s="37"/>
    </row>
    <row r="30" x14ac:dyDescent="0.2">
      <c r="B30" s="279" t="s">
        <v>175</v>
      </c>
      <c r="C30" s="280">
        <f>IF(ISNUMBER(Regressions!C4), Regressions!C4, "-")</f>
        <v>46.832801369999999</v>
      </c>
      <c r="D30" s="281" t="str">
        <f>IF(ISNUMBER(Regressions!D4), Regressions!D4, "-")</f>
        <v>-</v>
      </c>
      <c r="E30" s="281" t="str">
        <f>IF(ISNUMBER(Regressions!E4), Regressions!E4, "-")</f>
        <v>-</v>
      </c>
      <c r="F30" s="281">
        <f>IF(ISNUMBER(Regressions!F4), Regressions!F4, "-")</f>
        <v>34.045830930000001</v>
      </c>
      <c r="G30" s="281">
        <f>IF(ISNUMBER(Regressions!G4), Regressions!G4, "-")</f>
        <v>45.764646210000002</v>
      </c>
      <c r="H30" s="281">
        <f>IF(ISNUMBER(Regressions!H4), Regressions!H4, "-")</f>
        <v>80</v>
      </c>
      <c r="I30" s="284" t="s">
        <v>175</v>
      </c>
      <c r="J30" s="285">
        <f>IF(ISNUMBER(Regressions!L4), Regressions!L4, "-")</f>
        <v>45.076000000000001</v>
      </c>
      <c r="K30" s="286" t="str">
        <f>IF(ISNUMBER(Regressions!M4), Regressions!M4, "-")</f>
        <v>-</v>
      </c>
      <c r="L30" s="286" t="str">
        <f>IF(ISNUMBER(Regressions!N4), Regressions!N4, "-")</f>
        <v>-</v>
      </c>
      <c r="M30" s="286">
        <f>IF(ISNUMBER(Regressions!O4), Regressions!O4, "-")</f>
        <v>43.35</v>
      </c>
      <c r="N30" s="286">
        <f>IF(ISNUMBER(Regressions!P4), Regressions!P4, "-")</f>
        <v>44.28</v>
      </c>
      <c r="O30" s="286">
        <f>IF(ISNUMBER(Regressions!Q4), Regressions!Q4, "-")</f>
        <v>69.36</v>
      </c>
      <c r="P30" s="289" t="s">
        <v>175</v>
      </c>
      <c r="Q30" s="290">
        <f>IF(ISNUMBER(Regressions!U4), Regressions!U4, "-")</f>
        <v>10.38</v>
      </c>
      <c r="R30" s="291">
        <f>IF(ISNUMBER(Regressions!V4), Regressions!V4, "-")</f>
        <v>5.83</v>
      </c>
      <c r="S30" s="291">
        <f>IF(ISNUMBER(Regressions!W4), Regressions!W4, "-")</f>
        <v>7.72</v>
      </c>
      <c r="T30" s="291">
        <f>IF(ISNUMBER(Regressions!X4), Regressions!X4, "-")</f>
        <v>10.63</v>
      </c>
      <c r="U30" s="291">
        <f>IF(ISNUMBER(Regressions!Y4), Regressions!Y4, "-")</f>
        <v>10.214</v>
      </c>
      <c r="V30" s="292">
        <f>IF(ISNUMBER(Regressions!Z4), Regressions!Z4, "-")</f>
        <v>14.115</v>
      </c>
      <c r="AM30" s="37"/>
      <c r="AN30" s="37"/>
      <c r="AO30" s="37"/>
      <c r="AP30" s="37"/>
      <c r="AQ30" s="37"/>
      <c r="AR30" s="37"/>
      <c r="AS30" s="37"/>
      <c r="AT30" s="37"/>
      <c r="AU30" s="37"/>
    </row>
    <row r="31" x14ac:dyDescent="0.2">
      <c r="B31" s="277" t="s">
        <v>176</v>
      </c>
      <c r="C31" s="272">
        <f>IF(ISNUMBER(Regressions!C5),Regressions!C5,"-")</f>
        <v>5.475079794</v>
      </c>
      <c r="D31" s="272" t="str">
        <f>IF(ISNUMBER(Regressions!D5),Regressions!D5,"-")</f>
        <v>-</v>
      </c>
      <c r="E31" s="272" t="str">
        <f>IF(ISNUMBER(Regressions!E5),Regressions!E5,"-")</f>
        <v>-</v>
      </c>
      <c r="F31" s="272">
        <f>IF(ISNUMBER(Regressions!F5),Regressions!F5,"-")</f>
        <v>5.89254766</v>
      </c>
      <c r="G31" s="272">
        <f>IF(ISNUMBER(Regressions!G5),Regressions!G5,"-")</f>
        <v>5.465381689</v>
      </c>
      <c r="H31" s="272">
        <f>IF(ISNUMBER(Regressions!H5),Regressions!H5,"-")</f>
        <v>5.2941176470000002</v>
      </c>
      <c r="I31" s="282" t="s">
        <v>176</v>
      </c>
      <c r="J31" s="272">
        <f>IF(ISNUMBER(Regressions!L5),Regressions!L5,"-")</f>
        <v>16.294</v>
      </c>
      <c r="K31" s="272" t="str">
        <f>IF(ISNUMBER(Regressions!M5),Regressions!M5,"-")</f>
        <v>-</v>
      </c>
      <c r="L31" s="272" t="str">
        <f>IF(ISNUMBER(Regressions!N5),Regressions!N5,"-")</f>
        <v>-</v>
      </c>
      <c r="M31" s="272">
        <f>IF(ISNUMBER(Regressions!O5),Regressions!O5,"-")</f>
        <v>18.575700000000001</v>
      </c>
      <c r="N31" s="272">
        <f>IF(ISNUMBER(Regressions!P5),Regressions!P5,"-")</f>
        <v>16.409600000000001</v>
      </c>
      <c r="O31" s="272">
        <f>IF(ISNUMBER(Regressions!Q5),Regressions!Q5,"-")</f>
        <v>11.5648</v>
      </c>
      <c r="P31" s="287" t="s">
        <v>176</v>
      </c>
      <c r="Q31" s="272">
        <f>IF(ISNUMBER(Regressions!U5),Regressions!U5,"-")</f>
        <v>42.589500000000001</v>
      </c>
      <c r="R31" s="272">
        <f>IF(ISNUMBER(Regressions!V5),Regressions!V5,"-")</f>
        <v>44.03</v>
      </c>
      <c r="S31" s="272">
        <f>IF(ISNUMBER(Regressions!W5),Regressions!W5,"-")</f>
        <v>42.2</v>
      </c>
      <c r="T31" s="272">
        <f>IF(ISNUMBER(Regressions!X5),Regressions!X5,"-")</f>
        <v>41.704999999999998</v>
      </c>
      <c r="U31" s="272">
        <f>IF(ISNUMBER(Regressions!Y5),Regressions!Y5,"-")</f>
        <v>42.651000000000003</v>
      </c>
      <c r="V31" s="273">
        <f>IF(ISNUMBER(Regressions!Z5),Regressions!Z5,"-")</f>
        <v>40.585000000000001</v>
      </c>
      <c r="AM31" s="37"/>
      <c r="AN31" s="37"/>
      <c r="AO31" s="37"/>
      <c r="AP31" s="37"/>
      <c r="AQ31" s="37"/>
      <c r="AR31" s="37"/>
      <c r="AS31" s="37"/>
      <c r="AT31" s="37"/>
      <c r="AU31" s="37"/>
    </row>
    <row r="32" ht="15.75" thickBot="true" x14ac:dyDescent="0.25">
      <c r="B32" s="278" t="s">
        <v>174</v>
      </c>
      <c r="C32" s="274">
        <f>IF(ISNUMBER(Regressions!C6), Regressions!C6, "-")</f>
        <v>47.692118829999998</v>
      </c>
      <c r="D32" s="274" t="str">
        <f>IF(ISNUMBER(Regressions!D6), Regressions!D6, "-")</f>
        <v>-</v>
      </c>
      <c r="E32" s="274" t="str">
        <f>IF(ISNUMBER(Regressions!E6), Regressions!E6, "-")</f>
        <v>-</v>
      </c>
      <c r="F32" s="274">
        <f>IF(ISNUMBER(Regressions!F6), Regressions!F6, "-")</f>
        <v>60.061621410000001</v>
      </c>
      <c r="G32" s="274">
        <f>IF(ISNUMBER(Regressions!G6), Regressions!G6, "-")</f>
        <v>48.769972099999997</v>
      </c>
      <c r="H32" s="274">
        <f>IF(ISNUMBER(Regressions!H6), Regressions!H6, "-")</f>
        <v>14.70588235</v>
      </c>
      <c r="I32" s="283" t="s">
        <v>174</v>
      </c>
      <c r="J32" s="274">
        <f>IF(ISNUMBER(Regressions!L6), Regressions!L6, "-")</f>
        <v>38.630000000000003</v>
      </c>
      <c r="K32" s="274" t="str">
        <f>IF(ISNUMBER(Regressions!M6), Regressions!M6, "-")</f>
        <v>-</v>
      </c>
      <c r="L32" s="274" t="str">
        <f>IF(ISNUMBER(Regressions!N6), Regressions!N6, "-")</f>
        <v>-</v>
      </c>
      <c r="M32" s="274">
        <f>IF(ISNUMBER(Regressions!O6), Regressions!O6, "-")</f>
        <v>38.074300000000001</v>
      </c>
      <c r="N32" s="274">
        <f>IF(ISNUMBER(Regressions!P6), Regressions!P6, "-")</f>
        <v>39.310400000000001</v>
      </c>
      <c r="O32" s="274">
        <f>IF(ISNUMBER(Regressions!Q6), Regressions!Q6, "-")</f>
        <v>19.075199999999999</v>
      </c>
      <c r="P32" s="288" t="s">
        <v>174</v>
      </c>
      <c r="Q32" s="274">
        <f>IF(ISNUMBER(Regressions!U6), Regressions!U6, "-")</f>
        <v>47.030500000000004</v>
      </c>
      <c r="R32" s="274">
        <f>IF(ISNUMBER(Regressions!V6), Regressions!V6, "-")</f>
        <v>50.14</v>
      </c>
      <c r="S32" s="274">
        <f>IF(ISNUMBER(Regressions!W6), Regressions!W6, "-")</f>
        <v>50.08</v>
      </c>
      <c r="T32" s="274">
        <f>IF(ISNUMBER(Regressions!X6), Regressions!X6, "-")</f>
        <v>47.664999999999999</v>
      </c>
      <c r="U32" s="274">
        <f>IF(ISNUMBER(Regressions!Y6), Regressions!Y6, "-")</f>
        <v>47.134999999999998</v>
      </c>
      <c r="V32" s="275">
        <f>IF(ISNUMBER(Regressions!Z6), Regressions!Z6, "-")</f>
        <v>45.3</v>
      </c>
      <c r="AM32" s="37"/>
      <c r="AN32" s="37"/>
      <c r="AO32" s="37"/>
      <c r="AP32" s="37"/>
      <c r="AQ32" s="37"/>
      <c r="AR32" s="37"/>
      <c r="AS32" s="37"/>
      <c r="AT32" s="37"/>
      <c r="AU32" s="37"/>
    </row>
    <row r="33" x14ac:dyDescent="0.2">
      <c r="B33" s="123"/>
      <c r="I33" s="123"/>
      <c r="P33" s="123"/>
    </row>
    <row r="34" x14ac:dyDescent="0.2">
      <c r="B34" s="253" t="s">
        <v>225</v>
      </c>
    </row>
    <row r="36" s="37" customFormat="true" ht="15.75" x14ac:dyDescent="0.25">
      <c r="B36" s="36"/>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3"/>
    <col min="32" max="32" width="5.125" style="33" customWidth="true"/>
    <col min="33" max="16384" width="9" style="33"/>
  </cols>
  <sheetData>
    <row r="1" s="45" customFormat="true" x14ac:dyDescent="0.2"/>
    <row r="2" s="45" customFormat="true" ht="15.75" x14ac:dyDescent="0.25">
      <c r="A2" s="44" t="s">
        <v>177</v>
      </c>
    </row>
    <row r="3" s="45" customFormat="true" ht="15.75" x14ac:dyDescent="0.25">
      <c r="A3" s="44"/>
    </row>
    <row r="4" s="45" customFormat="true"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row>
    <row r="5" s="45" customFormat="true" x14ac:dyDescent="0.2">
      <c r="A5" s="249"/>
      <c r="B5" s="249"/>
      <c r="C5" s="249"/>
      <c r="D5" s="249"/>
      <c r="E5" s="249"/>
      <c r="F5" s="249"/>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row>
    <row r="6" s="45" customFormat="true" x14ac:dyDescent="0.2">
      <c r="A6" s="249"/>
      <c r="B6" s="249"/>
      <c r="C6" s="249"/>
      <c r="D6" s="249"/>
      <c r="E6" s="249"/>
      <c r="F6" s="249"/>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row>
    <row r="7" s="45" customFormat="true" x14ac:dyDescent="0.2">
      <c r="A7" s="249"/>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row>
    <row r="8" s="45" customFormat="true" x14ac:dyDescent="0.2">
      <c r="A8" s="249"/>
      <c r="B8" s="249"/>
      <c r="C8" s="249"/>
      <c r="D8" s="249"/>
      <c r="E8" s="249"/>
      <c r="F8" s="249"/>
      <c r="G8" s="249"/>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row>
    <row r="9" s="45" customFormat="true" x14ac:dyDescent="0.2">
      <c r="A9" s="249"/>
      <c r="B9" s="249"/>
      <c r="C9" s="249"/>
      <c r="D9" s="249"/>
      <c r="E9" s="249"/>
      <c r="F9" s="249"/>
      <c r="G9" s="249"/>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row>
    <row r="10" s="45" customFormat="true" x14ac:dyDescent="0.2">
      <c r="A10" s="249"/>
      <c r="B10" s="249"/>
      <c r="C10" s="249"/>
      <c r="D10" s="249"/>
      <c r="E10" s="249"/>
      <c r="F10" s="249"/>
      <c r="G10" s="249"/>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row>
    <row r="11" s="45" customFormat="true" x14ac:dyDescent="0.2">
      <c r="A11" s="249"/>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row>
    <row r="12" s="45" customFormat="true" x14ac:dyDescent="0.2">
      <c r="A12" s="249"/>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row>
    <row r="13" s="45" customFormat="true" x14ac:dyDescent="0.2">
      <c r="A13" s="249"/>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row>
    <row r="14" s="45" customFormat="true" x14ac:dyDescent="0.2">
      <c r="A14" s="249"/>
      <c r="B14" s="249"/>
      <c r="C14" s="249"/>
      <c r="D14" s="249"/>
      <c r="E14" s="249"/>
      <c r="F14" s="249"/>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row>
    <row r="15" s="45" customFormat="true" x14ac:dyDescent="0.2">
      <c r="A15" s="249"/>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row>
    <row r="16" s="45" customFormat="true" x14ac:dyDescent="0.2">
      <c r="A16" s="249"/>
      <c r="B16" s="249"/>
      <c r="C16" s="249"/>
      <c r="D16" s="249"/>
      <c r="E16" s="249"/>
      <c r="F16" s="249"/>
      <c r="G16" s="249"/>
      <c r="H16" s="249"/>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row>
    <row r="17" s="45" customFormat="true" x14ac:dyDescent="0.2">
      <c r="A17" s="249"/>
      <c r="B17" s="249"/>
      <c r="C17" s="249"/>
      <c r="D17" s="249"/>
      <c r="E17" s="249"/>
      <c r="F17" s="249"/>
      <c r="G17" s="249"/>
      <c r="H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row>
    <row r="18" s="45" customFormat="true" x14ac:dyDescent="0.2">
      <c r="A18" s="249"/>
      <c r="B18" s="249"/>
      <c r="C18" s="249"/>
      <c r="D18" s="249"/>
      <c r="E18" s="249"/>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45" customFormat="true" x14ac:dyDescent="0.2">
      <c r="A19" s="249"/>
      <c r="B19" s="249"/>
      <c r="C19" s="249"/>
      <c r="D19" s="249"/>
      <c r="E19" s="249"/>
      <c r="F19" s="249"/>
      <c r="G19" s="249"/>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45" customFormat="true" x14ac:dyDescent="0.2">
      <c r="A20" s="249"/>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45" customFormat="true" x14ac:dyDescent="0.2">
      <c r="A21" s="249"/>
      <c r="B21" s="249"/>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45" customFormat="true" x14ac:dyDescent="0.2">
      <c r="A22" s="249"/>
      <c r="B22" s="249"/>
      <c r="C22" s="249"/>
      <c r="D22" s="249"/>
      <c r="E22" s="249"/>
      <c r="F22" s="249"/>
      <c r="G22" s="249"/>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row>
    <row r="23" s="45" customFormat="true" x14ac:dyDescent="0.2">
      <c r="A23" s="42" t="s">
        <v>225</v>
      </c>
    </row>
    <row r="24" s="45" customFormat="true" x14ac:dyDescent="0.2">
      <c r="A24" s="42"/>
    </row>
    <row r="25" s="45" customFormat="true" x14ac:dyDescent="0.2">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row>
    <row r="26" s="45" customFormat="true" x14ac:dyDescent="0.2">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row>
    <row r="27" s="45" customFormat="true" x14ac:dyDescent="0.2">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row>
    <row r="28" s="45" customFormat="true" x14ac:dyDescent="0.2">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row>
    <row r="29" s="45" customFormat="true" x14ac:dyDescent="0.2">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row>
    <row r="30" s="45" customFormat="true" x14ac:dyDescent="0.2">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row>
    <row r="31" s="45" customFormat="true" x14ac:dyDescent="0.2">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row>
    <row r="32" s="45" customFormat="true" x14ac:dyDescent="0.2">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row>
    <row r="33" s="45" customFormat="true" x14ac:dyDescent="0.2">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row>
    <row r="34" s="45" customFormat="true" x14ac:dyDescent="0.2">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row>
    <row r="35" s="45" customFormat="true" x14ac:dyDescent="0.2">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row>
    <row r="36" s="45" customFormat="true" x14ac:dyDescent="0.2">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row>
    <row r="37" s="45" customFormat="true" x14ac:dyDescent="0.2">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row>
    <row r="38" s="45" customFormat="true" x14ac:dyDescent="0.2">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row>
    <row r="39" s="45" customFormat="true" x14ac:dyDescent="0.2">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row>
    <row r="40" s="45" customFormat="true" x14ac:dyDescent="0.2">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row>
    <row r="41" s="45" customFormat="true" x14ac:dyDescent="0.2">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row>
    <row r="42" s="45" customFormat="true" x14ac:dyDescent="0.2">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row>
    <row r="43" s="45" customFormat="true" x14ac:dyDescent="0.2">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row>
    <row r="44" s="45" customFormat="true" x14ac:dyDescent="0.2">
      <c r="A44" s="42" t="s">
        <v>225</v>
      </c>
      <c r="B44" s="42"/>
    </row>
    <row r="45" s="45" customFormat="true" x14ac:dyDescent="0.2"/>
    <row r="46" s="45" customFormat="true" x14ac:dyDescent="0.2">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row>
    <row r="47" s="45" customFormat="true" x14ac:dyDescent="0.2">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row>
    <row r="48" s="45" customFormat="true" x14ac:dyDescent="0.2">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row>
    <row r="49" s="45" customFormat="true" x14ac:dyDescent="0.2">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row>
    <row r="50" s="45" customFormat="true" x14ac:dyDescent="0.2">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row>
    <row r="51" s="45" customFormat="true" x14ac:dyDescent="0.2">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row>
    <row r="52" s="45" customFormat="true" x14ac:dyDescent="0.2">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row>
    <row r="53" s="45" customFormat="true" x14ac:dyDescent="0.2">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row>
    <row r="54" s="45" customFormat="true" x14ac:dyDescent="0.2">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row>
    <row r="55" s="45" customFormat="true" x14ac:dyDescent="0.2">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row>
    <row r="56" s="45" customFormat="true" x14ac:dyDescent="0.2">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row>
    <row r="57" s="45" customFormat="true" x14ac:dyDescent="0.2">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row>
    <row r="58" s="45" customFormat="true" x14ac:dyDescent="0.2">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row>
    <row r="59" s="45" customFormat="true" x14ac:dyDescent="0.2">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row>
    <row r="60" s="45" customFormat="true" x14ac:dyDescent="0.2">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row>
    <row r="61" s="45" customFormat="true" x14ac:dyDescent="0.2">
      <c r="A61" s="15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row>
    <row r="62" s="45" customFormat="true" x14ac:dyDescent="0.2">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row>
    <row r="63" s="45" customFormat="true" x14ac:dyDescent="0.2">
      <c r="A63" s="157"/>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row>
    <row r="64" s="45" customFormat="true" x14ac:dyDescent="0.2">
      <c r="A64" s="157"/>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row>
    <row r="65" s="45" customFormat="true" x14ac:dyDescent="0.2">
      <c r="A65" s="42" t="s">
        <v>225</v>
      </c>
      <c r="B65" s="42"/>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3" customWidth="true"/>
    <col min="2" max="2" width="9" style="33"/>
    <col min="3" max="3" width="5.875" style="33" customWidth="true"/>
    <col min="4" max="5" width="4.125" style="33" customWidth="true"/>
    <col min="6" max="6" width="3.875" style="33" customWidth="true"/>
    <col min="7" max="7" width="4.125" style="33" customWidth="true"/>
    <col min="8" max="9" width="3.875" style="33" customWidth="true"/>
    <col min="10" max="10" width="4.125" style="33" customWidth="true"/>
    <col min="11" max="12" width="3.875" style="33" customWidth="true"/>
    <col min="13" max="13" width="4.125" style="33" customWidth="true"/>
    <col min="14" max="15" width="3.875" style="33" customWidth="true"/>
    <col min="16" max="16" width="4.125" style="33" customWidth="true"/>
    <col min="17" max="18" width="3.875" style="33" customWidth="true"/>
    <col min="19" max="19" width="4.125" style="33" customWidth="true"/>
    <col min="20" max="21" width="3.875" style="33" customWidth="true"/>
    <col min="22" max="23" width="3.875" style="104" customWidth="true"/>
    <col min="24" max="25" width="3.875" style="104" hidden="true" customWidth="true"/>
    <col min="26" max="28" width="3.875" style="104" customWidth="true"/>
    <col min="29" max="30" width="3.875" style="104" hidden="true" customWidth="true"/>
    <col min="31" max="33" width="3.875" style="104" customWidth="true"/>
    <col min="34" max="35" width="3.875" style="104" hidden="true" customWidth="true"/>
    <col min="36" max="38" width="3.875" style="104" customWidth="true"/>
    <col min="39" max="40" width="3.875" style="104" hidden="true" customWidth="true"/>
    <col min="41" max="43" width="3.875" style="104" customWidth="true"/>
    <col min="44" max="45" width="3.875" style="104" hidden="true" customWidth="true"/>
    <col min="46" max="48" width="3.875" style="104" customWidth="true"/>
    <col min="49" max="50" width="3.875" style="104" hidden="true" customWidth="true"/>
    <col min="51" max="51" width="3.875" style="104" customWidth="true"/>
    <col min="52" max="69" width="3.875" style="109" customWidth="true"/>
    <col min="70" max="16384" width="9" style="33"/>
  </cols>
  <sheetData>
    <row r="1" ht="18" x14ac:dyDescent="0.25">
      <c r="A1" s="47" t="s">
        <v>114</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row>
    <row r="2" ht="15.75" x14ac:dyDescent="0.25">
      <c r="A2" s="49"/>
      <c r="B2" s="49"/>
      <c r="C2" s="49"/>
      <c r="D2" s="106" t="s">
        <v>13</v>
      </c>
      <c r="E2" s="106"/>
      <c r="F2" s="48"/>
      <c r="G2" s="106"/>
      <c r="H2" s="48"/>
      <c r="I2" s="48"/>
      <c r="J2" s="106"/>
      <c r="K2" s="50"/>
      <c r="L2" s="50"/>
      <c r="M2" s="106"/>
      <c r="N2" s="48"/>
      <c r="O2" s="48"/>
      <c r="P2" s="106"/>
      <c r="Q2" s="48"/>
      <c r="R2" s="48"/>
      <c r="S2" s="106"/>
      <c r="T2" s="48"/>
      <c r="U2" s="48"/>
      <c r="V2" s="105" t="s">
        <v>14</v>
      </c>
      <c r="W2" s="105"/>
      <c r="X2" s="50"/>
      <c r="Y2" s="50"/>
      <c r="Z2" s="50"/>
      <c r="AA2" s="105"/>
      <c r="AB2" s="50"/>
      <c r="AC2" s="50"/>
      <c r="AD2" s="50"/>
      <c r="AE2" s="50"/>
      <c r="AF2" s="105"/>
      <c r="AG2" s="50"/>
      <c r="AH2" s="50"/>
      <c r="AI2" s="50"/>
      <c r="AJ2" s="50"/>
      <c r="AK2" s="105"/>
      <c r="AL2" s="50"/>
      <c r="AM2" s="50"/>
      <c r="AN2" s="50"/>
      <c r="AO2" s="50"/>
      <c r="AP2" s="105"/>
      <c r="AQ2" s="50"/>
      <c r="AR2" s="50"/>
      <c r="AS2" s="50"/>
      <c r="AT2" s="50"/>
      <c r="AU2" s="105"/>
      <c r="AV2" s="50"/>
      <c r="AW2" s="50"/>
      <c r="AX2" s="50"/>
      <c r="AY2" s="50"/>
      <c r="AZ2" s="107" t="s">
        <v>15</v>
      </c>
      <c r="BA2" s="107"/>
      <c r="BB2" s="107"/>
      <c r="BC2" s="107"/>
      <c r="BD2" s="107"/>
      <c r="BE2" s="107"/>
      <c r="BF2" s="107"/>
      <c r="BG2" s="107"/>
      <c r="BH2" s="107"/>
      <c r="BI2" s="107"/>
      <c r="BJ2" s="107"/>
      <c r="BK2" s="107"/>
      <c r="BL2" s="107"/>
      <c r="BM2" s="107"/>
      <c r="BN2" s="107"/>
      <c r="BO2" s="107"/>
      <c r="BP2" s="107"/>
      <c r="BQ2" s="107"/>
    </row>
    <row r="3" ht="14.25" x14ac:dyDescent="0.2">
      <c r="A3" s="53"/>
      <c r="B3" s="48"/>
      <c r="C3" s="48"/>
      <c r="D3" s="54" t="s">
        <v>7</v>
      </c>
      <c r="E3" s="54"/>
      <c r="F3" s="54"/>
      <c r="G3" s="54" t="s">
        <v>1</v>
      </c>
      <c r="I3" s="54"/>
      <c r="J3" s="54" t="s">
        <v>2</v>
      </c>
      <c r="L3" s="54"/>
      <c r="M3" s="54" t="s">
        <v>16</v>
      </c>
      <c r="O3" s="54"/>
      <c r="P3" s="54" t="s">
        <v>17</v>
      </c>
      <c r="R3" s="54"/>
      <c r="S3" s="54" t="s">
        <v>18</v>
      </c>
      <c r="U3" s="54"/>
      <c r="V3" s="54" t="s">
        <v>7</v>
      </c>
      <c r="W3" s="54"/>
      <c r="X3" s="54"/>
      <c r="Y3" s="54"/>
      <c r="Z3" s="54"/>
      <c r="AA3" s="54" t="s">
        <v>1</v>
      </c>
      <c r="AB3" s="45"/>
      <c r="AC3" s="54"/>
      <c r="AD3" s="54"/>
      <c r="AE3" s="54"/>
      <c r="AF3" s="54" t="s">
        <v>2</v>
      </c>
      <c r="AG3" s="45"/>
      <c r="AH3" s="54"/>
      <c r="AI3" s="54"/>
      <c r="AJ3" s="54"/>
      <c r="AK3" s="54" t="s">
        <v>16</v>
      </c>
      <c r="AL3" s="45"/>
      <c r="AM3" s="54"/>
      <c r="AN3" s="54"/>
      <c r="AO3" s="54"/>
      <c r="AP3" s="54" t="s">
        <v>17</v>
      </c>
      <c r="AQ3" s="45"/>
      <c r="AR3" s="54"/>
      <c r="AS3" s="54"/>
      <c r="AT3" s="54"/>
      <c r="AU3" s="54" t="s">
        <v>18</v>
      </c>
      <c r="AV3" s="45"/>
      <c r="AW3" s="54"/>
      <c r="AX3" s="54"/>
      <c r="AY3" s="54"/>
      <c r="AZ3" s="54" t="s">
        <v>7</v>
      </c>
      <c r="BA3" s="54"/>
      <c r="BB3" s="54"/>
      <c r="BC3" s="54" t="s">
        <v>1</v>
      </c>
      <c r="BD3" s="45"/>
      <c r="BE3" s="54"/>
      <c r="BF3" s="54" t="s">
        <v>2</v>
      </c>
      <c r="BG3" s="45"/>
      <c r="BH3" s="54"/>
      <c r="BI3" s="54" t="s">
        <v>16</v>
      </c>
      <c r="BJ3" s="45"/>
      <c r="BK3" s="54"/>
      <c r="BL3" s="54" t="s">
        <v>17</v>
      </c>
      <c r="BM3" s="45"/>
      <c r="BN3" s="54"/>
      <c r="BO3" s="54" t="s">
        <v>18</v>
      </c>
      <c r="BP3" s="45"/>
      <c r="BQ3" s="54"/>
    </row>
    <row r="4" ht="164.25" x14ac:dyDescent="0.2">
      <c r="A4" s="55" t="s">
        <v>5</v>
      </c>
      <c r="B4" s="55" t="s">
        <v>6</v>
      </c>
      <c r="C4" s="55" t="s">
        <v>4</v>
      </c>
      <c r="D4" s="178" t="s">
        <v>25</v>
      </c>
      <c r="E4" s="179" t="s">
        <v>19</v>
      </c>
      <c r="F4" s="170" t="s">
        <v>140</v>
      </c>
      <c r="G4" s="178" t="s">
        <v>25</v>
      </c>
      <c r="H4" s="176" t="s">
        <v>19</v>
      </c>
      <c r="I4" s="170" t="s">
        <v>140</v>
      </c>
      <c r="J4" s="178" t="s">
        <v>25</v>
      </c>
      <c r="K4" s="179" t="s">
        <v>19</v>
      </c>
      <c r="L4" s="170" t="s">
        <v>140</v>
      </c>
      <c r="M4" s="178" t="s">
        <v>25</v>
      </c>
      <c r="N4" s="176" t="s">
        <v>19</v>
      </c>
      <c r="O4" s="170" t="s">
        <v>140</v>
      </c>
      <c r="P4" s="178" t="s">
        <v>25</v>
      </c>
      <c r="Q4" s="179" t="s">
        <v>19</v>
      </c>
      <c r="R4" s="170" t="s">
        <v>140</v>
      </c>
      <c r="S4" s="178" t="s">
        <v>25</v>
      </c>
      <c r="T4" s="179" t="s">
        <v>19</v>
      </c>
      <c r="U4" s="170" t="s">
        <v>140</v>
      </c>
      <c r="V4" s="185" t="s">
        <v>25</v>
      </c>
      <c r="W4" s="183" t="s">
        <v>19</v>
      </c>
      <c r="X4" s="101" t="s">
        <v>21</v>
      </c>
      <c r="Y4" s="101" t="s">
        <v>30</v>
      </c>
      <c r="Z4" s="101" t="s">
        <v>141</v>
      </c>
      <c r="AA4" s="187" t="s">
        <v>25</v>
      </c>
      <c r="AB4" s="188" t="s">
        <v>19</v>
      </c>
      <c r="AC4" s="101" t="s">
        <v>21</v>
      </c>
      <c r="AD4" s="101" t="s">
        <v>30</v>
      </c>
      <c r="AE4" s="174" t="s">
        <v>141</v>
      </c>
      <c r="AF4" s="187" t="s">
        <v>25</v>
      </c>
      <c r="AG4" s="183" t="s">
        <v>19</v>
      </c>
      <c r="AH4" s="101" t="s">
        <v>21</v>
      </c>
      <c r="AI4" s="101" t="s">
        <v>30</v>
      </c>
      <c r="AJ4" s="101" t="s">
        <v>141</v>
      </c>
      <c r="AK4" s="187" t="s">
        <v>25</v>
      </c>
      <c r="AL4" s="188" t="s">
        <v>19</v>
      </c>
      <c r="AM4" s="101" t="s">
        <v>21</v>
      </c>
      <c r="AN4" s="101" t="s">
        <v>30</v>
      </c>
      <c r="AO4" s="174" t="s">
        <v>141</v>
      </c>
      <c r="AP4" s="187" t="s">
        <v>25</v>
      </c>
      <c r="AQ4" s="183" t="s">
        <v>19</v>
      </c>
      <c r="AR4" s="101" t="s">
        <v>21</v>
      </c>
      <c r="AS4" s="101" t="s">
        <v>30</v>
      </c>
      <c r="AT4" s="101" t="s">
        <v>141</v>
      </c>
      <c r="AU4" s="187" t="s">
        <v>25</v>
      </c>
      <c r="AV4" s="188" t="s">
        <v>19</v>
      </c>
      <c r="AW4" s="171" t="s">
        <v>21</v>
      </c>
      <c r="AX4" s="171" t="s">
        <v>30</v>
      </c>
      <c r="AY4" s="174" t="s">
        <v>141</v>
      </c>
      <c r="AZ4" s="191" t="s">
        <v>25</v>
      </c>
      <c r="BA4" s="115" t="s">
        <v>160</v>
      </c>
      <c r="BB4" s="114" t="s">
        <v>162</v>
      </c>
      <c r="BC4" s="194" t="s">
        <v>25</v>
      </c>
      <c r="BD4" s="195" t="s">
        <v>160</v>
      </c>
      <c r="BE4" s="122" t="s">
        <v>162</v>
      </c>
      <c r="BF4" s="194" t="s">
        <v>25</v>
      </c>
      <c r="BG4" s="195" t="s">
        <v>160</v>
      </c>
      <c r="BH4" s="122" t="s">
        <v>162</v>
      </c>
      <c r="BI4" s="196" t="s">
        <v>25</v>
      </c>
      <c r="BJ4" s="115" t="s">
        <v>160</v>
      </c>
      <c r="BK4" s="113" t="s">
        <v>162</v>
      </c>
      <c r="BL4" s="196" t="s">
        <v>25</v>
      </c>
      <c r="BM4" s="115" t="s">
        <v>160</v>
      </c>
      <c r="BN4" s="114" t="s">
        <v>162</v>
      </c>
      <c r="BO4" s="196" t="s">
        <v>25</v>
      </c>
      <c r="BP4" s="115" t="s">
        <v>160</v>
      </c>
      <c r="BQ4" s="114" t="s">
        <v>162</v>
      </c>
    </row>
    <row r="5" ht="50.25" x14ac:dyDescent="0.2">
      <c r="A5" s="55" t="s">
        <v>40</v>
      </c>
      <c r="B5" s="55" t="s">
        <v>41</v>
      </c>
      <c r="C5" s="55" t="s">
        <v>42</v>
      </c>
      <c r="D5" s="181" t="s">
        <v>154</v>
      </c>
      <c r="E5" s="182" t="s">
        <v>43</v>
      </c>
      <c r="F5" s="180" t="s">
        <v>66</v>
      </c>
      <c r="G5" s="181" t="s">
        <v>155</v>
      </c>
      <c r="H5" s="177" t="s">
        <v>44</v>
      </c>
      <c r="I5" s="99" t="s">
        <v>67</v>
      </c>
      <c r="J5" s="181" t="s">
        <v>156</v>
      </c>
      <c r="K5" s="177" t="s">
        <v>45</v>
      </c>
      <c r="L5" s="180" t="s">
        <v>68</v>
      </c>
      <c r="M5" s="181" t="s">
        <v>157</v>
      </c>
      <c r="N5" s="177" t="s">
        <v>96</v>
      </c>
      <c r="O5" s="99" t="s">
        <v>97</v>
      </c>
      <c r="P5" s="181" t="s">
        <v>158</v>
      </c>
      <c r="Q5" s="177" t="s">
        <v>98</v>
      </c>
      <c r="R5" s="99" t="s">
        <v>99</v>
      </c>
      <c r="S5" s="181" t="s">
        <v>159</v>
      </c>
      <c r="T5" s="177" t="s">
        <v>100</v>
      </c>
      <c r="U5" s="180" t="s">
        <v>101</v>
      </c>
      <c r="V5" s="186" t="s">
        <v>148</v>
      </c>
      <c r="W5" s="184" t="s">
        <v>46</v>
      </c>
      <c r="X5" s="102" t="s">
        <v>70</v>
      </c>
      <c r="Y5" s="102" t="s">
        <v>69</v>
      </c>
      <c r="Z5" s="102" t="s">
        <v>123</v>
      </c>
      <c r="AA5" s="189" t="s">
        <v>149</v>
      </c>
      <c r="AB5" s="184" t="s">
        <v>47</v>
      </c>
      <c r="AC5" s="102" t="s">
        <v>72</v>
      </c>
      <c r="AD5" s="102" t="s">
        <v>71</v>
      </c>
      <c r="AE5" s="190" t="s">
        <v>125</v>
      </c>
      <c r="AF5" s="189" t="s">
        <v>150</v>
      </c>
      <c r="AG5" s="184" t="s">
        <v>48</v>
      </c>
      <c r="AH5" s="102" t="s">
        <v>74</v>
      </c>
      <c r="AI5" s="102" t="s">
        <v>73</v>
      </c>
      <c r="AJ5" s="102" t="s">
        <v>126</v>
      </c>
      <c r="AK5" s="189" t="s">
        <v>151</v>
      </c>
      <c r="AL5" s="184" t="s">
        <v>75</v>
      </c>
      <c r="AM5" s="102" t="s">
        <v>77</v>
      </c>
      <c r="AN5" s="102" t="s">
        <v>76</v>
      </c>
      <c r="AO5" s="190" t="s">
        <v>127</v>
      </c>
      <c r="AP5" s="189" t="s">
        <v>152</v>
      </c>
      <c r="AQ5" s="184" t="s">
        <v>78</v>
      </c>
      <c r="AR5" s="102" t="s">
        <v>80</v>
      </c>
      <c r="AS5" s="102" t="s">
        <v>79</v>
      </c>
      <c r="AT5" s="102" t="s">
        <v>128</v>
      </c>
      <c r="AU5" s="189" t="s">
        <v>153</v>
      </c>
      <c r="AV5" s="184" t="s">
        <v>81</v>
      </c>
      <c r="AW5" s="102" t="s">
        <v>83</v>
      </c>
      <c r="AX5" s="102" t="s">
        <v>82</v>
      </c>
      <c r="AY5" s="190" t="s">
        <v>129</v>
      </c>
      <c r="AZ5" s="192" t="s">
        <v>84</v>
      </c>
      <c r="BA5" s="110" t="s">
        <v>133</v>
      </c>
      <c r="BB5" s="111" t="s">
        <v>85</v>
      </c>
      <c r="BC5" s="193" t="s">
        <v>95</v>
      </c>
      <c r="BD5" s="110" t="s">
        <v>134</v>
      </c>
      <c r="BE5" s="112" t="s">
        <v>94</v>
      </c>
      <c r="BF5" s="193" t="s">
        <v>93</v>
      </c>
      <c r="BG5" s="110" t="s">
        <v>135</v>
      </c>
      <c r="BH5" s="111" t="s">
        <v>92</v>
      </c>
      <c r="BI5" s="193" t="s">
        <v>91</v>
      </c>
      <c r="BJ5" s="110" t="s">
        <v>136</v>
      </c>
      <c r="BK5" s="112" t="s">
        <v>90</v>
      </c>
      <c r="BL5" s="193" t="s">
        <v>89</v>
      </c>
      <c r="BM5" s="110" t="s">
        <v>137</v>
      </c>
      <c r="BN5" s="111" t="s">
        <v>88</v>
      </c>
      <c r="BO5" s="193" t="s">
        <v>87</v>
      </c>
      <c r="BP5" s="110" t="s">
        <v>138</v>
      </c>
      <c r="BQ5" s="112" t="s">
        <v>86</v>
      </c>
    </row>
    <row r="6" x14ac:dyDescent="0.2">
      <c r="A6" s="56" t="str">
        <f>IF('Water Data'!B1="",NA(),'Water Data'!B1)</f>
        <v>EMIS16</v>
      </c>
      <c r="B6" s="56" t="str">
        <f>+IF('Water Data'!A3="",NA(),'Water Data'!A3)</f>
        <v>EMIS</v>
      </c>
      <c r="C6" s="56">
        <f>+IF('Water Data'!C3="",NA(),'Water Data'!C3)</f>
        <v>2016</v>
      </c>
      <c r="D6" s="57" t="e">
        <f>+IF(AND(ISNUMBER('Water Data'!C5),'Data Summary'!BS6="Yes"),100-'Water Data'!C5,NA())</f>
        <v>#N/A</v>
      </c>
      <c r="E6" s="57" t="e">
        <f>+IF(AND(ISNUMBER('Water Data'!C7),'Data Summary'!BT6="Yes"),'Water Data'!C7,NA())</f>
        <v>#N/A</v>
      </c>
      <c r="F6" s="57" t="e">
        <f>+IF(AND(ISNUMBER('Water Data'!C10),'Data Summary'!BU6="Yes"),'Water Data'!C10,NA())</f>
        <v>#N/A</v>
      </c>
      <c r="G6" s="57" t="e">
        <f>+IF(AND(ISNUMBER('Water Data'!D5),'Data Summary'!BV6="Yes"),100-'Water Data'!D5,NA())</f>
        <v>#N/A</v>
      </c>
      <c r="H6" s="57" t="e">
        <f>+IF(AND(ISNUMBER('Water Data'!D7),'Data Summary'!BW6="Yes"),'Water Data'!D7,NA())</f>
        <v>#N/A</v>
      </c>
      <c r="I6" s="57" t="e">
        <f>+IF(AND(ISNUMBER('Water Data'!D10),'Data Summary'!BX6="Yes"),'Water Data'!D10,NA())</f>
        <v>#N/A</v>
      </c>
      <c r="J6" s="57" t="e">
        <f>+IF(AND(ISNUMBER('Water Data'!E5),'Data Summary'!BY6="Yes"),100-'Water Data'!E5,NA())</f>
        <v>#N/A</v>
      </c>
      <c r="K6" s="57" t="e">
        <f>+IF(AND(ISNUMBER('Water Data'!E7),'Data Summary'!BZ6="Yes"),'Water Data'!E7,NA())</f>
        <v>#N/A</v>
      </c>
      <c r="L6" s="57" t="e">
        <f>+IF(AND(ISNUMBER('Water Data'!E10),'Data Summary'!CA6="Yes"),'Water Data'!E10,NA())</f>
        <v>#N/A</v>
      </c>
      <c r="M6" s="57" t="e">
        <f>+IF(AND(ISNUMBER('Water Data'!F5),'Data Summary'!CB6="Yes"),100-'Water Data'!F5,NA())</f>
        <v>#N/A</v>
      </c>
      <c r="N6" s="57" t="e">
        <f>+IF(AND(ISNUMBER('Water Data'!F7),'Data Summary'!CC6="Yes"),'Water Data'!F7,NA())</f>
        <v>#N/A</v>
      </c>
      <c r="O6" s="57" t="e">
        <f>+IF(AND(ISNUMBER('Water Data'!F10),'Data Summary'!CD6="Yes"),'Water Data'!F10,NA())</f>
        <v>#N/A</v>
      </c>
      <c r="P6" s="57" t="e">
        <f>+IF(AND(ISNUMBER('Water Data'!G5),'Data Summary'!CE6="Yes"),100-'Water Data'!G5,NA())</f>
        <v>#N/A</v>
      </c>
      <c r="Q6" s="57" t="e">
        <f>+IF(AND(ISNUMBER('Water Data'!G7),'Data Summary'!CF6="Yes"),'Water Data'!G7,NA())</f>
        <v>#N/A</v>
      </c>
      <c r="R6" s="57" t="e">
        <f>+IF(AND(ISNUMBER('Water Data'!G10),'Data Summary'!CG6="Yes"),'Water Data'!G10,NA())</f>
        <v>#N/A</v>
      </c>
      <c r="S6" s="57" t="e">
        <f>+IF(AND(ISNUMBER('Water Data'!H5),'Data Summary'!CH6="Yes"),100-'Water Data'!H5,NA())</f>
        <v>#N/A</v>
      </c>
      <c r="T6" s="57" t="e">
        <f>+IF(AND(ISNUMBER('Water Data'!H7),'Data Summary'!CI6="Yes"),'Water Data'!H7,NA())</f>
        <v>#N/A</v>
      </c>
      <c r="U6" s="57" t="e">
        <f>+IF(AND(ISNUMBER('Water Data'!H10),'Data Summary'!CJ6="Yes"),'Water Data'!H10,NA())</f>
        <v>#N/A</v>
      </c>
      <c r="V6" s="103" t="e">
        <f>+IF(AND(ISNUMBER('Sanitation Data'!C5),'Data Summary'!CK6="Yes"),100-'Sanitation Data'!C5,NA())</f>
        <v>#N/A</v>
      </c>
      <c r="W6" s="103" t="e">
        <f>+IF(AND(ISNUMBER('Sanitation Data'!C7),'Data Summary'!CL6="Yes"),'Sanitation Data'!C7,NA())</f>
        <v>#N/A</v>
      </c>
      <c r="X6" s="103" t="e">
        <f>+IF(AND(ISNUMBER('Sanitation Data'!C11),'Data Summary'!CM6="Yes"),'Sanitation Data'!C11,NA())</f>
        <v>#N/A</v>
      </c>
      <c r="Y6" s="103" t="e">
        <f>+IF(AND(ISNUMBER('Sanitation Data'!C12),'Data Summary'!CN6="Yes"),'Sanitation Data'!C12,NA())</f>
        <v>#N/A</v>
      </c>
      <c r="Z6" s="103" t="e">
        <f>+IF(AND(ISNUMBER('Sanitation Data'!C13),'Data Summary'!CO6="Yes"),'Sanitation Data'!C13,NA())</f>
        <v>#N/A</v>
      </c>
      <c r="AA6" s="103" t="e">
        <f>+IF(AND(ISNUMBER('Sanitation Data'!D5),'Data Summary'!CP6="Yes"),100-'Sanitation Data'!D5,NA())</f>
        <v>#N/A</v>
      </c>
      <c r="AB6" s="103" t="e">
        <f>+IF(AND(ISNUMBER('Sanitation Data'!D7),'Data Summary'!CQ6="Yes"),'Sanitation Data'!D7,NA())</f>
        <v>#N/A</v>
      </c>
      <c r="AC6" s="103" t="e">
        <f>+IF(AND(ISNUMBER('Sanitation Data'!D11),'Data Summary'!CR6="Yes"),'Sanitation Data'!D11,NA())</f>
        <v>#N/A</v>
      </c>
      <c r="AD6" s="103" t="e">
        <f>+IF(AND(ISNUMBER('Sanitation Data'!D12),'Data Summary'!CS6="Yes"),'Sanitation Data'!D12,NA())</f>
        <v>#N/A</v>
      </c>
      <c r="AE6" s="103" t="e">
        <f>+IF(AND(ISNUMBER('Sanitation Data'!D13),'Data Summary'!CT6="Yes"),'Sanitation Data'!D13,NA())</f>
        <v>#N/A</v>
      </c>
      <c r="AF6" s="103" t="e">
        <f>+IF(AND(ISNUMBER('Sanitation Data'!E5),'Data Summary'!CU6="Yes"),100-'Sanitation Data'!E5,NA())</f>
        <v>#N/A</v>
      </c>
      <c r="AG6" s="103" t="e">
        <f>+IF(AND(ISNUMBER('Sanitation Data'!E7),'Data Summary'!CV6="Yes"),'Sanitation Data'!E7,NA())</f>
        <v>#N/A</v>
      </c>
      <c r="AH6" s="103" t="e">
        <f>+IF(AND(ISNUMBER('Sanitation Data'!E11),'Data Summary'!CW6="Yes"),'Sanitation Data'!E11,NA())</f>
        <v>#N/A</v>
      </c>
      <c r="AI6" s="103" t="e">
        <f>+IF(AND(ISNUMBER('Sanitation Data'!E12),'Data Summary'!CX6="Yes"),'Sanitation Data'!E12,NA())</f>
        <v>#N/A</v>
      </c>
      <c r="AJ6" s="103" t="e">
        <f>+IF(AND(ISNUMBER('Sanitation Data'!E13),'Data Summary'!CY6="Yes"),'Sanitation Data'!E13,NA())</f>
        <v>#N/A</v>
      </c>
      <c r="AK6" s="103" t="e">
        <f>+IF(AND(ISNUMBER('Sanitation Data'!F5),'Data Summary'!CZ6="Yes"),100-'Sanitation Data'!F5,NA())</f>
        <v>#N/A</v>
      </c>
      <c r="AL6" s="103" t="e">
        <f>+IF(AND(ISNUMBER('Sanitation Data'!F7),'Data Summary'!DA6="Yes"),'Sanitation Data'!F7,NA())</f>
        <v>#N/A</v>
      </c>
      <c r="AM6" s="103" t="e">
        <f>+IF(AND(ISNUMBER('Sanitation Data'!F11),'Data Summary'!DB6="Yes"),'Sanitation Data'!F11,NA())</f>
        <v>#N/A</v>
      </c>
      <c r="AN6" s="103" t="e">
        <f>+IF(AND(ISNUMBER('Sanitation Data'!F12),'Data Summary'!DC6="Yes"),'Sanitation Data'!F12,NA())</f>
        <v>#N/A</v>
      </c>
      <c r="AO6" s="103" t="e">
        <f>+IF(AND(ISNUMBER('Sanitation Data'!F13),'Data Summary'!DD6="Yes"),'Sanitation Data'!F13,NA())</f>
        <v>#N/A</v>
      </c>
      <c r="AP6" s="103" t="e">
        <f>+IF(AND(ISNUMBER('Sanitation Data'!G5),'Data Summary'!DE6="Yes"),100-'Sanitation Data'!G5,NA())</f>
        <v>#N/A</v>
      </c>
      <c r="AQ6" s="103" t="e">
        <f>+IF(AND(ISNUMBER('Sanitation Data'!G7),'Data Summary'!DF6="Yes"),'Sanitation Data'!G7,NA())</f>
        <v>#N/A</v>
      </c>
      <c r="AR6" s="103" t="e">
        <f>+IF(AND(ISNUMBER('Sanitation Data'!G11),'Data Summary'!DG6="Yes"),'Sanitation Data'!G11,NA())</f>
        <v>#N/A</v>
      </c>
      <c r="AS6" s="103" t="e">
        <f>+IF(AND(ISNUMBER('Sanitation Data'!G12),'Data Summary'!DH6="Yes"),'Sanitation Data'!G12,NA())</f>
        <v>#N/A</v>
      </c>
      <c r="AT6" s="103" t="e">
        <f>+IF(AND(ISNUMBER('Sanitation Data'!G13),'Data Summary'!DI6="Yes"),'Sanitation Data'!G13,NA())</f>
        <v>#N/A</v>
      </c>
      <c r="AU6" s="103" t="e">
        <f>+IF(AND(ISNUMBER('Sanitation Data'!H5),'Data Summary'!DJ6="Yes"),100-'Sanitation Data'!H5,NA())</f>
        <v>#N/A</v>
      </c>
      <c r="AV6" s="103" t="e">
        <f>+IF(AND(ISNUMBER('Sanitation Data'!H7),'Data Summary'!DK6="Yes"),'Sanitation Data'!H7,NA())</f>
        <v>#N/A</v>
      </c>
      <c r="AW6" s="103" t="e">
        <f>+IF(AND(ISNUMBER('Sanitation Data'!H11),'Data Summary'!DL6="Yes"),'Sanitation Data'!H11,NA())</f>
        <v>#N/A</v>
      </c>
      <c r="AX6" s="103" t="e">
        <f>+IF(AND(ISNUMBER('Sanitation Data'!H12),'Data Summary'!DM6="Yes"),'Sanitation Data'!H12,NA())</f>
        <v>#N/A</v>
      </c>
      <c r="AY6" s="103" t="e">
        <f>+IF(AND(ISNUMBER('Sanitation Data'!H13),'Data Summary'!DN6="Yes"),'Sanitation Data'!H13,NA())</f>
        <v>#N/A</v>
      </c>
      <c r="AZ6" s="108">
        <f>+IF(AND(ISNUMBER('Hygiene Data'!C6),'Data Summary'!DO6="Yes"),'Hygiene Data'!C6,NA())</f>
        <v>57.400000000000006</v>
      </c>
      <c r="BA6" s="108">
        <f>+IF(AND(ISNUMBER('Hygiene Data'!C8),'Data Summary'!DP6="Yes"),'Hygiene Data'!C8,NA())</f>
        <v>49.91</v>
      </c>
      <c r="BB6" s="108">
        <f>+IF(AND(ISNUMBER('Hygiene Data'!C10),'Data Summary'!DQ6="Yes"),'Hygiene Data'!C10,NA())</f>
        <v>7.49</v>
      </c>
      <c r="BC6" s="108">
        <f>+IF(AND(ISNUMBER('Hygiene Data'!D6),'Data Summary'!DR6="Yes"),'Hygiene Data'!D6,NA())</f>
        <v>55.69</v>
      </c>
      <c r="BD6" s="108">
        <f>+IF(AND(ISNUMBER('Hygiene Data'!D8),'Data Summary'!DS6="Yes"),'Hygiene Data'!D8,NA())</f>
        <v>49.86</v>
      </c>
      <c r="BE6" s="108">
        <f>+IF(AND(ISNUMBER('Hygiene Data'!D10),'Data Summary'!DT6="Yes"),'Hygiene Data'!D10,NA())</f>
        <v>5.83</v>
      </c>
      <c r="BF6" s="108">
        <f>+IF(AND(ISNUMBER('Hygiene Data'!E6),'Data Summary'!DU6="Yes"),'Hygiene Data'!E6,NA())</f>
        <v>57.64</v>
      </c>
      <c r="BG6" s="108">
        <f>+IF(AND(ISNUMBER('Hygiene Data'!E8),'Data Summary'!DV6="Yes"),'Hygiene Data'!E8,NA())</f>
        <v>49.92</v>
      </c>
      <c r="BH6" s="108">
        <f>+IF(AND(ISNUMBER('Hygiene Data'!E10),'Data Summary'!DW6="Yes"),'Hygiene Data'!E10,NA())</f>
        <v>7.72</v>
      </c>
      <c r="BI6" s="108">
        <f>+IF(AND(ISNUMBER('Hygiene Data'!F6),'Data Summary'!DX6="Yes"),'Hygiene Data'!F6,NA())</f>
        <v>56.96</v>
      </c>
      <c r="BJ6" s="108">
        <f>+IF(AND(ISNUMBER('Hygiene Data'!F8),'Data Summary'!DY6="Yes"),'Hygiene Data'!F8,NA())</f>
        <v>49.92</v>
      </c>
      <c r="BK6" s="108">
        <f>+IF(AND(ISNUMBER('Hygiene Data'!F10),'Data Summary'!DZ6="Yes"),'Hygiene Data'!F10,NA())</f>
        <v>7.05</v>
      </c>
      <c r="BL6" s="108">
        <f>+IF(AND(ISNUMBER('Hygiene Data'!G6),'Data Summary'!EA6="Yes"),'Hygiene Data'!G6,NA())</f>
        <v>57.42</v>
      </c>
      <c r="BM6" s="108">
        <f>+IF(AND(ISNUMBER('Hygiene Data'!G8),'Data Summary'!EB6="Yes"),'Hygiene Data'!G8,NA())</f>
        <v>49.99</v>
      </c>
      <c r="BN6" s="108">
        <f>+IF(AND(ISNUMBER('Hygiene Data'!G10),'Data Summary'!EC6="Yes"),'Hygiene Data'!G10,NA())</f>
        <v>7.43</v>
      </c>
      <c r="BO6" s="108">
        <f>+IF(AND(ISNUMBER('Hygiene Data'!H6),'Data Summary'!ED6="Yes"),'Hygiene Data'!H6,NA())</f>
        <v>56.7</v>
      </c>
      <c r="BP6" s="108">
        <f>+IF(AND(ISNUMBER('Hygiene Data'!H8),'Data Summary'!EE6="Yes"),'Hygiene Data'!H8,NA())</f>
        <v>46.39</v>
      </c>
      <c r="BQ6" s="108">
        <f>+IF(AND(ISNUMBER('Hygiene Data'!H10),'Data Summary'!EF6="Yes"),'Hygiene Data'!H10,NA())</f>
        <v>10.31</v>
      </c>
    </row>
    <row r="7" x14ac:dyDescent="0.2">
      <c r="A7" s="56" t="str">
        <f ca="true">+IF(OFFSET('Water Data'!$B$1,0,10*ROW('Water Data'!B1))="",NA(),OFFSET('Water Data'!$B$1,0,10*ROW('Water Data'!B1)))</f>
        <v>EMIS17</v>
      </c>
      <c r="B7" s="56" t="str">
        <f ca="true">+IF(OFFSET('Water Data'!$A$3,0,10*ROW('Water Data'!A1))="",NA(),OFFSET('Water Data'!$A$3,0,10*ROW('Water Data'!A1)))</f>
        <v>EMIS</v>
      </c>
      <c r="C7" s="56">
        <f ca="true">+IF(OFFSET('Water Data'!$C$3,0,10*ROW('Water Data'!C1))="",NA(),OFFSET('Water Data'!$C$3,0,10*ROW('Water Data'!C1)))</f>
        <v>2017</v>
      </c>
      <c r="D7" s="57">
        <f ca="true">+IF(AND(ISNUMBER(OFFSET('Water Data'!$C$5,0,10*ROW('Water Data'!C1))),'Data Summary'!BS7="Yes"),100-OFFSET('Water Data'!$C$5,0,10*ROW('Water Data'!C1)),NA())</f>
        <v>84.384974220476309</v>
      </c>
      <c r="E7" s="57">
        <f ca="true">+IF(AND(ISNUMBER(OFFSET('Water Data'!$C$7,0,10*ROW('Water Data'!C1))),'Data Summary'!BT7="Yes"),OFFSET('Water Data'!$C$7,0,10*ROW('Water Data'!C1)),NA())</f>
        <v>52.307881168671742</v>
      </c>
      <c r="F7" s="57">
        <f ca="true">+IF(AND(ISNUMBER(OFFSET('Water Data'!$C$10,0,10*ROW('Water Data'!C1))),'Data Summary'!BU7="Yes"),OFFSET('Water Data'!$C$10,0,10*ROW('Water Data'!C1)),NA())</f>
        <v>46.83280137490793</v>
      </c>
      <c r="G7" s="57" t="e">
        <f ca="true">+IF(AND(ISNUMBER(OFFSET('Water Data'!$D$5,0,10*ROW('Water Data'!D1))),'Data Summary'!BV7="Yes"),100-OFFSET('Water Data'!$D$5,0,10*ROW('Water Data'!D1)),NA())</f>
        <v>#N/A</v>
      </c>
      <c r="H7" s="57" t="e">
        <f ca="true">+IF(AND(ISNUMBER(OFFSET('Water Data'!$D$7,0,10*ROW('Water Data'!D1))),'Data Summary'!BW7="Yes"),OFFSET('Water Data'!$D$7,0,10*ROW('Water Data'!D1)),NA())</f>
        <v>#N/A</v>
      </c>
      <c r="I7" s="57" t="e">
        <f ca="true">+IF(AND(ISNUMBER(OFFSET('Water Data'!$D$10,0,10*ROW('Water Data'!D1))),'Data Summary'!BX7="Yes"),OFFSET('Water Data'!$D$10,0,10*ROW('Water Data'!D1)),NA())</f>
        <v>#N/A</v>
      </c>
      <c r="J7" s="57" t="e">
        <f ca="true">+IF(AND(ISNUMBER(OFFSET('Water Data'!$E$5,0,10*ROW('Water Data'!E1))),'Data Summary'!BY7="Yes"),100-OFFSET('Water Data'!$E$5,0,10*ROW('Water Data'!E1)),NA())</f>
        <v>#N/A</v>
      </c>
      <c r="K7" s="57" t="e">
        <f ca="true">+IF(AND(ISNUMBER(OFFSET('Water Data'!$E$7,0,10*ROW('Water Data'!E1))),'Data Summary'!BZ7="Yes"),OFFSET('Water Data'!$E$7,0,10*ROW('Water Data'!E1)),NA())</f>
        <v>#N/A</v>
      </c>
      <c r="L7" s="57" t="e">
        <f ca="true">+IF(AND(ISNUMBER(OFFSET('Water Data'!$E$10,0,10*ROW('Water Data'!E1))),'Data Summary'!CA7="Yes"),OFFSET('Water Data'!$E$10,0,10*ROW('Water Data'!E1)),NA())</f>
        <v>#N/A</v>
      </c>
      <c r="M7" s="57">
        <f ca="true">+IF(AND(ISNUMBER(OFFSET('Water Data'!$F$5,0,10*ROW('Water Data'!F1))),'Data Summary'!CB7="Yes"),100-OFFSET('Water Data'!$F$5,0,10*ROW('Water Data'!F1)),NA())</f>
        <v>76.968996726362406</v>
      </c>
      <c r="N7" s="57">
        <f ca="true">+IF(AND(ISNUMBER(OFFSET('Water Data'!$F$7,0,10*ROW('Water Data'!F1))),'Data Summary'!CC7="Yes"),OFFSET('Water Data'!$F$7,0,10*ROW('Water Data'!F1)),NA())</f>
        <v>39.938378586558827</v>
      </c>
      <c r="O7" s="57">
        <f ca="true">+IF(AND(ISNUMBER(OFFSET('Water Data'!$F$10,0,10*ROW('Water Data'!F1))),'Data Summary'!CD7="Yes"),OFFSET('Water Data'!$F$10,0,10*ROW('Water Data'!F1)),NA())</f>
        <v>34.045830926246872</v>
      </c>
      <c r="P7" s="57">
        <f ca="true">+IF(AND(ISNUMBER(OFFSET('Water Data'!$G$5,0,10*ROW('Water Data'!G1))),'Data Summary'!CE7="Yes"),100-OFFSET('Water Data'!$G$5,0,10*ROW('Water Data'!G1)),NA())</f>
        <v>83.920872432158262</v>
      </c>
      <c r="Q7" s="57">
        <f ca="true">+IF(AND(ISNUMBER(OFFSET('Water Data'!$G$7,0,10*ROW('Water Data'!G1))),'Data Summary'!CF7="Yes"),OFFSET('Water Data'!$G$7,0,10*ROW('Water Data'!G1)),NA())</f>
        <v>51.230027897539941</v>
      </c>
      <c r="R7" s="57">
        <f ca="true">+IF(AND(ISNUMBER(OFFSET('Water Data'!$G$10,0,10*ROW('Water Data'!G1))),'Data Summary'!CG7="Yes"),OFFSET('Water Data'!$G$10,0,10*ROW('Water Data'!G1)),NA())</f>
        <v>45.764646208470708</v>
      </c>
      <c r="S7" s="57">
        <f ca="true">+IF(AND(ISNUMBER(OFFSET('Water Data'!$H$5,0,10*ROW('Water Data'!H1))),'Data Summary'!CH7="Yes"),100-OFFSET('Water Data'!$H$5,0,10*ROW('Water Data'!H1)),NA())</f>
        <v>98.235294117647058</v>
      </c>
      <c r="T7" s="57">
        <f ca="true">+IF(AND(ISNUMBER(OFFSET('Water Data'!$H$7,0,10*ROW('Water Data'!H1))),'Data Summary'!CI7="Yes"),OFFSET('Water Data'!$H$7,0,10*ROW('Water Data'!H1)),NA())</f>
        <v>85.294117647058826</v>
      </c>
      <c r="U7" s="57">
        <f ca="true">+IF(AND(ISNUMBER(OFFSET('Water Data'!$H$10,0,10*ROW('Water Data'!H1))),'Data Summary'!CJ7="Yes"),OFFSET('Water Data'!$H$10,0,10*ROW('Water Data'!H1)),NA())</f>
        <v>80</v>
      </c>
      <c r="V7" s="103">
        <f ca="true">+IF(AND(ISNUMBER(OFFSET('Sanitation Data'!$C$5,0,10*ROW('Sanitation Data'!C1))),'Data Summary'!CK7="Yes"),100-OFFSET('Sanitation Data'!$C$5,0,10*ROW('Sanitation Data'!C1)),NA())</f>
        <v>96.76</v>
      </c>
      <c r="W7" s="103">
        <f ca="true">+IF(AND(ISNUMBER(OFFSET('Sanitation Data'!$C$7,0,10*ROW('Sanitation Data'!C1))),'Data Summary'!CL7="Yes"),OFFSET('Sanitation Data'!$C$7,0,10*ROW('Sanitation Data'!C1)),NA())</f>
        <v>61.37</v>
      </c>
      <c r="X7" s="103" t="e">
        <f ca="true">+IF(AND(ISNUMBER(OFFSET('Sanitation Data'!$C$11,0,10*ROW('Sanitation Data'!C1))),'Data Summary'!CM7="Yes"),OFFSET('Sanitation Data'!$C$11,0,10*ROW('Sanitation Data'!C1)),NA())</f>
        <v>#N/A</v>
      </c>
      <c r="Y7" s="103" t="e">
        <f ca="true">+IF(AND(ISNUMBER(OFFSET('Sanitation Data'!$C$12,0,10*ROW('Sanitation Data'!C1))),'Data Summary'!CN7="Yes"),OFFSET('Sanitation Data'!$C$12,0,10*ROW('Sanitation Data'!C1)),NA())</f>
        <v>#N/A</v>
      </c>
      <c r="Z7" s="103">
        <f ca="true">+IF(AND(ISNUMBER(OFFSET('Sanitation Data'!$C$13,0,10*ROW('Sanitation Data'!C1))),'Data Summary'!CO7="Yes"),OFFSET('Sanitation Data'!$C$13,0,10*ROW('Sanitation Data'!C1)),NA())</f>
        <v>45.076000000000001</v>
      </c>
      <c r="AA7" s="103" t="e">
        <f ca="true">+IF(AND(ISNUMBER(OFFSET('Sanitation Data'!$D$5,0,10*ROW('Sanitation Data'!D1))),'Data Summary'!CP7="Yes"),100-OFFSET('Sanitation Data'!$D$5,0,10*ROW('Sanitation Data'!D1)),NA())</f>
        <v>#N/A</v>
      </c>
      <c r="AB7" s="103" t="e">
        <f ca="true">+IF(AND(ISNUMBER(OFFSET('Sanitation Data'!$D$7,0,10*ROW('Sanitation Data'!D1))),'Data Summary'!CQ7="Yes"),OFFSET('Sanitation Data'!$D$7,0,10*ROW('Sanitation Data'!D1)),NA())</f>
        <v>#N/A</v>
      </c>
      <c r="AC7" s="103" t="e">
        <f ca="true">+IF(AND(ISNUMBER(OFFSET('Sanitation Data'!$D$11,0,10*ROW('Sanitation Data'!D1))),'Data Summary'!CR7="Yes"),OFFSET('Sanitation Data'!$D$11,0,10*ROW('Sanitation Data'!D1)),NA())</f>
        <v>#N/A</v>
      </c>
      <c r="AD7" s="103" t="e">
        <f ca="true">+IF(AND(ISNUMBER(OFFSET('Sanitation Data'!$D$12,0,10*ROW('Sanitation Data'!D1))),'Data Summary'!CS7="Yes"),OFFSET('Sanitation Data'!$D$12,0,10*ROW('Sanitation Data'!D1)),NA())</f>
        <v>#N/A</v>
      </c>
      <c r="AE7" s="103" t="e">
        <f ca="true">+IF(AND(ISNUMBER(OFFSET('Sanitation Data'!$D$13,0,10*ROW('Sanitation Data'!D1))),'Data Summary'!CT7="Yes"),OFFSET('Sanitation Data'!$D$13,0,10*ROW('Sanitation Data'!D1)),NA())</f>
        <v>#N/A</v>
      </c>
      <c r="AF7" s="103" t="e">
        <f ca="true">+IF(AND(ISNUMBER(OFFSET('Sanitation Data'!$E$5,0,10*ROW('Sanitation Data'!E1))),'Data Summary'!CU7="Yes"),100-OFFSET('Sanitation Data'!$E$5,0,10*ROW('Sanitation Data'!E1)),NA())</f>
        <v>#N/A</v>
      </c>
      <c r="AG7" s="103" t="e">
        <f ca="true">+IF(AND(ISNUMBER(OFFSET('Sanitation Data'!$E$7,0,10*ROW('Sanitation Data'!E1))),'Data Summary'!CV7="Yes"),OFFSET('Sanitation Data'!$E$7,0,10*ROW('Sanitation Data'!E1)),NA())</f>
        <v>#N/A</v>
      </c>
      <c r="AH7" s="103" t="e">
        <f ca="true">+IF(AND(ISNUMBER(OFFSET('Sanitation Data'!$E$11,0,10*ROW('Sanitation Data'!E1))),'Data Summary'!CW7="Yes"),OFFSET('Sanitation Data'!$E$11,0,10*ROW('Sanitation Data'!E1)),NA())</f>
        <v>#N/A</v>
      </c>
      <c r="AI7" s="103" t="e">
        <f ca="true">+IF(AND(ISNUMBER(OFFSET('Sanitation Data'!$E$12,0,10*ROW('Sanitation Data'!E1))),'Data Summary'!CX7="Yes"),OFFSET('Sanitation Data'!$E$12,0,10*ROW('Sanitation Data'!E1)),NA())</f>
        <v>#N/A</v>
      </c>
      <c r="AJ7" s="103" t="e">
        <f ca="true">+IF(AND(ISNUMBER(OFFSET('Sanitation Data'!$E$13,0,10*ROW('Sanitation Data'!E1))),'Data Summary'!CY7="Yes"),OFFSET('Sanitation Data'!$E$13,0,10*ROW('Sanitation Data'!E1)),NA())</f>
        <v>#N/A</v>
      </c>
      <c r="AK7" s="103">
        <f ca="true">+IF(AND(ISNUMBER(OFFSET('Sanitation Data'!$F$5,0,10*ROW('Sanitation Data'!F1))),'Data Summary'!CZ7="Yes"),100-OFFSET('Sanitation Data'!$F$5,0,10*ROW('Sanitation Data'!F1)),NA())</f>
        <v>95.9</v>
      </c>
      <c r="AL7" s="103">
        <f ca="true">+IF(AND(ISNUMBER(OFFSET('Sanitation Data'!$F$7,0,10*ROW('Sanitation Data'!F1))),'Data Summary'!DA7="Yes"),OFFSET('Sanitation Data'!$F$7,0,10*ROW('Sanitation Data'!F1)),NA())</f>
        <v>61.925699999999999</v>
      </c>
      <c r="AM7" s="103" t="e">
        <f ca="true">+IF(AND(ISNUMBER(OFFSET('Sanitation Data'!$F$11,0,10*ROW('Sanitation Data'!F1))),'Data Summary'!DB7="Yes"),OFFSET('Sanitation Data'!$F$11,0,10*ROW('Sanitation Data'!F1)),NA())</f>
        <v>#N/A</v>
      </c>
      <c r="AN7" s="103" t="e">
        <f ca="true">+IF(AND(ISNUMBER(OFFSET('Sanitation Data'!$F$12,0,10*ROW('Sanitation Data'!F1))),'Data Summary'!DC7="Yes"),OFFSET('Sanitation Data'!$F$12,0,10*ROW('Sanitation Data'!F1)),NA())</f>
        <v>#N/A</v>
      </c>
      <c r="AO7" s="103">
        <f ca="true">+IF(AND(ISNUMBER(OFFSET('Sanitation Data'!$F$13,0,10*ROW('Sanitation Data'!F1))),'Data Summary'!DD7="Yes"),OFFSET('Sanitation Data'!$F$13,0,10*ROW('Sanitation Data'!F1)),NA())</f>
        <v>43.35</v>
      </c>
      <c r="AP7" s="103">
        <f ca="true">+IF(AND(ISNUMBER(OFFSET('Sanitation Data'!$G$5,0,10*ROW('Sanitation Data'!G1))),'Data Summary'!DE7="Yes"),100-OFFSET('Sanitation Data'!$G$5,0,10*ROW('Sanitation Data'!G1)),NA())</f>
        <v>96.73</v>
      </c>
      <c r="AQ7" s="103">
        <f ca="true">+IF(AND(ISNUMBER(OFFSET('Sanitation Data'!$G$7,0,10*ROW('Sanitation Data'!G1))),'Data Summary'!DF7="Yes"),OFFSET('Sanitation Data'!$G$7,0,10*ROW('Sanitation Data'!G1)),NA())</f>
        <v>60.689599999999999</v>
      </c>
      <c r="AR7" s="103" t="e">
        <f ca="true">+IF(AND(ISNUMBER(OFFSET('Sanitation Data'!$G$11,0,10*ROW('Sanitation Data'!G1))),'Data Summary'!DG7="Yes"),OFFSET('Sanitation Data'!$G$11,0,10*ROW('Sanitation Data'!G1)),NA())</f>
        <v>#N/A</v>
      </c>
      <c r="AS7" s="103" t="e">
        <f ca="true">+IF(AND(ISNUMBER(OFFSET('Sanitation Data'!$G$12,0,10*ROW('Sanitation Data'!G1))),'Data Summary'!DH7="Yes"),OFFSET('Sanitation Data'!$G$12,0,10*ROW('Sanitation Data'!G1)),NA())</f>
        <v>#N/A</v>
      </c>
      <c r="AT7" s="103">
        <f ca="true">+IF(AND(ISNUMBER(OFFSET('Sanitation Data'!$G$13,0,10*ROW('Sanitation Data'!G1))),'Data Summary'!DI7="Yes"),OFFSET('Sanitation Data'!$G$13,0,10*ROW('Sanitation Data'!G1)),NA())</f>
        <v>44.28</v>
      </c>
      <c r="AU7" s="103">
        <f ca="true">+IF(AND(ISNUMBER(OFFSET('Sanitation Data'!$H$5,0,10*ROW('Sanitation Data'!H1))),'Data Summary'!DJ7="Yes"),100-OFFSET('Sanitation Data'!$H$5,0,10*ROW('Sanitation Data'!H1)),NA())</f>
        <v>97.69</v>
      </c>
      <c r="AV7" s="103">
        <f ca="true">+IF(AND(ISNUMBER(OFFSET('Sanitation Data'!$H$7,0,10*ROW('Sanitation Data'!H1))),'Data Summary'!DK7="Yes"),OFFSET('Sanitation Data'!$H$7,0,10*ROW('Sanitation Data'!H1)),NA())</f>
        <v>80.924800000000005</v>
      </c>
      <c r="AW7" s="103" t="e">
        <f ca="true">+IF(AND(ISNUMBER(OFFSET('Sanitation Data'!$H$11,0,10*ROW('Sanitation Data'!H1))),'Data Summary'!DL7="Yes"),OFFSET('Sanitation Data'!$H$11,0,10*ROW('Sanitation Data'!H1)),NA())</f>
        <v>#N/A</v>
      </c>
      <c r="AX7" s="103" t="e">
        <f ca="true">+IF(AND(ISNUMBER(OFFSET('Sanitation Data'!$H$12,0,10*ROW('Sanitation Data'!H1))),'Data Summary'!DM7="Yes"),OFFSET('Sanitation Data'!$H$12,0,10*ROW('Sanitation Data'!H1)),NA())</f>
        <v>#N/A</v>
      </c>
      <c r="AY7" s="103">
        <f ca="true">+IF(AND(ISNUMBER(OFFSET('Sanitation Data'!$H$13,0,10*ROW('Sanitation Data'!H1))),'Data Summary'!DN7="Yes"),OFFSET('Sanitation Data'!$H$13,0,10*ROW('Sanitation Data'!H1)),NA())</f>
        <v>69.36</v>
      </c>
      <c r="AZ7" s="108">
        <f ca="true">+IF(AND(ISNUMBER(OFFSET('Hygiene Data'!$C$6,0,10*ROW('Hygiene Data'!C1))),'Data Summary'!DO7="Yes"),OFFSET('Hygiene Data'!$C$6,0,10*ROW('Hygiene Data'!C1)),NA())</f>
        <v>56.47</v>
      </c>
      <c r="BA7" s="108">
        <f ca="true">+IF(AND(ISNUMBER(OFFSET('Hygiene Data'!$C$8,0,10*ROW('Hygiene Data'!C1))),'Data Summary'!DP7="Yes"),OFFSET('Hygiene Data'!$C$8,0,10*ROW('Hygiene Data'!C1)),NA())</f>
        <v>56.029000000000003</v>
      </c>
      <c r="BB7" s="108">
        <f ca="true">+IF(AND(ISNUMBER(OFFSET('Hygiene Data'!$C$10,0,10*ROW('Hygiene Data'!C1))),'Data Summary'!DQ7="Yes"),OFFSET('Hygiene Data'!$C$10,0,10*ROW('Hygiene Data'!C1)),NA())</f>
        <v>13.27</v>
      </c>
      <c r="BC7" s="108" t="e">
        <f ca="true">+IF(AND(ISNUMBER(OFFSET('Hygiene Data'!$D$6,0,10*ROW('Hygiene Data'!D1))),'Data Summary'!DR7="Yes"),OFFSET('Hygiene Data'!$D$6,0,10*ROW('Hygiene Data'!D1)),NA())</f>
        <v>#N/A</v>
      </c>
      <c r="BD7" s="108" t="e">
        <f ca="true">+IF(AND(ISNUMBER(OFFSET('Hygiene Data'!$D$8,0,10*ROW('Hygiene Data'!D1))),'Data Summary'!DS7="Yes"),OFFSET('Hygiene Data'!$D$8,0,10*ROW('Hygiene Data'!D1)),NA())</f>
        <v>#N/A</v>
      </c>
      <c r="BE7" s="108" t="e">
        <f ca="true">+IF(AND(ISNUMBER(OFFSET('Hygiene Data'!$D$10,0,10*ROW('Hygiene Data'!D1))),'Data Summary'!DT7="Yes"),OFFSET('Hygiene Data'!$D$10,0,10*ROW('Hygiene Data'!D1)),NA())</f>
        <v>#N/A</v>
      </c>
      <c r="BF7" s="108" t="e">
        <f ca="true">+IF(AND(ISNUMBER(OFFSET('Hygiene Data'!$E$6,0,10*ROW('Hygiene Data'!E1))),'Data Summary'!DU7="Yes"),OFFSET('Hygiene Data'!$E$6,0,10*ROW('Hygiene Data'!E1)),NA())</f>
        <v>#N/A</v>
      </c>
      <c r="BG7" s="108" t="e">
        <f ca="true">+IF(AND(ISNUMBER(OFFSET('Hygiene Data'!$E$8,0,10*ROW('Hygiene Data'!E1))),'Data Summary'!DV7="Yes"),OFFSET('Hygiene Data'!$E$8,0,10*ROW('Hygiene Data'!E1)),NA())</f>
        <v>#N/A</v>
      </c>
      <c r="BH7" s="108" t="e">
        <f ca="true">+IF(AND(ISNUMBER(OFFSET('Hygiene Data'!$E$10,0,10*ROW('Hygiene Data'!E1))),'Data Summary'!DW7="Yes"),OFFSET('Hygiene Data'!$E$10,0,10*ROW('Hygiene Data'!E1)),NA())</f>
        <v>#N/A</v>
      </c>
      <c r="BI7" s="108">
        <f ca="true">+IF(AND(ISNUMBER(OFFSET('Hygiene Data'!$F$6,0,10*ROW('Hygiene Data'!F1))),'Data Summary'!DX7="Yes"),OFFSET('Hygiene Data'!$F$6,0,10*ROW('Hygiene Data'!F1)),NA())</f>
        <v>55.286000000000001</v>
      </c>
      <c r="BJ7" s="108">
        <f ca="true">+IF(AND(ISNUMBER(OFFSET('Hygiene Data'!$F$8,0,10*ROW('Hygiene Data'!F1))),'Data Summary'!DY7="Yes"),OFFSET('Hygiene Data'!$F$8,0,10*ROW('Hygiene Data'!F1)),NA())</f>
        <v>54.75</v>
      </c>
      <c r="BK7" s="108">
        <f ca="true">+IF(AND(ISNUMBER(OFFSET('Hygiene Data'!$F$10,0,10*ROW('Hygiene Data'!F1))),'Data Summary'!DZ7="Yes"),OFFSET('Hygiene Data'!$F$10,0,10*ROW('Hygiene Data'!F1)),NA())</f>
        <v>14.21</v>
      </c>
      <c r="BL7" s="108">
        <f ca="true">+IF(AND(ISNUMBER(OFFSET('Hygiene Data'!$G$6,0,10*ROW('Hygiene Data'!G1))),'Data Summary'!EA7="Yes"),OFFSET('Hygiene Data'!$G$6,0,10*ROW('Hygiene Data'!G1)),NA())</f>
        <v>56.2</v>
      </c>
      <c r="BM7" s="108">
        <f ca="true">+IF(AND(ISNUMBER(OFFSET('Hygiene Data'!$G$8,0,10*ROW('Hygiene Data'!G1))),'Data Summary'!EB7="Yes"),OFFSET('Hygiene Data'!$G$8,0,10*ROW('Hygiene Data'!G1)),NA())</f>
        <v>55.74</v>
      </c>
      <c r="BN7" s="108">
        <f ca="true">+IF(AND(ISNUMBER(OFFSET('Hygiene Data'!$G$10,0,10*ROW('Hygiene Data'!G1))),'Data Summary'!EC7="Yes"),OFFSET('Hygiene Data'!$G$10,0,10*ROW('Hygiene Data'!G1)),NA())</f>
        <v>12.997999999999999</v>
      </c>
      <c r="BO7" s="108">
        <f ca="true">+IF(AND(ISNUMBER(OFFSET('Hygiene Data'!$H$6,0,10*ROW('Hygiene Data'!H1))),'Data Summary'!ED7="Yes"),OFFSET('Hygiene Data'!$H$6,0,10*ROW('Hygiene Data'!H1)),NA())</f>
        <v>63.01</v>
      </c>
      <c r="BP7" s="108">
        <f ca="true">+IF(AND(ISNUMBER(OFFSET('Hygiene Data'!$H$8,0,10*ROW('Hygiene Data'!H1))),'Data Summary'!EE7="Yes"),OFFSET('Hygiene Data'!$H$8,0,10*ROW('Hygiene Data'!H1)),NA())</f>
        <v>63.01</v>
      </c>
      <c r="BQ7" s="108">
        <f ca="true">+IF(AND(ISNUMBER(OFFSET('Hygiene Data'!$H$10,0,10*ROW('Hygiene Data'!H1))),'Data Summary'!EF7="Yes"),OFFSET('Hygiene Data'!$H$10,0,10*ROW('Hygiene Data'!H1)),NA())</f>
        <v>17.920000000000002</v>
      </c>
    </row>
    <row r="8" x14ac:dyDescent="0.2">
      <c r="A8" s="56" t="e">
        <f ca="true">+IF(OFFSET('Water Data'!$B$1,0,10*ROW('Water Data'!B2))="",NA(),OFFSET('Water Data'!$B$1,0,10*ROW('Water Data'!B2)))</f>
        <v>#N/A</v>
      </c>
      <c r="B8" s="56" t="e">
        <f ca="true">+IF(OFFSET('Water Data'!$A$3,0,10*ROW('Water Data'!A2))="",NA(),OFFSET('Water Data'!$A$3,0,10*ROW('Water Data'!A2)))</f>
        <v>#N/A</v>
      </c>
      <c r="C8" s="56" t="e">
        <f ca="true">+IF(OFFSET('Water Data'!$C$3,0,10*ROW('Water Data'!C2))="",NA(),OFFSET('Water Data'!$C$3,0,10*ROW('Water Data'!C2)))</f>
        <v>#N/A</v>
      </c>
      <c r="D8" s="57" t="e">
        <f ca="true">+IF(AND(ISNUMBER(OFFSET('Water Data'!$C$5,0,10*ROW('Water Data'!C2))),'Data Summary'!BS8="Yes"),100-OFFSET('Water Data'!$C$5,0,10*ROW('Water Data'!C2)),NA())</f>
        <v>#N/A</v>
      </c>
      <c r="E8" s="57" t="e">
        <f ca="true">+IF(AND(ISNUMBER(OFFSET('Water Data'!$C$7,0,10*ROW('Water Data'!C2))),'Data Summary'!BT8="Yes"),OFFSET('Water Data'!$C$7,0,10*ROW('Water Data'!C2)),NA())</f>
        <v>#N/A</v>
      </c>
      <c r="F8" s="57" t="e">
        <f ca="true">+IF(AND(ISNUMBER(OFFSET('Water Data'!$C$10,0,10*ROW('Water Data'!C2))),'Data Summary'!BU8="Yes"),OFFSET('Water Data'!$C$10,0,10*ROW('Water Data'!C2)),NA())</f>
        <v>#N/A</v>
      </c>
      <c r="G8" s="57" t="e">
        <f ca="true">+IF(AND(ISNUMBER(OFFSET('Water Data'!$D$5,0,10*ROW('Water Data'!D2))),'Data Summary'!BV8="Yes"),100-OFFSET('Water Data'!$D$5,0,10*ROW('Water Data'!D2)),NA())</f>
        <v>#N/A</v>
      </c>
      <c r="H8" s="57" t="e">
        <f ca="true">+IF(AND(ISNUMBER(OFFSET('Water Data'!$D$7,0,10*ROW('Water Data'!D2))),'Data Summary'!BW8="Yes"),OFFSET('Water Data'!$D$7,0,10*ROW('Water Data'!D2)),NA())</f>
        <v>#N/A</v>
      </c>
      <c r="I8" s="57" t="e">
        <f ca="true">+IF(AND(ISNUMBER(OFFSET('Water Data'!$D$10,0,10*ROW('Water Data'!D2))),'Data Summary'!BX8="Yes"),OFFSET('Water Data'!$D$10,0,10*ROW('Water Data'!D2)),NA())</f>
        <v>#N/A</v>
      </c>
      <c r="J8" s="57" t="e">
        <f ca="true">+IF(AND(ISNUMBER(OFFSET('Water Data'!$E$5,0,10*ROW('Water Data'!E2))),'Data Summary'!BY8="Yes"),100-OFFSET('Water Data'!$E$5,0,10*ROW('Water Data'!E2)),NA())</f>
        <v>#N/A</v>
      </c>
      <c r="K8" s="57" t="e">
        <f ca="true">+IF(AND(ISNUMBER(OFFSET('Water Data'!$E$7,0,10*ROW('Water Data'!E2))),'Data Summary'!BZ8="Yes"),OFFSET('Water Data'!$E$7,0,10*ROW('Water Data'!E2)),NA())</f>
        <v>#N/A</v>
      </c>
      <c r="L8" s="57" t="e">
        <f ca="true">+IF(AND(ISNUMBER(OFFSET('Water Data'!$E$10,0,10*ROW('Water Data'!E2))),'Data Summary'!CA8="Yes"),OFFSET('Water Data'!$E$10,0,10*ROW('Water Data'!E2)),NA())</f>
        <v>#N/A</v>
      </c>
      <c r="M8" s="57" t="e">
        <f ca="true">+IF(AND(ISNUMBER(OFFSET('Water Data'!$F$5,0,10*ROW('Water Data'!F2))),'Data Summary'!CB8="Yes"),100-OFFSET('Water Data'!$F$5,0,10*ROW('Water Data'!F2)),NA())</f>
        <v>#N/A</v>
      </c>
      <c r="N8" s="57" t="e">
        <f ca="true">+IF(AND(ISNUMBER(OFFSET('Water Data'!$F$7,0,10*ROW('Water Data'!F2))),'Data Summary'!CC8="Yes"),OFFSET('Water Data'!$F$7,0,10*ROW('Water Data'!F2)),NA())</f>
        <v>#N/A</v>
      </c>
      <c r="O8" s="57" t="e">
        <f ca="true">+IF(AND(ISNUMBER(OFFSET('Water Data'!$F$10,0,10*ROW('Water Data'!F2))),'Data Summary'!CD8="Yes"),OFFSET('Water Data'!$F$10,0,10*ROW('Water Data'!F2)),NA())</f>
        <v>#N/A</v>
      </c>
      <c r="P8" s="57" t="e">
        <f ca="true">+IF(AND(ISNUMBER(OFFSET('Water Data'!$G$5,0,10*ROW('Water Data'!G2))),'Data Summary'!CE8="Yes"),100-OFFSET('Water Data'!$G$5,0,10*ROW('Water Data'!G2)),NA())</f>
        <v>#N/A</v>
      </c>
      <c r="Q8" s="57" t="e">
        <f ca="true">+IF(AND(ISNUMBER(OFFSET('Water Data'!$G$7,0,10*ROW('Water Data'!G2))),'Data Summary'!CF8="Yes"),OFFSET('Water Data'!$G$7,0,10*ROW('Water Data'!G2)),NA())</f>
        <v>#N/A</v>
      </c>
      <c r="R8" s="57" t="e">
        <f ca="true">+IF(AND(ISNUMBER(OFFSET('Water Data'!$G$10,0,10*ROW('Water Data'!G2))),'Data Summary'!CG8="Yes"),OFFSET('Water Data'!$G$10,0,10*ROW('Water Data'!G2)),NA())</f>
        <v>#N/A</v>
      </c>
      <c r="S8" s="57" t="e">
        <f ca="true">+IF(AND(ISNUMBER(OFFSET('Water Data'!$H$5,0,10*ROW('Water Data'!H2))),'Data Summary'!CH8="Yes"),100-OFFSET('Water Data'!$H$5,0,10*ROW('Water Data'!H2)),NA())</f>
        <v>#N/A</v>
      </c>
      <c r="T8" s="57" t="e">
        <f ca="true">+IF(AND(ISNUMBER(OFFSET('Water Data'!$H$7,0,10*ROW('Water Data'!H2))),'Data Summary'!CI8="Yes"),OFFSET('Water Data'!$H$7,0,10*ROW('Water Data'!H2)),NA())</f>
        <v>#N/A</v>
      </c>
      <c r="U8" s="57" t="e">
        <f ca="true">+IF(AND(ISNUMBER(OFFSET('Water Data'!$H$10,0,10*ROW('Water Data'!H2))),'Data Summary'!CJ8="Yes"),OFFSET('Water Data'!$H$10,0,10*ROW('Water Data'!H2)),NA())</f>
        <v>#N/A</v>
      </c>
      <c r="V8" s="103" t="e">
        <f ca="true">+IF(AND(ISNUMBER(OFFSET('Sanitation Data'!$C$5,0,10*ROW('Sanitation Data'!C2))),'Data Summary'!CK8="Yes"),100-OFFSET('Sanitation Data'!$C$5,0,10*ROW('Sanitation Data'!C2)),NA())</f>
        <v>#N/A</v>
      </c>
      <c r="W8" s="103" t="e">
        <f ca="true">+IF(AND(ISNUMBER(OFFSET('Sanitation Data'!$C$7,0,10*ROW('Sanitation Data'!C2))),'Data Summary'!CL8="Yes"),OFFSET('Sanitation Data'!$C$7,0,10*ROW('Sanitation Data'!C2)),NA())</f>
        <v>#N/A</v>
      </c>
      <c r="X8" s="103" t="e">
        <f ca="true">+IF(AND(ISNUMBER(OFFSET('Sanitation Data'!$C$11,0,10*ROW('Sanitation Data'!C2))),'Data Summary'!CM8="Yes"),OFFSET('Sanitation Data'!$C$11,0,10*ROW('Sanitation Data'!C2)),NA())</f>
        <v>#N/A</v>
      </c>
      <c r="Y8" s="103" t="e">
        <f ca="true">+IF(AND(ISNUMBER(OFFSET('Sanitation Data'!$C$12,0,10*ROW('Sanitation Data'!C2))),'Data Summary'!CN8="Yes"),OFFSET('Sanitation Data'!$C$12,0,10*ROW('Sanitation Data'!C2)),NA())</f>
        <v>#N/A</v>
      </c>
      <c r="Z8" s="103" t="e">
        <f ca="true">+IF(AND(ISNUMBER(OFFSET('Sanitation Data'!$C$13,0,10*ROW('Sanitation Data'!C2))),'Data Summary'!CO8="Yes"),OFFSET('Sanitation Data'!$C$13,0,10*ROW('Sanitation Data'!C2)),NA())</f>
        <v>#N/A</v>
      </c>
      <c r="AA8" s="103" t="e">
        <f ca="true">+IF(AND(ISNUMBER(OFFSET('Sanitation Data'!$D$5,0,10*ROW('Sanitation Data'!D2))),'Data Summary'!CP8="Yes"),100-OFFSET('Sanitation Data'!$D$5,0,10*ROW('Sanitation Data'!D2)),NA())</f>
        <v>#N/A</v>
      </c>
      <c r="AB8" s="103" t="e">
        <f ca="true">+IF(AND(ISNUMBER(OFFSET('Sanitation Data'!$D$7,0,10*ROW('Sanitation Data'!D2))),'Data Summary'!CQ8="Yes"),OFFSET('Sanitation Data'!$D$7,0,10*ROW('Sanitation Data'!D2)),NA())</f>
        <v>#N/A</v>
      </c>
      <c r="AC8" s="103" t="e">
        <f ca="true">+IF(AND(ISNUMBER(OFFSET('Sanitation Data'!$D$11,0,10*ROW('Sanitation Data'!D2))),'Data Summary'!CR8="Yes"),OFFSET('Sanitation Data'!$D$11,0,10*ROW('Sanitation Data'!D2)),NA())</f>
        <v>#N/A</v>
      </c>
      <c r="AD8" s="103" t="e">
        <f ca="true">+IF(AND(ISNUMBER(OFFSET('Sanitation Data'!$D$12,0,10*ROW('Sanitation Data'!D2))),'Data Summary'!CS8="Yes"),OFFSET('Sanitation Data'!$D$12,0,10*ROW('Sanitation Data'!D2)),NA())</f>
        <v>#N/A</v>
      </c>
      <c r="AE8" s="103" t="e">
        <f ca="true">+IF(AND(ISNUMBER(OFFSET('Sanitation Data'!$D$13,0,10*ROW('Sanitation Data'!D2))),'Data Summary'!CT8="Yes"),OFFSET('Sanitation Data'!$D$13,0,10*ROW('Sanitation Data'!D2)),NA())</f>
        <v>#N/A</v>
      </c>
      <c r="AF8" s="103" t="e">
        <f ca="true">+IF(AND(ISNUMBER(OFFSET('Sanitation Data'!$E$5,0,10*ROW('Sanitation Data'!E2))),'Data Summary'!CU8="Yes"),100-OFFSET('Sanitation Data'!$E$5,0,10*ROW('Sanitation Data'!E2)),NA())</f>
        <v>#N/A</v>
      </c>
      <c r="AG8" s="103" t="e">
        <f ca="true">+IF(AND(ISNUMBER(OFFSET('Sanitation Data'!$E$7,0,10*ROW('Sanitation Data'!E2))),'Data Summary'!CV8="Yes"),OFFSET('Sanitation Data'!$E$7,0,10*ROW('Sanitation Data'!E2)),NA())</f>
        <v>#N/A</v>
      </c>
      <c r="AH8" s="103" t="e">
        <f ca="true">+IF(AND(ISNUMBER(OFFSET('Sanitation Data'!$E$11,0,10*ROW('Sanitation Data'!E2))),'Data Summary'!CW8="Yes"),OFFSET('Sanitation Data'!$E$11,0,10*ROW('Sanitation Data'!E2)),NA())</f>
        <v>#N/A</v>
      </c>
      <c r="AI8" s="103" t="e">
        <f ca="true">+IF(AND(ISNUMBER(OFFSET('Sanitation Data'!$E$12,0,10*ROW('Sanitation Data'!E2))),'Data Summary'!CX8="Yes"),OFFSET('Sanitation Data'!$E$12,0,10*ROW('Sanitation Data'!E2)),NA())</f>
        <v>#N/A</v>
      </c>
      <c r="AJ8" s="103" t="e">
        <f ca="true">+IF(AND(ISNUMBER(OFFSET('Sanitation Data'!$E$13,0,10*ROW('Sanitation Data'!E2))),'Data Summary'!CY8="Yes"),OFFSET('Sanitation Data'!$E$13,0,10*ROW('Sanitation Data'!E2)),NA())</f>
        <v>#N/A</v>
      </c>
      <c r="AK8" s="103" t="e">
        <f ca="true">+IF(AND(ISNUMBER(OFFSET('Sanitation Data'!$F$5,0,10*ROW('Sanitation Data'!F2))),'Data Summary'!CZ8="Yes"),100-OFFSET('Sanitation Data'!$F$5,0,10*ROW('Sanitation Data'!F2)),NA())</f>
        <v>#N/A</v>
      </c>
      <c r="AL8" s="103" t="e">
        <f ca="true">+IF(AND(ISNUMBER(OFFSET('Sanitation Data'!$F$7,0,10*ROW('Sanitation Data'!F2))),'Data Summary'!DA8="Yes"),OFFSET('Sanitation Data'!$F$7,0,10*ROW('Sanitation Data'!F2)),NA())</f>
        <v>#N/A</v>
      </c>
      <c r="AM8" s="103" t="e">
        <f ca="true">+IF(AND(ISNUMBER(OFFSET('Sanitation Data'!$F$11,0,10*ROW('Sanitation Data'!F2))),'Data Summary'!DB8="Yes"),OFFSET('Sanitation Data'!$F$11,0,10*ROW('Sanitation Data'!F2)),NA())</f>
        <v>#N/A</v>
      </c>
      <c r="AN8" s="103" t="e">
        <f ca="true">+IF(AND(ISNUMBER(OFFSET('Sanitation Data'!$F$12,0,10*ROW('Sanitation Data'!F2))),'Data Summary'!DC8="Yes"),OFFSET('Sanitation Data'!$F$12,0,10*ROW('Sanitation Data'!F2)),NA())</f>
        <v>#N/A</v>
      </c>
      <c r="AO8" s="103" t="e">
        <f ca="true">+IF(AND(ISNUMBER(OFFSET('Sanitation Data'!$F$13,0,10*ROW('Sanitation Data'!F2))),'Data Summary'!DD8="Yes"),OFFSET('Sanitation Data'!$F$13,0,10*ROW('Sanitation Data'!F2)),NA())</f>
        <v>#N/A</v>
      </c>
      <c r="AP8" s="103" t="e">
        <f ca="true">+IF(AND(ISNUMBER(OFFSET('Sanitation Data'!$G$5,0,10*ROW('Sanitation Data'!G2))),'Data Summary'!DE8="Yes"),100-OFFSET('Sanitation Data'!$G$5,0,10*ROW('Sanitation Data'!G2)),NA())</f>
        <v>#N/A</v>
      </c>
      <c r="AQ8" s="103" t="e">
        <f ca="true">+IF(AND(ISNUMBER(OFFSET('Sanitation Data'!$G$7,0,10*ROW('Sanitation Data'!G2))),'Data Summary'!DF8="Yes"),OFFSET('Sanitation Data'!$G$7,0,10*ROW('Sanitation Data'!G2)),NA())</f>
        <v>#N/A</v>
      </c>
      <c r="AR8" s="103" t="e">
        <f ca="true">+IF(AND(ISNUMBER(OFFSET('Sanitation Data'!$G$11,0,10*ROW('Sanitation Data'!G2))),'Data Summary'!DG8="Yes"),OFFSET('Sanitation Data'!$G$11,0,10*ROW('Sanitation Data'!G2)),NA())</f>
        <v>#N/A</v>
      </c>
      <c r="AS8" s="103" t="e">
        <f ca="true">+IF(AND(ISNUMBER(OFFSET('Sanitation Data'!$G$12,0,10*ROW('Sanitation Data'!G2))),'Data Summary'!DH8="Yes"),OFFSET('Sanitation Data'!$G$12,0,10*ROW('Sanitation Data'!G2)),NA())</f>
        <v>#N/A</v>
      </c>
      <c r="AT8" s="103" t="e">
        <f ca="true">+IF(AND(ISNUMBER(OFFSET('Sanitation Data'!$G$13,0,10*ROW('Sanitation Data'!G2))),'Data Summary'!DI8="Yes"),OFFSET('Sanitation Data'!$G$13,0,10*ROW('Sanitation Data'!G2)),NA())</f>
        <v>#N/A</v>
      </c>
      <c r="AU8" s="103" t="e">
        <f ca="true">+IF(AND(ISNUMBER(OFFSET('Sanitation Data'!$H$5,0,10*ROW('Sanitation Data'!H2))),'Data Summary'!DJ8="Yes"),100-OFFSET('Sanitation Data'!$H$5,0,10*ROW('Sanitation Data'!H2)),NA())</f>
        <v>#N/A</v>
      </c>
      <c r="AV8" s="103" t="e">
        <f ca="true">+IF(AND(ISNUMBER(OFFSET('Sanitation Data'!$H$7,0,10*ROW('Sanitation Data'!H2))),'Data Summary'!DK8="Yes"),OFFSET('Sanitation Data'!$H$7,0,10*ROW('Sanitation Data'!H2)),NA())</f>
        <v>#N/A</v>
      </c>
      <c r="AW8" s="103" t="e">
        <f ca="true">+IF(AND(ISNUMBER(OFFSET('Sanitation Data'!$H$11,0,10*ROW('Sanitation Data'!H2))),'Data Summary'!DL8="Yes"),OFFSET('Sanitation Data'!$H$11,0,10*ROW('Sanitation Data'!H2)),NA())</f>
        <v>#N/A</v>
      </c>
      <c r="AX8" s="103" t="e">
        <f ca="true">+IF(AND(ISNUMBER(OFFSET('Sanitation Data'!$H$12,0,10*ROW('Sanitation Data'!H2))),'Data Summary'!DM8="Yes"),OFFSET('Sanitation Data'!$H$12,0,10*ROW('Sanitation Data'!H2)),NA())</f>
        <v>#N/A</v>
      </c>
      <c r="AY8" s="103" t="e">
        <f ca="true">+IF(AND(ISNUMBER(OFFSET('Sanitation Data'!$H$13,0,10*ROW('Sanitation Data'!H2))),'Data Summary'!DN8="Yes"),OFFSET('Sanitation Data'!$H$13,0,10*ROW('Sanitation Data'!H2)),NA())</f>
        <v>#N/A</v>
      </c>
      <c r="AZ8" s="108" t="e">
        <f ca="true">+IF(AND(ISNUMBER(OFFSET('Hygiene Data'!$C$6,0,10*ROW('Hygiene Data'!C2))),'Data Summary'!DO8="Yes"),OFFSET('Hygiene Data'!$C$6,0,10*ROW('Hygiene Data'!C2)),NA())</f>
        <v>#N/A</v>
      </c>
      <c r="BA8" s="108" t="e">
        <f ca="true">+IF(AND(ISNUMBER(OFFSET('Hygiene Data'!$C$8,0,10*ROW('Hygiene Data'!C2))),'Data Summary'!DP8="Yes"),OFFSET('Hygiene Data'!$C$8,0,10*ROW('Hygiene Data'!C2)),NA())</f>
        <v>#N/A</v>
      </c>
      <c r="BB8" s="108" t="e">
        <f ca="true">+IF(AND(ISNUMBER(OFFSET('Hygiene Data'!$C$10,0,10*ROW('Hygiene Data'!C2))),'Data Summary'!DQ8="Yes"),OFFSET('Hygiene Data'!$C$10,0,10*ROW('Hygiene Data'!C2)),NA())</f>
        <v>#N/A</v>
      </c>
      <c r="BC8" s="108" t="e">
        <f ca="true">+IF(AND(ISNUMBER(OFFSET('Hygiene Data'!$D$6,0,10*ROW('Hygiene Data'!D2))),'Data Summary'!DR8="Yes"),OFFSET('Hygiene Data'!$D$6,0,10*ROW('Hygiene Data'!D2)),NA())</f>
        <v>#N/A</v>
      </c>
      <c r="BD8" s="108" t="e">
        <f ca="true">+IF(AND(ISNUMBER(OFFSET('Hygiene Data'!$D$8,0,10*ROW('Hygiene Data'!D2))),'Data Summary'!DS8="Yes"),OFFSET('Hygiene Data'!$D$8,0,10*ROW('Hygiene Data'!D2)),NA())</f>
        <v>#N/A</v>
      </c>
      <c r="BE8" s="108" t="e">
        <f ca="true">+IF(AND(ISNUMBER(OFFSET('Hygiene Data'!$D$10,0,10*ROW('Hygiene Data'!D2))),'Data Summary'!DT8="Yes"),OFFSET('Hygiene Data'!$D$10,0,10*ROW('Hygiene Data'!D2)),NA())</f>
        <v>#N/A</v>
      </c>
      <c r="BF8" s="108" t="e">
        <f ca="true">+IF(AND(ISNUMBER(OFFSET('Hygiene Data'!$E$6,0,10*ROW('Hygiene Data'!E2))),'Data Summary'!DU8="Yes"),OFFSET('Hygiene Data'!$E$6,0,10*ROW('Hygiene Data'!E2)),NA())</f>
        <v>#N/A</v>
      </c>
      <c r="BG8" s="108" t="e">
        <f ca="true">+IF(AND(ISNUMBER(OFFSET('Hygiene Data'!$E$8,0,10*ROW('Hygiene Data'!E2))),'Data Summary'!DV8="Yes"),OFFSET('Hygiene Data'!$E$8,0,10*ROW('Hygiene Data'!E2)),NA())</f>
        <v>#N/A</v>
      </c>
      <c r="BH8" s="108" t="e">
        <f ca="true">+IF(AND(ISNUMBER(OFFSET('Hygiene Data'!$E$10,0,10*ROW('Hygiene Data'!E2))),'Data Summary'!DW8="Yes"),OFFSET('Hygiene Data'!$E$10,0,10*ROW('Hygiene Data'!E2)),NA())</f>
        <v>#N/A</v>
      </c>
      <c r="BI8" s="108" t="e">
        <f ca="true">+IF(AND(ISNUMBER(OFFSET('Hygiene Data'!$F$6,0,10*ROW('Hygiene Data'!F2))),'Data Summary'!DX8="Yes"),OFFSET('Hygiene Data'!$F$6,0,10*ROW('Hygiene Data'!F2)),NA())</f>
        <v>#N/A</v>
      </c>
      <c r="BJ8" s="108" t="e">
        <f ca="true">+IF(AND(ISNUMBER(OFFSET('Hygiene Data'!$F$8,0,10*ROW('Hygiene Data'!F2))),'Data Summary'!DY8="Yes"),OFFSET('Hygiene Data'!$F$8,0,10*ROW('Hygiene Data'!F2)),NA())</f>
        <v>#N/A</v>
      </c>
      <c r="BK8" s="108" t="e">
        <f ca="true">+IF(AND(ISNUMBER(OFFSET('Hygiene Data'!$F$10,0,10*ROW('Hygiene Data'!F2))),'Data Summary'!DZ8="Yes"),OFFSET('Hygiene Data'!$F$10,0,10*ROW('Hygiene Data'!F2)),NA())</f>
        <v>#N/A</v>
      </c>
      <c r="BL8" s="108" t="e">
        <f ca="true">+IF(AND(ISNUMBER(OFFSET('Hygiene Data'!$G$6,0,10*ROW('Hygiene Data'!G2))),'Data Summary'!EA8="Yes"),OFFSET('Hygiene Data'!$G$6,0,10*ROW('Hygiene Data'!G2)),NA())</f>
        <v>#N/A</v>
      </c>
      <c r="BM8" s="108" t="e">
        <f ca="true">+IF(AND(ISNUMBER(OFFSET('Hygiene Data'!$G$8,0,10*ROW('Hygiene Data'!G2))),'Data Summary'!EB8="Yes"),OFFSET('Hygiene Data'!$G$8,0,10*ROW('Hygiene Data'!G2)),NA())</f>
        <v>#N/A</v>
      </c>
      <c r="BN8" s="108" t="e">
        <f ca="true">+IF(AND(ISNUMBER(OFFSET('Hygiene Data'!$G$10,0,10*ROW('Hygiene Data'!G2))),'Data Summary'!EC8="Yes"),OFFSET('Hygiene Data'!$G$10,0,10*ROW('Hygiene Data'!G2)),NA())</f>
        <v>#N/A</v>
      </c>
      <c r="BO8" s="108" t="e">
        <f ca="true">+IF(AND(ISNUMBER(OFFSET('Hygiene Data'!$H$6,0,10*ROW('Hygiene Data'!H2))),'Data Summary'!ED8="Yes"),OFFSET('Hygiene Data'!$H$6,0,10*ROW('Hygiene Data'!H2)),NA())</f>
        <v>#N/A</v>
      </c>
      <c r="BP8" s="108" t="e">
        <f ca="true">+IF(AND(ISNUMBER(OFFSET('Hygiene Data'!$H$8,0,10*ROW('Hygiene Data'!H2))),'Data Summary'!EE8="Yes"),OFFSET('Hygiene Data'!$H$8,0,10*ROW('Hygiene Data'!H2)),NA())</f>
        <v>#N/A</v>
      </c>
      <c r="BQ8" s="108" t="e">
        <f ca="true">+IF(AND(ISNUMBER(OFFSET('Hygiene Data'!$H$10,0,10*ROW('Hygiene Data'!H2))),'Data Summary'!EF8="Yes"),OFFSET('Hygiene Data'!$H$10,0,10*ROW('Hygiene Data'!H2)),NA())</f>
        <v>#N/A</v>
      </c>
    </row>
    <row r="9" x14ac:dyDescent="0.2">
      <c r="A9" s="56" t="e">
        <f ca="true">+IF(OFFSET('Water Data'!$B$1,0,10*ROW('Water Data'!B3))="",NA(),OFFSET('Water Data'!$B$1,0,10*ROW('Water Data'!B3)))</f>
        <v>#N/A</v>
      </c>
      <c r="B9" s="56" t="e">
        <f ca="true">+IF(OFFSET('Water Data'!$A$3,0,10*ROW('Water Data'!A3))="",NA(),OFFSET('Water Data'!$A$3,0,10*ROW('Water Data'!A3)))</f>
        <v>#N/A</v>
      </c>
      <c r="C9" s="56" t="e">
        <f ca="true">+IF(OFFSET('Water Data'!$C$3,0,10*ROW('Water Data'!C3))="",NA(),OFFSET('Water Data'!$C$3,0,10*ROW('Water Data'!C3)))</f>
        <v>#N/A</v>
      </c>
      <c r="D9" s="57" t="e">
        <f ca="true">+IF(AND(ISNUMBER(OFFSET('Water Data'!$C$5,0,10*ROW('Water Data'!C3))),'Data Summary'!BS9="Yes"),100-OFFSET('Water Data'!$C$5,0,10*ROW('Water Data'!C3)),NA())</f>
        <v>#N/A</v>
      </c>
      <c r="E9" s="57" t="e">
        <f ca="true">+IF(AND(ISNUMBER(OFFSET('Water Data'!$C$7,0,10*ROW('Water Data'!C3))),'Data Summary'!BT9="Yes"),OFFSET('Water Data'!$C$7,0,10*ROW('Water Data'!C3)),NA())</f>
        <v>#N/A</v>
      </c>
      <c r="F9" s="57" t="e">
        <f ca="true">+IF(AND(ISNUMBER(OFFSET('Water Data'!$C$10,0,10*ROW('Water Data'!C3))),'Data Summary'!BU9="Yes"),OFFSET('Water Data'!$C$10,0,10*ROW('Water Data'!C3)),NA())</f>
        <v>#N/A</v>
      </c>
      <c r="G9" s="57" t="e">
        <f ca="true">+IF(AND(ISNUMBER(OFFSET('Water Data'!$D$5,0,10*ROW('Water Data'!D3))),'Data Summary'!BV9="Yes"),100-OFFSET('Water Data'!$D$5,0,10*ROW('Water Data'!D3)),NA())</f>
        <v>#N/A</v>
      </c>
      <c r="H9" s="57" t="e">
        <f ca="true">+IF(AND(ISNUMBER(OFFSET('Water Data'!$D$7,0,10*ROW('Water Data'!D3))),'Data Summary'!BW9="Yes"),OFFSET('Water Data'!$D$7,0,10*ROW('Water Data'!D3)),NA())</f>
        <v>#N/A</v>
      </c>
      <c r="I9" s="57" t="e">
        <f ca="true">+IF(AND(ISNUMBER(OFFSET('Water Data'!$D$10,0,10*ROW('Water Data'!D3))),'Data Summary'!BX9="Yes"),OFFSET('Water Data'!$D$10,0,10*ROW('Water Data'!D3)),NA())</f>
        <v>#N/A</v>
      </c>
      <c r="J9" s="57" t="e">
        <f ca="true">+IF(AND(ISNUMBER(OFFSET('Water Data'!$E$5,0,10*ROW('Water Data'!E3))),'Data Summary'!BY9="Yes"),100-OFFSET('Water Data'!$E$5,0,10*ROW('Water Data'!E3)),NA())</f>
        <v>#N/A</v>
      </c>
      <c r="K9" s="57" t="e">
        <f ca="true">+IF(AND(ISNUMBER(OFFSET('Water Data'!$E$7,0,10*ROW('Water Data'!E3))),'Data Summary'!BZ9="Yes"),OFFSET('Water Data'!$E$7,0,10*ROW('Water Data'!E3)),NA())</f>
        <v>#N/A</v>
      </c>
      <c r="L9" s="57" t="e">
        <f ca="true">+IF(AND(ISNUMBER(OFFSET('Water Data'!$E$10,0,10*ROW('Water Data'!E3))),'Data Summary'!CA9="Yes"),OFFSET('Water Data'!$E$10,0,10*ROW('Water Data'!E3)),NA())</f>
        <v>#N/A</v>
      </c>
      <c r="M9" s="57" t="e">
        <f ca="true">+IF(AND(ISNUMBER(OFFSET('Water Data'!$F$5,0,10*ROW('Water Data'!F3))),'Data Summary'!CB9="Yes"),100-OFFSET('Water Data'!$F$5,0,10*ROW('Water Data'!F3)),NA())</f>
        <v>#N/A</v>
      </c>
      <c r="N9" s="57" t="e">
        <f ca="true">+IF(AND(ISNUMBER(OFFSET('Water Data'!$F$7,0,10*ROW('Water Data'!F3))),'Data Summary'!CC9="Yes"),OFFSET('Water Data'!$F$7,0,10*ROW('Water Data'!F3)),NA())</f>
        <v>#N/A</v>
      </c>
      <c r="O9" s="57" t="e">
        <f ca="true">+IF(AND(ISNUMBER(OFFSET('Water Data'!$F$10,0,10*ROW('Water Data'!F3))),'Data Summary'!CD9="Yes"),OFFSET('Water Data'!$F$10,0,10*ROW('Water Data'!F3)),NA())</f>
        <v>#N/A</v>
      </c>
      <c r="P9" s="57" t="e">
        <f ca="true">+IF(AND(ISNUMBER(OFFSET('Water Data'!$G$5,0,10*ROW('Water Data'!G3))),'Data Summary'!CE9="Yes"),100-OFFSET('Water Data'!$G$5,0,10*ROW('Water Data'!G3)),NA())</f>
        <v>#N/A</v>
      </c>
      <c r="Q9" s="57" t="e">
        <f ca="true">+IF(AND(ISNUMBER(OFFSET('Water Data'!$G$7,0,10*ROW('Water Data'!G3))),'Data Summary'!CF9="Yes"),OFFSET('Water Data'!$G$7,0,10*ROW('Water Data'!G3)),NA())</f>
        <v>#N/A</v>
      </c>
      <c r="R9" s="57" t="e">
        <f ca="true">+IF(AND(ISNUMBER(OFFSET('Water Data'!$G$10,0,10*ROW('Water Data'!G3))),'Data Summary'!CG9="Yes"),OFFSET('Water Data'!$G$10,0,10*ROW('Water Data'!G3)),NA())</f>
        <v>#N/A</v>
      </c>
      <c r="S9" s="57" t="e">
        <f ca="true">+IF(AND(ISNUMBER(OFFSET('Water Data'!$H$5,0,10*ROW('Water Data'!H3))),'Data Summary'!CH9="Yes"),100-OFFSET('Water Data'!$H$5,0,10*ROW('Water Data'!H3)),NA())</f>
        <v>#N/A</v>
      </c>
      <c r="T9" s="57" t="e">
        <f ca="true">+IF(AND(ISNUMBER(OFFSET('Water Data'!$H$7,0,10*ROW('Water Data'!H3))),'Data Summary'!CI9="Yes"),OFFSET('Water Data'!$H$7,0,10*ROW('Water Data'!H3)),NA())</f>
        <v>#N/A</v>
      </c>
      <c r="U9" s="57" t="e">
        <f ca="true">+IF(AND(ISNUMBER(OFFSET('Water Data'!$H$10,0,10*ROW('Water Data'!H3))),'Data Summary'!CJ9="Yes"),OFFSET('Water Data'!$H$10,0,10*ROW('Water Data'!H3)),NA())</f>
        <v>#N/A</v>
      </c>
      <c r="V9" s="103" t="e">
        <f ca="true">+IF(AND(ISNUMBER(OFFSET('Sanitation Data'!$C$5,0,10*ROW('Sanitation Data'!C3))),'Data Summary'!CK9="Yes"),100-OFFSET('Sanitation Data'!$C$5,0,10*ROW('Sanitation Data'!C3)),NA())</f>
        <v>#N/A</v>
      </c>
      <c r="W9" s="103" t="e">
        <f ca="true">+IF(AND(ISNUMBER(OFFSET('Sanitation Data'!$C$7,0,10*ROW('Sanitation Data'!C3))),'Data Summary'!CL9="Yes"),OFFSET('Sanitation Data'!$C$7,0,10*ROW('Sanitation Data'!C3)),NA())</f>
        <v>#N/A</v>
      </c>
      <c r="X9" s="103" t="e">
        <f ca="true">+IF(AND(ISNUMBER(OFFSET('Sanitation Data'!$C$11,0,10*ROW('Sanitation Data'!C3))),'Data Summary'!CM9="Yes"),OFFSET('Sanitation Data'!$C$11,0,10*ROW('Sanitation Data'!C3)),NA())</f>
        <v>#N/A</v>
      </c>
      <c r="Y9" s="103" t="e">
        <f ca="true">+IF(AND(ISNUMBER(OFFSET('Sanitation Data'!$C$12,0,10*ROW('Sanitation Data'!C3))),'Data Summary'!CN9="Yes"),OFFSET('Sanitation Data'!$C$12,0,10*ROW('Sanitation Data'!C3)),NA())</f>
        <v>#N/A</v>
      </c>
      <c r="Z9" s="103" t="e">
        <f ca="true">+IF(AND(ISNUMBER(OFFSET('Sanitation Data'!$C$13,0,10*ROW('Sanitation Data'!C3))),'Data Summary'!CO9="Yes"),OFFSET('Sanitation Data'!$C$13,0,10*ROW('Sanitation Data'!C3)),NA())</f>
        <v>#N/A</v>
      </c>
      <c r="AA9" s="103" t="e">
        <f ca="true">+IF(AND(ISNUMBER(OFFSET('Sanitation Data'!$D$5,0,10*ROW('Sanitation Data'!D3))),'Data Summary'!CP9="Yes"),100-OFFSET('Sanitation Data'!$D$5,0,10*ROW('Sanitation Data'!D3)),NA())</f>
        <v>#N/A</v>
      </c>
      <c r="AB9" s="103" t="e">
        <f ca="true">+IF(AND(ISNUMBER(OFFSET('Sanitation Data'!$D$7,0,10*ROW('Sanitation Data'!D3))),'Data Summary'!CQ9="Yes"),OFFSET('Sanitation Data'!$D$7,0,10*ROW('Sanitation Data'!D3)),NA())</f>
        <v>#N/A</v>
      </c>
      <c r="AC9" s="103" t="e">
        <f ca="true">+IF(AND(ISNUMBER(OFFSET('Sanitation Data'!$D$11,0,10*ROW('Sanitation Data'!D3))),'Data Summary'!CR9="Yes"),OFFSET('Sanitation Data'!$D$11,0,10*ROW('Sanitation Data'!D3)),NA())</f>
        <v>#N/A</v>
      </c>
      <c r="AD9" s="103" t="e">
        <f ca="true">+IF(AND(ISNUMBER(OFFSET('Sanitation Data'!$D$12,0,10*ROW('Sanitation Data'!D3))),'Data Summary'!CS9="Yes"),OFFSET('Sanitation Data'!$D$12,0,10*ROW('Sanitation Data'!D3)),NA())</f>
        <v>#N/A</v>
      </c>
      <c r="AE9" s="103" t="e">
        <f ca="true">+IF(AND(ISNUMBER(OFFSET('Sanitation Data'!$D$13,0,10*ROW('Sanitation Data'!D3))),'Data Summary'!CT9="Yes"),OFFSET('Sanitation Data'!$D$13,0,10*ROW('Sanitation Data'!D3)),NA())</f>
        <v>#N/A</v>
      </c>
      <c r="AF9" s="103" t="e">
        <f ca="true">+IF(AND(ISNUMBER(OFFSET('Sanitation Data'!$E$5,0,10*ROW('Sanitation Data'!E3))),'Data Summary'!CU9="Yes"),100-OFFSET('Sanitation Data'!$E$5,0,10*ROW('Sanitation Data'!E3)),NA())</f>
        <v>#N/A</v>
      </c>
      <c r="AG9" s="103" t="e">
        <f ca="true">+IF(AND(ISNUMBER(OFFSET('Sanitation Data'!$E$7,0,10*ROW('Sanitation Data'!E3))),'Data Summary'!CV9="Yes"),OFFSET('Sanitation Data'!$E$7,0,10*ROW('Sanitation Data'!E3)),NA())</f>
        <v>#N/A</v>
      </c>
      <c r="AH9" s="103" t="e">
        <f ca="true">+IF(AND(ISNUMBER(OFFSET('Sanitation Data'!$E$11,0,10*ROW('Sanitation Data'!E3))),'Data Summary'!CW9="Yes"),OFFSET('Sanitation Data'!$E$11,0,10*ROW('Sanitation Data'!E3)),NA())</f>
        <v>#N/A</v>
      </c>
      <c r="AI9" s="103" t="e">
        <f ca="true">+IF(AND(ISNUMBER(OFFSET('Sanitation Data'!$E$12,0,10*ROW('Sanitation Data'!E3))),'Data Summary'!CX9="Yes"),OFFSET('Sanitation Data'!$E$12,0,10*ROW('Sanitation Data'!E3)),NA())</f>
        <v>#N/A</v>
      </c>
      <c r="AJ9" s="103" t="e">
        <f ca="true">+IF(AND(ISNUMBER(OFFSET('Sanitation Data'!$E$13,0,10*ROW('Sanitation Data'!E3))),'Data Summary'!CY9="Yes"),OFFSET('Sanitation Data'!$E$13,0,10*ROW('Sanitation Data'!E3)),NA())</f>
        <v>#N/A</v>
      </c>
      <c r="AK9" s="103" t="e">
        <f ca="true">+IF(AND(ISNUMBER(OFFSET('Sanitation Data'!$F$5,0,10*ROW('Sanitation Data'!F3))),'Data Summary'!CZ9="Yes"),100-OFFSET('Sanitation Data'!$F$5,0,10*ROW('Sanitation Data'!F3)),NA())</f>
        <v>#N/A</v>
      </c>
      <c r="AL9" s="103" t="e">
        <f ca="true">+IF(AND(ISNUMBER(OFFSET('Sanitation Data'!$F$7,0,10*ROW('Sanitation Data'!F3))),'Data Summary'!DA9="Yes"),OFFSET('Sanitation Data'!$F$7,0,10*ROW('Sanitation Data'!F3)),NA())</f>
        <v>#N/A</v>
      </c>
      <c r="AM9" s="103" t="e">
        <f ca="true">+IF(AND(ISNUMBER(OFFSET('Sanitation Data'!$F$11,0,10*ROW('Sanitation Data'!F3))),'Data Summary'!DB9="Yes"),OFFSET('Sanitation Data'!$F$11,0,10*ROW('Sanitation Data'!F3)),NA())</f>
        <v>#N/A</v>
      </c>
      <c r="AN9" s="103" t="e">
        <f ca="true">+IF(AND(ISNUMBER(OFFSET('Sanitation Data'!$F$12,0,10*ROW('Sanitation Data'!F3))),'Data Summary'!DC9="Yes"),OFFSET('Sanitation Data'!$F$12,0,10*ROW('Sanitation Data'!F3)),NA())</f>
        <v>#N/A</v>
      </c>
      <c r="AO9" s="103" t="e">
        <f ca="true">+IF(AND(ISNUMBER(OFFSET('Sanitation Data'!$F$13,0,10*ROW('Sanitation Data'!F3))),'Data Summary'!DD9="Yes"),OFFSET('Sanitation Data'!$F$13,0,10*ROW('Sanitation Data'!F3)),NA())</f>
        <v>#N/A</v>
      </c>
      <c r="AP9" s="103" t="e">
        <f ca="true">+IF(AND(ISNUMBER(OFFSET('Sanitation Data'!$G$5,0,10*ROW('Sanitation Data'!G3))),'Data Summary'!DE9="Yes"),100-OFFSET('Sanitation Data'!$G$5,0,10*ROW('Sanitation Data'!G3)),NA())</f>
        <v>#N/A</v>
      </c>
      <c r="AQ9" s="103" t="e">
        <f ca="true">+IF(AND(ISNUMBER(OFFSET('Sanitation Data'!$G$7,0,10*ROW('Sanitation Data'!G3))),'Data Summary'!DF9="Yes"),OFFSET('Sanitation Data'!$G$7,0,10*ROW('Sanitation Data'!G3)),NA())</f>
        <v>#N/A</v>
      </c>
      <c r="AR9" s="103" t="e">
        <f ca="true">+IF(AND(ISNUMBER(OFFSET('Sanitation Data'!$G$11,0,10*ROW('Sanitation Data'!G3))),'Data Summary'!DG9="Yes"),OFFSET('Sanitation Data'!$G$11,0,10*ROW('Sanitation Data'!G3)),NA())</f>
        <v>#N/A</v>
      </c>
      <c r="AS9" s="103" t="e">
        <f ca="true">+IF(AND(ISNUMBER(OFFSET('Sanitation Data'!$G$12,0,10*ROW('Sanitation Data'!G3))),'Data Summary'!DH9="Yes"),OFFSET('Sanitation Data'!$G$12,0,10*ROW('Sanitation Data'!G3)),NA())</f>
        <v>#N/A</v>
      </c>
      <c r="AT9" s="103" t="e">
        <f ca="true">+IF(AND(ISNUMBER(OFFSET('Sanitation Data'!$G$13,0,10*ROW('Sanitation Data'!G3))),'Data Summary'!DI9="Yes"),OFFSET('Sanitation Data'!$G$13,0,10*ROW('Sanitation Data'!G3)),NA())</f>
        <v>#N/A</v>
      </c>
      <c r="AU9" s="103" t="e">
        <f ca="true">+IF(AND(ISNUMBER(OFFSET('Sanitation Data'!$H$5,0,10*ROW('Sanitation Data'!H3))),'Data Summary'!DJ9="Yes"),100-OFFSET('Sanitation Data'!$H$5,0,10*ROW('Sanitation Data'!H3)),NA())</f>
        <v>#N/A</v>
      </c>
      <c r="AV9" s="103" t="e">
        <f ca="true">+IF(AND(ISNUMBER(OFFSET('Sanitation Data'!$H$7,0,10*ROW('Sanitation Data'!H3))),'Data Summary'!DK9="Yes"),OFFSET('Sanitation Data'!$H$7,0,10*ROW('Sanitation Data'!H3)),NA())</f>
        <v>#N/A</v>
      </c>
      <c r="AW9" s="103" t="e">
        <f ca="true">+IF(AND(ISNUMBER(OFFSET('Sanitation Data'!$H$11,0,10*ROW('Sanitation Data'!H3))),'Data Summary'!DL9="Yes"),OFFSET('Sanitation Data'!$H$11,0,10*ROW('Sanitation Data'!H3)),NA())</f>
        <v>#N/A</v>
      </c>
      <c r="AX9" s="103" t="e">
        <f ca="true">+IF(AND(ISNUMBER(OFFSET('Sanitation Data'!$H$12,0,10*ROW('Sanitation Data'!H3))),'Data Summary'!DM9="Yes"),OFFSET('Sanitation Data'!$H$12,0,10*ROW('Sanitation Data'!H3)),NA())</f>
        <v>#N/A</v>
      </c>
      <c r="AY9" s="103" t="e">
        <f ca="true">+IF(AND(ISNUMBER(OFFSET('Sanitation Data'!$H$13,0,10*ROW('Sanitation Data'!H3))),'Data Summary'!DN9="Yes"),OFFSET('Sanitation Data'!$H$13,0,10*ROW('Sanitation Data'!H3)),NA())</f>
        <v>#N/A</v>
      </c>
      <c r="AZ9" s="108" t="e">
        <f ca="true">+IF(AND(ISNUMBER(OFFSET('Hygiene Data'!$C$6,0,10*ROW('Hygiene Data'!C3))),'Data Summary'!DO9="Yes"),OFFSET('Hygiene Data'!$C$6,0,10*ROW('Hygiene Data'!C3)),NA())</f>
        <v>#N/A</v>
      </c>
      <c r="BA9" s="108" t="e">
        <f ca="true">+IF(AND(ISNUMBER(OFFSET('Hygiene Data'!$C$8,0,10*ROW('Hygiene Data'!C3))),'Data Summary'!DP9="Yes"),OFFSET('Hygiene Data'!$C$8,0,10*ROW('Hygiene Data'!C3)),NA())</f>
        <v>#N/A</v>
      </c>
      <c r="BB9" s="108" t="e">
        <f ca="true">+IF(AND(ISNUMBER(OFFSET('Hygiene Data'!$C$10,0,10*ROW('Hygiene Data'!C3))),'Data Summary'!DQ9="Yes"),OFFSET('Hygiene Data'!$C$10,0,10*ROW('Hygiene Data'!C3)),NA())</f>
        <v>#N/A</v>
      </c>
      <c r="BC9" s="108" t="e">
        <f ca="true">+IF(AND(ISNUMBER(OFFSET('Hygiene Data'!$D$6,0,10*ROW('Hygiene Data'!D3))),'Data Summary'!DR9="Yes"),OFFSET('Hygiene Data'!$D$6,0,10*ROW('Hygiene Data'!D3)),NA())</f>
        <v>#N/A</v>
      </c>
      <c r="BD9" s="108" t="e">
        <f ca="true">+IF(AND(ISNUMBER(OFFSET('Hygiene Data'!$D$8,0,10*ROW('Hygiene Data'!D3))),'Data Summary'!DS9="Yes"),OFFSET('Hygiene Data'!$D$8,0,10*ROW('Hygiene Data'!D3)),NA())</f>
        <v>#N/A</v>
      </c>
      <c r="BE9" s="108" t="e">
        <f ca="true">+IF(AND(ISNUMBER(OFFSET('Hygiene Data'!$D$10,0,10*ROW('Hygiene Data'!D3))),'Data Summary'!DT9="Yes"),OFFSET('Hygiene Data'!$D$10,0,10*ROW('Hygiene Data'!D3)),NA())</f>
        <v>#N/A</v>
      </c>
      <c r="BF9" s="108" t="e">
        <f ca="true">+IF(AND(ISNUMBER(OFFSET('Hygiene Data'!$E$6,0,10*ROW('Hygiene Data'!E3))),'Data Summary'!DU9="Yes"),OFFSET('Hygiene Data'!$E$6,0,10*ROW('Hygiene Data'!E3)),NA())</f>
        <v>#N/A</v>
      </c>
      <c r="BG9" s="108" t="e">
        <f ca="true">+IF(AND(ISNUMBER(OFFSET('Hygiene Data'!$E$8,0,10*ROW('Hygiene Data'!E3))),'Data Summary'!DV9="Yes"),OFFSET('Hygiene Data'!$E$8,0,10*ROW('Hygiene Data'!E3)),NA())</f>
        <v>#N/A</v>
      </c>
      <c r="BH9" s="108" t="e">
        <f ca="true">+IF(AND(ISNUMBER(OFFSET('Hygiene Data'!$E$10,0,10*ROW('Hygiene Data'!E3))),'Data Summary'!DW9="Yes"),OFFSET('Hygiene Data'!$E$10,0,10*ROW('Hygiene Data'!E3)),NA())</f>
        <v>#N/A</v>
      </c>
      <c r="BI9" s="108" t="e">
        <f ca="true">+IF(AND(ISNUMBER(OFFSET('Hygiene Data'!$F$6,0,10*ROW('Hygiene Data'!F3))),'Data Summary'!DX9="Yes"),OFFSET('Hygiene Data'!$F$6,0,10*ROW('Hygiene Data'!F3)),NA())</f>
        <v>#N/A</v>
      </c>
      <c r="BJ9" s="108" t="e">
        <f ca="true">+IF(AND(ISNUMBER(OFFSET('Hygiene Data'!$F$8,0,10*ROW('Hygiene Data'!F3))),'Data Summary'!DY9="Yes"),OFFSET('Hygiene Data'!$F$8,0,10*ROW('Hygiene Data'!F3)),NA())</f>
        <v>#N/A</v>
      </c>
      <c r="BK9" s="108" t="e">
        <f ca="true">+IF(AND(ISNUMBER(OFFSET('Hygiene Data'!$F$10,0,10*ROW('Hygiene Data'!F3))),'Data Summary'!DZ9="Yes"),OFFSET('Hygiene Data'!$F$10,0,10*ROW('Hygiene Data'!F3)),NA())</f>
        <v>#N/A</v>
      </c>
      <c r="BL9" s="108" t="e">
        <f ca="true">+IF(AND(ISNUMBER(OFFSET('Hygiene Data'!$G$6,0,10*ROW('Hygiene Data'!G3))),'Data Summary'!EA9="Yes"),OFFSET('Hygiene Data'!$G$6,0,10*ROW('Hygiene Data'!G3)),NA())</f>
        <v>#N/A</v>
      </c>
      <c r="BM9" s="108" t="e">
        <f ca="true">+IF(AND(ISNUMBER(OFFSET('Hygiene Data'!$G$8,0,10*ROW('Hygiene Data'!G3))),'Data Summary'!EB9="Yes"),OFFSET('Hygiene Data'!$G$8,0,10*ROW('Hygiene Data'!G3)),NA())</f>
        <v>#N/A</v>
      </c>
      <c r="BN9" s="108" t="e">
        <f ca="true">+IF(AND(ISNUMBER(OFFSET('Hygiene Data'!$G$10,0,10*ROW('Hygiene Data'!G3))),'Data Summary'!EC9="Yes"),OFFSET('Hygiene Data'!$G$10,0,10*ROW('Hygiene Data'!G3)),NA())</f>
        <v>#N/A</v>
      </c>
      <c r="BO9" s="108" t="e">
        <f ca="true">+IF(AND(ISNUMBER(OFFSET('Hygiene Data'!$H$6,0,10*ROW('Hygiene Data'!H3))),'Data Summary'!ED9="Yes"),OFFSET('Hygiene Data'!$H$6,0,10*ROW('Hygiene Data'!H3)),NA())</f>
        <v>#N/A</v>
      </c>
      <c r="BP9" s="108" t="e">
        <f ca="true">+IF(AND(ISNUMBER(OFFSET('Hygiene Data'!$H$8,0,10*ROW('Hygiene Data'!H3))),'Data Summary'!EE9="Yes"),OFFSET('Hygiene Data'!$H$8,0,10*ROW('Hygiene Data'!H3)),NA())</f>
        <v>#N/A</v>
      </c>
      <c r="BQ9" s="108" t="e">
        <f ca="true">+IF(AND(ISNUMBER(OFFSET('Hygiene Data'!$H$10,0,10*ROW('Hygiene Data'!H3))),'Data Summary'!EF9="Yes"),OFFSET('Hygiene Data'!$H$10,0,10*ROW('Hygiene Data'!H3)),NA())</f>
        <v>#N/A</v>
      </c>
    </row>
    <row r="10" x14ac:dyDescent="0.2">
      <c r="A10" s="56" t="e">
        <f ca="true">+IF(OFFSET('Water Data'!$B$1,0,10*ROW('Water Data'!B4))="",NA(),OFFSET('Water Data'!$B$1,0,10*ROW('Water Data'!B4)))</f>
        <v>#N/A</v>
      </c>
      <c r="B10" s="56" t="e">
        <f ca="true">+IF(OFFSET('Water Data'!$A$3,0,10*ROW('Water Data'!A4))="",NA(),OFFSET('Water Data'!$A$3,0,10*ROW('Water Data'!A4)))</f>
        <v>#N/A</v>
      </c>
      <c r="C10" s="56" t="e">
        <f ca="true">+IF(OFFSET('Water Data'!$C$3,0,10*ROW('Water Data'!C4))="",NA(),OFFSET('Water Data'!$C$3,0,10*ROW('Water Data'!C4)))</f>
        <v>#N/A</v>
      </c>
      <c r="D10" s="57" t="e">
        <f ca="true">+IF(AND(ISNUMBER(OFFSET('Water Data'!$C$5,0,10*ROW('Water Data'!C4))),'Data Summary'!BS10="Yes"),100-OFFSET('Water Data'!$C$5,0,10*ROW('Water Data'!C4)),NA())</f>
        <v>#N/A</v>
      </c>
      <c r="E10" s="57" t="e">
        <f ca="true">+IF(AND(ISNUMBER(OFFSET('Water Data'!$C$7,0,10*ROW('Water Data'!C4))),'Data Summary'!BT10="Yes"),OFFSET('Water Data'!$C$7,0,10*ROW('Water Data'!C4)),NA())</f>
        <v>#N/A</v>
      </c>
      <c r="F10" s="57" t="e">
        <f ca="true">+IF(AND(ISNUMBER(OFFSET('Water Data'!$C$10,0,10*ROW('Water Data'!C4))),'Data Summary'!BU10="Yes"),OFFSET('Water Data'!$C$10,0,10*ROW('Water Data'!C4)),NA())</f>
        <v>#N/A</v>
      </c>
      <c r="G10" s="57" t="e">
        <f ca="true">+IF(AND(ISNUMBER(OFFSET('Water Data'!$D$5,0,10*ROW('Water Data'!D4))),'Data Summary'!BV10="Yes"),100-OFFSET('Water Data'!$D$5,0,10*ROW('Water Data'!D4)),NA())</f>
        <v>#N/A</v>
      </c>
      <c r="H10" s="57" t="e">
        <f ca="true">+IF(AND(ISNUMBER(OFFSET('Water Data'!$D$7,0,10*ROW('Water Data'!D4))),'Data Summary'!BW10="Yes"),OFFSET('Water Data'!$D$7,0,10*ROW('Water Data'!D4)),NA())</f>
        <v>#N/A</v>
      </c>
      <c r="I10" s="57" t="e">
        <f ca="true">+IF(AND(ISNUMBER(OFFSET('Water Data'!$D$10,0,10*ROW('Water Data'!D4))),'Data Summary'!BX10="Yes"),OFFSET('Water Data'!$D$10,0,10*ROW('Water Data'!D4)),NA())</f>
        <v>#N/A</v>
      </c>
      <c r="J10" s="57" t="e">
        <f ca="true">+IF(AND(ISNUMBER(OFFSET('Water Data'!$E$5,0,10*ROW('Water Data'!E4))),'Data Summary'!BY10="Yes"),100-OFFSET('Water Data'!$E$5,0,10*ROW('Water Data'!E4)),NA())</f>
        <v>#N/A</v>
      </c>
      <c r="K10" s="57" t="e">
        <f ca="true">+IF(AND(ISNUMBER(OFFSET('Water Data'!$E$7,0,10*ROW('Water Data'!E4))),'Data Summary'!BZ10="Yes"),OFFSET('Water Data'!$E$7,0,10*ROW('Water Data'!E4)),NA())</f>
        <v>#N/A</v>
      </c>
      <c r="L10" s="57" t="e">
        <f ca="true">+IF(AND(ISNUMBER(OFFSET('Water Data'!$E$10,0,10*ROW('Water Data'!E4))),'Data Summary'!CA10="Yes"),OFFSET('Water Data'!$E$10,0,10*ROW('Water Data'!E4)),NA())</f>
        <v>#N/A</v>
      </c>
      <c r="M10" s="57" t="e">
        <f ca="true">+IF(AND(ISNUMBER(OFFSET('Water Data'!$F$5,0,10*ROW('Water Data'!F4))),'Data Summary'!CB10="Yes"),100-OFFSET('Water Data'!$F$5,0,10*ROW('Water Data'!F4)),NA())</f>
        <v>#N/A</v>
      </c>
      <c r="N10" s="57" t="e">
        <f ca="true">+IF(AND(ISNUMBER(OFFSET('Water Data'!$F$7,0,10*ROW('Water Data'!F4))),'Data Summary'!CC10="Yes"),OFFSET('Water Data'!$F$7,0,10*ROW('Water Data'!F4)),NA())</f>
        <v>#N/A</v>
      </c>
      <c r="O10" s="57" t="e">
        <f ca="true">+IF(AND(ISNUMBER(OFFSET('Water Data'!$F$10,0,10*ROW('Water Data'!F4))),'Data Summary'!CD10="Yes"),OFFSET('Water Data'!$F$10,0,10*ROW('Water Data'!F4)),NA())</f>
        <v>#N/A</v>
      </c>
      <c r="P10" s="57" t="e">
        <f ca="true">+IF(AND(ISNUMBER(OFFSET('Water Data'!$G$5,0,10*ROW('Water Data'!G4))),'Data Summary'!CE10="Yes"),100-OFFSET('Water Data'!$G$5,0,10*ROW('Water Data'!G4)),NA())</f>
        <v>#N/A</v>
      </c>
      <c r="Q10" s="57" t="e">
        <f ca="true">+IF(AND(ISNUMBER(OFFSET('Water Data'!$G$7,0,10*ROW('Water Data'!G4))),'Data Summary'!CF10="Yes"),OFFSET('Water Data'!$G$7,0,10*ROW('Water Data'!G4)),NA())</f>
        <v>#N/A</v>
      </c>
      <c r="R10" s="57" t="e">
        <f ca="true">+IF(AND(ISNUMBER(OFFSET('Water Data'!$G$10,0,10*ROW('Water Data'!G4))),'Data Summary'!CG10="Yes"),OFFSET('Water Data'!$G$10,0,10*ROW('Water Data'!G4)),NA())</f>
        <v>#N/A</v>
      </c>
      <c r="S10" s="57" t="e">
        <f ca="true">+IF(AND(ISNUMBER(OFFSET('Water Data'!$H$5,0,10*ROW('Water Data'!H4))),'Data Summary'!CH10="Yes"),100-OFFSET('Water Data'!$H$5,0,10*ROW('Water Data'!H4)),NA())</f>
        <v>#N/A</v>
      </c>
      <c r="T10" s="57" t="e">
        <f ca="true">+IF(AND(ISNUMBER(OFFSET('Water Data'!$H$7,0,10*ROW('Water Data'!H4))),'Data Summary'!CI10="Yes"),OFFSET('Water Data'!$H$7,0,10*ROW('Water Data'!H4)),NA())</f>
        <v>#N/A</v>
      </c>
      <c r="U10" s="57" t="e">
        <f ca="true">+IF(AND(ISNUMBER(OFFSET('Water Data'!$H$10,0,10*ROW('Water Data'!H4))),'Data Summary'!CJ10="Yes"),OFFSET('Water Data'!$H$10,0,10*ROW('Water Data'!H4)),NA())</f>
        <v>#N/A</v>
      </c>
      <c r="V10" s="103" t="e">
        <f ca="true">+IF(AND(ISNUMBER(OFFSET('Sanitation Data'!$C$5,0,10*ROW('Sanitation Data'!C4))),'Data Summary'!CK10="Yes"),100-OFFSET('Sanitation Data'!$C$5,0,10*ROW('Sanitation Data'!C4)),NA())</f>
        <v>#N/A</v>
      </c>
      <c r="W10" s="103" t="e">
        <f ca="true">+IF(AND(ISNUMBER(OFFSET('Sanitation Data'!$C$7,0,10*ROW('Sanitation Data'!C4))),'Data Summary'!CL10="Yes"),OFFSET('Sanitation Data'!$C$7,0,10*ROW('Sanitation Data'!C4)),NA())</f>
        <v>#N/A</v>
      </c>
      <c r="X10" s="103" t="e">
        <f ca="true">+IF(AND(ISNUMBER(OFFSET('Sanitation Data'!$C$11,0,10*ROW('Sanitation Data'!C4))),'Data Summary'!CM10="Yes"),OFFSET('Sanitation Data'!$C$11,0,10*ROW('Sanitation Data'!C4)),NA())</f>
        <v>#N/A</v>
      </c>
      <c r="Y10" s="103" t="e">
        <f ca="true">+IF(AND(ISNUMBER(OFFSET('Sanitation Data'!$C$12,0,10*ROW('Sanitation Data'!C4))),'Data Summary'!CN10="Yes"),OFFSET('Sanitation Data'!$C$12,0,10*ROW('Sanitation Data'!C4)),NA())</f>
        <v>#N/A</v>
      </c>
      <c r="Z10" s="103" t="e">
        <f ca="true">+IF(AND(ISNUMBER(OFFSET('Sanitation Data'!$C$13,0,10*ROW('Sanitation Data'!C4))),'Data Summary'!CO10="Yes"),OFFSET('Sanitation Data'!$C$13,0,10*ROW('Sanitation Data'!C4)),NA())</f>
        <v>#N/A</v>
      </c>
      <c r="AA10" s="103" t="e">
        <f ca="true">+IF(AND(ISNUMBER(OFFSET('Sanitation Data'!$D$5,0,10*ROW('Sanitation Data'!D4))),'Data Summary'!CP10="Yes"),100-OFFSET('Sanitation Data'!$D$5,0,10*ROW('Sanitation Data'!D4)),NA())</f>
        <v>#N/A</v>
      </c>
      <c r="AB10" s="103" t="e">
        <f ca="true">+IF(AND(ISNUMBER(OFFSET('Sanitation Data'!$D$7,0,10*ROW('Sanitation Data'!D4))),'Data Summary'!CQ10="Yes"),OFFSET('Sanitation Data'!$D$7,0,10*ROW('Sanitation Data'!D4)),NA())</f>
        <v>#N/A</v>
      </c>
      <c r="AC10" s="103" t="e">
        <f ca="true">+IF(AND(ISNUMBER(OFFSET('Sanitation Data'!$D$11,0,10*ROW('Sanitation Data'!D4))),'Data Summary'!CR10="Yes"),OFFSET('Sanitation Data'!$D$11,0,10*ROW('Sanitation Data'!D4)),NA())</f>
        <v>#N/A</v>
      </c>
      <c r="AD10" s="103" t="e">
        <f ca="true">+IF(AND(ISNUMBER(OFFSET('Sanitation Data'!$D$12,0,10*ROW('Sanitation Data'!D4))),'Data Summary'!CS10="Yes"),OFFSET('Sanitation Data'!$D$12,0,10*ROW('Sanitation Data'!D4)),NA())</f>
        <v>#N/A</v>
      </c>
      <c r="AE10" s="103" t="e">
        <f ca="true">+IF(AND(ISNUMBER(OFFSET('Sanitation Data'!$D$13,0,10*ROW('Sanitation Data'!D4))),'Data Summary'!CT10="Yes"),OFFSET('Sanitation Data'!$D$13,0,10*ROW('Sanitation Data'!D4)),NA())</f>
        <v>#N/A</v>
      </c>
      <c r="AF10" s="103" t="e">
        <f ca="true">+IF(AND(ISNUMBER(OFFSET('Sanitation Data'!$E$5,0,10*ROW('Sanitation Data'!E4))),'Data Summary'!CU10="Yes"),100-OFFSET('Sanitation Data'!$E$5,0,10*ROW('Sanitation Data'!E4)),NA())</f>
        <v>#N/A</v>
      </c>
      <c r="AG10" s="103" t="e">
        <f ca="true">+IF(AND(ISNUMBER(OFFSET('Sanitation Data'!$E$7,0,10*ROW('Sanitation Data'!E4))),'Data Summary'!CV10="Yes"),OFFSET('Sanitation Data'!$E$7,0,10*ROW('Sanitation Data'!E4)),NA())</f>
        <v>#N/A</v>
      </c>
      <c r="AH10" s="103" t="e">
        <f ca="true">+IF(AND(ISNUMBER(OFFSET('Sanitation Data'!$E$11,0,10*ROW('Sanitation Data'!E4))),'Data Summary'!CW10="Yes"),OFFSET('Sanitation Data'!$E$11,0,10*ROW('Sanitation Data'!E4)),NA())</f>
        <v>#N/A</v>
      </c>
      <c r="AI10" s="103" t="e">
        <f ca="true">+IF(AND(ISNUMBER(OFFSET('Sanitation Data'!$E$12,0,10*ROW('Sanitation Data'!E4))),'Data Summary'!CX10="Yes"),OFFSET('Sanitation Data'!$E$12,0,10*ROW('Sanitation Data'!E4)),NA())</f>
        <v>#N/A</v>
      </c>
      <c r="AJ10" s="103" t="e">
        <f ca="true">+IF(AND(ISNUMBER(OFFSET('Sanitation Data'!$E$13,0,10*ROW('Sanitation Data'!E4))),'Data Summary'!CY10="Yes"),OFFSET('Sanitation Data'!$E$13,0,10*ROW('Sanitation Data'!E4)),NA())</f>
        <v>#N/A</v>
      </c>
      <c r="AK10" s="103" t="e">
        <f ca="true">+IF(AND(ISNUMBER(OFFSET('Sanitation Data'!$F$5,0,10*ROW('Sanitation Data'!F4))),'Data Summary'!CZ10="Yes"),100-OFFSET('Sanitation Data'!$F$5,0,10*ROW('Sanitation Data'!F4)),NA())</f>
        <v>#N/A</v>
      </c>
      <c r="AL10" s="103" t="e">
        <f ca="true">+IF(AND(ISNUMBER(OFFSET('Sanitation Data'!$F$7,0,10*ROW('Sanitation Data'!F4))),'Data Summary'!DA10="Yes"),OFFSET('Sanitation Data'!$F$7,0,10*ROW('Sanitation Data'!F4)),NA())</f>
        <v>#N/A</v>
      </c>
      <c r="AM10" s="103" t="e">
        <f ca="true">+IF(AND(ISNUMBER(OFFSET('Sanitation Data'!$F$11,0,10*ROW('Sanitation Data'!F4))),'Data Summary'!DB10="Yes"),OFFSET('Sanitation Data'!$F$11,0,10*ROW('Sanitation Data'!F4)),NA())</f>
        <v>#N/A</v>
      </c>
      <c r="AN10" s="103" t="e">
        <f ca="true">+IF(AND(ISNUMBER(OFFSET('Sanitation Data'!$F$12,0,10*ROW('Sanitation Data'!F4))),'Data Summary'!DC10="Yes"),OFFSET('Sanitation Data'!$F$12,0,10*ROW('Sanitation Data'!F4)),NA())</f>
        <v>#N/A</v>
      </c>
      <c r="AO10" s="103" t="e">
        <f ca="true">+IF(AND(ISNUMBER(OFFSET('Sanitation Data'!$F$13,0,10*ROW('Sanitation Data'!F4))),'Data Summary'!DD10="Yes"),OFFSET('Sanitation Data'!$F$13,0,10*ROW('Sanitation Data'!F4)),NA())</f>
        <v>#N/A</v>
      </c>
      <c r="AP10" s="103" t="e">
        <f ca="true">+IF(AND(ISNUMBER(OFFSET('Sanitation Data'!$G$5,0,10*ROW('Sanitation Data'!G4))),'Data Summary'!DE10="Yes"),100-OFFSET('Sanitation Data'!$G$5,0,10*ROW('Sanitation Data'!G4)),NA())</f>
        <v>#N/A</v>
      </c>
      <c r="AQ10" s="103" t="e">
        <f ca="true">+IF(AND(ISNUMBER(OFFSET('Sanitation Data'!$G$7,0,10*ROW('Sanitation Data'!G4))),'Data Summary'!DF10="Yes"),OFFSET('Sanitation Data'!$G$7,0,10*ROW('Sanitation Data'!G4)),NA())</f>
        <v>#N/A</v>
      </c>
      <c r="AR10" s="103" t="e">
        <f ca="true">+IF(AND(ISNUMBER(OFFSET('Sanitation Data'!$G$11,0,10*ROW('Sanitation Data'!G4))),'Data Summary'!DG10="Yes"),OFFSET('Sanitation Data'!$G$11,0,10*ROW('Sanitation Data'!G4)),NA())</f>
        <v>#N/A</v>
      </c>
      <c r="AS10" s="103" t="e">
        <f ca="true">+IF(AND(ISNUMBER(OFFSET('Sanitation Data'!$G$12,0,10*ROW('Sanitation Data'!G4))),'Data Summary'!DH10="Yes"),OFFSET('Sanitation Data'!$G$12,0,10*ROW('Sanitation Data'!G4)),NA())</f>
        <v>#N/A</v>
      </c>
      <c r="AT10" s="103" t="e">
        <f ca="true">+IF(AND(ISNUMBER(OFFSET('Sanitation Data'!$G$13,0,10*ROW('Sanitation Data'!G4))),'Data Summary'!DI10="Yes"),OFFSET('Sanitation Data'!$G$13,0,10*ROW('Sanitation Data'!G4)),NA())</f>
        <v>#N/A</v>
      </c>
      <c r="AU10" s="103" t="e">
        <f ca="true">+IF(AND(ISNUMBER(OFFSET('Sanitation Data'!$H$5,0,10*ROW('Sanitation Data'!H4))),'Data Summary'!DJ10="Yes"),100-OFFSET('Sanitation Data'!$H$5,0,10*ROW('Sanitation Data'!H4)),NA())</f>
        <v>#N/A</v>
      </c>
      <c r="AV10" s="103" t="e">
        <f ca="true">+IF(AND(ISNUMBER(OFFSET('Sanitation Data'!$H$7,0,10*ROW('Sanitation Data'!H4))),'Data Summary'!DK10="Yes"),OFFSET('Sanitation Data'!$H$7,0,10*ROW('Sanitation Data'!H4)),NA())</f>
        <v>#N/A</v>
      </c>
      <c r="AW10" s="103" t="e">
        <f ca="true">+IF(AND(ISNUMBER(OFFSET('Sanitation Data'!$H$11,0,10*ROW('Sanitation Data'!H4))),'Data Summary'!DL10="Yes"),OFFSET('Sanitation Data'!$H$11,0,10*ROW('Sanitation Data'!H4)),NA())</f>
        <v>#N/A</v>
      </c>
      <c r="AX10" s="103" t="e">
        <f ca="true">+IF(AND(ISNUMBER(OFFSET('Sanitation Data'!$H$12,0,10*ROW('Sanitation Data'!H4))),'Data Summary'!DM10="Yes"),OFFSET('Sanitation Data'!$H$12,0,10*ROW('Sanitation Data'!H4)),NA())</f>
        <v>#N/A</v>
      </c>
      <c r="AY10" s="103" t="e">
        <f ca="true">+IF(AND(ISNUMBER(OFFSET('Sanitation Data'!$H$13,0,10*ROW('Sanitation Data'!H4))),'Data Summary'!DN10="Yes"),OFFSET('Sanitation Data'!$H$13,0,10*ROW('Sanitation Data'!H4)),NA())</f>
        <v>#N/A</v>
      </c>
      <c r="AZ10" s="108" t="e">
        <f ca="true">+IF(AND(ISNUMBER(OFFSET('Hygiene Data'!$C$6,0,10*ROW('Hygiene Data'!C4))),'Data Summary'!DO10="Yes"),OFFSET('Hygiene Data'!$C$6,0,10*ROW('Hygiene Data'!C4)),NA())</f>
        <v>#N/A</v>
      </c>
      <c r="BA10" s="108" t="e">
        <f ca="true">+IF(AND(ISNUMBER(OFFSET('Hygiene Data'!$C$8,0,10*ROW('Hygiene Data'!C4))),'Data Summary'!DP10="Yes"),OFFSET('Hygiene Data'!$C$8,0,10*ROW('Hygiene Data'!C4)),NA())</f>
        <v>#N/A</v>
      </c>
      <c r="BB10" s="108" t="e">
        <f ca="true">+IF(AND(ISNUMBER(OFFSET('Hygiene Data'!$C$10,0,10*ROW('Hygiene Data'!C4))),'Data Summary'!DQ10="Yes"),OFFSET('Hygiene Data'!$C$10,0,10*ROW('Hygiene Data'!C4)),NA())</f>
        <v>#N/A</v>
      </c>
      <c r="BC10" s="108" t="e">
        <f ca="true">+IF(AND(ISNUMBER(OFFSET('Hygiene Data'!$D$6,0,10*ROW('Hygiene Data'!D4))),'Data Summary'!DR10="Yes"),OFFSET('Hygiene Data'!$D$6,0,10*ROW('Hygiene Data'!D4)),NA())</f>
        <v>#N/A</v>
      </c>
      <c r="BD10" s="108" t="e">
        <f ca="true">+IF(AND(ISNUMBER(OFFSET('Hygiene Data'!$D$8,0,10*ROW('Hygiene Data'!D4))),'Data Summary'!DS10="Yes"),OFFSET('Hygiene Data'!$D$8,0,10*ROW('Hygiene Data'!D4)),NA())</f>
        <v>#N/A</v>
      </c>
      <c r="BE10" s="108" t="e">
        <f ca="true">+IF(AND(ISNUMBER(OFFSET('Hygiene Data'!$D$10,0,10*ROW('Hygiene Data'!D4))),'Data Summary'!DT10="Yes"),OFFSET('Hygiene Data'!$D$10,0,10*ROW('Hygiene Data'!D4)),NA())</f>
        <v>#N/A</v>
      </c>
      <c r="BF10" s="108" t="e">
        <f ca="true">+IF(AND(ISNUMBER(OFFSET('Hygiene Data'!$E$6,0,10*ROW('Hygiene Data'!E4))),'Data Summary'!DU10="Yes"),OFFSET('Hygiene Data'!$E$6,0,10*ROW('Hygiene Data'!E4)),NA())</f>
        <v>#N/A</v>
      </c>
      <c r="BG10" s="108" t="e">
        <f ca="true">+IF(AND(ISNUMBER(OFFSET('Hygiene Data'!$E$8,0,10*ROW('Hygiene Data'!E4))),'Data Summary'!DV10="Yes"),OFFSET('Hygiene Data'!$E$8,0,10*ROW('Hygiene Data'!E4)),NA())</f>
        <v>#N/A</v>
      </c>
      <c r="BH10" s="108" t="e">
        <f ca="true">+IF(AND(ISNUMBER(OFFSET('Hygiene Data'!$E$10,0,10*ROW('Hygiene Data'!E4))),'Data Summary'!DW10="Yes"),OFFSET('Hygiene Data'!$E$10,0,10*ROW('Hygiene Data'!E4)),NA())</f>
        <v>#N/A</v>
      </c>
      <c r="BI10" s="108" t="e">
        <f ca="true">+IF(AND(ISNUMBER(OFFSET('Hygiene Data'!$F$6,0,10*ROW('Hygiene Data'!F4))),'Data Summary'!DX10="Yes"),OFFSET('Hygiene Data'!$F$6,0,10*ROW('Hygiene Data'!F4)),NA())</f>
        <v>#N/A</v>
      </c>
      <c r="BJ10" s="108" t="e">
        <f ca="true">+IF(AND(ISNUMBER(OFFSET('Hygiene Data'!$F$8,0,10*ROW('Hygiene Data'!F4))),'Data Summary'!DY10="Yes"),OFFSET('Hygiene Data'!$F$8,0,10*ROW('Hygiene Data'!F4)),NA())</f>
        <v>#N/A</v>
      </c>
      <c r="BK10" s="108" t="e">
        <f ca="true">+IF(AND(ISNUMBER(OFFSET('Hygiene Data'!$F$10,0,10*ROW('Hygiene Data'!F4))),'Data Summary'!DZ10="Yes"),OFFSET('Hygiene Data'!$F$10,0,10*ROW('Hygiene Data'!F4)),NA())</f>
        <v>#N/A</v>
      </c>
      <c r="BL10" s="108" t="e">
        <f ca="true">+IF(AND(ISNUMBER(OFFSET('Hygiene Data'!$G$6,0,10*ROW('Hygiene Data'!G4))),'Data Summary'!EA10="Yes"),OFFSET('Hygiene Data'!$G$6,0,10*ROW('Hygiene Data'!G4)),NA())</f>
        <v>#N/A</v>
      </c>
      <c r="BM10" s="108" t="e">
        <f ca="true">+IF(AND(ISNUMBER(OFFSET('Hygiene Data'!$G$8,0,10*ROW('Hygiene Data'!G4))),'Data Summary'!EB10="Yes"),OFFSET('Hygiene Data'!$G$8,0,10*ROW('Hygiene Data'!G4)),NA())</f>
        <v>#N/A</v>
      </c>
      <c r="BN10" s="108" t="e">
        <f ca="true">+IF(AND(ISNUMBER(OFFSET('Hygiene Data'!$G$10,0,10*ROW('Hygiene Data'!G4))),'Data Summary'!EC10="Yes"),OFFSET('Hygiene Data'!$G$10,0,10*ROW('Hygiene Data'!G4)),NA())</f>
        <v>#N/A</v>
      </c>
      <c r="BO10" s="108" t="e">
        <f ca="true">+IF(AND(ISNUMBER(OFFSET('Hygiene Data'!$H$6,0,10*ROW('Hygiene Data'!H4))),'Data Summary'!ED10="Yes"),OFFSET('Hygiene Data'!$H$6,0,10*ROW('Hygiene Data'!H4)),NA())</f>
        <v>#N/A</v>
      </c>
      <c r="BP10" s="108" t="e">
        <f ca="true">+IF(AND(ISNUMBER(OFFSET('Hygiene Data'!$H$8,0,10*ROW('Hygiene Data'!H4))),'Data Summary'!EE10="Yes"),OFFSET('Hygiene Data'!$H$8,0,10*ROW('Hygiene Data'!H4)),NA())</f>
        <v>#N/A</v>
      </c>
      <c r="BQ10" s="108" t="e">
        <f ca="true">+IF(AND(ISNUMBER(OFFSET('Hygiene Data'!$H$10,0,10*ROW('Hygiene Data'!H4))),'Data Summary'!EF10="Yes"),OFFSET('Hygiene Data'!$H$10,0,10*ROW('Hygiene Data'!H4)),NA())</f>
        <v>#N/A</v>
      </c>
    </row>
    <row r="11" x14ac:dyDescent="0.2">
      <c r="A11" s="56" t="e">
        <f ca="true">+IF(OFFSET('Water Data'!$B$1,0,10*ROW('Water Data'!B5))="",NA(),OFFSET('Water Data'!$B$1,0,10*ROW('Water Data'!B5)))</f>
        <v>#N/A</v>
      </c>
      <c r="B11" s="56" t="e">
        <f ca="true">+IF(OFFSET('Water Data'!$A$3,0,10*ROW('Water Data'!A5))="",NA(),OFFSET('Water Data'!$A$3,0,10*ROW('Water Data'!A5)))</f>
        <v>#N/A</v>
      </c>
      <c r="C11" s="56" t="e">
        <f ca="true">+IF(OFFSET('Water Data'!$C$3,0,10*ROW('Water Data'!C5))="",NA(),OFFSET('Water Data'!$C$3,0,10*ROW('Water Data'!C5)))</f>
        <v>#N/A</v>
      </c>
      <c r="D11" s="57" t="e">
        <f ca="true">+IF(AND(ISNUMBER(OFFSET('Water Data'!$C$5,0,10*ROW('Water Data'!C5))),'Data Summary'!BS11="Yes"),100-OFFSET('Water Data'!$C$5,0,10*ROW('Water Data'!C5)),NA())</f>
        <v>#N/A</v>
      </c>
      <c r="E11" s="57" t="e">
        <f ca="true">+IF(AND(ISNUMBER(OFFSET('Water Data'!$C$7,0,10*ROW('Water Data'!C5))),'Data Summary'!BT11="Yes"),OFFSET('Water Data'!$C$7,0,10*ROW('Water Data'!C5)),NA())</f>
        <v>#N/A</v>
      </c>
      <c r="F11" s="57" t="e">
        <f ca="true">+IF(AND(ISNUMBER(OFFSET('Water Data'!$C$10,0,10*ROW('Water Data'!C5))),'Data Summary'!BU11="Yes"),OFFSET('Water Data'!$C$10,0,10*ROW('Water Data'!C5)),NA())</f>
        <v>#N/A</v>
      </c>
      <c r="G11" s="57" t="e">
        <f ca="true">+IF(AND(ISNUMBER(OFFSET('Water Data'!$D$5,0,10*ROW('Water Data'!D5))),'Data Summary'!BV11="Yes"),100-OFFSET('Water Data'!$D$5,0,10*ROW('Water Data'!D5)),NA())</f>
        <v>#N/A</v>
      </c>
      <c r="H11" s="57" t="e">
        <f ca="true">+IF(AND(ISNUMBER(OFFSET('Water Data'!$D$7,0,10*ROW('Water Data'!D5))),'Data Summary'!BW11="Yes"),OFFSET('Water Data'!$D$7,0,10*ROW('Water Data'!D5)),NA())</f>
        <v>#N/A</v>
      </c>
      <c r="I11" s="57" t="e">
        <f ca="true">+IF(AND(ISNUMBER(OFFSET('Water Data'!$D$10,0,10*ROW('Water Data'!D5))),'Data Summary'!BX11="Yes"),OFFSET('Water Data'!$D$10,0,10*ROW('Water Data'!D5)),NA())</f>
        <v>#N/A</v>
      </c>
      <c r="J11" s="57" t="e">
        <f ca="true">+IF(AND(ISNUMBER(OFFSET('Water Data'!$E$5,0,10*ROW('Water Data'!E5))),'Data Summary'!BY11="Yes"),100-OFFSET('Water Data'!$E$5,0,10*ROW('Water Data'!E5)),NA())</f>
        <v>#N/A</v>
      </c>
      <c r="K11" s="57" t="e">
        <f ca="true">+IF(AND(ISNUMBER(OFFSET('Water Data'!$E$7,0,10*ROW('Water Data'!E5))),'Data Summary'!BZ11="Yes"),OFFSET('Water Data'!$E$7,0,10*ROW('Water Data'!E5)),NA())</f>
        <v>#N/A</v>
      </c>
      <c r="L11" s="57" t="e">
        <f ca="true">+IF(AND(ISNUMBER(OFFSET('Water Data'!$E$10,0,10*ROW('Water Data'!E5))),'Data Summary'!CA11="Yes"),OFFSET('Water Data'!$E$10,0,10*ROW('Water Data'!E5)),NA())</f>
        <v>#N/A</v>
      </c>
      <c r="M11" s="57" t="e">
        <f ca="true">+IF(AND(ISNUMBER(OFFSET('Water Data'!$F$5,0,10*ROW('Water Data'!F5))),'Data Summary'!CB11="Yes"),100-OFFSET('Water Data'!$F$5,0,10*ROW('Water Data'!F5)),NA())</f>
        <v>#N/A</v>
      </c>
      <c r="N11" s="57" t="e">
        <f ca="true">+IF(AND(ISNUMBER(OFFSET('Water Data'!$F$7,0,10*ROW('Water Data'!F5))),'Data Summary'!CC11="Yes"),OFFSET('Water Data'!$F$7,0,10*ROW('Water Data'!F5)),NA())</f>
        <v>#N/A</v>
      </c>
      <c r="O11" s="57" t="e">
        <f ca="true">+IF(AND(ISNUMBER(OFFSET('Water Data'!$F$10,0,10*ROW('Water Data'!F5))),'Data Summary'!CD11="Yes"),OFFSET('Water Data'!$F$10,0,10*ROW('Water Data'!F5)),NA())</f>
        <v>#N/A</v>
      </c>
      <c r="P11" s="57" t="e">
        <f ca="true">+IF(AND(ISNUMBER(OFFSET('Water Data'!$G$5,0,10*ROW('Water Data'!G5))),'Data Summary'!CE11="Yes"),100-OFFSET('Water Data'!$G$5,0,10*ROW('Water Data'!G5)),NA())</f>
        <v>#N/A</v>
      </c>
      <c r="Q11" s="57" t="e">
        <f ca="true">+IF(AND(ISNUMBER(OFFSET('Water Data'!$G$7,0,10*ROW('Water Data'!G5))),'Data Summary'!CF11="Yes"),OFFSET('Water Data'!$G$7,0,10*ROW('Water Data'!G5)),NA())</f>
        <v>#N/A</v>
      </c>
      <c r="R11" s="57" t="e">
        <f ca="true">+IF(AND(ISNUMBER(OFFSET('Water Data'!$G$10,0,10*ROW('Water Data'!G5))),'Data Summary'!CG11="Yes"),OFFSET('Water Data'!$G$10,0,10*ROW('Water Data'!G5)),NA())</f>
        <v>#N/A</v>
      </c>
      <c r="S11" s="57" t="e">
        <f ca="true">+IF(AND(ISNUMBER(OFFSET('Water Data'!$H$5,0,10*ROW('Water Data'!H5))),'Data Summary'!CH11="Yes"),100-OFFSET('Water Data'!$H$5,0,10*ROW('Water Data'!H5)),NA())</f>
        <v>#N/A</v>
      </c>
      <c r="T11" s="57" t="e">
        <f ca="true">+IF(AND(ISNUMBER(OFFSET('Water Data'!$H$7,0,10*ROW('Water Data'!H5))),'Data Summary'!CI11="Yes"),OFFSET('Water Data'!$H$7,0,10*ROW('Water Data'!H5)),NA())</f>
        <v>#N/A</v>
      </c>
      <c r="U11" s="57" t="e">
        <f ca="true">+IF(AND(ISNUMBER(OFFSET('Water Data'!$H$10,0,10*ROW('Water Data'!H5))),'Data Summary'!CJ11="Yes"),OFFSET('Water Data'!$H$10,0,10*ROW('Water Data'!H5)),NA())</f>
        <v>#N/A</v>
      </c>
      <c r="V11" s="103" t="e">
        <f ca="true">+IF(AND(ISNUMBER(OFFSET('Sanitation Data'!$C$5,0,10*ROW('Sanitation Data'!C5))),'Data Summary'!CK11="Yes"),100-OFFSET('Sanitation Data'!$C$5,0,10*ROW('Sanitation Data'!C5)),NA())</f>
        <v>#N/A</v>
      </c>
      <c r="W11" s="103" t="e">
        <f ca="true">+IF(AND(ISNUMBER(OFFSET('Sanitation Data'!$C$7,0,10*ROW('Sanitation Data'!C5))),'Data Summary'!CL11="Yes"),OFFSET('Sanitation Data'!$C$7,0,10*ROW('Sanitation Data'!C5)),NA())</f>
        <v>#N/A</v>
      </c>
      <c r="X11" s="103" t="e">
        <f ca="true">+IF(AND(ISNUMBER(OFFSET('Sanitation Data'!$C$11,0,10*ROW('Sanitation Data'!C5))),'Data Summary'!CM11="Yes"),OFFSET('Sanitation Data'!$C$11,0,10*ROW('Sanitation Data'!C5)),NA())</f>
        <v>#N/A</v>
      </c>
      <c r="Y11" s="103" t="e">
        <f ca="true">+IF(AND(ISNUMBER(OFFSET('Sanitation Data'!$C$12,0,10*ROW('Sanitation Data'!C5))),'Data Summary'!CN11="Yes"),OFFSET('Sanitation Data'!$C$12,0,10*ROW('Sanitation Data'!C5)),NA())</f>
        <v>#N/A</v>
      </c>
      <c r="Z11" s="103" t="e">
        <f ca="true">+IF(AND(ISNUMBER(OFFSET('Sanitation Data'!$C$13,0,10*ROW('Sanitation Data'!C5))),'Data Summary'!CO11="Yes"),OFFSET('Sanitation Data'!$C$13,0,10*ROW('Sanitation Data'!C5)),NA())</f>
        <v>#N/A</v>
      </c>
      <c r="AA11" s="103" t="e">
        <f ca="true">+IF(AND(ISNUMBER(OFFSET('Sanitation Data'!$D$5,0,10*ROW('Sanitation Data'!D5))),'Data Summary'!CP11="Yes"),100-OFFSET('Sanitation Data'!$D$5,0,10*ROW('Sanitation Data'!D5)),NA())</f>
        <v>#N/A</v>
      </c>
      <c r="AB11" s="103" t="e">
        <f ca="true">+IF(AND(ISNUMBER(OFFSET('Sanitation Data'!$D$7,0,10*ROW('Sanitation Data'!D5))),'Data Summary'!CQ11="Yes"),OFFSET('Sanitation Data'!$D$7,0,10*ROW('Sanitation Data'!D5)),NA())</f>
        <v>#N/A</v>
      </c>
      <c r="AC11" s="103" t="e">
        <f ca="true">+IF(AND(ISNUMBER(OFFSET('Sanitation Data'!$D$11,0,10*ROW('Sanitation Data'!D5))),'Data Summary'!CR11="Yes"),OFFSET('Sanitation Data'!$D$11,0,10*ROW('Sanitation Data'!D5)),NA())</f>
        <v>#N/A</v>
      </c>
      <c r="AD11" s="103" t="e">
        <f ca="true">+IF(AND(ISNUMBER(OFFSET('Sanitation Data'!$D$12,0,10*ROW('Sanitation Data'!D5))),'Data Summary'!CS11="Yes"),OFFSET('Sanitation Data'!$D$12,0,10*ROW('Sanitation Data'!D5)),NA())</f>
        <v>#N/A</v>
      </c>
      <c r="AE11" s="103" t="e">
        <f ca="true">+IF(AND(ISNUMBER(OFFSET('Sanitation Data'!$D$13,0,10*ROW('Sanitation Data'!D5))),'Data Summary'!CT11="Yes"),OFFSET('Sanitation Data'!$D$13,0,10*ROW('Sanitation Data'!D5)),NA())</f>
        <v>#N/A</v>
      </c>
      <c r="AF11" s="103" t="e">
        <f ca="true">+IF(AND(ISNUMBER(OFFSET('Sanitation Data'!$E$5,0,10*ROW('Sanitation Data'!E5))),'Data Summary'!CU11="Yes"),100-OFFSET('Sanitation Data'!$E$5,0,10*ROW('Sanitation Data'!E5)),NA())</f>
        <v>#N/A</v>
      </c>
      <c r="AG11" s="103" t="e">
        <f ca="true">+IF(AND(ISNUMBER(OFFSET('Sanitation Data'!$E$7,0,10*ROW('Sanitation Data'!E5))),'Data Summary'!CV11="Yes"),OFFSET('Sanitation Data'!$E$7,0,10*ROW('Sanitation Data'!E5)),NA())</f>
        <v>#N/A</v>
      </c>
      <c r="AH11" s="103" t="e">
        <f ca="true">+IF(AND(ISNUMBER(OFFSET('Sanitation Data'!$E$11,0,10*ROW('Sanitation Data'!E5))),'Data Summary'!CW11="Yes"),OFFSET('Sanitation Data'!$E$11,0,10*ROW('Sanitation Data'!E5)),NA())</f>
        <v>#N/A</v>
      </c>
      <c r="AI11" s="103" t="e">
        <f ca="true">+IF(AND(ISNUMBER(OFFSET('Sanitation Data'!$E$12,0,10*ROW('Sanitation Data'!E5))),'Data Summary'!CX11="Yes"),OFFSET('Sanitation Data'!$E$12,0,10*ROW('Sanitation Data'!E5)),NA())</f>
        <v>#N/A</v>
      </c>
      <c r="AJ11" s="103" t="e">
        <f ca="true">+IF(AND(ISNUMBER(OFFSET('Sanitation Data'!$E$13,0,10*ROW('Sanitation Data'!E5))),'Data Summary'!CY11="Yes"),OFFSET('Sanitation Data'!$E$13,0,10*ROW('Sanitation Data'!E5)),NA())</f>
        <v>#N/A</v>
      </c>
      <c r="AK11" s="103" t="e">
        <f ca="true">+IF(AND(ISNUMBER(OFFSET('Sanitation Data'!$F$5,0,10*ROW('Sanitation Data'!F5))),'Data Summary'!CZ11="Yes"),100-OFFSET('Sanitation Data'!$F$5,0,10*ROW('Sanitation Data'!F5)),NA())</f>
        <v>#N/A</v>
      </c>
      <c r="AL11" s="103" t="e">
        <f ca="true">+IF(AND(ISNUMBER(OFFSET('Sanitation Data'!$F$7,0,10*ROW('Sanitation Data'!F5))),'Data Summary'!DA11="Yes"),OFFSET('Sanitation Data'!$F$7,0,10*ROW('Sanitation Data'!F5)),NA())</f>
        <v>#N/A</v>
      </c>
      <c r="AM11" s="103" t="e">
        <f ca="true">+IF(AND(ISNUMBER(OFFSET('Sanitation Data'!$F$11,0,10*ROW('Sanitation Data'!F5))),'Data Summary'!DB11="Yes"),OFFSET('Sanitation Data'!$F$11,0,10*ROW('Sanitation Data'!F5)),NA())</f>
        <v>#N/A</v>
      </c>
      <c r="AN11" s="103" t="e">
        <f ca="true">+IF(AND(ISNUMBER(OFFSET('Sanitation Data'!$F$12,0,10*ROW('Sanitation Data'!F5))),'Data Summary'!DC11="Yes"),OFFSET('Sanitation Data'!$F$12,0,10*ROW('Sanitation Data'!F5)),NA())</f>
        <v>#N/A</v>
      </c>
      <c r="AO11" s="103" t="e">
        <f ca="true">+IF(AND(ISNUMBER(OFFSET('Sanitation Data'!$F$13,0,10*ROW('Sanitation Data'!F5))),'Data Summary'!DD11="Yes"),OFFSET('Sanitation Data'!$F$13,0,10*ROW('Sanitation Data'!F5)),NA())</f>
        <v>#N/A</v>
      </c>
      <c r="AP11" s="103" t="e">
        <f ca="true">+IF(AND(ISNUMBER(OFFSET('Sanitation Data'!$G$5,0,10*ROW('Sanitation Data'!G5))),'Data Summary'!DE11="Yes"),100-OFFSET('Sanitation Data'!$G$5,0,10*ROW('Sanitation Data'!G5)),NA())</f>
        <v>#N/A</v>
      </c>
      <c r="AQ11" s="103" t="e">
        <f ca="true">+IF(AND(ISNUMBER(OFFSET('Sanitation Data'!$G$7,0,10*ROW('Sanitation Data'!G5))),'Data Summary'!DF11="Yes"),OFFSET('Sanitation Data'!$G$7,0,10*ROW('Sanitation Data'!G5)),NA())</f>
        <v>#N/A</v>
      </c>
      <c r="AR11" s="103" t="e">
        <f ca="true">+IF(AND(ISNUMBER(OFFSET('Sanitation Data'!$G$11,0,10*ROW('Sanitation Data'!G5))),'Data Summary'!DG11="Yes"),OFFSET('Sanitation Data'!$G$11,0,10*ROW('Sanitation Data'!G5)),NA())</f>
        <v>#N/A</v>
      </c>
      <c r="AS11" s="103" t="e">
        <f ca="true">+IF(AND(ISNUMBER(OFFSET('Sanitation Data'!$G$12,0,10*ROW('Sanitation Data'!G5))),'Data Summary'!DH11="Yes"),OFFSET('Sanitation Data'!$G$12,0,10*ROW('Sanitation Data'!G5)),NA())</f>
        <v>#N/A</v>
      </c>
      <c r="AT11" s="103" t="e">
        <f ca="true">+IF(AND(ISNUMBER(OFFSET('Sanitation Data'!$G$13,0,10*ROW('Sanitation Data'!G5))),'Data Summary'!DI11="Yes"),OFFSET('Sanitation Data'!$G$13,0,10*ROW('Sanitation Data'!G5)),NA())</f>
        <v>#N/A</v>
      </c>
      <c r="AU11" s="103" t="e">
        <f ca="true">+IF(AND(ISNUMBER(OFFSET('Sanitation Data'!$H$5,0,10*ROW('Sanitation Data'!H5))),'Data Summary'!DJ11="Yes"),100-OFFSET('Sanitation Data'!$H$5,0,10*ROW('Sanitation Data'!H5)),NA())</f>
        <v>#N/A</v>
      </c>
      <c r="AV11" s="103" t="e">
        <f ca="true">+IF(AND(ISNUMBER(OFFSET('Sanitation Data'!$H$7,0,10*ROW('Sanitation Data'!H5))),'Data Summary'!DK11="Yes"),OFFSET('Sanitation Data'!$H$7,0,10*ROW('Sanitation Data'!H5)),NA())</f>
        <v>#N/A</v>
      </c>
      <c r="AW11" s="103" t="e">
        <f ca="true">+IF(AND(ISNUMBER(OFFSET('Sanitation Data'!$H$11,0,10*ROW('Sanitation Data'!H5))),'Data Summary'!DL11="Yes"),OFFSET('Sanitation Data'!$H$11,0,10*ROW('Sanitation Data'!H5)),NA())</f>
        <v>#N/A</v>
      </c>
      <c r="AX11" s="103" t="e">
        <f ca="true">+IF(AND(ISNUMBER(OFFSET('Sanitation Data'!$H$12,0,10*ROW('Sanitation Data'!H5))),'Data Summary'!DM11="Yes"),OFFSET('Sanitation Data'!$H$12,0,10*ROW('Sanitation Data'!H5)),NA())</f>
        <v>#N/A</v>
      </c>
      <c r="AY11" s="103" t="e">
        <f ca="true">+IF(AND(ISNUMBER(OFFSET('Sanitation Data'!$H$13,0,10*ROW('Sanitation Data'!H5))),'Data Summary'!DN11="Yes"),OFFSET('Sanitation Data'!$H$13,0,10*ROW('Sanitation Data'!H5)),NA())</f>
        <v>#N/A</v>
      </c>
      <c r="AZ11" s="108" t="e">
        <f ca="true">+IF(AND(ISNUMBER(OFFSET('Hygiene Data'!$C$6,0,10*ROW('Hygiene Data'!C5))),'Data Summary'!DO11="Yes"),OFFSET('Hygiene Data'!$C$6,0,10*ROW('Hygiene Data'!C5)),NA())</f>
        <v>#N/A</v>
      </c>
      <c r="BA11" s="108" t="e">
        <f ca="true">+IF(AND(ISNUMBER(OFFSET('Hygiene Data'!$C$8,0,10*ROW('Hygiene Data'!C5))),'Data Summary'!DP11="Yes"),OFFSET('Hygiene Data'!$C$8,0,10*ROW('Hygiene Data'!C5)),NA())</f>
        <v>#N/A</v>
      </c>
      <c r="BB11" s="108" t="e">
        <f ca="true">+IF(AND(ISNUMBER(OFFSET('Hygiene Data'!$C$10,0,10*ROW('Hygiene Data'!C5))),'Data Summary'!DQ11="Yes"),OFFSET('Hygiene Data'!$C$10,0,10*ROW('Hygiene Data'!C5)),NA())</f>
        <v>#N/A</v>
      </c>
      <c r="BC11" s="108" t="e">
        <f ca="true">+IF(AND(ISNUMBER(OFFSET('Hygiene Data'!$D$6,0,10*ROW('Hygiene Data'!D5))),'Data Summary'!DR11="Yes"),OFFSET('Hygiene Data'!$D$6,0,10*ROW('Hygiene Data'!D5)),NA())</f>
        <v>#N/A</v>
      </c>
      <c r="BD11" s="108" t="e">
        <f ca="true">+IF(AND(ISNUMBER(OFFSET('Hygiene Data'!$D$8,0,10*ROW('Hygiene Data'!D5))),'Data Summary'!DS11="Yes"),OFFSET('Hygiene Data'!$D$8,0,10*ROW('Hygiene Data'!D5)),NA())</f>
        <v>#N/A</v>
      </c>
      <c r="BE11" s="108" t="e">
        <f ca="true">+IF(AND(ISNUMBER(OFFSET('Hygiene Data'!$D$10,0,10*ROW('Hygiene Data'!D5))),'Data Summary'!DT11="Yes"),OFFSET('Hygiene Data'!$D$10,0,10*ROW('Hygiene Data'!D5)),NA())</f>
        <v>#N/A</v>
      </c>
      <c r="BF11" s="108" t="e">
        <f ca="true">+IF(AND(ISNUMBER(OFFSET('Hygiene Data'!$E$6,0,10*ROW('Hygiene Data'!E5))),'Data Summary'!DU11="Yes"),OFFSET('Hygiene Data'!$E$6,0,10*ROW('Hygiene Data'!E5)),NA())</f>
        <v>#N/A</v>
      </c>
      <c r="BG11" s="108" t="e">
        <f ca="true">+IF(AND(ISNUMBER(OFFSET('Hygiene Data'!$E$8,0,10*ROW('Hygiene Data'!E5))),'Data Summary'!DV11="Yes"),OFFSET('Hygiene Data'!$E$8,0,10*ROW('Hygiene Data'!E5)),NA())</f>
        <v>#N/A</v>
      </c>
      <c r="BH11" s="108" t="e">
        <f ca="true">+IF(AND(ISNUMBER(OFFSET('Hygiene Data'!$E$10,0,10*ROW('Hygiene Data'!E5))),'Data Summary'!DW11="Yes"),OFFSET('Hygiene Data'!$E$10,0,10*ROW('Hygiene Data'!E5)),NA())</f>
        <v>#N/A</v>
      </c>
      <c r="BI11" s="108" t="e">
        <f ca="true">+IF(AND(ISNUMBER(OFFSET('Hygiene Data'!$F$6,0,10*ROW('Hygiene Data'!F5))),'Data Summary'!DX11="Yes"),OFFSET('Hygiene Data'!$F$6,0,10*ROW('Hygiene Data'!F5)),NA())</f>
        <v>#N/A</v>
      </c>
      <c r="BJ11" s="108" t="e">
        <f ca="true">+IF(AND(ISNUMBER(OFFSET('Hygiene Data'!$F$8,0,10*ROW('Hygiene Data'!F5))),'Data Summary'!DY11="Yes"),OFFSET('Hygiene Data'!$F$8,0,10*ROW('Hygiene Data'!F5)),NA())</f>
        <v>#N/A</v>
      </c>
      <c r="BK11" s="108" t="e">
        <f ca="true">+IF(AND(ISNUMBER(OFFSET('Hygiene Data'!$F$10,0,10*ROW('Hygiene Data'!F5))),'Data Summary'!DZ11="Yes"),OFFSET('Hygiene Data'!$F$10,0,10*ROW('Hygiene Data'!F5)),NA())</f>
        <v>#N/A</v>
      </c>
      <c r="BL11" s="108" t="e">
        <f ca="true">+IF(AND(ISNUMBER(OFFSET('Hygiene Data'!$G$6,0,10*ROW('Hygiene Data'!G5))),'Data Summary'!EA11="Yes"),OFFSET('Hygiene Data'!$G$6,0,10*ROW('Hygiene Data'!G5)),NA())</f>
        <v>#N/A</v>
      </c>
      <c r="BM11" s="108" t="e">
        <f ca="true">+IF(AND(ISNUMBER(OFFSET('Hygiene Data'!$G$8,0,10*ROW('Hygiene Data'!G5))),'Data Summary'!EB11="Yes"),OFFSET('Hygiene Data'!$G$8,0,10*ROW('Hygiene Data'!G5)),NA())</f>
        <v>#N/A</v>
      </c>
      <c r="BN11" s="108" t="e">
        <f ca="true">+IF(AND(ISNUMBER(OFFSET('Hygiene Data'!$G$10,0,10*ROW('Hygiene Data'!G5))),'Data Summary'!EC11="Yes"),OFFSET('Hygiene Data'!$G$10,0,10*ROW('Hygiene Data'!G5)),NA())</f>
        <v>#N/A</v>
      </c>
      <c r="BO11" s="108" t="e">
        <f ca="true">+IF(AND(ISNUMBER(OFFSET('Hygiene Data'!$H$6,0,10*ROW('Hygiene Data'!H5))),'Data Summary'!ED11="Yes"),OFFSET('Hygiene Data'!$H$6,0,10*ROW('Hygiene Data'!H5)),NA())</f>
        <v>#N/A</v>
      </c>
      <c r="BP11" s="108" t="e">
        <f ca="true">+IF(AND(ISNUMBER(OFFSET('Hygiene Data'!$H$8,0,10*ROW('Hygiene Data'!H5))),'Data Summary'!EE11="Yes"),OFFSET('Hygiene Data'!$H$8,0,10*ROW('Hygiene Data'!H5)),NA())</f>
        <v>#N/A</v>
      </c>
      <c r="BQ11" s="108" t="e">
        <f ca="true">+IF(AND(ISNUMBER(OFFSET('Hygiene Data'!$H$10,0,10*ROW('Hygiene Data'!H5))),'Data Summary'!EF11="Yes"),OFFSET('Hygiene Data'!$H$10,0,10*ROW('Hygiene Data'!H5)),NA())</f>
        <v>#N/A</v>
      </c>
    </row>
    <row r="12" x14ac:dyDescent="0.2">
      <c r="A12" s="56" t="e">
        <f ca="true">+IF(OFFSET('Water Data'!$B$1,0,10*ROW('Water Data'!B6))="",NA(),OFFSET('Water Data'!$B$1,0,10*ROW('Water Data'!B6)))</f>
        <v>#N/A</v>
      </c>
      <c r="B12" s="56" t="e">
        <f ca="true">+IF(OFFSET('Water Data'!$A$3,0,10*ROW('Water Data'!A6))="",NA(),OFFSET('Water Data'!$A$3,0,10*ROW('Water Data'!A6)))</f>
        <v>#N/A</v>
      </c>
      <c r="C12" s="56" t="e">
        <f ca="true">+IF(OFFSET('Water Data'!$C$3,0,10*ROW('Water Data'!C6))="",NA(),OFFSET('Water Data'!$C$3,0,10*ROW('Water Data'!C6)))</f>
        <v>#N/A</v>
      </c>
      <c r="D12" s="57" t="e">
        <f ca="true">+IF(AND(ISNUMBER(OFFSET('Water Data'!$C$5,0,10*ROW('Water Data'!C6))),'Data Summary'!BS12="Yes"),100-OFFSET('Water Data'!$C$5,0,10*ROW('Water Data'!C6)),NA())</f>
        <v>#N/A</v>
      </c>
      <c r="E12" s="57" t="e">
        <f ca="true">+IF(AND(ISNUMBER(OFFSET('Water Data'!$C$7,0,10*ROW('Water Data'!C6))),'Data Summary'!BT12="Yes"),OFFSET('Water Data'!$C$7,0,10*ROW('Water Data'!C6)),NA())</f>
        <v>#N/A</v>
      </c>
      <c r="F12" s="57" t="e">
        <f ca="true">+IF(AND(ISNUMBER(OFFSET('Water Data'!$C$10,0,10*ROW('Water Data'!C6))),'Data Summary'!BU12="Yes"),OFFSET('Water Data'!$C$10,0,10*ROW('Water Data'!C6)),NA())</f>
        <v>#N/A</v>
      </c>
      <c r="G12" s="57" t="e">
        <f ca="true">+IF(AND(ISNUMBER(OFFSET('Water Data'!$D$5,0,10*ROW('Water Data'!D6))),'Data Summary'!BV12="Yes"),100-OFFSET('Water Data'!$D$5,0,10*ROW('Water Data'!D6)),NA())</f>
        <v>#N/A</v>
      </c>
      <c r="H12" s="57" t="e">
        <f ca="true">+IF(AND(ISNUMBER(OFFSET('Water Data'!$D$7,0,10*ROW('Water Data'!D6))),'Data Summary'!BW12="Yes"),OFFSET('Water Data'!$D$7,0,10*ROW('Water Data'!D6)),NA())</f>
        <v>#N/A</v>
      </c>
      <c r="I12" s="57" t="e">
        <f ca="true">+IF(AND(ISNUMBER(OFFSET('Water Data'!$D$10,0,10*ROW('Water Data'!D6))),'Data Summary'!BX12="Yes"),OFFSET('Water Data'!$D$10,0,10*ROW('Water Data'!D6)),NA())</f>
        <v>#N/A</v>
      </c>
      <c r="J12" s="57" t="e">
        <f ca="true">+IF(AND(ISNUMBER(OFFSET('Water Data'!$E$5,0,10*ROW('Water Data'!E6))),'Data Summary'!BY12="Yes"),100-OFFSET('Water Data'!$E$5,0,10*ROW('Water Data'!E6)),NA())</f>
        <v>#N/A</v>
      </c>
      <c r="K12" s="57" t="e">
        <f ca="true">+IF(AND(ISNUMBER(OFFSET('Water Data'!$E$7,0,10*ROW('Water Data'!E6))),'Data Summary'!BZ12="Yes"),OFFSET('Water Data'!$E$7,0,10*ROW('Water Data'!E6)),NA())</f>
        <v>#N/A</v>
      </c>
      <c r="L12" s="57" t="e">
        <f ca="true">+IF(AND(ISNUMBER(OFFSET('Water Data'!$E$10,0,10*ROW('Water Data'!E6))),'Data Summary'!CA12="Yes"),OFFSET('Water Data'!$E$10,0,10*ROW('Water Data'!E6)),NA())</f>
        <v>#N/A</v>
      </c>
      <c r="M12" s="57" t="e">
        <f ca="true">+IF(AND(ISNUMBER(OFFSET('Water Data'!$F$5,0,10*ROW('Water Data'!F6))),'Data Summary'!CB12="Yes"),100-OFFSET('Water Data'!$F$5,0,10*ROW('Water Data'!F6)),NA())</f>
        <v>#N/A</v>
      </c>
      <c r="N12" s="57" t="e">
        <f ca="true">+IF(AND(ISNUMBER(OFFSET('Water Data'!$F$7,0,10*ROW('Water Data'!F6))),'Data Summary'!CC12="Yes"),OFFSET('Water Data'!$F$7,0,10*ROW('Water Data'!F6)),NA())</f>
        <v>#N/A</v>
      </c>
      <c r="O12" s="57" t="e">
        <f ca="true">+IF(AND(ISNUMBER(OFFSET('Water Data'!$F$10,0,10*ROW('Water Data'!F6))),'Data Summary'!CD12="Yes"),OFFSET('Water Data'!$F$10,0,10*ROW('Water Data'!F6)),NA())</f>
        <v>#N/A</v>
      </c>
      <c r="P12" s="57" t="e">
        <f ca="true">+IF(AND(ISNUMBER(OFFSET('Water Data'!$G$5,0,10*ROW('Water Data'!G6))),'Data Summary'!CE12="Yes"),100-OFFSET('Water Data'!$G$5,0,10*ROW('Water Data'!G6)),NA())</f>
        <v>#N/A</v>
      </c>
      <c r="Q12" s="57" t="e">
        <f ca="true">+IF(AND(ISNUMBER(OFFSET('Water Data'!$G$7,0,10*ROW('Water Data'!G6))),'Data Summary'!CF12="Yes"),OFFSET('Water Data'!$G$7,0,10*ROW('Water Data'!G6)),NA())</f>
        <v>#N/A</v>
      </c>
      <c r="R12" s="57" t="e">
        <f ca="true">+IF(AND(ISNUMBER(OFFSET('Water Data'!$G$10,0,10*ROW('Water Data'!G6))),'Data Summary'!CG12="Yes"),OFFSET('Water Data'!$G$10,0,10*ROW('Water Data'!G6)),NA())</f>
        <v>#N/A</v>
      </c>
      <c r="S12" s="57" t="e">
        <f ca="true">+IF(AND(ISNUMBER(OFFSET('Water Data'!$H$5,0,10*ROW('Water Data'!H6))),'Data Summary'!CH12="Yes"),100-OFFSET('Water Data'!$H$5,0,10*ROW('Water Data'!H6)),NA())</f>
        <v>#N/A</v>
      </c>
      <c r="T12" s="57" t="e">
        <f ca="true">+IF(AND(ISNUMBER(OFFSET('Water Data'!$H$7,0,10*ROW('Water Data'!H6))),'Data Summary'!CI12="Yes"),OFFSET('Water Data'!$H$7,0,10*ROW('Water Data'!H6)),NA())</f>
        <v>#N/A</v>
      </c>
      <c r="U12" s="57" t="e">
        <f ca="true">+IF(AND(ISNUMBER(OFFSET('Water Data'!$H$10,0,10*ROW('Water Data'!H6))),'Data Summary'!CJ12="Yes"),OFFSET('Water Data'!$H$10,0,10*ROW('Water Data'!H6)),NA())</f>
        <v>#N/A</v>
      </c>
      <c r="V12" s="103" t="e">
        <f ca="true">+IF(AND(ISNUMBER(OFFSET('Sanitation Data'!$C$5,0,10*ROW('Sanitation Data'!C6))),'Data Summary'!CK12="Yes"),100-OFFSET('Sanitation Data'!$C$5,0,10*ROW('Sanitation Data'!C6)),NA())</f>
        <v>#N/A</v>
      </c>
      <c r="W12" s="103" t="e">
        <f ca="true">+IF(AND(ISNUMBER(OFFSET('Sanitation Data'!$C$7,0,10*ROW('Sanitation Data'!C6))),'Data Summary'!CL12="Yes"),OFFSET('Sanitation Data'!$C$7,0,10*ROW('Sanitation Data'!C6)),NA())</f>
        <v>#N/A</v>
      </c>
      <c r="X12" s="103" t="e">
        <f ca="true">+IF(AND(ISNUMBER(OFFSET('Sanitation Data'!$C$11,0,10*ROW('Sanitation Data'!C6))),'Data Summary'!CM12="Yes"),OFFSET('Sanitation Data'!$C$11,0,10*ROW('Sanitation Data'!C6)),NA())</f>
        <v>#N/A</v>
      </c>
      <c r="Y12" s="103" t="e">
        <f ca="true">+IF(AND(ISNUMBER(OFFSET('Sanitation Data'!$C$12,0,10*ROW('Sanitation Data'!C6))),'Data Summary'!CN12="Yes"),OFFSET('Sanitation Data'!$C$12,0,10*ROW('Sanitation Data'!C6)),NA())</f>
        <v>#N/A</v>
      </c>
      <c r="Z12" s="103" t="e">
        <f ca="true">+IF(AND(ISNUMBER(OFFSET('Sanitation Data'!$C$13,0,10*ROW('Sanitation Data'!C6))),'Data Summary'!CO12="Yes"),OFFSET('Sanitation Data'!$C$13,0,10*ROW('Sanitation Data'!C6)),NA())</f>
        <v>#N/A</v>
      </c>
      <c r="AA12" s="103" t="e">
        <f ca="true">+IF(AND(ISNUMBER(OFFSET('Sanitation Data'!$D$5,0,10*ROW('Sanitation Data'!D6))),'Data Summary'!CP12="Yes"),100-OFFSET('Sanitation Data'!$D$5,0,10*ROW('Sanitation Data'!D6)),NA())</f>
        <v>#N/A</v>
      </c>
      <c r="AB12" s="103" t="e">
        <f ca="true">+IF(AND(ISNUMBER(OFFSET('Sanitation Data'!$D$7,0,10*ROW('Sanitation Data'!D6))),'Data Summary'!CQ12="Yes"),OFFSET('Sanitation Data'!$D$7,0,10*ROW('Sanitation Data'!D6)),NA())</f>
        <v>#N/A</v>
      </c>
      <c r="AC12" s="103" t="e">
        <f ca="true">+IF(AND(ISNUMBER(OFFSET('Sanitation Data'!$D$11,0,10*ROW('Sanitation Data'!D6))),'Data Summary'!CR12="Yes"),OFFSET('Sanitation Data'!$D$11,0,10*ROW('Sanitation Data'!D6)),NA())</f>
        <v>#N/A</v>
      </c>
      <c r="AD12" s="103" t="e">
        <f ca="true">+IF(AND(ISNUMBER(OFFSET('Sanitation Data'!$D$12,0,10*ROW('Sanitation Data'!D6))),'Data Summary'!CS12="Yes"),OFFSET('Sanitation Data'!$D$12,0,10*ROW('Sanitation Data'!D6)),NA())</f>
        <v>#N/A</v>
      </c>
      <c r="AE12" s="103" t="e">
        <f ca="true">+IF(AND(ISNUMBER(OFFSET('Sanitation Data'!$D$13,0,10*ROW('Sanitation Data'!D6))),'Data Summary'!CT12="Yes"),OFFSET('Sanitation Data'!$D$13,0,10*ROW('Sanitation Data'!D6)),NA())</f>
        <v>#N/A</v>
      </c>
      <c r="AF12" s="103" t="e">
        <f ca="true">+IF(AND(ISNUMBER(OFFSET('Sanitation Data'!$E$5,0,10*ROW('Sanitation Data'!E6))),'Data Summary'!CU12="Yes"),100-OFFSET('Sanitation Data'!$E$5,0,10*ROW('Sanitation Data'!E6)),NA())</f>
        <v>#N/A</v>
      </c>
      <c r="AG12" s="103" t="e">
        <f ca="true">+IF(AND(ISNUMBER(OFFSET('Sanitation Data'!$E$7,0,10*ROW('Sanitation Data'!E6))),'Data Summary'!CV12="Yes"),OFFSET('Sanitation Data'!$E$7,0,10*ROW('Sanitation Data'!E6)),NA())</f>
        <v>#N/A</v>
      </c>
      <c r="AH12" s="103" t="e">
        <f ca="true">+IF(AND(ISNUMBER(OFFSET('Sanitation Data'!$E$11,0,10*ROW('Sanitation Data'!E6))),'Data Summary'!CW12="Yes"),OFFSET('Sanitation Data'!$E$11,0,10*ROW('Sanitation Data'!E6)),NA())</f>
        <v>#N/A</v>
      </c>
      <c r="AI12" s="103" t="e">
        <f ca="true">+IF(AND(ISNUMBER(OFFSET('Sanitation Data'!$E$12,0,10*ROW('Sanitation Data'!E6))),'Data Summary'!CX12="Yes"),OFFSET('Sanitation Data'!$E$12,0,10*ROW('Sanitation Data'!E6)),NA())</f>
        <v>#N/A</v>
      </c>
      <c r="AJ12" s="103" t="e">
        <f ca="true">+IF(AND(ISNUMBER(OFFSET('Sanitation Data'!$E$13,0,10*ROW('Sanitation Data'!E6))),'Data Summary'!CY12="Yes"),OFFSET('Sanitation Data'!$E$13,0,10*ROW('Sanitation Data'!E6)),NA())</f>
        <v>#N/A</v>
      </c>
      <c r="AK12" s="103" t="e">
        <f ca="true">+IF(AND(ISNUMBER(OFFSET('Sanitation Data'!$F$5,0,10*ROW('Sanitation Data'!F6))),'Data Summary'!CZ12="Yes"),100-OFFSET('Sanitation Data'!$F$5,0,10*ROW('Sanitation Data'!F6)),NA())</f>
        <v>#N/A</v>
      </c>
      <c r="AL12" s="103" t="e">
        <f ca="true">+IF(AND(ISNUMBER(OFFSET('Sanitation Data'!$F$7,0,10*ROW('Sanitation Data'!F6))),'Data Summary'!DA12="Yes"),OFFSET('Sanitation Data'!$F$7,0,10*ROW('Sanitation Data'!F6)),NA())</f>
        <v>#N/A</v>
      </c>
      <c r="AM12" s="103" t="e">
        <f ca="true">+IF(AND(ISNUMBER(OFFSET('Sanitation Data'!$F$11,0,10*ROW('Sanitation Data'!F6))),'Data Summary'!DB12="Yes"),OFFSET('Sanitation Data'!$F$11,0,10*ROW('Sanitation Data'!F6)),NA())</f>
        <v>#N/A</v>
      </c>
      <c r="AN12" s="103" t="e">
        <f ca="true">+IF(AND(ISNUMBER(OFFSET('Sanitation Data'!$F$12,0,10*ROW('Sanitation Data'!F6))),'Data Summary'!DC12="Yes"),OFFSET('Sanitation Data'!$F$12,0,10*ROW('Sanitation Data'!F6)),NA())</f>
        <v>#N/A</v>
      </c>
      <c r="AO12" s="103" t="e">
        <f ca="true">+IF(AND(ISNUMBER(OFFSET('Sanitation Data'!$F$13,0,10*ROW('Sanitation Data'!F6))),'Data Summary'!DD12="Yes"),OFFSET('Sanitation Data'!$F$13,0,10*ROW('Sanitation Data'!F6)),NA())</f>
        <v>#N/A</v>
      </c>
      <c r="AP12" s="103" t="e">
        <f ca="true">+IF(AND(ISNUMBER(OFFSET('Sanitation Data'!$G$5,0,10*ROW('Sanitation Data'!G6))),'Data Summary'!DE12="Yes"),100-OFFSET('Sanitation Data'!$G$5,0,10*ROW('Sanitation Data'!G6)),NA())</f>
        <v>#N/A</v>
      </c>
      <c r="AQ12" s="103" t="e">
        <f ca="true">+IF(AND(ISNUMBER(OFFSET('Sanitation Data'!$G$7,0,10*ROW('Sanitation Data'!G6))),'Data Summary'!DF12="Yes"),OFFSET('Sanitation Data'!$G$7,0,10*ROW('Sanitation Data'!G6)),NA())</f>
        <v>#N/A</v>
      </c>
      <c r="AR12" s="103" t="e">
        <f ca="true">+IF(AND(ISNUMBER(OFFSET('Sanitation Data'!$G$11,0,10*ROW('Sanitation Data'!G6))),'Data Summary'!DG12="Yes"),OFFSET('Sanitation Data'!$G$11,0,10*ROW('Sanitation Data'!G6)),NA())</f>
        <v>#N/A</v>
      </c>
      <c r="AS12" s="103" t="e">
        <f ca="true">+IF(AND(ISNUMBER(OFFSET('Sanitation Data'!$G$12,0,10*ROW('Sanitation Data'!G6))),'Data Summary'!DH12="Yes"),OFFSET('Sanitation Data'!$G$12,0,10*ROW('Sanitation Data'!G6)),NA())</f>
        <v>#N/A</v>
      </c>
      <c r="AT12" s="103" t="e">
        <f ca="true">+IF(AND(ISNUMBER(OFFSET('Sanitation Data'!$G$13,0,10*ROW('Sanitation Data'!G6))),'Data Summary'!DI12="Yes"),OFFSET('Sanitation Data'!$G$13,0,10*ROW('Sanitation Data'!G6)),NA())</f>
        <v>#N/A</v>
      </c>
      <c r="AU12" s="103" t="e">
        <f ca="true">+IF(AND(ISNUMBER(OFFSET('Sanitation Data'!$H$5,0,10*ROW('Sanitation Data'!H6))),'Data Summary'!DJ12="Yes"),100-OFFSET('Sanitation Data'!$H$5,0,10*ROW('Sanitation Data'!H6)),NA())</f>
        <v>#N/A</v>
      </c>
      <c r="AV12" s="103" t="e">
        <f ca="true">+IF(AND(ISNUMBER(OFFSET('Sanitation Data'!$H$7,0,10*ROW('Sanitation Data'!H6))),'Data Summary'!DK12="Yes"),OFFSET('Sanitation Data'!$H$7,0,10*ROW('Sanitation Data'!H6)),NA())</f>
        <v>#N/A</v>
      </c>
      <c r="AW12" s="103" t="e">
        <f ca="true">+IF(AND(ISNUMBER(OFFSET('Sanitation Data'!$H$11,0,10*ROW('Sanitation Data'!H6))),'Data Summary'!DL12="Yes"),OFFSET('Sanitation Data'!$H$11,0,10*ROW('Sanitation Data'!H6)),NA())</f>
        <v>#N/A</v>
      </c>
      <c r="AX12" s="103" t="e">
        <f ca="true">+IF(AND(ISNUMBER(OFFSET('Sanitation Data'!$H$12,0,10*ROW('Sanitation Data'!H6))),'Data Summary'!DM12="Yes"),OFFSET('Sanitation Data'!$H$12,0,10*ROW('Sanitation Data'!H6)),NA())</f>
        <v>#N/A</v>
      </c>
      <c r="AY12" s="103" t="e">
        <f ca="true">+IF(AND(ISNUMBER(OFFSET('Sanitation Data'!$H$13,0,10*ROW('Sanitation Data'!H6))),'Data Summary'!DN12="Yes"),OFFSET('Sanitation Data'!$H$13,0,10*ROW('Sanitation Data'!H6)),NA())</f>
        <v>#N/A</v>
      </c>
      <c r="AZ12" s="108" t="e">
        <f ca="true">+IF(AND(ISNUMBER(OFFSET('Hygiene Data'!$C$6,0,10*ROW('Hygiene Data'!C6))),'Data Summary'!DO12="Yes"),OFFSET('Hygiene Data'!$C$6,0,10*ROW('Hygiene Data'!C6)),NA())</f>
        <v>#N/A</v>
      </c>
      <c r="BA12" s="108" t="e">
        <f ca="true">+IF(AND(ISNUMBER(OFFSET('Hygiene Data'!$C$8,0,10*ROW('Hygiene Data'!C6))),'Data Summary'!DP12="Yes"),OFFSET('Hygiene Data'!$C$8,0,10*ROW('Hygiene Data'!C6)),NA())</f>
        <v>#N/A</v>
      </c>
      <c r="BB12" s="108" t="e">
        <f ca="true">+IF(AND(ISNUMBER(OFFSET('Hygiene Data'!$C$10,0,10*ROW('Hygiene Data'!C6))),'Data Summary'!DQ12="Yes"),OFFSET('Hygiene Data'!$C$10,0,10*ROW('Hygiene Data'!C6)),NA())</f>
        <v>#N/A</v>
      </c>
      <c r="BC12" s="108" t="e">
        <f ca="true">+IF(AND(ISNUMBER(OFFSET('Hygiene Data'!$D$6,0,10*ROW('Hygiene Data'!D6))),'Data Summary'!DR12="Yes"),OFFSET('Hygiene Data'!$D$6,0,10*ROW('Hygiene Data'!D6)),NA())</f>
        <v>#N/A</v>
      </c>
      <c r="BD12" s="108" t="e">
        <f ca="true">+IF(AND(ISNUMBER(OFFSET('Hygiene Data'!$D$8,0,10*ROW('Hygiene Data'!D6))),'Data Summary'!DS12="Yes"),OFFSET('Hygiene Data'!$D$8,0,10*ROW('Hygiene Data'!D6)),NA())</f>
        <v>#N/A</v>
      </c>
      <c r="BE12" s="108" t="e">
        <f ca="true">+IF(AND(ISNUMBER(OFFSET('Hygiene Data'!$D$10,0,10*ROW('Hygiene Data'!D6))),'Data Summary'!DT12="Yes"),OFFSET('Hygiene Data'!$D$10,0,10*ROW('Hygiene Data'!D6)),NA())</f>
        <v>#N/A</v>
      </c>
      <c r="BF12" s="108" t="e">
        <f ca="true">+IF(AND(ISNUMBER(OFFSET('Hygiene Data'!$E$6,0,10*ROW('Hygiene Data'!E6))),'Data Summary'!DU12="Yes"),OFFSET('Hygiene Data'!$E$6,0,10*ROW('Hygiene Data'!E6)),NA())</f>
        <v>#N/A</v>
      </c>
      <c r="BG12" s="108" t="e">
        <f ca="true">+IF(AND(ISNUMBER(OFFSET('Hygiene Data'!$E$8,0,10*ROW('Hygiene Data'!E6))),'Data Summary'!DV12="Yes"),OFFSET('Hygiene Data'!$E$8,0,10*ROW('Hygiene Data'!E6)),NA())</f>
        <v>#N/A</v>
      </c>
      <c r="BH12" s="108" t="e">
        <f ca="true">+IF(AND(ISNUMBER(OFFSET('Hygiene Data'!$E$10,0,10*ROW('Hygiene Data'!E6))),'Data Summary'!DW12="Yes"),OFFSET('Hygiene Data'!$E$10,0,10*ROW('Hygiene Data'!E6)),NA())</f>
        <v>#N/A</v>
      </c>
      <c r="BI12" s="108" t="e">
        <f ca="true">+IF(AND(ISNUMBER(OFFSET('Hygiene Data'!$F$6,0,10*ROW('Hygiene Data'!F6))),'Data Summary'!DX12="Yes"),OFFSET('Hygiene Data'!$F$6,0,10*ROW('Hygiene Data'!F6)),NA())</f>
        <v>#N/A</v>
      </c>
      <c r="BJ12" s="108" t="e">
        <f ca="true">+IF(AND(ISNUMBER(OFFSET('Hygiene Data'!$F$8,0,10*ROW('Hygiene Data'!F6))),'Data Summary'!DY12="Yes"),OFFSET('Hygiene Data'!$F$8,0,10*ROW('Hygiene Data'!F6)),NA())</f>
        <v>#N/A</v>
      </c>
      <c r="BK12" s="108" t="e">
        <f ca="true">+IF(AND(ISNUMBER(OFFSET('Hygiene Data'!$F$10,0,10*ROW('Hygiene Data'!F6))),'Data Summary'!DZ12="Yes"),OFFSET('Hygiene Data'!$F$10,0,10*ROW('Hygiene Data'!F6)),NA())</f>
        <v>#N/A</v>
      </c>
      <c r="BL12" s="108" t="e">
        <f ca="true">+IF(AND(ISNUMBER(OFFSET('Hygiene Data'!$G$6,0,10*ROW('Hygiene Data'!G6))),'Data Summary'!EA12="Yes"),OFFSET('Hygiene Data'!$G$6,0,10*ROW('Hygiene Data'!G6)),NA())</f>
        <v>#N/A</v>
      </c>
      <c r="BM12" s="108" t="e">
        <f ca="true">+IF(AND(ISNUMBER(OFFSET('Hygiene Data'!$G$8,0,10*ROW('Hygiene Data'!G6))),'Data Summary'!EB12="Yes"),OFFSET('Hygiene Data'!$G$8,0,10*ROW('Hygiene Data'!G6)),NA())</f>
        <v>#N/A</v>
      </c>
      <c r="BN12" s="108" t="e">
        <f ca="true">+IF(AND(ISNUMBER(OFFSET('Hygiene Data'!$G$10,0,10*ROW('Hygiene Data'!G6))),'Data Summary'!EC12="Yes"),OFFSET('Hygiene Data'!$G$10,0,10*ROW('Hygiene Data'!G6)),NA())</f>
        <v>#N/A</v>
      </c>
      <c r="BO12" s="108" t="e">
        <f ca="true">+IF(AND(ISNUMBER(OFFSET('Hygiene Data'!$H$6,0,10*ROW('Hygiene Data'!H6))),'Data Summary'!ED12="Yes"),OFFSET('Hygiene Data'!$H$6,0,10*ROW('Hygiene Data'!H6)),NA())</f>
        <v>#N/A</v>
      </c>
      <c r="BP12" s="108" t="e">
        <f ca="true">+IF(AND(ISNUMBER(OFFSET('Hygiene Data'!$H$8,0,10*ROW('Hygiene Data'!H6))),'Data Summary'!EE12="Yes"),OFFSET('Hygiene Data'!$H$8,0,10*ROW('Hygiene Data'!H6)),NA())</f>
        <v>#N/A</v>
      </c>
      <c r="BQ12" s="108" t="e">
        <f ca="true">+IF(AND(ISNUMBER(OFFSET('Hygiene Data'!$H$10,0,10*ROW('Hygiene Data'!H6))),'Data Summary'!EF12="Yes"),OFFSET('Hygiene Data'!$H$10,0,10*ROW('Hygiene Data'!H6)),NA())</f>
        <v>#N/A</v>
      </c>
    </row>
    <row r="13" x14ac:dyDescent="0.2">
      <c r="A13" s="56" t="e">
        <f ca="true">+IF(OFFSET('Water Data'!$B$1,0,10*ROW('Water Data'!B7))="",NA(),OFFSET('Water Data'!$B$1,0,10*ROW('Water Data'!B7)))</f>
        <v>#N/A</v>
      </c>
      <c r="B13" s="56" t="e">
        <f ca="true">+IF(OFFSET('Water Data'!$A$3,0,10*ROW('Water Data'!A7))="",NA(),OFFSET('Water Data'!$A$3,0,10*ROW('Water Data'!A7)))</f>
        <v>#N/A</v>
      </c>
      <c r="C13" s="56" t="e">
        <f ca="true">+IF(OFFSET('Water Data'!$C$3,0,10*ROW('Water Data'!C7))="",NA(),OFFSET('Water Data'!$C$3,0,10*ROW('Water Data'!C7)))</f>
        <v>#N/A</v>
      </c>
      <c r="D13" s="57" t="e">
        <f ca="true">+IF(AND(ISNUMBER(OFFSET('Water Data'!$C$5,0,10*ROW('Water Data'!C7))),'Data Summary'!BS13="Yes"),100-OFFSET('Water Data'!$C$5,0,10*ROW('Water Data'!C7)),NA())</f>
        <v>#N/A</v>
      </c>
      <c r="E13" s="57" t="e">
        <f ca="true">+IF(AND(ISNUMBER(OFFSET('Water Data'!$C$7,0,10*ROW('Water Data'!C7))),'Data Summary'!BT13="Yes"),OFFSET('Water Data'!$C$7,0,10*ROW('Water Data'!C7)),NA())</f>
        <v>#N/A</v>
      </c>
      <c r="F13" s="57" t="e">
        <f ca="true">+IF(AND(ISNUMBER(OFFSET('Water Data'!$C$10,0,10*ROW('Water Data'!C7))),'Data Summary'!BU13="Yes"),OFFSET('Water Data'!$C$10,0,10*ROW('Water Data'!C7)),NA())</f>
        <v>#N/A</v>
      </c>
      <c r="G13" s="57" t="e">
        <f ca="true">+IF(AND(ISNUMBER(OFFSET('Water Data'!$D$5,0,10*ROW('Water Data'!D7))),'Data Summary'!BV13="Yes"),100-OFFSET('Water Data'!$D$5,0,10*ROW('Water Data'!D7)),NA())</f>
        <v>#N/A</v>
      </c>
      <c r="H13" s="57" t="e">
        <f ca="true">+IF(AND(ISNUMBER(OFFSET('Water Data'!$D$7,0,10*ROW('Water Data'!D7))),'Data Summary'!BW13="Yes"),OFFSET('Water Data'!$D$7,0,10*ROW('Water Data'!D7)),NA())</f>
        <v>#N/A</v>
      </c>
      <c r="I13" s="57" t="e">
        <f ca="true">+IF(AND(ISNUMBER(OFFSET('Water Data'!$D$10,0,10*ROW('Water Data'!D7))),'Data Summary'!BX13="Yes"),OFFSET('Water Data'!$D$10,0,10*ROW('Water Data'!D7)),NA())</f>
        <v>#N/A</v>
      </c>
      <c r="J13" s="57" t="e">
        <f ca="true">+IF(AND(ISNUMBER(OFFSET('Water Data'!$E$5,0,10*ROW('Water Data'!E7))),'Data Summary'!BY13="Yes"),100-OFFSET('Water Data'!$E$5,0,10*ROW('Water Data'!E7)),NA())</f>
        <v>#N/A</v>
      </c>
      <c r="K13" s="57" t="e">
        <f ca="true">+IF(AND(ISNUMBER(OFFSET('Water Data'!$E$7,0,10*ROW('Water Data'!E7))),'Data Summary'!BZ13="Yes"),OFFSET('Water Data'!$E$7,0,10*ROW('Water Data'!E7)),NA())</f>
        <v>#N/A</v>
      </c>
      <c r="L13" s="57" t="e">
        <f ca="true">+IF(AND(ISNUMBER(OFFSET('Water Data'!$E$10,0,10*ROW('Water Data'!E7))),'Data Summary'!CA13="Yes"),OFFSET('Water Data'!$E$10,0,10*ROW('Water Data'!E7)),NA())</f>
        <v>#N/A</v>
      </c>
      <c r="M13" s="57" t="e">
        <f ca="true">+IF(AND(ISNUMBER(OFFSET('Water Data'!$F$5,0,10*ROW('Water Data'!F7))),'Data Summary'!CB13="Yes"),100-OFFSET('Water Data'!$F$5,0,10*ROW('Water Data'!F7)),NA())</f>
        <v>#N/A</v>
      </c>
      <c r="N13" s="57" t="e">
        <f ca="true">+IF(AND(ISNUMBER(OFFSET('Water Data'!$F$7,0,10*ROW('Water Data'!F7))),'Data Summary'!CC13="Yes"),OFFSET('Water Data'!$F$7,0,10*ROW('Water Data'!F7)),NA())</f>
        <v>#N/A</v>
      </c>
      <c r="O13" s="57" t="e">
        <f ca="true">+IF(AND(ISNUMBER(OFFSET('Water Data'!$F$10,0,10*ROW('Water Data'!F7))),'Data Summary'!CD13="Yes"),OFFSET('Water Data'!$F$10,0,10*ROW('Water Data'!F7)),NA())</f>
        <v>#N/A</v>
      </c>
      <c r="P13" s="57" t="e">
        <f ca="true">+IF(AND(ISNUMBER(OFFSET('Water Data'!$G$5,0,10*ROW('Water Data'!G7))),'Data Summary'!CE13="Yes"),100-OFFSET('Water Data'!$G$5,0,10*ROW('Water Data'!G7)),NA())</f>
        <v>#N/A</v>
      </c>
      <c r="Q13" s="57" t="e">
        <f ca="true">+IF(AND(ISNUMBER(OFFSET('Water Data'!$G$7,0,10*ROW('Water Data'!G7))),'Data Summary'!CF13="Yes"),OFFSET('Water Data'!$G$7,0,10*ROW('Water Data'!G7)),NA())</f>
        <v>#N/A</v>
      </c>
      <c r="R13" s="57" t="e">
        <f ca="true">+IF(AND(ISNUMBER(OFFSET('Water Data'!$G$10,0,10*ROW('Water Data'!G7))),'Data Summary'!CG13="Yes"),OFFSET('Water Data'!$G$10,0,10*ROW('Water Data'!G7)),NA())</f>
        <v>#N/A</v>
      </c>
      <c r="S13" s="57" t="e">
        <f ca="true">+IF(AND(ISNUMBER(OFFSET('Water Data'!$H$5,0,10*ROW('Water Data'!H7))),'Data Summary'!CH13="Yes"),100-OFFSET('Water Data'!$H$5,0,10*ROW('Water Data'!H7)),NA())</f>
        <v>#N/A</v>
      </c>
      <c r="T13" s="57" t="e">
        <f ca="true">+IF(AND(ISNUMBER(OFFSET('Water Data'!$H$7,0,10*ROW('Water Data'!H7))),'Data Summary'!CI13="Yes"),OFFSET('Water Data'!$H$7,0,10*ROW('Water Data'!H7)),NA())</f>
        <v>#N/A</v>
      </c>
      <c r="U13" s="57" t="e">
        <f ca="true">+IF(AND(ISNUMBER(OFFSET('Water Data'!$H$10,0,10*ROW('Water Data'!H7))),'Data Summary'!CJ13="Yes"),OFFSET('Water Data'!$H$10,0,10*ROW('Water Data'!H7)),NA())</f>
        <v>#N/A</v>
      </c>
      <c r="V13" s="103" t="e">
        <f ca="true">+IF(AND(ISNUMBER(OFFSET('Sanitation Data'!$C$5,0,10*ROW('Sanitation Data'!C7))),'Data Summary'!CK13="Yes"),100-OFFSET('Sanitation Data'!$C$5,0,10*ROW('Sanitation Data'!C7)),NA())</f>
        <v>#N/A</v>
      </c>
      <c r="W13" s="103" t="e">
        <f ca="true">+IF(AND(ISNUMBER(OFFSET('Sanitation Data'!$C$7,0,10*ROW('Sanitation Data'!C7))),'Data Summary'!CL13="Yes"),OFFSET('Sanitation Data'!$C$7,0,10*ROW('Sanitation Data'!C7)),NA())</f>
        <v>#N/A</v>
      </c>
      <c r="X13" s="103" t="e">
        <f ca="true">+IF(AND(ISNUMBER(OFFSET('Sanitation Data'!$C$11,0,10*ROW('Sanitation Data'!C7))),'Data Summary'!CM13="Yes"),OFFSET('Sanitation Data'!$C$11,0,10*ROW('Sanitation Data'!C7)),NA())</f>
        <v>#N/A</v>
      </c>
      <c r="Y13" s="103" t="e">
        <f ca="true">+IF(AND(ISNUMBER(OFFSET('Sanitation Data'!$C$12,0,10*ROW('Sanitation Data'!C7))),'Data Summary'!CN13="Yes"),OFFSET('Sanitation Data'!$C$12,0,10*ROW('Sanitation Data'!C7)),NA())</f>
        <v>#N/A</v>
      </c>
      <c r="Z13" s="103" t="e">
        <f ca="true">+IF(AND(ISNUMBER(OFFSET('Sanitation Data'!$C$13,0,10*ROW('Sanitation Data'!C7))),'Data Summary'!CO13="Yes"),OFFSET('Sanitation Data'!$C$13,0,10*ROW('Sanitation Data'!C7)),NA())</f>
        <v>#N/A</v>
      </c>
      <c r="AA13" s="103" t="e">
        <f ca="true">+IF(AND(ISNUMBER(OFFSET('Sanitation Data'!$D$5,0,10*ROW('Sanitation Data'!D7))),'Data Summary'!CP13="Yes"),100-OFFSET('Sanitation Data'!$D$5,0,10*ROW('Sanitation Data'!D7)),NA())</f>
        <v>#N/A</v>
      </c>
      <c r="AB13" s="103" t="e">
        <f ca="true">+IF(AND(ISNUMBER(OFFSET('Sanitation Data'!$D$7,0,10*ROW('Sanitation Data'!D7))),'Data Summary'!CQ13="Yes"),OFFSET('Sanitation Data'!$D$7,0,10*ROW('Sanitation Data'!D7)),NA())</f>
        <v>#N/A</v>
      </c>
      <c r="AC13" s="103" t="e">
        <f ca="true">+IF(AND(ISNUMBER(OFFSET('Sanitation Data'!$D$11,0,10*ROW('Sanitation Data'!D7))),'Data Summary'!CR13="Yes"),OFFSET('Sanitation Data'!$D$11,0,10*ROW('Sanitation Data'!D7)),NA())</f>
        <v>#N/A</v>
      </c>
      <c r="AD13" s="103" t="e">
        <f ca="true">+IF(AND(ISNUMBER(OFFSET('Sanitation Data'!$D$12,0,10*ROW('Sanitation Data'!D7))),'Data Summary'!CS13="Yes"),OFFSET('Sanitation Data'!$D$12,0,10*ROW('Sanitation Data'!D7)),NA())</f>
        <v>#N/A</v>
      </c>
      <c r="AE13" s="103" t="e">
        <f ca="true">+IF(AND(ISNUMBER(OFFSET('Sanitation Data'!$D$13,0,10*ROW('Sanitation Data'!D7))),'Data Summary'!CT13="Yes"),OFFSET('Sanitation Data'!$D$13,0,10*ROW('Sanitation Data'!D7)),NA())</f>
        <v>#N/A</v>
      </c>
      <c r="AF13" s="103" t="e">
        <f ca="true">+IF(AND(ISNUMBER(OFFSET('Sanitation Data'!$E$5,0,10*ROW('Sanitation Data'!E7))),'Data Summary'!CU13="Yes"),100-OFFSET('Sanitation Data'!$E$5,0,10*ROW('Sanitation Data'!E7)),NA())</f>
        <v>#N/A</v>
      </c>
      <c r="AG13" s="103" t="e">
        <f ca="true">+IF(AND(ISNUMBER(OFFSET('Sanitation Data'!$E$7,0,10*ROW('Sanitation Data'!E7))),'Data Summary'!CV13="Yes"),OFFSET('Sanitation Data'!$E$7,0,10*ROW('Sanitation Data'!E7)),NA())</f>
        <v>#N/A</v>
      </c>
      <c r="AH13" s="103" t="e">
        <f ca="true">+IF(AND(ISNUMBER(OFFSET('Sanitation Data'!$E$11,0,10*ROW('Sanitation Data'!E7))),'Data Summary'!CW13="Yes"),OFFSET('Sanitation Data'!$E$11,0,10*ROW('Sanitation Data'!E7)),NA())</f>
        <v>#N/A</v>
      </c>
      <c r="AI13" s="103" t="e">
        <f ca="true">+IF(AND(ISNUMBER(OFFSET('Sanitation Data'!$E$12,0,10*ROW('Sanitation Data'!E7))),'Data Summary'!CX13="Yes"),OFFSET('Sanitation Data'!$E$12,0,10*ROW('Sanitation Data'!E7)),NA())</f>
        <v>#N/A</v>
      </c>
      <c r="AJ13" s="103" t="e">
        <f ca="true">+IF(AND(ISNUMBER(OFFSET('Sanitation Data'!$E$13,0,10*ROW('Sanitation Data'!E7))),'Data Summary'!CY13="Yes"),OFFSET('Sanitation Data'!$E$13,0,10*ROW('Sanitation Data'!E7)),NA())</f>
        <v>#N/A</v>
      </c>
      <c r="AK13" s="103" t="e">
        <f ca="true">+IF(AND(ISNUMBER(OFFSET('Sanitation Data'!$F$5,0,10*ROW('Sanitation Data'!F7))),'Data Summary'!CZ13="Yes"),100-OFFSET('Sanitation Data'!$F$5,0,10*ROW('Sanitation Data'!F7)),NA())</f>
        <v>#N/A</v>
      </c>
      <c r="AL13" s="103" t="e">
        <f ca="true">+IF(AND(ISNUMBER(OFFSET('Sanitation Data'!$F$7,0,10*ROW('Sanitation Data'!F7))),'Data Summary'!DA13="Yes"),OFFSET('Sanitation Data'!$F$7,0,10*ROW('Sanitation Data'!F7)),NA())</f>
        <v>#N/A</v>
      </c>
      <c r="AM13" s="103" t="e">
        <f ca="true">+IF(AND(ISNUMBER(OFFSET('Sanitation Data'!$F$11,0,10*ROW('Sanitation Data'!F7))),'Data Summary'!DB13="Yes"),OFFSET('Sanitation Data'!$F$11,0,10*ROW('Sanitation Data'!F7)),NA())</f>
        <v>#N/A</v>
      </c>
      <c r="AN13" s="103" t="e">
        <f ca="true">+IF(AND(ISNUMBER(OFFSET('Sanitation Data'!$F$12,0,10*ROW('Sanitation Data'!F7))),'Data Summary'!DC13="Yes"),OFFSET('Sanitation Data'!$F$12,0,10*ROW('Sanitation Data'!F7)),NA())</f>
        <v>#N/A</v>
      </c>
      <c r="AO13" s="103" t="e">
        <f ca="true">+IF(AND(ISNUMBER(OFFSET('Sanitation Data'!$F$13,0,10*ROW('Sanitation Data'!F7))),'Data Summary'!DD13="Yes"),OFFSET('Sanitation Data'!$F$13,0,10*ROW('Sanitation Data'!F7)),NA())</f>
        <v>#N/A</v>
      </c>
      <c r="AP13" s="103" t="e">
        <f ca="true">+IF(AND(ISNUMBER(OFFSET('Sanitation Data'!$G$5,0,10*ROW('Sanitation Data'!G7))),'Data Summary'!DE13="Yes"),100-OFFSET('Sanitation Data'!$G$5,0,10*ROW('Sanitation Data'!G7)),NA())</f>
        <v>#N/A</v>
      </c>
      <c r="AQ13" s="103" t="e">
        <f ca="true">+IF(AND(ISNUMBER(OFFSET('Sanitation Data'!$G$7,0,10*ROW('Sanitation Data'!G7))),'Data Summary'!DF13="Yes"),OFFSET('Sanitation Data'!$G$7,0,10*ROW('Sanitation Data'!G7)),NA())</f>
        <v>#N/A</v>
      </c>
      <c r="AR13" s="103" t="e">
        <f ca="true">+IF(AND(ISNUMBER(OFFSET('Sanitation Data'!$G$11,0,10*ROW('Sanitation Data'!G7))),'Data Summary'!DG13="Yes"),OFFSET('Sanitation Data'!$G$11,0,10*ROW('Sanitation Data'!G7)),NA())</f>
        <v>#N/A</v>
      </c>
      <c r="AS13" s="103" t="e">
        <f ca="true">+IF(AND(ISNUMBER(OFFSET('Sanitation Data'!$G$12,0,10*ROW('Sanitation Data'!G7))),'Data Summary'!DH13="Yes"),OFFSET('Sanitation Data'!$G$12,0,10*ROW('Sanitation Data'!G7)),NA())</f>
        <v>#N/A</v>
      </c>
      <c r="AT13" s="103" t="e">
        <f ca="true">+IF(AND(ISNUMBER(OFFSET('Sanitation Data'!$G$13,0,10*ROW('Sanitation Data'!G7))),'Data Summary'!DI13="Yes"),OFFSET('Sanitation Data'!$G$13,0,10*ROW('Sanitation Data'!G7)),NA())</f>
        <v>#N/A</v>
      </c>
      <c r="AU13" s="103" t="e">
        <f ca="true">+IF(AND(ISNUMBER(OFFSET('Sanitation Data'!$H$5,0,10*ROW('Sanitation Data'!H7))),'Data Summary'!DJ13="Yes"),100-OFFSET('Sanitation Data'!$H$5,0,10*ROW('Sanitation Data'!H7)),NA())</f>
        <v>#N/A</v>
      </c>
      <c r="AV13" s="103" t="e">
        <f ca="true">+IF(AND(ISNUMBER(OFFSET('Sanitation Data'!$H$7,0,10*ROW('Sanitation Data'!H7))),'Data Summary'!DK13="Yes"),OFFSET('Sanitation Data'!$H$7,0,10*ROW('Sanitation Data'!H7)),NA())</f>
        <v>#N/A</v>
      </c>
      <c r="AW13" s="103" t="e">
        <f ca="true">+IF(AND(ISNUMBER(OFFSET('Sanitation Data'!$H$11,0,10*ROW('Sanitation Data'!H7))),'Data Summary'!DL13="Yes"),OFFSET('Sanitation Data'!$H$11,0,10*ROW('Sanitation Data'!H7)),NA())</f>
        <v>#N/A</v>
      </c>
      <c r="AX13" s="103" t="e">
        <f ca="true">+IF(AND(ISNUMBER(OFFSET('Sanitation Data'!$H$12,0,10*ROW('Sanitation Data'!H7))),'Data Summary'!DM13="Yes"),OFFSET('Sanitation Data'!$H$12,0,10*ROW('Sanitation Data'!H7)),NA())</f>
        <v>#N/A</v>
      </c>
      <c r="AY13" s="103" t="e">
        <f ca="true">+IF(AND(ISNUMBER(OFFSET('Sanitation Data'!$H$13,0,10*ROW('Sanitation Data'!H7))),'Data Summary'!DN13="Yes"),OFFSET('Sanitation Data'!$H$13,0,10*ROW('Sanitation Data'!H7)),NA())</f>
        <v>#N/A</v>
      </c>
      <c r="AZ13" s="108" t="e">
        <f ca="true">+IF(AND(ISNUMBER(OFFSET('Hygiene Data'!$C$6,0,10*ROW('Hygiene Data'!C7))),'Data Summary'!DO13="Yes"),OFFSET('Hygiene Data'!$C$6,0,10*ROW('Hygiene Data'!C7)),NA())</f>
        <v>#N/A</v>
      </c>
      <c r="BA13" s="108" t="e">
        <f ca="true">+IF(AND(ISNUMBER(OFFSET('Hygiene Data'!$C$8,0,10*ROW('Hygiene Data'!C7))),'Data Summary'!DP13="Yes"),OFFSET('Hygiene Data'!$C$8,0,10*ROW('Hygiene Data'!C7)),NA())</f>
        <v>#N/A</v>
      </c>
      <c r="BB13" s="108" t="e">
        <f ca="true">+IF(AND(ISNUMBER(OFFSET('Hygiene Data'!$C$10,0,10*ROW('Hygiene Data'!C7))),'Data Summary'!DQ13="Yes"),OFFSET('Hygiene Data'!$C$10,0,10*ROW('Hygiene Data'!C7)),NA())</f>
        <v>#N/A</v>
      </c>
      <c r="BC13" s="108" t="e">
        <f ca="true">+IF(AND(ISNUMBER(OFFSET('Hygiene Data'!$D$6,0,10*ROW('Hygiene Data'!D7))),'Data Summary'!DR13="Yes"),OFFSET('Hygiene Data'!$D$6,0,10*ROW('Hygiene Data'!D7)),NA())</f>
        <v>#N/A</v>
      </c>
      <c r="BD13" s="108" t="e">
        <f ca="true">+IF(AND(ISNUMBER(OFFSET('Hygiene Data'!$D$8,0,10*ROW('Hygiene Data'!D7))),'Data Summary'!DS13="Yes"),OFFSET('Hygiene Data'!$D$8,0,10*ROW('Hygiene Data'!D7)),NA())</f>
        <v>#N/A</v>
      </c>
      <c r="BE13" s="108" t="e">
        <f ca="true">+IF(AND(ISNUMBER(OFFSET('Hygiene Data'!$D$10,0,10*ROW('Hygiene Data'!D7))),'Data Summary'!DT13="Yes"),OFFSET('Hygiene Data'!$D$10,0,10*ROW('Hygiene Data'!D7)),NA())</f>
        <v>#N/A</v>
      </c>
      <c r="BF13" s="108" t="e">
        <f ca="true">+IF(AND(ISNUMBER(OFFSET('Hygiene Data'!$E$6,0,10*ROW('Hygiene Data'!E7))),'Data Summary'!DU13="Yes"),OFFSET('Hygiene Data'!$E$6,0,10*ROW('Hygiene Data'!E7)),NA())</f>
        <v>#N/A</v>
      </c>
      <c r="BG13" s="108" t="e">
        <f ca="true">+IF(AND(ISNUMBER(OFFSET('Hygiene Data'!$E$8,0,10*ROW('Hygiene Data'!E7))),'Data Summary'!DV13="Yes"),OFFSET('Hygiene Data'!$E$8,0,10*ROW('Hygiene Data'!E7)),NA())</f>
        <v>#N/A</v>
      </c>
      <c r="BH13" s="108" t="e">
        <f ca="true">+IF(AND(ISNUMBER(OFFSET('Hygiene Data'!$E$10,0,10*ROW('Hygiene Data'!E7))),'Data Summary'!DW13="Yes"),OFFSET('Hygiene Data'!$E$10,0,10*ROW('Hygiene Data'!E7)),NA())</f>
        <v>#N/A</v>
      </c>
      <c r="BI13" s="108" t="e">
        <f ca="true">+IF(AND(ISNUMBER(OFFSET('Hygiene Data'!$F$6,0,10*ROW('Hygiene Data'!F7))),'Data Summary'!DX13="Yes"),OFFSET('Hygiene Data'!$F$6,0,10*ROW('Hygiene Data'!F7)),NA())</f>
        <v>#N/A</v>
      </c>
      <c r="BJ13" s="108" t="e">
        <f ca="true">+IF(AND(ISNUMBER(OFFSET('Hygiene Data'!$F$8,0,10*ROW('Hygiene Data'!F7))),'Data Summary'!DY13="Yes"),OFFSET('Hygiene Data'!$F$8,0,10*ROW('Hygiene Data'!F7)),NA())</f>
        <v>#N/A</v>
      </c>
      <c r="BK13" s="108" t="e">
        <f ca="true">+IF(AND(ISNUMBER(OFFSET('Hygiene Data'!$F$10,0,10*ROW('Hygiene Data'!F7))),'Data Summary'!DZ13="Yes"),OFFSET('Hygiene Data'!$F$10,0,10*ROW('Hygiene Data'!F7)),NA())</f>
        <v>#N/A</v>
      </c>
      <c r="BL13" s="108" t="e">
        <f ca="true">+IF(AND(ISNUMBER(OFFSET('Hygiene Data'!$G$6,0,10*ROW('Hygiene Data'!G7))),'Data Summary'!EA13="Yes"),OFFSET('Hygiene Data'!$G$6,0,10*ROW('Hygiene Data'!G7)),NA())</f>
        <v>#N/A</v>
      </c>
      <c r="BM13" s="108" t="e">
        <f ca="true">+IF(AND(ISNUMBER(OFFSET('Hygiene Data'!$G$8,0,10*ROW('Hygiene Data'!G7))),'Data Summary'!EB13="Yes"),OFFSET('Hygiene Data'!$G$8,0,10*ROW('Hygiene Data'!G7)),NA())</f>
        <v>#N/A</v>
      </c>
      <c r="BN13" s="108" t="e">
        <f ca="true">+IF(AND(ISNUMBER(OFFSET('Hygiene Data'!$G$10,0,10*ROW('Hygiene Data'!G7))),'Data Summary'!EC13="Yes"),OFFSET('Hygiene Data'!$G$10,0,10*ROW('Hygiene Data'!G7)),NA())</f>
        <v>#N/A</v>
      </c>
      <c r="BO13" s="108" t="e">
        <f ca="true">+IF(AND(ISNUMBER(OFFSET('Hygiene Data'!$H$6,0,10*ROW('Hygiene Data'!H7))),'Data Summary'!ED13="Yes"),OFFSET('Hygiene Data'!$H$6,0,10*ROW('Hygiene Data'!H7)),NA())</f>
        <v>#N/A</v>
      </c>
      <c r="BP13" s="108" t="e">
        <f ca="true">+IF(AND(ISNUMBER(OFFSET('Hygiene Data'!$H$8,0,10*ROW('Hygiene Data'!H7))),'Data Summary'!EE13="Yes"),OFFSET('Hygiene Data'!$H$8,0,10*ROW('Hygiene Data'!H7)),NA())</f>
        <v>#N/A</v>
      </c>
      <c r="BQ13" s="108" t="e">
        <f ca="true">+IF(AND(ISNUMBER(OFFSET('Hygiene Data'!$H$10,0,10*ROW('Hygiene Data'!H7))),'Data Summary'!EF13="Yes"),OFFSET('Hygiene Data'!$H$10,0,10*ROW('Hygiene Data'!H7)),NA())</f>
        <v>#N/A</v>
      </c>
    </row>
    <row r="14" x14ac:dyDescent="0.2">
      <c r="A14" s="56" t="e">
        <f ca="true">+IF(OFFSET('Water Data'!$B$1,0,10*ROW('Water Data'!B8))="",NA(),OFFSET('Water Data'!$B$1,0,10*ROW('Water Data'!B8)))</f>
        <v>#N/A</v>
      </c>
      <c r="B14" s="56" t="e">
        <f ca="true">+IF(OFFSET('Water Data'!$A$3,0,10*ROW('Water Data'!A8))="",NA(),OFFSET('Water Data'!$A$3,0,10*ROW('Water Data'!A8)))</f>
        <v>#N/A</v>
      </c>
      <c r="C14" s="56" t="e">
        <f ca="true">+IF(OFFSET('Water Data'!$C$3,0,10*ROW('Water Data'!C8))="",NA(),OFFSET('Water Data'!$C$3,0,10*ROW('Water Data'!C8)))</f>
        <v>#N/A</v>
      </c>
      <c r="D14" s="57" t="e">
        <f ca="true">+IF(AND(ISNUMBER(OFFSET('Water Data'!$C$5,0,10*ROW('Water Data'!C8))),'Data Summary'!BS14="Yes"),100-OFFSET('Water Data'!$C$5,0,10*ROW('Water Data'!C8)),NA())</f>
        <v>#N/A</v>
      </c>
      <c r="E14" s="57" t="e">
        <f ca="true">+IF(AND(ISNUMBER(OFFSET('Water Data'!$C$7,0,10*ROW('Water Data'!C8))),'Data Summary'!BT14="Yes"),OFFSET('Water Data'!$C$7,0,10*ROW('Water Data'!C8)),NA())</f>
        <v>#N/A</v>
      </c>
      <c r="F14" s="57" t="e">
        <f ca="true">+IF(AND(ISNUMBER(OFFSET('Water Data'!$C$10,0,10*ROW('Water Data'!C8))),'Data Summary'!BU14="Yes"),OFFSET('Water Data'!$C$10,0,10*ROW('Water Data'!C8)),NA())</f>
        <v>#N/A</v>
      </c>
      <c r="G14" s="57" t="e">
        <f ca="true">+IF(AND(ISNUMBER(OFFSET('Water Data'!$D$5,0,10*ROW('Water Data'!D8))),'Data Summary'!BV14="Yes"),100-OFFSET('Water Data'!$D$5,0,10*ROW('Water Data'!D8)),NA())</f>
        <v>#N/A</v>
      </c>
      <c r="H14" s="57" t="e">
        <f ca="true">+IF(AND(ISNUMBER(OFFSET('Water Data'!$D$7,0,10*ROW('Water Data'!D8))),'Data Summary'!BW14="Yes"),OFFSET('Water Data'!$D$7,0,10*ROW('Water Data'!D8)),NA())</f>
        <v>#N/A</v>
      </c>
      <c r="I14" s="57" t="e">
        <f ca="true">+IF(AND(ISNUMBER(OFFSET('Water Data'!$D$10,0,10*ROW('Water Data'!D8))),'Data Summary'!BX14="Yes"),OFFSET('Water Data'!$D$10,0,10*ROW('Water Data'!D8)),NA())</f>
        <v>#N/A</v>
      </c>
      <c r="J14" s="57" t="e">
        <f ca="true">+IF(AND(ISNUMBER(OFFSET('Water Data'!$E$5,0,10*ROW('Water Data'!E8))),'Data Summary'!BY14="Yes"),100-OFFSET('Water Data'!$E$5,0,10*ROW('Water Data'!E8)),NA())</f>
        <v>#N/A</v>
      </c>
      <c r="K14" s="57" t="e">
        <f ca="true">+IF(AND(ISNUMBER(OFFSET('Water Data'!$E$7,0,10*ROW('Water Data'!E8))),'Data Summary'!BZ14="Yes"),OFFSET('Water Data'!$E$7,0,10*ROW('Water Data'!E8)),NA())</f>
        <v>#N/A</v>
      </c>
      <c r="L14" s="57" t="e">
        <f ca="true">+IF(AND(ISNUMBER(OFFSET('Water Data'!$E$10,0,10*ROW('Water Data'!E8))),'Data Summary'!CA14="Yes"),OFFSET('Water Data'!$E$10,0,10*ROW('Water Data'!E8)),NA())</f>
        <v>#N/A</v>
      </c>
      <c r="M14" s="57" t="e">
        <f ca="true">+IF(AND(ISNUMBER(OFFSET('Water Data'!$F$5,0,10*ROW('Water Data'!F8))),'Data Summary'!CB14="Yes"),100-OFFSET('Water Data'!$F$5,0,10*ROW('Water Data'!F8)),NA())</f>
        <v>#N/A</v>
      </c>
      <c r="N14" s="57" t="e">
        <f ca="true">+IF(AND(ISNUMBER(OFFSET('Water Data'!$F$7,0,10*ROW('Water Data'!F8))),'Data Summary'!CC14="Yes"),OFFSET('Water Data'!$F$7,0,10*ROW('Water Data'!F8)),NA())</f>
        <v>#N/A</v>
      </c>
      <c r="O14" s="57" t="e">
        <f ca="true">+IF(AND(ISNUMBER(OFFSET('Water Data'!$F$10,0,10*ROW('Water Data'!F8))),'Data Summary'!CD14="Yes"),OFFSET('Water Data'!$F$10,0,10*ROW('Water Data'!F8)),NA())</f>
        <v>#N/A</v>
      </c>
      <c r="P14" s="57" t="e">
        <f ca="true">+IF(AND(ISNUMBER(OFFSET('Water Data'!$G$5,0,10*ROW('Water Data'!G8))),'Data Summary'!CE14="Yes"),100-OFFSET('Water Data'!$G$5,0,10*ROW('Water Data'!G8)),NA())</f>
        <v>#N/A</v>
      </c>
      <c r="Q14" s="57" t="e">
        <f ca="true">+IF(AND(ISNUMBER(OFFSET('Water Data'!$G$7,0,10*ROW('Water Data'!G8))),'Data Summary'!CF14="Yes"),OFFSET('Water Data'!$G$7,0,10*ROW('Water Data'!G8)),NA())</f>
        <v>#N/A</v>
      </c>
      <c r="R14" s="57" t="e">
        <f ca="true">+IF(AND(ISNUMBER(OFFSET('Water Data'!$G$10,0,10*ROW('Water Data'!G8))),'Data Summary'!CG14="Yes"),OFFSET('Water Data'!$G$10,0,10*ROW('Water Data'!G8)),NA())</f>
        <v>#N/A</v>
      </c>
      <c r="S14" s="57" t="e">
        <f ca="true">+IF(AND(ISNUMBER(OFFSET('Water Data'!$H$5,0,10*ROW('Water Data'!H8))),'Data Summary'!CH14="Yes"),100-OFFSET('Water Data'!$H$5,0,10*ROW('Water Data'!H8)),NA())</f>
        <v>#N/A</v>
      </c>
      <c r="T14" s="57" t="e">
        <f ca="true">+IF(AND(ISNUMBER(OFFSET('Water Data'!$H$7,0,10*ROW('Water Data'!H8))),'Data Summary'!CI14="Yes"),OFFSET('Water Data'!$H$7,0,10*ROW('Water Data'!H8)),NA())</f>
        <v>#N/A</v>
      </c>
      <c r="U14" s="57" t="e">
        <f ca="true">+IF(AND(ISNUMBER(OFFSET('Water Data'!$H$10,0,10*ROW('Water Data'!H8))),'Data Summary'!CJ14="Yes"),OFFSET('Water Data'!$H$10,0,10*ROW('Water Data'!H8)),NA())</f>
        <v>#N/A</v>
      </c>
      <c r="V14" s="103" t="e">
        <f ca="true">+IF(AND(ISNUMBER(OFFSET('Sanitation Data'!$C$5,0,10*ROW('Sanitation Data'!C8))),'Data Summary'!CK14="Yes"),100-OFFSET('Sanitation Data'!$C$5,0,10*ROW('Sanitation Data'!C8)),NA())</f>
        <v>#N/A</v>
      </c>
      <c r="W14" s="103" t="e">
        <f ca="true">+IF(AND(ISNUMBER(OFFSET('Sanitation Data'!$C$7,0,10*ROW('Sanitation Data'!C8))),'Data Summary'!CL14="Yes"),OFFSET('Sanitation Data'!$C$7,0,10*ROW('Sanitation Data'!C8)),NA())</f>
        <v>#N/A</v>
      </c>
      <c r="X14" s="103" t="e">
        <f ca="true">+IF(AND(ISNUMBER(OFFSET('Sanitation Data'!$C$11,0,10*ROW('Sanitation Data'!C8))),'Data Summary'!CM14="Yes"),OFFSET('Sanitation Data'!$C$11,0,10*ROW('Sanitation Data'!C8)),NA())</f>
        <v>#N/A</v>
      </c>
      <c r="Y14" s="103" t="e">
        <f ca="true">+IF(AND(ISNUMBER(OFFSET('Sanitation Data'!$C$12,0,10*ROW('Sanitation Data'!C8))),'Data Summary'!CN14="Yes"),OFFSET('Sanitation Data'!$C$12,0,10*ROW('Sanitation Data'!C8)),NA())</f>
        <v>#N/A</v>
      </c>
      <c r="Z14" s="103" t="e">
        <f ca="true">+IF(AND(ISNUMBER(OFFSET('Sanitation Data'!$C$13,0,10*ROW('Sanitation Data'!C8))),'Data Summary'!CO14="Yes"),OFFSET('Sanitation Data'!$C$13,0,10*ROW('Sanitation Data'!C8)),NA())</f>
        <v>#N/A</v>
      </c>
      <c r="AA14" s="103" t="e">
        <f ca="true">+IF(AND(ISNUMBER(OFFSET('Sanitation Data'!$D$5,0,10*ROW('Sanitation Data'!D8))),'Data Summary'!CP14="Yes"),100-OFFSET('Sanitation Data'!$D$5,0,10*ROW('Sanitation Data'!D8)),NA())</f>
        <v>#N/A</v>
      </c>
      <c r="AB14" s="103" t="e">
        <f ca="true">+IF(AND(ISNUMBER(OFFSET('Sanitation Data'!$D$7,0,10*ROW('Sanitation Data'!D8))),'Data Summary'!CQ14="Yes"),OFFSET('Sanitation Data'!$D$7,0,10*ROW('Sanitation Data'!D8)),NA())</f>
        <v>#N/A</v>
      </c>
      <c r="AC14" s="103" t="e">
        <f ca="true">+IF(AND(ISNUMBER(OFFSET('Sanitation Data'!$D$11,0,10*ROW('Sanitation Data'!D8))),'Data Summary'!CR14="Yes"),OFFSET('Sanitation Data'!$D$11,0,10*ROW('Sanitation Data'!D8)),NA())</f>
        <v>#N/A</v>
      </c>
      <c r="AD14" s="103" t="e">
        <f ca="true">+IF(AND(ISNUMBER(OFFSET('Sanitation Data'!$D$12,0,10*ROW('Sanitation Data'!D8))),'Data Summary'!CS14="Yes"),OFFSET('Sanitation Data'!$D$12,0,10*ROW('Sanitation Data'!D8)),NA())</f>
        <v>#N/A</v>
      </c>
      <c r="AE14" s="103" t="e">
        <f ca="true">+IF(AND(ISNUMBER(OFFSET('Sanitation Data'!$D$13,0,10*ROW('Sanitation Data'!D8))),'Data Summary'!CT14="Yes"),OFFSET('Sanitation Data'!$D$13,0,10*ROW('Sanitation Data'!D8)),NA())</f>
        <v>#N/A</v>
      </c>
      <c r="AF14" s="103" t="e">
        <f ca="true">+IF(AND(ISNUMBER(OFFSET('Sanitation Data'!$E$5,0,10*ROW('Sanitation Data'!E8))),'Data Summary'!CU14="Yes"),100-OFFSET('Sanitation Data'!$E$5,0,10*ROW('Sanitation Data'!E8)),NA())</f>
        <v>#N/A</v>
      </c>
      <c r="AG14" s="103" t="e">
        <f ca="true">+IF(AND(ISNUMBER(OFFSET('Sanitation Data'!$E$7,0,10*ROW('Sanitation Data'!E8))),'Data Summary'!CV14="Yes"),OFFSET('Sanitation Data'!$E$7,0,10*ROW('Sanitation Data'!E8)),NA())</f>
        <v>#N/A</v>
      </c>
      <c r="AH14" s="103" t="e">
        <f ca="true">+IF(AND(ISNUMBER(OFFSET('Sanitation Data'!$E$11,0,10*ROW('Sanitation Data'!E8))),'Data Summary'!CW14="Yes"),OFFSET('Sanitation Data'!$E$11,0,10*ROW('Sanitation Data'!E8)),NA())</f>
        <v>#N/A</v>
      </c>
      <c r="AI14" s="103" t="e">
        <f ca="true">+IF(AND(ISNUMBER(OFFSET('Sanitation Data'!$E$12,0,10*ROW('Sanitation Data'!E8))),'Data Summary'!CX14="Yes"),OFFSET('Sanitation Data'!$E$12,0,10*ROW('Sanitation Data'!E8)),NA())</f>
        <v>#N/A</v>
      </c>
      <c r="AJ14" s="103" t="e">
        <f ca="true">+IF(AND(ISNUMBER(OFFSET('Sanitation Data'!$E$13,0,10*ROW('Sanitation Data'!E8))),'Data Summary'!CY14="Yes"),OFFSET('Sanitation Data'!$E$13,0,10*ROW('Sanitation Data'!E8)),NA())</f>
        <v>#N/A</v>
      </c>
      <c r="AK14" s="103" t="e">
        <f ca="true">+IF(AND(ISNUMBER(OFFSET('Sanitation Data'!$F$5,0,10*ROW('Sanitation Data'!F8))),'Data Summary'!CZ14="Yes"),100-OFFSET('Sanitation Data'!$F$5,0,10*ROW('Sanitation Data'!F8)),NA())</f>
        <v>#N/A</v>
      </c>
      <c r="AL14" s="103" t="e">
        <f ca="true">+IF(AND(ISNUMBER(OFFSET('Sanitation Data'!$F$7,0,10*ROW('Sanitation Data'!F8))),'Data Summary'!DA14="Yes"),OFFSET('Sanitation Data'!$F$7,0,10*ROW('Sanitation Data'!F8)),NA())</f>
        <v>#N/A</v>
      </c>
      <c r="AM14" s="103" t="e">
        <f ca="true">+IF(AND(ISNUMBER(OFFSET('Sanitation Data'!$F$11,0,10*ROW('Sanitation Data'!F8))),'Data Summary'!DB14="Yes"),OFFSET('Sanitation Data'!$F$11,0,10*ROW('Sanitation Data'!F8)),NA())</f>
        <v>#N/A</v>
      </c>
      <c r="AN14" s="103" t="e">
        <f ca="true">+IF(AND(ISNUMBER(OFFSET('Sanitation Data'!$F$12,0,10*ROW('Sanitation Data'!F8))),'Data Summary'!DC14="Yes"),OFFSET('Sanitation Data'!$F$12,0,10*ROW('Sanitation Data'!F8)),NA())</f>
        <v>#N/A</v>
      </c>
      <c r="AO14" s="103" t="e">
        <f ca="true">+IF(AND(ISNUMBER(OFFSET('Sanitation Data'!$F$13,0,10*ROW('Sanitation Data'!F8))),'Data Summary'!DD14="Yes"),OFFSET('Sanitation Data'!$F$13,0,10*ROW('Sanitation Data'!F8)),NA())</f>
        <v>#N/A</v>
      </c>
      <c r="AP14" s="103" t="e">
        <f ca="true">+IF(AND(ISNUMBER(OFFSET('Sanitation Data'!$G$5,0,10*ROW('Sanitation Data'!G8))),'Data Summary'!DE14="Yes"),100-OFFSET('Sanitation Data'!$G$5,0,10*ROW('Sanitation Data'!G8)),NA())</f>
        <v>#N/A</v>
      </c>
      <c r="AQ14" s="103" t="e">
        <f ca="true">+IF(AND(ISNUMBER(OFFSET('Sanitation Data'!$G$7,0,10*ROW('Sanitation Data'!G8))),'Data Summary'!DF14="Yes"),OFFSET('Sanitation Data'!$G$7,0,10*ROW('Sanitation Data'!G8)),NA())</f>
        <v>#N/A</v>
      </c>
      <c r="AR14" s="103" t="e">
        <f ca="true">+IF(AND(ISNUMBER(OFFSET('Sanitation Data'!$G$11,0,10*ROW('Sanitation Data'!G8))),'Data Summary'!DG14="Yes"),OFFSET('Sanitation Data'!$G$11,0,10*ROW('Sanitation Data'!G8)),NA())</f>
        <v>#N/A</v>
      </c>
      <c r="AS14" s="103" t="e">
        <f ca="true">+IF(AND(ISNUMBER(OFFSET('Sanitation Data'!$G$12,0,10*ROW('Sanitation Data'!G8))),'Data Summary'!DH14="Yes"),OFFSET('Sanitation Data'!$G$12,0,10*ROW('Sanitation Data'!G8)),NA())</f>
        <v>#N/A</v>
      </c>
      <c r="AT14" s="103" t="e">
        <f ca="true">+IF(AND(ISNUMBER(OFFSET('Sanitation Data'!$G$13,0,10*ROW('Sanitation Data'!G8))),'Data Summary'!DI14="Yes"),OFFSET('Sanitation Data'!$G$13,0,10*ROW('Sanitation Data'!G8)),NA())</f>
        <v>#N/A</v>
      </c>
      <c r="AU14" s="103" t="e">
        <f ca="true">+IF(AND(ISNUMBER(OFFSET('Sanitation Data'!$H$5,0,10*ROW('Sanitation Data'!H8))),'Data Summary'!DJ14="Yes"),100-OFFSET('Sanitation Data'!$H$5,0,10*ROW('Sanitation Data'!H8)),NA())</f>
        <v>#N/A</v>
      </c>
      <c r="AV14" s="103" t="e">
        <f ca="true">+IF(AND(ISNUMBER(OFFSET('Sanitation Data'!$H$7,0,10*ROW('Sanitation Data'!H8))),'Data Summary'!DK14="Yes"),OFFSET('Sanitation Data'!$H$7,0,10*ROW('Sanitation Data'!H8)),NA())</f>
        <v>#N/A</v>
      </c>
      <c r="AW14" s="103" t="e">
        <f ca="true">+IF(AND(ISNUMBER(OFFSET('Sanitation Data'!$H$11,0,10*ROW('Sanitation Data'!H8))),'Data Summary'!DL14="Yes"),OFFSET('Sanitation Data'!$H$11,0,10*ROW('Sanitation Data'!H8)),NA())</f>
        <v>#N/A</v>
      </c>
      <c r="AX14" s="103" t="e">
        <f ca="true">+IF(AND(ISNUMBER(OFFSET('Sanitation Data'!$H$12,0,10*ROW('Sanitation Data'!H8))),'Data Summary'!DM14="Yes"),OFFSET('Sanitation Data'!$H$12,0,10*ROW('Sanitation Data'!H8)),NA())</f>
        <v>#N/A</v>
      </c>
      <c r="AY14" s="103" t="e">
        <f ca="true">+IF(AND(ISNUMBER(OFFSET('Sanitation Data'!$H$13,0,10*ROW('Sanitation Data'!H8))),'Data Summary'!DN14="Yes"),OFFSET('Sanitation Data'!$H$13,0,10*ROW('Sanitation Data'!H8)),NA())</f>
        <v>#N/A</v>
      </c>
      <c r="AZ14" s="108" t="e">
        <f ca="true">+IF(AND(ISNUMBER(OFFSET('Hygiene Data'!$C$6,0,10*ROW('Hygiene Data'!C8))),'Data Summary'!DO14="Yes"),OFFSET('Hygiene Data'!$C$6,0,10*ROW('Hygiene Data'!C8)),NA())</f>
        <v>#N/A</v>
      </c>
      <c r="BA14" s="108" t="e">
        <f ca="true">+IF(AND(ISNUMBER(OFFSET('Hygiene Data'!$C$8,0,10*ROW('Hygiene Data'!C8))),'Data Summary'!DP14="Yes"),OFFSET('Hygiene Data'!$C$8,0,10*ROW('Hygiene Data'!C8)),NA())</f>
        <v>#N/A</v>
      </c>
      <c r="BB14" s="108" t="e">
        <f ca="true">+IF(AND(ISNUMBER(OFFSET('Hygiene Data'!$C$10,0,10*ROW('Hygiene Data'!C8))),'Data Summary'!DQ14="Yes"),OFFSET('Hygiene Data'!$C$10,0,10*ROW('Hygiene Data'!C8)),NA())</f>
        <v>#N/A</v>
      </c>
      <c r="BC14" s="108" t="e">
        <f ca="true">+IF(AND(ISNUMBER(OFFSET('Hygiene Data'!$D$6,0,10*ROW('Hygiene Data'!D8))),'Data Summary'!DR14="Yes"),OFFSET('Hygiene Data'!$D$6,0,10*ROW('Hygiene Data'!D8)),NA())</f>
        <v>#N/A</v>
      </c>
      <c r="BD14" s="108" t="e">
        <f ca="true">+IF(AND(ISNUMBER(OFFSET('Hygiene Data'!$D$8,0,10*ROW('Hygiene Data'!D8))),'Data Summary'!DS14="Yes"),OFFSET('Hygiene Data'!$D$8,0,10*ROW('Hygiene Data'!D8)),NA())</f>
        <v>#N/A</v>
      </c>
      <c r="BE14" s="108" t="e">
        <f ca="true">+IF(AND(ISNUMBER(OFFSET('Hygiene Data'!$D$10,0,10*ROW('Hygiene Data'!D8))),'Data Summary'!DT14="Yes"),OFFSET('Hygiene Data'!$D$10,0,10*ROW('Hygiene Data'!D8)),NA())</f>
        <v>#N/A</v>
      </c>
      <c r="BF14" s="108" t="e">
        <f ca="true">+IF(AND(ISNUMBER(OFFSET('Hygiene Data'!$E$6,0,10*ROW('Hygiene Data'!E8))),'Data Summary'!DU14="Yes"),OFFSET('Hygiene Data'!$E$6,0,10*ROW('Hygiene Data'!E8)),NA())</f>
        <v>#N/A</v>
      </c>
      <c r="BG14" s="108" t="e">
        <f ca="true">+IF(AND(ISNUMBER(OFFSET('Hygiene Data'!$E$8,0,10*ROW('Hygiene Data'!E8))),'Data Summary'!DV14="Yes"),OFFSET('Hygiene Data'!$E$8,0,10*ROW('Hygiene Data'!E8)),NA())</f>
        <v>#N/A</v>
      </c>
      <c r="BH14" s="108" t="e">
        <f ca="true">+IF(AND(ISNUMBER(OFFSET('Hygiene Data'!$E$10,0,10*ROW('Hygiene Data'!E8))),'Data Summary'!DW14="Yes"),OFFSET('Hygiene Data'!$E$10,0,10*ROW('Hygiene Data'!E8)),NA())</f>
        <v>#N/A</v>
      </c>
      <c r="BI14" s="108" t="e">
        <f ca="true">+IF(AND(ISNUMBER(OFFSET('Hygiene Data'!$F$6,0,10*ROW('Hygiene Data'!F8))),'Data Summary'!DX14="Yes"),OFFSET('Hygiene Data'!$F$6,0,10*ROW('Hygiene Data'!F8)),NA())</f>
        <v>#N/A</v>
      </c>
      <c r="BJ14" s="108" t="e">
        <f ca="true">+IF(AND(ISNUMBER(OFFSET('Hygiene Data'!$F$8,0,10*ROW('Hygiene Data'!F8))),'Data Summary'!DY14="Yes"),OFFSET('Hygiene Data'!$F$8,0,10*ROW('Hygiene Data'!F8)),NA())</f>
        <v>#N/A</v>
      </c>
      <c r="BK14" s="108" t="e">
        <f ca="true">+IF(AND(ISNUMBER(OFFSET('Hygiene Data'!$F$10,0,10*ROW('Hygiene Data'!F8))),'Data Summary'!DZ14="Yes"),OFFSET('Hygiene Data'!$F$10,0,10*ROW('Hygiene Data'!F8)),NA())</f>
        <v>#N/A</v>
      </c>
      <c r="BL14" s="108" t="e">
        <f ca="true">+IF(AND(ISNUMBER(OFFSET('Hygiene Data'!$G$6,0,10*ROW('Hygiene Data'!G8))),'Data Summary'!EA14="Yes"),OFFSET('Hygiene Data'!$G$6,0,10*ROW('Hygiene Data'!G8)),NA())</f>
        <v>#N/A</v>
      </c>
      <c r="BM14" s="108" t="e">
        <f ca="true">+IF(AND(ISNUMBER(OFFSET('Hygiene Data'!$G$8,0,10*ROW('Hygiene Data'!G8))),'Data Summary'!EB14="Yes"),OFFSET('Hygiene Data'!$G$8,0,10*ROW('Hygiene Data'!G8)),NA())</f>
        <v>#N/A</v>
      </c>
      <c r="BN14" s="108" t="e">
        <f ca="true">+IF(AND(ISNUMBER(OFFSET('Hygiene Data'!$G$10,0,10*ROW('Hygiene Data'!G8))),'Data Summary'!EC14="Yes"),OFFSET('Hygiene Data'!$G$10,0,10*ROW('Hygiene Data'!G8)),NA())</f>
        <v>#N/A</v>
      </c>
      <c r="BO14" s="108" t="e">
        <f ca="true">+IF(AND(ISNUMBER(OFFSET('Hygiene Data'!$H$6,0,10*ROW('Hygiene Data'!H8))),'Data Summary'!ED14="Yes"),OFFSET('Hygiene Data'!$H$6,0,10*ROW('Hygiene Data'!H8)),NA())</f>
        <v>#N/A</v>
      </c>
      <c r="BP14" s="108" t="e">
        <f ca="true">+IF(AND(ISNUMBER(OFFSET('Hygiene Data'!$H$8,0,10*ROW('Hygiene Data'!H8))),'Data Summary'!EE14="Yes"),OFFSET('Hygiene Data'!$H$8,0,10*ROW('Hygiene Data'!H8)),NA())</f>
        <v>#N/A</v>
      </c>
      <c r="BQ14" s="108" t="e">
        <f ca="true">+IF(AND(ISNUMBER(OFFSET('Hygiene Data'!$H$10,0,10*ROW('Hygiene Data'!H8))),'Data Summary'!EF14="Yes"),OFFSET('Hygiene Data'!$H$10,0,10*ROW('Hygiene Data'!H8)),NA())</f>
        <v>#N/A</v>
      </c>
    </row>
    <row r="15" x14ac:dyDescent="0.2">
      <c r="A15" s="56" t="e">
        <f ca="true">+IF(OFFSET('Water Data'!$B$1,0,10*ROW('Water Data'!B9))="",NA(),OFFSET('Water Data'!$B$1,0,10*ROW('Water Data'!B9)))</f>
        <v>#N/A</v>
      </c>
      <c r="B15" s="56" t="e">
        <f ca="true">+IF(OFFSET('Water Data'!$A$3,0,10*ROW('Water Data'!A9))="",NA(),OFFSET('Water Data'!$A$3,0,10*ROW('Water Data'!A9)))</f>
        <v>#N/A</v>
      </c>
      <c r="C15" s="56" t="e">
        <f ca="true">+IF(OFFSET('Water Data'!$C$3,0,10*ROW('Water Data'!C9))="",NA(),OFFSET('Water Data'!$C$3,0,10*ROW('Water Data'!C9)))</f>
        <v>#N/A</v>
      </c>
      <c r="D15" s="57" t="e">
        <f ca="true">+IF(AND(ISNUMBER(OFFSET('Water Data'!$C$5,0,10*ROW('Water Data'!C9))),'Data Summary'!BS15="Yes"),100-OFFSET('Water Data'!$C$5,0,10*ROW('Water Data'!C9)),NA())</f>
        <v>#N/A</v>
      </c>
      <c r="E15" s="57" t="e">
        <f ca="true">+IF(AND(ISNUMBER(OFFSET('Water Data'!$C$7,0,10*ROW('Water Data'!C9))),'Data Summary'!BT15="Yes"),OFFSET('Water Data'!$C$7,0,10*ROW('Water Data'!C9)),NA())</f>
        <v>#N/A</v>
      </c>
      <c r="F15" s="57" t="e">
        <f ca="true">+IF(AND(ISNUMBER(OFFSET('Water Data'!$C$10,0,10*ROW('Water Data'!C9))),'Data Summary'!BU15="Yes"),OFFSET('Water Data'!$C$10,0,10*ROW('Water Data'!C9)),NA())</f>
        <v>#N/A</v>
      </c>
      <c r="G15" s="57" t="e">
        <f ca="true">+IF(AND(ISNUMBER(OFFSET('Water Data'!$D$5,0,10*ROW('Water Data'!D9))),'Data Summary'!BV15="Yes"),100-OFFSET('Water Data'!$D$5,0,10*ROW('Water Data'!D9)),NA())</f>
        <v>#N/A</v>
      </c>
      <c r="H15" s="57" t="e">
        <f ca="true">+IF(AND(ISNUMBER(OFFSET('Water Data'!$D$7,0,10*ROW('Water Data'!D9))),'Data Summary'!BW15="Yes"),OFFSET('Water Data'!$D$7,0,10*ROW('Water Data'!D9)),NA())</f>
        <v>#N/A</v>
      </c>
      <c r="I15" s="57" t="e">
        <f ca="true">+IF(AND(ISNUMBER(OFFSET('Water Data'!$D$10,0,10*ROW('Water Data'!D9))),'Data Summary'!BX15="Yes"),OFFSET('Water Data'!$D$10,0,10*ROW('Water Data'!D9)),NA())</f>
        <v>#N/A</v>
      </c>
      <c r="J15" s="57" t="e">
        <f ca="true">+IF(AND(ISNUMBER(OFFSET('Water Data'!$E$5,0,10*ROW('Water Data'!E9))),'Data Summary'!BY15="Yes"),100-OFFSET('Water Data'!$E$5,0,10*ROW('Water Data'!E9)),NA())</f>
        <v>#N/A</v>
      </c>
      <c r="K15" s="57" t="e">
        <f ca="true">+IF(AND(ISNUMBER(OFFSET('Water Data'!$E$7,0,10*ROW('Water Data'!E9))),'Data Summary'!BZ15="Yes"),OFFSET('Water Data'!$E$7,0,10*ROW('Water Data'!E9)),NA())</f>
        <v>#N/A</v>
      </c>
      <c r="L15" s="57" t="e">
        <f ca="true">+IF(AND(ISNUMBER(OFFSET('Water Data'!$E$10,0,10*ROW('Water Data'!E9))),'Data Summary'!CA15="Yes"),OFFSET('Water Data'!$E$10,0,10*ROW('Water Data'!E9)),NA())</f>
        <v>#N/A</v>
      </c>
      <c r="M15" s="57" t="e">
        <f ca="true">+IF(AND(ISNUMBER(OFFSET('Water Data'!$F$5,0,10*ROW('Water Data'!F9))),'Data Summary'!CB15="Yes"),100-OFFSET('Water Data'!$F$5,0,10*ROW('Water Data'!F9)),NA())</f>
        <v>#N/A</v>
      </c>
      <c r="N15" s="57" t="e">
        <f ca="true">+IF(AND(ISNUMBER(OFFSET('Water Data'!$F$7,0,10*ROW('Water Data'!F9))),'Data Summary'!CC15="Yes"),OFFSET('Water Data'!$F$7,0,10*ROW('Water Data'!F9)),NA())</f>
        <v>#N/A</v>
      </c>
      <c r="O15" s="57" t="e">
        <f ca="true">+IF(AND(ISNUMBER(OFFSET('Water Data'!$F$10,0,10*ROW('Water Data'!F9))),'Data Summary'!CD15="Yes"),OFFSET('Water Data'!$F$10,0,10*ROW('Water Data'!F9)),NA())</f>
        <v>#N/A</v>
      </c>
      <c r="P15" s="57" t="e">
        <f ca="true">+IF(AND(ISNUMBER(OFFSET('Water Data'!$G$5,0,10*ROW('Water Data'!G9))),'Data Summary'!CE15="Yes"),100-OFFSET('Water Data'!$G$5,0,10*ROW('Water Data'!G9)),NA())</f>
        <v>#N/A</v>
      </c>
      <c r="Q15" s="57" t="e">
        <f ca="true">+IF(AND(ISNUMBER(OFFSET('Water Data'!$G$7,0,10*ROW('Water Data'!G9))),'Data Summary'!CF15="Yes"),OFFSET('Water Data'!$G$7,0,10*ROW('Water Data'!G9)),NA())</f>
        <v>#N/A</v>
      </c>
      <c r="R15" s="57" t="e">
        <f ca="true">+IF(AND(ISNUMBER(OFFSET('Water Data'!$G$10,0,10*ROW('Water Data'!G9))),'Data Summary'!CG15="Yes"),OFFSET('Water Data'!$G$10,0,10*ROW('Water Data'!G9)),NA())</f>
        <v>#N/A</v>
      </c>
      <c r="S15" s="57" t="e">
        <f ca="true">+IF(AND(ISNUMBER(OFFSET('Water Data'!$H$5,0,10*ROW('Water Data'!H9))),'Data Summary'!CH15="Yes"),100-OFFSET('Water Data'!$H$5,0,10*ROW('Water Data'!H9)),NA())</f>
        <v>#N/A</v>
      </c>
      <c r="T15" s="57" t="e">
        <f ca="true">+IF(AND(ISNUMBER(OFFSET('Water Data'!$H$7,0,10*ROW('Water Data'!H9))),'Data Summary'!CI15="Yes"),OFFSET('Water Data'!$H$7,0,10*ROW('Water Data'!H9)),NA())</f>
        <v>#N/A</v>
      </c>
      <c r="U15" s="57" t="e">
        <f ca="true">+IF(AND(ISNUMBER(OFFSET('Water Data'!$H$10,0,10*ROW('Water Data'!H9))),'Data Summary'!CJ15="Yes"),OFFSET('Water Data'!$H$10,0,10*ROW('Water Data'!H9)),NA())</f>
        <v>#N/A</v>
      </c>
      <c r="V15" s="103" t="e">
        <f ca="true">+IF(AND(ISNUMBER(OFFSET('Sanitation Data'!$C$5,0,10*ROW('Sanitation Data'!C9))),'Data Summary'!CK15="Yes"),100-OFFSET('Sanitation Data'!$C$5,0,10*ROW('Sanitation Data'!C9)),NA())</f>
        <v>#N/A</v>
      </c>
      <c r="W15" s="103" t="e">
        <f ca="true">+IF(AND(ISNUMBER(OFFSET('Sanitation Data'!$C$7,0,10*ROW('Sanitation Data'!C9))),'Data Summary'!CL15="Yes"),OFFSET('Sanitation Data'!$C$7,0,10*ROW('Sanitation Data'!C9)),NA())</f>
        <v>#N/A</v>
      </c>
      <c r="X15" s="103" t="e">
        <f ca="true">+IF(AND(ISNUMBER(OFFSET('Sanitation Data'!$C$11,0,10*ROW('Sanitation Data'!C9))),'Data Summary'!CM15="Yes"),OFFSET('Sanitation Data'!$C$11,0,10*ROW('Sanitation Data'!C9)),NA())</f>
        <v>#N/A</v>
      </c>
      <c r="Y15" s="103" t="e">
        <f ca="true">+IF(AND(ISNUMBER(OFFSET('Sanitation Data'!$C$12,0,10*ROW('Sanitation Data'!C9))),'Data Summary'!CN15="Yes"),OFFSET('Sanitation Data'!$C$12,0,10*ROW('Sanitation Data'!C9)),NA())</f>
        <v>#N/A</v>
      </c>
      <c r="Z15" s="103" t="e">
        <f ca="true">+IF(AND(ISNUMBER(OFFSET('Sanitation Data'!$C$13,0,10*ROW('Sanitation Data'!C9))),'Data Summary'!CO15="Yes"),OFFSET('Sanitation Data'!$C$13,0,10*ROW('Sanitation Data'!C9)),NA())</f>
        <v>#N/A</v>
      </c>
      <c r="AA15" s="103" t="e">
        <f ca="true">+IF(AND(ISNUMBER(OFFSET('Sanitation Data'!$D$5,0,10*ROW('Sanitation Data'!D9))),'Data Summary'!CP15="Yes"),100-OFFSET('Sanitation Data'!$D$5,0,10*ROW('Sanitation Data'!D9)),NA())</f>
        <v>#N/A</v>
      </c>
      <c r="AB15" s="103" t="e">
        <f ca="true">+IF(AND(ISNUMBER(OFFSET('Sanitation Data'!$D$7,0,10*ROW('Sanitation Data'!D9))),'Data Summary'!CQ15="Yes"),OFFSET('Sanitation Data'!$D$7,0,10*ROW('Sanitation Data'!D9)),NA())</f>
        <v>#N/A</v>
      </c>
      <c r="AC15" s="103" t="e">
        <f ca="true">+IF(AND(ISNUMBER(OFFSET('Sanitation Data'!$D$11,0,10*ROW('Sanitation Data'!D9))),'Data Summary'!CR15="Yes"),OFFSET('Sanitation Data'!$D$11,0,10*ROW('Sanitation Data'!D9)),NA())</f>
        <v>#N/A</v>
      </c>
      <c r="AD15" s="103" t="e">
        <f ca="true">+IF(AND(ISNUMBER(OFFSET('Sanitation Data'!$D$12,0,10*ROW('Sanitation Data'!D9))),'Data Summary'!CS15="Yes"),OFFSET('Sanitation Data'!$D$12,0,10*ROW('Sanitation Data'!D9)),NA())</f>
        <v>#N/A</v>
      </c>
      <c r="AE15" s="103" t="e">
        <f ca="true">+IF(AND(ISNUMBER(OFFSET('Sanitation Data'!$D$13,0,10*ROW('Sanitation Data'!D9))),'Data Summary'!CT15="Yes"),OFFSET('Sanitation Data'!$D$13,0,10*ROW('Sanitation Data'!D9)),NA())</f>
        <v>#N/A</v>
      </c>
      <c r="AF15" s="103" t="e">
        <f ca="true">+IF(AND(ISNUMBER(OFFSET('Sanitation Data'!$E$5,0,10*ROW('Sanitation Data'!E9))),'Data Summary'!CU15="Yes"),100-OFFSET('Sanitation Data'!$E$5,0,10*ROW('Sanitation Data'!E9)),NA())</f>
        <v>#N/A</v>
      </c>
      <c r="AG15" s="103" t="e">
        <f ca="true">+IF(AND(ISNUMBER(OFFSET('Sanitation Data'!$E$7,0,10*ROW('Sanitation Data'!E9))),'Data Summary'!CV15="Yes"),OFFSET('Sanitation Data'!$E$7,0,10*ROW('Sanitation Data'!E9)),NA())</f>
        <v>#N/A</v>
      </c>
      <c r="AH15" s="103" t="e">
        <f ca="true">+IF(AND(ISNUMBER(OFFSET('Sanitation Data'!$E$11,0,10*ROW('Sanitation Data'!E9))),'Data Summary'!CW15="Yes"),OFFSET('Sanitation Data'!$E$11,0,10*ROW('Sanitation Data'!E9)),NA())</f>
        <v>#N/A</v>
      </c>
      <c r="AI15" s="103" t="e">
        <f ca="true">+IF(AND(ISNUMBER(OFFSET('Sanitation Data'!$E$12,0,10*ROW('Sanitation Data'!E9))),'Data Summary'!CX15="Yes"),OFFSET('Sanitation Data'!$E$12,0,10*ROW('Sanitation Data'!E9)),NA())</f>
        <v>#N/A</v>
      </c>
      <c r="AJ15" s="103" t="e">
        <f ca="true">+IF(AND(ISNUMBER(OFFSET('Sanitation Data'!$E$13,0,10*ROW('Sanitation Data'!E9))),'Data Summary'!CY15="Yes"),OFFSET('Sanitation Data'!$E$13,0,10*ROW('Sanitation Data'!E9)),NA())</f>
        <v>#N/A</v>
      </c>
      <c r="AK15" s="103" t="e">
        <f ca="true">+IF(AND(ISNUMBER(OFFSET('Sanitation Data'!$F$5,0,10*ROW('Sanitation Data'!F9))),'Data Summary'!CZ15="Yes"),100-OFFSET('Sanitation Data'!$F$5,0,10*ROW('Sanitation Data'!F9)),NA())</f>
        <v>#N/A</v>
      </c>
      <c r="AL15" s="103" t="e">
        <f ca="true">+IF(AND(ISNUMBER(OFFSET('Sanitation Data'!$F$7,0,10*ROW('Sanitation Data'!F9))),'Data Summary'!DA15="Yes"),OFFSET('Sanitation Data'!$F$7,0,10*ROW('Sanitation Data'!F9)),NA())</f>
        <v>#N/A</v>
      </c>
      <c r="AM15" s="103" t="e">
        <f ca="true">+IF(AND(ISNUMBER(OFFSET('Sanitation Data'!$F$11,0,10*ROW('Sanitation Data'!F9))),'Data Summary'!DB15="Yes"),OFFSET('Sanitation Data'!$F$11,0,10*ROW('Sanitation Data'!F9)),NA())</f>
        <v>#N/A</v>
      </c>
      <c r="AN15" s="103" t="e">
        <f ca="true">+IF(AND(ISNUMBER(OFFSET('Sanitation Data'!$F$12,0,10*ROW('Sanitation Data'!F9))),'Data Summary'!DC15="Yes"),OFFSET('Sanitation Data'!$F$12,0,10*ROW('Sanitation Data'!F9)),NA())</f>
        <v>#N/A</v>
      </c>
      <c r="AO15" s="103" t="e">
        <f ca="true">+IF(AND(ISNUMBER(OFFSET('Sanitation Data'!$F$13,0,10*ROW('Sanitation Data'!F9))),'Data Summary'!DD15="Yes"),OFFSET('Sanitation Data'!$F$13,0,10*ROW('Sanitation Data'!F9)),NA())</f>
        <v>#N/A</v>
      </c>
      <c r="AP15" s="103" t="e">
        <f ca="true">+IF(AND(ISNUMBER(OFFSET('Sanitation Data'!$G$5,0,10*ROW('Sanitation Data'!G9))),'Data Summary'!DE15="Yes"),100-OFFSET('Sanitation Data'!$G$5,0,10*ROW('Sanitation Data'!G9)),NA())</f>
        <v>#N/A</v>
      </c>
      <c r="AQ15" s="103" t="e">
        <f ca="true">+IF(AND(ISNUMBER(OFFSET('Sanitation Data'!$G$7,0,10*ROW('Sanitation Data'!G9))),'Data Summary'!DF15="Yes"),OFFSET('Sanitation Data'!$G$7,0,10*ROW('Sanitation Data'!G9)),NA())</f>
        <v>#N/A</v>
      </c>
      <c r="AR15" s="103" t="e">
        <f ca="true">+IF(AND(ISNUMBER(OFFSET('Sanitation Data'!$G$11,0,10*ROW('Sanitation Data'!G9))),'Data Summary'!DG15="Yes"),OFFSET('Sanitation Data'!$G$11,0,10*ROW('Sanitation Data'!G9)),NA())</f>
        <v>#N/A</v>
      </c>
      <c r="AS15" s="103" t="e">
        <f ca="true">+IF(AND(ISNUMBER(OFFSET('Sanitation Data'!$G$12,0,10*ROW('Sanitation Data'!G9))),'Data Summary'!DH15="Yes"),OFFSET('Sanitation Data'!$G$12,0,10*ROW('Sanitation Data'!G9)),NA())</f>
        <v>#N/A</v>
      </c>
      <c r="AT15" s="103" t="e">
        <f ca="true">+IF(AND(ISNUMBER(OFFSET('Sanitation Data'!$G$13,0,10*ROW('Sanitation Data'!G9))),'Data Summary'!DI15="Yes"),OFFSET('Sanitation Data'!$G$13,0,10*ROW('Sanitation Data'!G9)),NA())</f>
        <v>#N/A</v>
      </c>
      <c r="AU15" s="103" t="e">
        <f ca="true">+IF(AND(ISNUMBER(OFFSET('Sanitation Data'!$H$5,0,10*ROW('Sanitation Data'!H9))),'Data Summary'!DJ15="Yes"),100-OFFSET('Sanitation Data'!$H$5,0,10*ROW('Sanitation Data'!H9)),NA())</f>
        <v>#N/A</v>
      </c>
      <c r="AV15" s="103" t="e">
        <f ca="true">+IF(AND(ISNUMBER(OFFSET('Sanitation Data'!$H$7,0,10*ROW('Sanitation Data'!H9))),'Data Summary'!DK15="Yes"),OFFSET('Sanitation Data'!$H$7,0,10*ROW('Sanitation Data'!H9)),NA())</f>
        <v>#N/A</v>
      </c>
      <c r="AW15" s="103" t="e">
        <f ca="true">+IF(AND(ISNUMBER(OFFSET('Sanitation Data'!$H$11,0,10*ROW('Sanitation Data'!H9))),'Data Summary'!DL15="Yes"),OFFSET('Sanitation Data'!$H$11,0,10*ROW('Sanitation Data'!H9)),NA())</f>
        <v>#N/A</v>
      </c>
      <c r="AX15" s="103" t="e">
        <f ca="true">+IF(AND(ISNUMBER(OFFSET('Sanitation Data'!$H$12,0,10*ROW('Sanitation Data'!H9))),'Data Summary'!DM15="Yes"),OFFSET('Sanitation Data'!$H$12,0,10*ROW('Sanitation Data'!H9)),NA())</f>
        <v>#N/A</v>
      </c>
      <c r="AY15" s="103" t="e">
        <f ca="true">+IF(AND(ISNUMBER(OFFSET('Sanitation Data'!$H$13,0,10*ROW('Sanitation Data'!H9))),'Data Summary'!DN15="Yes"),OFFSET('Sanitation Data'!$H$13,0,10*ROW('Sanitation Data'!H9)),NA())</f>
        <v>#N/A</v>
      </c>
      <c r="AZ15" s="108" t="e">
        <f ca="true">+IF(AND(ISNUMBER(OFFSET('Hygiene Data'!$C$6,0,10*ROW('Hygiene Data'!C9))),'Data Summary'!DO15="Yes"),OFFSET('Hygiene Data'!$C$6,0,10*ROW('Hygiene Data'!C9)),NA())</f>
        <v>#N/A</v>
      </c>
      <c r="BA15" s="108" t="e">
        <f ca="true">+IF(AND(ISNUMBER(OFFSET('Hygiene Data'!$C$8,0,10*ROW('Hygiene Data'!C9))),'Data Summary'!DP15="Yes"),OFFSET('Hygiene Data'!$C$8,0,10*ROW('Hygiene Data'!C9)),NA())</f>
        <v>#N/A</v>
      </c>
      <c r="BB15" s="108" t="e">
        <f ca="true">+IF(AND(ISNUMBER(OFFSET('Hygiene Data'!$C$10,0,10*ROW('Hygiene Data'!C9))),'Data Summary'!DQ15="Yes"),OFFSET('Hygiene Data'!$C$10,0,10*ROW('Hygiene Data'!C9)),NA())</f>
        <v>#N/A</v>
      </c>
      <c r="BC15" s="108" t="e">
        <f ca="true">+IF(AND(ISNUMBER(OFFSET('Hygiene Data'!$D$6,0,10*ROW('Hygiene Data'!D9))),'Data Summary'!DR15="Yes"),OFFSET('Hygiene Data'!$D$6,0,10*ROW('Hygiene Data'!D9)),NA())</f>
        <v>#N/A</v>
      </c>
      <c r="BD15" s="108" t="e">
        <f ca="true">+IF(AND(ISNUMBER(OFFSET('Hygiene Data'!$D$8,0,10*ROW('Hygiene Data'!D9))),'Data Summary'!DS15="Yes"),OFFSET('Hygiene Data'!$D$8,0,10*ROW('Hygiene Data'!D9)),NA())</f>
        <v>#N/A</v>
      </c>
      <c r="BE15" s="108" t="e">
        <f ca="true">+IF(AND(ISNUMBER(OFFSET('Hygiene Data'!$D$10,0,10*ROW('Hygiene Data'!D9))),'Data Summary'!DT15="Yes"),OFFSET('Hygiene Data'!$D$10,0,10*ROW('Hygiene Data'!D9)),NA())</f>
        <v>#N/A</v>
      </c>
      <c r="BF15" s="108" t="e">
        <f ca="true">+IF(AND(ISNUMBER(OFFSET('Hygiene Data'!$E$6,0,10*ROW('Hygiene Data'!E9))),'Data Summary'!DU15="Yes"),OFFSET('Hygiene Data'!$E$6,0,10*ROW('Hygiene Data'!E9)),NA())</f>
        <v>#N/A</v>
      </c>
      <c r="BG15" s="108" t="e">
        <f ca="true">+IF(AND(ISNUMBER(OFFSET('Hygiene Data'!$E$8,0,10*ROW('Hygiene Data'!E9))),'Data Summary'!DV15="Yes"),OFFSET('Hygiene Data'!$E$8,0,10*ROW('Hygiene Data'!E9)),NA())</f>
        <v>#N/A</v>
      </c>
      <c r="BH15" s="108" t="e">
        <f ca="true">+IF(AND(ISNUMBER(OFFSET('Hygiene Data'!$E$10,0,10*ROW('Hygiene Data'!E9))),'Data Summary'!DW15="Yes"),OFFSET('Hygiene Data'!$E$10,0,10*ROW('Hygiene Data'!E9)),NA())</f>
        <v>#N/A</v>
      </c>
      <c r="BI15" s="108" t="e">
        <f ca="true">+IF(AND(ISNUMBER(OFFSET('Hygiene Data'!$F$6,0,10*ROW('Hygiene Data'!F9))),'Data Summary'!DX15="Yes"),OFFSET('Hygiene Data'!$F$6,0,10*ROW('Hygiene Data'!F9)),NA())</f>
        <v>#N/A</v>
      </c>
      <c r="BJ15" s="108" t="e">
        <f ca="true">+IF(AND(ISNUMBER(OFFSET('Hygiene Data'!$F$8,0,10*ROW('Hygiene Data'!F9))),'Data Summary'!DY15="Yes"),OFFSET('Hygiene Data'!$F$8,0,10*ROW('Hygiene Data'!F9)),NA())</f>
        <v>#N/A</v>
      </c>
      <c r="BK15" s="108" t="e">
        <f ca="true">+IF(AND(ISNUMBER(OFFSET('Hygiene Data'!$F$10,0,10*ROW('Hygiene Data'!F9))),'Data Summary'!DZ15="Yes"),OFFSET('Hygiene Data'!$F$10,0,10*ROW('Hygiene Data'!F9)),NA())</f>
        <v>#N/A</v>
      </c>
      <c r="BL15" s="108" t="e">
        <f ca="true">+IF(AND(ISNUMBER(OFFSET('Hygiene Data'!$G$6,0,10*ROW('Hygiene Data'!G9))),'Data Summary'!EA15="Yes"),OFFSET('Hygiene Data'!$G$6,0,10*ROW('Hygiene Data'!G9)),NA())</f>
        <v>#N/A</v>
      </c>
      <c r="BM15" s="108" t="e">
        <f ca="true">+IF(AND(ISNUMBER(OFFSET('Hygiene Data'!$G$8,0,10*ROW('Hygiene Data'!G9))),'Data Summary'!EB15="Yes"),OFFSET('Hygiene Data'!$G$8,0,10*ROW('Hygiene Data'!G9)),NA())</f>
        <v>#N/A</v>
      </c>
      <c r="BN15" s="108" t="e">
        <f ca="true">+IF(AND(ISNUMBER(OFFSET('Hygiene Data'!$G$10,0,10*ROW('Hygiene Data'!G9))),'Data Summary'!EC15="Yes"),OFFSET('Hygiene Data'!$G$10,0,10*ROW('Hygiene Data'!G9)),NA())</f>
        <v>#N/A</v>
      </c>
      <c r="BO15" s="108" t="e">
        <f ca="true">+IF(AND(ISNUMBER(OFFSET('Hygiene Data'!$H$6,0,10*ROW('Hygiene Data'!H9))),'Data Summary'!ED15="Yes"),OFFSET('Hygiene Data'!$H$6,0,10*ROW('Hygiene Data'!H9)),NA())</f>
        <v>#N/A</v>
      </c>
      <c r="BP15" s="108" t="e">
        <f ca="true">+IF(AND(ISNUMBER(OFFSET('Hygiene Data'!$H$8,0,10*ROW('Hygiene Data'!H9))),'Data Summary'!EE15="Yes"),OFFSET('Hygiene Data'!$H$8,0,10*ROW('Hygiene Data'!H9)),NA())</f>
        <v>#N/A</v>
      </c>
      <c r="BQ15" s="108" t="e">
        <f ca="true">+IF(AND(ISNUMBER(OFFSET('Hygiene Data'!$H$10,0,10*ROW('Hygiene Data'!H9))),'Data Summary'!EF15="Yes"),OFFSET('Hygiene Data'!$H$10,0,10*ROW('Hygiene Data'!H9)),NA())</f>
        <v>#N/A</v>
      </c>
    </row>
    <row r="16" x14ac:dyDescent="0.2">
      <c r="A16" s="56" t="e">
        <f ca="true">+IF(OFFSET('Water Data'!$B$1,0,10*ROW('Water Data'!B10))="",NA(),OFFSET('Water Data'!$B$1,0,10*ROW('Water Data'!B10)))</f>
        <v>#N/A</v>
      </c>
      <c r="B16" s="56" t="e">
        <f ca="true">+IF(OFFSET('Water Data'!$A$3,0,10*ROW('Water Data'!A10))="",NA(),OFFSET('Water Data'!$A$3,0,10*ROW('Water Data'!A10)))</f>
        <v>#N/A</v>
      </c>
      <c r="C16" s="56" t="e">
        <f ca="true">+IF(OFFSET('Water Data'!$C$3,0,10*ROW('Water Data'!C10))="",NA(),OFFSET('Water Data'!$C$3,0,10*ROW('Water Data'!C10)))</f>
        <v>#N/A</v>
      </c>
      <c r="D16" s="57" t="e">
        <f ca="true">+IF(AND(ISNUMBER(OFFSET('Water Data'!$C$5,0,10*ROW('Water Data'!C10))),'Data Summary'!BS16="Yes"),100-OFFSET('Water Data'!$C$5,0,10*ROW('Water Data'!C10)),NA())</f>
        <v>#N/A</v>
      </c>
      <c r="E16" s="57" t="e">
        <f ca="true">+IF(AND(ISNUMBER(OFFSET('Water Data'!$C$7,0,10*ROW('Water Data'!C10))),'Data Summary'!BT16="Yes"),OFFSET('Water Data'!$C$7,0,10*ROW('Water Data'!C10)),NA())</f>
        <v>#N/A</v>
      </c>
      <c r="F16" s="57" t="e">
        <f ca="true">+IF(AND(ISNUMBER(OFFSET('Water Data'!$C$10,0,10*ROW('Water Data'!C10))),'Data Summary'!BU16="Yes"),OFFSET('Water Data'!$C$10,0,10*ROW('Water Data'!C10)),NA())</f>
        <v>#N/A</v>
      </c>
      <c r="G16" s="57" t="e">
        <f ca="true">+IF(AND(ISNUMBER(OFFSET('Water Data'!$D$5,0,10*ROW('Water Data'!D10))),'Data Summary'!BV16="Yes"),100-OFFSET('Water Data'!$D$5,0,10*ROW('Water Data'!D10)),NA())</f>
        <v>#N/A</v>
      </c>
      <c r="H16" s="57" t="e">
        <f ca="true">+IF(AND(ISNUMBER(OFFSET('Water Data'!$D$7,0,10*ROW('Water Data'!D10))),'Data Summary'!BW16="Yes"),OFFSET('Water Data'!$D$7,0,10*ROW('Water Data'!D10)),NA())</f>
        <v>#N/A</v>
      </c>
      <c r="I16" s="57" t="e">
        <f ca="true">+IF(AND(ISNUMBER(OFFSET('Water Data'!$D$10,0,10*ROW('Water Data'!D10))),'Data Summary'!BX16="Yes"),OFFSET('Water Data'!$D$10,0,10*ROW('Water Data'!D10)),NA())</f>
        <v>#N/A</v>
      </c>
      <c r="J16" s="57" t="e">
        <f ca="true">+IF(AND(ISNUMBER(OFFSET('Water Data'!$E$5,0,10*ROW('Water Data'!E10))),'Data Summary'!BY16="Yes"),100-OFFSET('Water Data'!$E$5,0,10*ROW('Water Data'!E10)),NA())</f>
        <v>#N/A</v>
      </c>
      <c r="K16" s="57" t="e">
        <f ca="true">+IF(AND(ISNUMBER(OFFSET('Water Data'!$E$7,0,10*ROW('Water Data'!E10))),'Data Summary'!BZ16="Yes"),OFFSET('Water Data'!$E$7,0,10*ROW('Water Data'!E10)),NA())</f>
        <v>#N/A</v>
      </c>
      <c r="L16" s="57" t="e">
        <f ca="true">+IF(AND(ISNUMBER(OFFSET('Water Data'!$E$10,0,10*ROW('Water Data'!E10))),'Data Summary'!CA16="Yes"),OFFSET('Water Data'!$E$10,0,10*ROW('Water Data'!E10)),NA())</f>
        <v>#N/A</v>
      </c>
      <c r="M16" s="57" t="e">
        <f ca="true">+IF(AND(ISNUMBER(OFFSET('Water Data'!$F$5,0,10*ROW('Water Data'!F10))),'Data Summary'!CB16="Yes"),100-OFFSET('Water Data'!$F$5,0,10*ROW('Water Data'!F10)),NA())</f>
        <v>#N/A</v>
      </c>
      <c r="N16" s="57" t="e">
        <f ca="true">+IF(AND(ISNUMBER(OFFSET('Water Data'!$F$7,0,10*ROW('Water Data'!F10))),'Data Summary'!CC16="Yes"),OFFSET('Water Data'!$F$7,0,10*ROW('Water Data'!F10)),NA())</f>
        <v>#N/A</v>
      </c>
      <c r="O16" s="57" t="e">
        <f ca="true">+IF(AND(ISNUMBER(OFFSET('Water Data'!$F$10,0,10*ROW('Water Data'!F10))),'Data Summary'!CD16="Yes"),OFFSET('Water Data'!$F$10,0,10*ROW('Water Data'!F10)),NA())</f>
        <v>#N/A</v>
      </c>
      <c r="P16" s="57" t="e">
        <f ca="true">+IF(AND(ISNUMBER(OFFSET('Water Data'!$G$5,0,10*ROW('Water Data'!G10))),'Data Summary'!CE16="Yes"),100-OFFSET('Water Data'!$G$5,0,10*ROW('Water Data'!G10)),NA())</f>
        <v>#N/A</v>
      </c>
      <c r="Q16" s="57" t="e">
        <f ca="true">+IF(AND(ISNUMBER(OFFSET('Water Data'!$G$7,0,10*ROW('Water Data'!G10))),'Data Summary'!CF16="Yes"),OFFSET('Water Data'!$G$7,0,10*ROW('Water Data'!G10)),NA())</f>
        <v>#N/A</v>
      </c>
      <c r="R16" s="57" t="e">
        <f ca="true">+IF(AND(ISNUMBER(OFFSET('Water Data'!$G$10,0,10*ROW('Water Data'!G10))),'Data Summary'!CG16="Yes"),OFFSET('Water Data'!$G$10,0,10*ROW('Water Data'!G10)),NA())</f>
        <v>#N/A</v>
      </c>
      <c r="S16" s="57" t="e">
        <f ca="true">+IF(AND(ISNUMBER(OFFSET('Water Data'!$H$5,0,10*ROW('Water Data'!H10))),'Data Summary'!CH16="Yes"),100-OFFSET('Water Data'!$H$5,0,10*ROW('Water Data'!H10)),NA())</f>
        <v>#N/A</v>
      </c>
      <c r="T16" s="57" t="e">
        <f ca="true">+IF(AND(ISNUMBER(OFFSET('Water Data'!$H$7,0,10*ROW('Water Data'!H10))),'Data Summary'!CI16="Yes"),OFFSET('Water Data'!$H$7,0,10*ROW('Water Data'!H10)),NA())</f>
        <v>#N/A</v>
      </c>
      <c r="U16" s="57" t="e">
        <f ca="true">+IF(AND(ISNUMBER(OFFSET('Water Data'!$H$10,0,10*ROW('Water Data'!H10))),'Data Summary'!CJ16="Yes"),OFFSET('Water Data'!$H$10,0,10*ROW('Water Data'!H10)),NA())</f>
        <v>#N/A</v>
      </c>
      <c r="V16" s="103" t="e">
        <f ca="true">+IF(AND(ISNUMBER(OFFSET('Sanitation Data'!$C$5,0,10*ROW('Sanitation Data'!C10))),'Data Summary'!CK16="Yes"),100-OFFSET('Sanitation Data'!$C$5,0,10*ROW('Sanitation Data'!C10)),NA())</f>
        <v>#N/A</v>
      </c>
      <c r="W16" s="103" t="e">
        <f ca="true">+IF(AND(ISNUMBER(OFFSET('Sanitation Data'!$C$7,0,10*ROW('Sanitation Data'!C10))),'Data Summary'!CL16="Yes"),OFFSET('Sanitation Data'!$C$7,0,10*ROW('Sanitation Data'!C10)),NA())</f>
        <v>#N/A</v>
      </c>
      <c r="X16" s="103" t="e">
        <f ca="true">+IF(AND(ISNUMBER(OFFSET('Sanitation Data'!$C$11,0,10*ROW('Sanitation Data'!C10))),'Data Summary'!CM16="Yes"),OFFSET('Sanitation Data'!$C$11,0,10*ROW('Sanitation Data'!C10)),NA())</f>
        <v>#N/A</v>
      </c>
      <c r="Y16" s="103" t="e">
        <f ca="true">+IF(AND(ISNUMBER(OFFSET('Sanitation Data'!$C$12,0,10*ROW('Sanitation Data'!C10))),'Data Summary'!CN16="Yes"),OFFSET('Sanitation Data'!$C$12,0,10*ROW('Sanitation Data'!C10)),NA())</f>
        <v>#N/A</v>
      </c>
      <c r="Z16" s="103" t="e">
        <f ca="true">+IF(AND(ISNUMBER(OFFSET('Sanitation Data'!$C$13,0,10*ROW('Sanitation Data'!C10))),'Data Summary'!CO16="Yes"),OFFSET('Sanitation Data'!$C$13,0,10*ROW('Sanitation Data'!C10)),NA())</f>
        <v>#N/A</v>
      </c>
      <c r="AA16" s="103" t="e">
        <f ca="true">+IF(AND(ISNUMBER(OFFSET('Sanitation Data'!$D$5,0,10*ROW('Sanitation Data'!D10))),'Data Summary'!CP16="Yes"),100-OFFSET('Sanitation Data'!$D$5,0,10*ROW('Sanitation Data'!D10)),NA())</f>
        <v>#N/A</v>
      </c>
      <c r="AB16" s="103" t="e">
        <f ca="true">+IF(AND(ISNUMBER(OFFSET('Sanitation Data'!$D$7,0,10*ROW('Sanitation Data'!D10))),'Data Summary'!CQ16="Yes"),OFFSET('Sanitation Data'!$D$7,0,10*ROW('Sanitation Data'!D10)),NA())</f>
        <v>#N/A</v>
      </c>
      <c r="AC16" s="103" t="e">
        <f ca="true">+IF(AND(ISNUMBER(OFFSET('Sanitation Data'!$D$11,0,10*ROW('Sanitation Data'!D10))),'Data Summary'!CR16="Yes"),OFFSET('Sanitation Data'!$D$11,0,10*ROW('Sanitation Data'!D10)),NA())</f>
        <v>#N/A</v>
      </c>
      <c r="AD16" s="103" t="e">
        <f ca="true">+IF(AND(ISNUMBER(OFFSET('Sanitation Data'!$D$12,0,10*ROW('Sanitation Data'!D10))),'Data Summary'!CS16="Yes"),OFFSET('Sanitation Data'!$D$12,0,10*ROW('Sanitation Data'!D10)),NA())</f>
        <v>#N/A</v>
      </c>
      <c r="AE16" s="103" t="e">
        <f ca="true">+IF(AND(ISNUMBER(OFFSET('Sanitation Data'!$D$13,0,10*ROW('Sanitation Data'!D10))),'Data Summary'!CT16="Yes"),OFFSET('Sanitation Data'!$D$13,0,10*ROW('Sanitation Data'!D10)),NA())</f>
        <v>#N/A</v>
      </c>
      <c r="AF16" s="103" t="e">
        <f ca="true">+IF(AND(ISNUMBER(OFFSET('Sanitation Data'!$E$5,0,10*ROW('Sanitation Data'!E10))),'Data Summary'!CU16="Yes"),100-OFFSET('Sanitation Data'!$E$5,0,10*ROW('Sanitation Data'!E10)),NA())</f>
        <v>#N/A</v>
      </c>
      <c r="AG16" s="103" t="e">
        <f ca="true">+IF(AND(ISNUMBER(OFFSET('Sanitation Data'!$E$7,0,10*ROW('Sanitation Data'!E10))),'Data Summary'!CV16="Yes"),OFFSET('Sanitation Data'!$E$7,0,10*ROW('Sanitation Data'!E10)),NA())</f>
        <v>#N/A</v>
      </c>
      <c r="AH16" s="103" t="e">
        <f ca="true">+IF(AND(ISNUMBER(OFFSET('Sanitation Data'!$E$11,0,10*ROW('Sanitation Data'!E10))),'Data Summary'!CW16="Yes"),OFFSET('Sanitation Data'!$E$11,0,10*ROW('Sanitation Data'!E10)),NA())</f>
        <v>#N/A</v>
      </c>
      <c r="AI16" s="103" t="e">
        <f ca="true">+IF(AND(ISNUMBER(OFFSET('Sanitation Data'!$E$12,0,10*ROW('Sanitation Data'!E10))),'Data Summary'!CX16="Yes"),OFFSET('Sanitation Data'!$E$12,0,10*ROW('Sanitation Data'!E10)),NA())</f>
        <v>#N/A</v>
      </c>
      <c r="AJ16" s="103" t="e">
        <f ca="true">+IF(AND(ISNUMBER(OFFSET('Sanitation Data'!$E$13,0,10*ROW('Sanitation Data'!E10))),'Data Summary'!CY16="Yes"),OFFSET('Sanitation Data'!$E$13,0,10*ROW('Sanitation Data'!E10)),NA())</f>
        <v>#N/A</v>
      </c>
      <c r="AK16" s="103" t="e">
        <f ca="true">+IF(AND(ISNUMBER(OFFSET('Sanitation Data'!$F$5,0,10*ROW('Sanitation Data'!F10))),'Data Summary'!CZ16="Yes"),100-OFFSET('Sanitation Data'!$F$5,0,10*ROW('Sanitation Data'!F10)),NA())</f>
        <v>#N/A</v>
      </c>
      <c r="AL16" s="103" t="e">
        <f ca="true">+IF(AND(ISNUMBER(OFFSET('Sanitation Data'!$F$7,0,10*ROW('Sanitation Data'!F10))),'Data Summary'!DA16="Yes"),OFFSET('Sanitation Data'!$F$7,0,10*ROW('Sanitation Data'!F10)),NA())</f>
        <v>#N/A</v>
      </c>
      <c r="AM16" s="103" t="e">
        <f ca="true">+IF(AND(ISNUMBER(OFFSET('Sanitation Data'!$F$11,0,10*ROW('Sanitation Data'!F10))),'Data Summary'!DB16="Yes"),OFFSET('Sanitation Data'!$F$11,0,10*ROW('Sanitation Data'!F10)),NA())</f>
        <v>#N/A</v>
      </c>
      <c r="AN16" s="103" t="e">
        <f ca="true">+IF(AND(ISNUMBER(OFFSET('Sanitation Data'!$F$12,0,10*ROW('Sanitation Data'!F10))),'Data Summary'!DC16="Yes"),OFFSET('Sanitation Data'!$F$12,0,10*ROW('Sanitation Data'!F10)),NA())</f>
        <v>#N/A</v>
      </c>
      <c r="AO16" s="103" t="e">
        <f ca="true">+IF(AND(ISNUMBER(OFFSET('Sanitation Data'!$F$13,0,10*ROW('Sanitation Data'!F10))),'Data Summary'!DD16="Yes"),OFFSET('Sanitation Data'!$F$13,0,10*ROW('Sanitation Data'!F10)),NA())</f>
        <v>#N/A</v>
      </c>
      <c r="AP16" s="103" t="e">
        <f ca="true">+IF(AND(ISNUMBER(OFFSET('Sanitation Data'!$G$5,0,10*ROW('Sanitation Data'!G10))),'Data Summary'!DE16="Yes"),100-OFFSET('Sanitation Data'!$G$5,0,10*ROW('Sanitation Data'!G10)),NA())</f>
        <v>#N/A</v>
      </c>
      <c r="AQ16" s="103" t="e">
        <f ca="true">+IF(AND(ISNUMBER(OFFSET('Sanitation Data'!$G$7,0,10*ROW('Sanitation Data'!G10))),'Data Summary'!DF16="Yes"),OFFSET('Sanitation Data'!$G$7,0,10*ROW('Sanitation Data'!G10)),NA())</f>
        <v>#N/A</v>
      </c>
      <c r="AR16" s="103" t="e">
        <f ca="true">+IF(AND(ISNUMBER(OFFSET('Sanitation Data'!$G$11,0,10*ROW('Sanitation Data'!G10))),'Data Summary'!DG16="Yes"),OFFSET('Sanitation Data'!$G$11,0,10*ROW('Sanitation Data'!G10)),NA())</f>
        <v>#N/A</v>
      </c>
      <c r="AS16" s="103" t="e">
        <f ca="true">+IF(AND(ISNUMBER(OFFSET('Sanitation Data'!$G$12,0,10*ROW('Sanitation Data'!G10))),'Data Summary'!DH16="Yes"),OFFSET('Sanitation Data'!$G$12,0,10*ROW('Sanitation Data'!G10)),NA())</f>
        <v>#N/A</v>
      </c>
      <c r="AT16" s="103" t="e">
        <f ca="true">+IF(AND(ISNUMBER(OFFSET('Sanitation Data'!$G$13,0,10*ROW('Sanitation Data'!G10))),'Data Summary'!DI16="Yes"),OFFSET('Sanitation Data'!$G$13,0,10*ROW('Sanitation Data'!G10)),NA())</f>
        <v>#N/A</v>
      </c>
      <c r="AU16" s="103" t="e">
        <f ca="true">+IF(AND(ISNUMBER(OFFSET('Sanitation Data'!$H$5,0,10*ROW('Sanitation Data'!H10))),'Data Summary'!DJ16="Yes"),100-OFFSET('Sanitation Data'!$H$5,0,10*ROW('Sanitation Data'!H10)),NA())</f>
        <v>#N/A</v>
      </c>
      <c r="AV16" s="103" t="e">
        <f ca="true">+IF(AND(ISNUMBER(OFFSET('Sanitation Data'!$H$7,0,10*ROW('Sanitation Data'!H10))),'Data Summary'!DK16="Yes"),OFFSET('Sanitation Data'!$H$7,0,10*ROW('Sanitation Data'!H10)),NA())</f>
        <v>#N/A</v>
      </c>
      <c r="AW16" s="103" t="e">
        <f ca="true">+IF(AND(ISNUMBER(OFFSET('Sanitation Data'!$H$11,0,10*ROW('Sanitation Data'!H10))),'Data Summary'!DL16="Yes"),OFFSET('Sanitation Data'!$H$11,0,10*ROW('Sanitation Data'!H10)),NA())</f>
        <v>#N/A</v>
      </c>
      <c r="AX16" s="103" t="e">
        <f ca="true">+IF(AND(ISNUMBER(OFFSET('Sanitation Data'!$H$12,0,10*ROW('Sanitation Data'!H10))),'Data Summary'!DM16="Yes"),OFFSET('Sanitation Data'!$H$12,0,10*ROW('Sanitation Data'!H10)),NA())</f>
        <v>#N/A</v>
      </c>
      <c r="AY16" s="103" t="e">
        <f ca="true">+IF(AND(ISNUMBER(OFFSET('Sanitation Data'!$H$13,0,10*ROW('Sanitation Data'!H10))),'Data Summary'!DN16="Yes"),OFFSET('Sanitation Data'!$H$13,0,10*ROW('Sanitation Data'!H10)),NA())</f>
        <v>#N/A</v>
      </c>
      <c r="AZ16" s="108" t="e">
        <f ca="true">+IF(AND(ISNUMBER(OFFSET('Hygiene Data'!$C$6,0,10*ROW('Hygiene Data'!C10))),'Data Summary'!DO16="Yes"),OFFSET('Hygiene Data'!$C$6,0,10*ROW('Hygiene Data'!C10)),NA())</f>
        <v>#N/A</v>
      </c>
      <c r="BA16" s="108" t="e">
        <f ca="true">+IF(AND(ISNUMBER(OFFSET('Hygiene Data'!$C$8,0,10*ROW('Hygiene Data'!C10))),'Data Summary'!DP16="Yes"),OFFSET('Hygiene Data'!$C$8,0,10*ROW('Hygiene Data'!C10)),NA())</f>
        <v>#N/A</v>
      </c>
      <c r="BB16" s="108" t="e">
        <f ca="true">+IF(AND(ISNUMBER(OFFSET('Hygiene Data'!$C$10,0,10*ROW('Hygiene Data'!C10))),'Data Summary'!DQ16="Yes"),OFFSET('Hygiene Data'!$C$10,0,10*ROW('Hygiene Data'!C10)),NA())</f>
        <v>#N/A</v>
      </c>
      <c r="BC16" s="108" t="e">
        <f ca="true">+IF(AND(ISNUMBER(OFFSET('Hygiene Data'!$D$6,0,10*ROW('Hygiene Data'!D10))),'Data Summary'!DR16="Yes"),OFFSET('Hygiene Data'!$D$6,0,10*ROW('Hygiene Data'!D10)),NA())</f>
        <v>#N/A</v>
      </c>
      <c r="BD16" s="108" t="e">
        <f ca="true">+IF(AND(ISNUMBER(OFFSET('Hygiene Data'!$D$8,0,10*ROW('Hygiene Data'!D10))),'Data Summary'!DS16="Yes"),OFFSET('Hygiene Data'!$D$8,0,10*ROW('Hygiene Data'!D10)),NA())</f>
        <v>#N/A</v>
      </c>
      <c r="BE16" s="108" t="e">
        <f ca="true">+IF(AND(ISNUMBER(OFFSET('Hygiene Data'!$D$10,0,10*ROW('Hygiene Data'!D10))),'Data Summary'!DT16="Yes"),OFFSET('Hygiene Data'!$D$10,0,10*ROW('Hygiene Data'!D10)),NA())</f>
        <v>#N/A</v>
      </c>
      <c r="BF16" s="108" t="e">
        <f ca="true">+IF(AND(ISNUMBER(OFFSET('Hygiene Data'!$E$6,0,10*ROW('Hygiene Data'!E10))),'Data Summary'!DU16="Yes"),OFFSET('Hygiene Data'!$E$6,0,10*ROW('Hygiene Data'!E10)),NA())</f>
        <v>#N/A</v>
      </c>
      <c r="BG16" s="108" t="e">
        <f ca="true">+IF(AND(ISNUMBER(OFFSET('Hygiene Data'!$E$8,0,10*ROW('Hygiene Data'!E10))),'Data Summary'!DV16="Yes"),OFFSET('Hygiene Data'!$E$8,0,10*ROW('Hygiene Data'!E10)),NA())</f>
        <v>#N/A</v>
      </c>
      <c r="BH16" s="108" t="e">
        <f ca="true">+IF(AND(ISNUMBER(OFFSET('Hygiene Data'!$E$10,0,10*ROW('Hygiene Data'!E10))),'Data Summary'!DW16="Yes"),OFFSET('Hygiene Data'!$E$10,0,10*ROW('Hygiene Data'!E10)),NA())</f>
        <v>#N/A</v>
      </c>
      <c r="BI16" s="108" t="e">
        <f ca="true">+IF(AND(ISNUMBER(OFFSET('Hygiene Data'!$F$6,0,10*ROW('Hygiene Data'!F10))),'Data Summary'!DX16="Yes"),OFFSET('Hygiene Data'!$F$6,0,10*ROW('Hygiene Data'!F10)),NA())</f>
        <v>#N/A</v>
      </c>
      <c r="BJ16" s="108" t="e">
        <f ca="true">+IF(AND(ISNUMBER(OFFSET('Hygiene Data'!$F$8,0,10*ROW('Hygiene Data'!F10))),'Data Summary'!DY16="Yes"),OFFSET('Hygiene Data'!$F$8,0,10*ROW('Hygiene Data'!F10)),NA())</f>
        <v>#N/A</v>
      </c>
      <c r="BK16" s="108" t="e">
        <f ca="true">+IF(AND(ISNUMBER(OFFSET('Hygiene Data'!$F$10,0,10*ROW('Hygiene Data'!F10))),'Data Summary'!DZ16="Yes"),OFFSET('Hygiene Data'!$F$10,0,10*ROW('Hygiene Data'!F10)),NA())</f>
        <v>#N/A</v>
      </c>
      <c r="BL16" s="108" t="e">
        <f ca="true">+IF(AND(ISNUMBER(OFFSET('Hygiene Data'!$G$6,0,10*ROW('Hygiene Data'!G10))),'Data Summary'!EA16="Yes"),OFFSET('Hygiene Data'!$G$6,0,10*ROW('Hygiene Data'!G10)),NA())</f>
        <v>#N/A</v>
      </c>
      <c r="BM16" s="108" t="e">
        <f ca="true">+IF(AND(ISNUMBER(OFFSET('Hygiene Data'!$G$8,0,10*ROW('Hygiene Data'!G10))),'Data Summary'!EB16="Yes"),OFFSET('Hygiene Data'!$G$8,0,10*ROW('Hygiene Data'!G10)),NA())</f>
        <v>#N/A</v>
      </c>
      <c r="BN16" s="108" t="e">
        <f ca="true">+IF(AND(ISNUMBER(OFFSET('Hygiene Data'!$G$10,0,10*ROW('Hygiene Data'!G10))),'Data Summary'!EC16="Yes"),OFFSET('Hygiene Data'!$G$10,0,10*ROW('Hygiene Data'!G10)),NA())</f>
        <v>#N/A</v>
      </c>
      <c r="BO16" s="108" t="e">
        <f ca="true">+IF(AND(ISNUMBER(OFFSET('Hygiene Data'!$H$6,0,10*ROW('Hygiene Data'!H10))),'Data Summary'!ED16="Yes"),OFFSET('Hygiene Data'!$H$6,0,10*ROW('Hygiene Data'!H10)),NA())</f>
        <v>#N/A</v>
      </c>
      <c r="BP16" s="108" t="e">
        <f ca="true">+IF(AND(ISNUMBER(OFFSET('Hygiene Data'!$H$8,0,10*ROW('Hygiene Data'!H10))),'Data Summary'!EE16="Yes"),OFFSET('Hygiene Data'!$H$8,0,10*ROW('Hygiene Data'!H10)),NA())</f>
        <v>#N/A</v>
      </c>
      <c r="BQ16" s="108" t="e">
        <f ca="true">+IF(AND(ISNUMBER(OFFSET('Hygiene Data'!$H$10,0,10*ROW('Hygiene Data'!H10))),'Data Summary'!EF16="Yes"),OFFSET('Hygiene Data'!$H$10,0,10*ROW('Hygiene Data'!H10)),NA())</f>
        <v>#N/A</v>
      </c>
    </row>
    <row r="17" x14ac:dyDescent="0.2">
      <c r="A17" s="56" t="e">
        <f ca="true">+IF(OFFSET('Water Data'!$B$1,0,10*ROW('Water Data'!B11))="",NA(),OFFSET('Water Data'!$B$1,0,10*ROW('Water Data'!B11)))</f>
        <v>#N/A</v>
      </c>
      <c r="B17" s="56" t="e">
        <f ca="true">+IF(OFFSET('Water Data'!$A$3,0,10*ROW('Water Data'!A11))="",NA(),OFFSET('Water Data'!$A$3,0,10*ROW('Water Data'!A11)))</f>
        <v>#N/A</v>
      </c>
      <c r="C17" s="56" t="e">
        <f ca="true">+IF(OFFSET('Water Data'!$C$3,0,10*ROW('Water Data'!C11))="",NA(),OFFSET('Water Data'!$C$3,0,10*ROW('Water Data'!C11)))</f>
        <v>#N/A</v>
      </c>
      <c r="D17" s="57" t="e">
        <f ca="true">+IF(AND(ISNUMBER(OFFSET('Water Data'!$C$5,0,10*ROW('Water Data'!C11))),'Data Summary'!BS17="Yes"),100-OFFSET('Water Data'!$C$5,0,10*ROW('Water Data'!C11)),NA())</f>
        <v>#N/A</v>
      </c>
      <c r="E17" s="57" t="e">
        <f ca="true">+IF(AND(ISNUMBER(OFFSET('Water Data'!$C$7,0,10*ROW('Water Data'!C11))),'Data Summary'!BT17="Yes"),OFFSET('Water Data'!$C$7,0,10*ROW('Water Data'!C11)),NA())</f>
        <v>#N/A</v>
      </c>
      <c r="F17" s="57" t="e">
        <f ca="true">+IF(AND(ISNUMBER(OFFSET('Water Data'!$C$10,0,10*ROW('Water Data'!C11))),'Data Summary'!BU17="Yes"),OFFSET('Water Data'!$C$10,0,10*ROW('Water Data'!C11)),NA())</f>
        <v>#N/A</v>
      </c>
      <c r="G17" s="57" t="e">
        <f ca="true">+IF(AND(ISNUMBER(OFFSET('Water Data'!$D$5,0,10*ROW('Water Data'!D11))),'Data Summary'!BV17="Yes"),100-OFFSET('Water Data'!$D$5,0,10*ROW('Water Data'!D11)),NA())</f>
        <v>#N/A</v>
      </c>
      <c r="H17" s="57" t="e">
        <f ca="true">+IF(AND(ISNUMBER(OFFSET('Water Data'!$D$7,0,10*ROW('Water Data'!D11))),'Data Summary'!BW17="Yes"),OFFSET('Water Data'!$D$7,0,10*ROW('Water Data'!D11)),NA())</f>
        <v>#N/A</v>
      </c>
      <c r="I17" s="57" t="e">
        <f ca="true">+IF(AND(ISNUMBER(OFFSET('Water Data'!$D$10,0,10*ROW('Water Data'!D11))),'Data Summary'!BX17="Yes"),OFFSET('Water Data'!$D$10,0,10*ROW('Water Data'!D11)),NA())</f>
        <v>#N/A</v>
      </c>
      <c r="J17" s="57" t="e">
        <f ca="true">+IF(AND(ISNUMBER(OFFSET('Water Data'!$E$5,0,10*ROW('Water Data'!E11))),'Data Summary'!BY17="Yes"),100-OFFSET('Water Data'!$E$5,0,10*ROW('Water Data'!E11)),NA())</f>
        <v>#N/A</v>
      </c>
      <c r="K17" s="57" t="e">
        <f ca="true">+IF(AND(ISNUMBER(OFFSET('Water Data'!$E$7,0,10*ROW('Water Data'!E11))),'Data Summary'!BZ17="Yes"),OFFSET('Water Data'!$E$7,0,10*ROW('Water Data'!E11)),NA())</f>
        <v>#N/A</v>
      </c>
      <c r="L17" s="57" t="e">
        <f ca="true">+IF(AND(ISNUMBER(OFFSET('Water Data'!$E$10,0,10*ROW('Water Data'!E11))),'Data Summary'!CA17="Yes"),OFFSET('Water Data'!$E$10,0,10*ROW('Water Data'!E11)),NA())</f>
        <v>#N/A</v>
      </c>
      <c r="M17" s="57" t="e">
        <f ca="true">+IF(AND(ISNUMBER(OFFSET('Water Data'!$F$5,0,10*ROW('Water Data'!F11))),'Data Summary'!CB17="Yes"),100-OFFSET('Water Data'!$F$5,0,10*ROW('Water Data'!F11)),NA())</f>
        <v>#N/A</v>
      </c>
      <c r="N17" s="57" t="e">
        <f ca="true">+IF(AND(ISNUMBER(OFFSET('Water Data'!$F$7,0,10*ROW('Water Data'!F11))),'Data Summary'!CC17="Yes"),OFFSET('Water Data'!$F$7,0,10*ROW('Water Data'!F11)),NA())</f>
        <v>#N/A</v>
      </c>
      <c r="O17" s="57" t="e">
        <f ca="true">+IF(AND(ISNUMBER(OFFSET('Water Data'!$F$10,0,10*ROW('Water Data'!F11))),'Data Summary'!CD17="Yes"),OFFSET('Water Data'!$F$10,0,10*ROW('Water Data'!F11)),NA())</f>
        <v>#N/A</v>
      </c>
      <c r="P17" s="57" t="e">
        <f ca="true">+IF(AND(ISNUMBER(OFFSET('Water Data'!$G$5,0,10*ROW('Water Data'!G11))),'Data Summary'!CE17="Yes"),100-OFFSET('Water Data'!$G$5,0,10*ROW('Water Data'!G11)),NA())</f>
        <v>#N/A</v>
      </c>
      <c r="Q17" s="57" t="e">
        <f ca="true">+IF(AND(ISNUMBER(OFFSET('Water Data'!$G$7,0,10*ROW('Water Data'!G11))),'Data Summary'!CF17="Yes"),OFFSET('Water Data'!$G$7,0,10*ROW('Water Data'!G11)),NA())</f>
        <v>#N/A</v>
      </c>
      <c r="R17" s="57" t="e">
        <f ca="true">+IF(AND(ISNUMBER(OFFSET('Water Data'!$G$10,0,10*ROW('Water Data'!G11))),'Data Summary'!CG17="Yes"),OFFSET('Water Data'!$G$10,0,10*ROW('Water Data'!G11)),NA())</f>
        <v>#N/A</v>
      </c>
      <c r="S17" s="57" t="e">
        <f ca="true">+IF(AND(ISNUMBER(OFFSET('Water Data'!$H$5,0,10*ROW('Water Data'!H11))),'Data Summary'!CH17="Yes"),100-OFFSET('Water Data'!$H$5,0,10*ROW('Water Data'!H11)),NA())</f>
        <v>#N/A</v>
      </c>
      <c r="T17" s="57" t="e">
        <f ca="true">+IF(AND(ISNUMBER(OFFSET('Water Data'!$H$7,0,10*ROW('Water Data'!H11))),'Data Summary'!CI17="Yes"),OFFSET('Water Data'!$H$7,0,10*ROW('Water Data'!H11)),NA())</f>
        <v>#N/A</v>
      </c>
      <c r="U17" s="57" t="e">
        <f ca="true">+IF(AND(ISNUMBER(OFFSET('Water Data'!$H$10,0,10*ROW('Water Data'!H11))),'Data Summary'!CJ17="Yes"),OFFSET('Water Data'!$H$10,0,10*ROW('Water Data'!H11)),NA())</f>
        <v>#N/A</v>
      </c>
      <c r="V17" s="103" t="e">
        <f ca="true">+IF(AND(ISNUMBER(OFFSET('Sanitation Data'!$C$5,0,10*ROW('Sanitation Data'!C11))),'Data Summary'!CK17="Yes"),100-OFFSET('Sanitation Data'!$C$5,0,10*ROW('Sanitation Data'!C11)),NA())</f>
        <v>#N/A</v>
      </c>
      <c r="W17" s="103" t="e">
        <f ca="true">+IF(AND(ISNUMBER(OFFSET('Sanitation Data'!$C$7,0,10*ROW('Sanitation Data'!C11))),'Data Summary'!CL17="Yes"),OFFSET('Sanitation Data'!$C$7,0,10*ROW('Sanitation Data'!C11)),NA())</f>
        <v>#N/A</v>
      </c>
      <c r="X17" s="103" t="e">
        <f ca="true">+IF(AND(ISNUMBER(OFFSET('Sanitation Data'!$C$11,0,10*ROW('Sanitation Data'!C11))),'Data Summary'!CM17="Yes"),OFFSET('Sanitation Data'!$C$11,0,10*ROW('Sanitation Data'!C11)),NA())</f>
        <v>#N/A</v>
      </c>
      <c r="Y17" s="103" t="e">
        <f ca="true">+IF(AND(ISNUMBER(OFFSET('Sanitation Data'!$C$12,0,10*ROW('Sanitation Data'!C11))),'Data Summary'!CN17="Yes"),OFFSET('Sanitation Data'!$C$12,0,10*ROW('Sanitation Data'!C11)),NA())</f>
        <v>#N/A</v>
      </c>
      <c r="Z17" s="103" t="e">
        <f ca="true">+IF(AND(ISNUMBER(OFFSET('Sanitation Data'!$C$13,0,10*ROW('Sanitation Data'!C11))),'Data Summary'!CO17="Yes"),OFFSET('Sanitation Data'!$C$13,0,10*ROW('Sanitation Data'!C11)),NA())</f>
        <v>#N/A</v>
      </c>
      <c r="AA17" s="103" t="e">
        <f ca="true">+IF(AND(ISNUMBER(OFFSET('Sanitation Data'!$D$5,0,10*ROW('Sanitation Data'!D11))),'Data Summary'!CP17="Yes"),100-OFFSET('Sanitation Data'!$D$5,0,10*ROW('Sanitation Data'!D11)),NA())</f>
        <v>#N/A</v>
      </c>
      <c r="AB17" s="103" t="e">
        <f ca="true">+IF(AND(ISNUMBER(OFFSET('Sanitation Data'!$D$7,0,10*ROW('Sanitation Data'!D11))),'Data Summary'!CQ17="Yes"),OFFSET('Sanitation Data'!$D$7,0,10*ROW('Sanitation Data'!D11)),NA())</f>
        <v>#N/A</v>
      </c>
      <c r="AC17" s="103" t="e">
        <f ca="true">+IF(AND(ISNUMBER(OFFSET('Sanitation Data'!$D$11,0,10*ROW('Sanitation Data'!D11))),'Data Summary'!CR17="Yes"),OFFSET('Sanitation Data'!$D$11,0,10*ROW('Sanitation Data'!D11)),NA())</f>
        <v>#N/A</v>
      </c>
      <c r="AD17" s="103" t="e">
        <f ca="true">+IF(AND(ISNUMBER(OFFSET('Sanitation Data'!$D$12,0,10*ROW('Sanitation Data'!D11))),'Data Summary'!CS17="Yes"),OFFSET('Sanitation Data'!$D$12,0,10*ROW('Sanitation Data'!D11)),NA())</f>
        <v>#N/A</v>
      </c>
      <c r="AE17" s="103" t="e">
        <f ca="true">+IF(AND(ISNUMBER(OFFSET('Sanitation Data'!$D$13,0,10*ROW('Sanitation Data'!D11))),'Data Summary'!CT17="Yes"),OFFSET('Sanitation Data'!$D$13,0,10*ROW('Sanitation Data'!D11)),NA())</f>
        <v>#N/A</v>
      </c>
      <c r="AF17" s="103" t="e">
        <f ca="true">+IF(AND(ISNUMBER(OFFSET('Sanitation Data'!$E$5,0,10*ROW('Sanitation Data'!E11))),'Data Summary'!CU17="Yes"),100-OFFSET('Sanitation Data'!$E$5,0,10*ROW('Sanitation Data'!E11)),NA())</f>
        <v>#N/A</v>
      </c>
      <c r="AG17" s="103" t="e">
        <f ca="true">+IF(AND(ISNUMBER(OFFSET('Sanitation Data'!$E$7,0,10*ROW('Sanitation Data'!E11))),'Data Summary'!CV17="Yes"),OFFSET('Sanitation Data'!$E$7,0,10*ROW('Sanitation Data'!E11)),NA())</f>
        <v>#N/A</v>
      </c>
      <c r="AH17" s="103" t="e">
        <f ca="true">+IF(AND(ISNUMBER(OFFSET('Sanitation Data'!$E$11,0,10*ROW('Sanitation Data'!E11))),'Data Summary'!CW17="Yes"),OFFSET('Sanitation Data'!$E$11,0,10*ROW('Sanitation Data'!E11)),NA())</f>
        <v>#N/A</v>
      </c>
      <c r="AI17" s="103" t="e">
        <f ca="true">+IF(AND(ISNUMBER(OFFSET('Sanitation Data'!$E$12,0,10*ROW('Sanitation Data'!E11))),'Data Summary'!CX17="Yes"),OFFSET('Sanitation Data'!$E$12,0,10*ROW('Sanitation Data'!E11)),NA())</f>
        <v>#N/A</v>
      </c>
      <c r="AJ17" s="103" t="e">
        <f ca="true">+IF(AND(ISNUMBER(OFFSET('Sanitation Data'!$E$13,0,10*ROW('Sanitation Data'!E11))),'Data Summary'!CY17="Yes"),OFFSET('Sanitation Data'!$E$13,0,10*ROW('Sanitation Data'!E11)),NA())</f>
        <v>#N/A</v>
      </c>
      <c r="AK17" s="103" t="e">
        <f ca="true">+IF(AND(ISNUMBER(OFFSET('Sanitation Data'!$F$5,0,10*ROW('Sanitation Data'!F11))),'Data Summary'!CZ17="Yes"),100-OFFSET('Sanitation Data'!$F$5,0,10*ROW('Sanitation Data'!F11)),NA())</f>
        <v>#N/A</v>
      </c>
      <c r="AL17" s="103" t="e">
        <f ca="true">+IF(AND(ISNUMBER(OFFSET('Sanitation Data'!$F$7,0,10*ROW('Sanitation Data'!F11))),'Data Summary'!DA17="Yes"),OFFSET('Sanitation Data'!$F$7,0,10*ROW('Sanitation Data'!F11)),NA())</f>
        <v>#N/A</v>
      </c>
      <c r="AM17" s="103" t="e">
        <f ca="true">+IF(AND(ISNUMBER(OFFSET('Sanitation Data'!$F$11,0,10*ROW('Sanitation Data'!F11))),'Data Summary'!DB17="Yes"),OFFSET('Sanitation Data'!$F$11,0,10*ROW('Sanitation Data'!F11)),NA())</f>
        <v>#N/A</v>
      </c>
      <c r="AN17" s="103" t="e">
        <f ca="true">+IF(AND(ISNUMBER(OFFSET('Sanitation Data'!$F$12,0,10*ROW('Sanitation Data'!F11))),'Data Summary'!DC17="Yes"),OFFSET('Sanitation Data'!$F$12,0,10*ROW('Sanitation Data'!F11)),NA())</f>
        <v>#N/A</v>
      </c>
      <c r="AO17" s="103" t="e">
        <f ca="true">+IF(AND(ISNUMBER(OFFSET('Sanitation Data'!$F$13,0,10*ROW('Sanitation Data'!F11))),'Data Summary'!DD17="Yes"),OFFSET('Sanitation Data'!$F$13,0,10*ROW('Sanitation Data'!F11)),NA())</f>
        <v>#N/A</v>
      </c>
      <c r="AP17" s="103" t="e">
        <f ca="true">+IF(AND(ISNUMBER(OFFSET('Sanitation Data'!$G$5,0,10*ROW('Sanitation Data'!G11))),'Data Summary'!DE17="Yes"),100-OFFSET('Sanitation Data'!$G$5,0,10*ROW('Sanitation Data'!G11)),NA())</f>
        <v>#N/A</v>
      </c>
      <c r="AQ17" s="103" t="e">
        <f ca="true">+IF(AND(ISNUMBER(OFFSET('Sanitation Data'!$G$7,0,10*ROW('Sanitation Data'!G11))),'Data Summary'!DF17="Yes"),OFFSET('Sanitation Data'!$G$7,0,10*ROW('Sanitation Data'!G11)),NA())</f>
        <v>#N/A</v>
      </c>
      <c r="AR17" s="103" t="e">
        <f ca="true">+IF(AND(ISNUMBER(OFFSET('Sanitation Data'!$G$11,0,10*ROW('Sanitation Data'!G11))),'Data Summary'!DG17="Yes"),OFFSET('Sanitation Data'!$G$11,0,10*ROW('Sanitation Data'!G11)),NA())</f>
        <v>#N/A</v>
      </c>
      <c r="AS17" s="103" t="e">
        <f ca="true">+IF(AND(ISNUMBER(OFFSET('Sanitation Data'!$G$12,0,10*ROW('Sanitation Data'!G11))),'Data Summary'!DH17="Yes"),OFFSET('Sanitation Data'!$G$12,0,10*ROW('Sanitation Data'!G11)),NA())</f>
        <v>#N/A</v>
      </c>
      <c r="AT17" s="103" t="e">
        <f ca="true">+IF(AND(ISNUMBER(OFFSET('Sanitation Data'!$G$13,0,10*ROW('Sanitation Data'!G11))),'Data Summary'!DI17="Yes"),OFFSET('Sanitation Data'!$G$13,0,10*ROW('Sanitation Data'!G11)),NA())</f>
        <v>#N/A</v>
      </c>
      <c r="AU17" s="103" t="e">
        <f ca="true">+IF(AND(ISNUMBER(OFFSET('Sanitation Data'!$H$5,0,10*ROW('Sanitation Data'!H11))),'Data Summary'!DJ17="Yes"),100-OFFSET('Sanitation Data'!$H$5,0,10*ROW('Sanitation Data'!H11)),NA())</f>
        <v>#N/A</v>
      </c>
      <c r="AV17" s="103" t="e">
        <f ca="true">+IF(AND(ISNUMBER(OFFSET('Sanitation Data'!$H$7,0,10*ROW('Sanitation Data'!H11))),'Data Summary'!DK17="Yes"),OFFSET('Sanitation Data'!$H$7,0,10*ROW('Sanitation Data'!H11)),NA())</f>
        <v>#N/A</v>
      </c>
      <c r="AW17" s="103" t="e">
        <f ca="true">+IF(AND(ISNUMBER(OFFSET('Sanitation Data'!$H$11,0,10*ROW('Sanitation Data'!H11))),'Data Summary'!DL17="Yes"),OFFSET('Sanitation Data'!$H$11,0,10*ROW('Sanitation Data'!H11)),NA())</f>
        <v>#N/A</v>
      </c>
      <c r="AX17" s="103" t="e">
        <f ca="true">+IF(AND(ISNUMBER(OFFSET('Sanitation Data'!$H$12,0,10*ROW('Sanitation Data'!H11))),'Data Summary'!DM17="Yes"),OFFSET('Sanitation Data'!$H$12,0,10*ROW('Sanitation Data'!H11)),NA())</f>
        <v>#N/A</v>
      </c>
      <c r="AY17" s="103" t="e">
        <f ca="true">+IF(AND(ISNUMBER(OFFSET('Sanitation Data'!$H$13,0,10*ROW('Sanitation Data'!H11))),'Data Summary'!DN17="Yes"),OFFSET('Sanitation Data'!$H$13,0,10*ROW('Sanitation Data'!H11)),NA())</f>
        <v>#N/A</v>
      </c>
      <c r="AZ17" s="108" t="e">
        <f ca="true">+IF(AND(ISNUMBER(OFFSET('Hygiene Data'!$C$6,0,10*ROW('Hygiene Data'!C11))),'Data Summary'!DO17="Yes"),OFFSET('Hygiene Data'!$C$6,0,10*ROW('Hygiene Data'!C11)),NA())</f>
        <v>#N/A</v>
      </c>
      <c r="BA17" s="108" t="e">
        <f ca="true">+IF(AND(ISNUMBER(OFFSET('Hygiene Data'!$C$8,0,10*ROW('Hygiene Data'!C11))),'Data Summary'!DP17="Yes"),OFFSET('Hygiene Data'!$C$8,0,10*ROW('Hygiene Data'!C11)),NA())</f>
        <v>#N/A</v>
      </c>
      <c r="BB17" s="108" t="e">
        <f ca="true">+IF(AND(ISNUMBER(OFFSET('Hygiene Data'!$C$10,0,10*ROW('Hygiene Data'!C11))),'Data Summary'!DQ17="Yes"),OFFSET('Hygiene Data'!$C$10,0,10*ROW('Hygiene Data'!C11)),NA())</f>
        <v>#N/A</v>
      </c>
      <c r="BC17" s="108" t="e">
        <f ca="true">+IF(AND(ISNUMBER(OFFSET('Hygiene Data'!$D$6,0,10*ROW('Hygiene Data'!D11))),'Data Summary'!DR17="Yes"),OFFSET('Hygiene Data'!$D$6,0,10*ROW('Hygiene Data'!D11)),NA())</f>
        <v>#N/A</v>
      </c>
      <c r="BD17" s="108" t="e">
        <f ca="true">+IF(AND(ISNUMBER(OFFSET('Hygiene Data'!$D$8,0,10*ROW('Hygiene Data'!D11))),'Data Summary'!DS17="Yes"),OFFSET('Hygiene Data'!$D$8,0,10*ROW('Hygiene Data'!D11)),NA())</f>
        <v>#N/A</v>
      </c>
      <c r="BE17" s="108" t="e">
        <f ca="true">+IF(AND(ISNUMBER(OFFSET('Hygiene Data'!$D$10,0,10*ROW('Hygiene Data'!D11))),'Data Summary'!DT17="Yes"),OFFSET('Hygiene Data'!$D$10,0,10*ROW('Hygiene Data'!D11)),NA())</f>
        <v>#N/A</v>
      </c>
      <c r="BF17" s="108" t="e">
        <f ca="true">+IF(AND(ISNUMBER(OFFSET('Hygiene Data'!$E$6,0,10*ROW('Hygiene Data'!E11))),'Data Summary'!DU17="Yes"),OFFSET('Hygiene Data'!$E$6,0,10*ROW('Hygiene Data'!E11)),NA())</f>
        <v>#N/A</v>
      </c>
      <c r="BG17" s="108" t="e">
        <f ca="true">+IF(AND(ISNUMBER(OFFSET('Hygiene Data'!$E$8,0,10*ROW('Hygiene Data'!E11))),'Data Summary'!DV17="Yes"),OFFSET('Hygiene Data'!$E$8,0,10*ROW('Hygiene Data'!E11)),NA())</f>
        <v>#N/A</v>
      </c>
      <c r="BH17" s="108" t="e">
        <f ca="true">+IF(AND(ISNUMBER(OFFSET('Hygiene Data'!$E$10,0,10*ROW('Hygiene Data'!E11))),'Data Summary'!DW17="Yes"),OFFSET('Hygiene Data'!$E$10,0,10*ROW('Hygiene Data'!E11)),NA())</f>
        <v>#N/A</v>
      </c>
      <c r="BI17" s="108" t="e">
        <f ca="true">+IF(AND(ISNUMBER(OFFSET('Hygiene Data'!$F$6,0,10*ROW('Hygiene Data'!F11))),'Data Summary'!DX17="Yes"),OFFSET('Hygiene Data'!$F$6,0,10*ROW('Hygiene Data'!F11)),NA())</f>
        <v>#N/A</v>
      </c>
      <c r="BJ17" s="108" t="e">
        <f ca="true">+IF(AND(ISNUMBER(OFFSET('Hygiene Data'!$F$8,0,10*ROW('Hygiene Data'!F11))),'Data Summary'!DY17="Yes"),OFFSET('Hygiene Data'!$F$8,0,10*ROW('Hygiene Data'!F11)),NA())</f>
        <v>#N/A</v>
      </c>
      <c r="BK17" s="108" t="e">
        <f ca="true">+IF(AND(ISNUMBER(OFFSET('Hygiene Data'!$F$10,0,10*ROW('Hygiene Data'!F11))),'Data Summary'!DZ17="Yes"),OFFSET('Hygiene Data'!$F$10,0,10*ROW('Hygiene Data'!F11)),NA())</f>
        <v>#N/A</v>
      </c>
      <c r="BL17" s="108" t="e">
        <f ca="true">+IF(AND(ISNUMBER(OFFSET('Hygiene Data'!$G$6,0,10*ROW('Hygiene Data'!G11))),'Data Summary'!EA17="Yes"),OFFSET('Hygiene Data'!$G$6,0,10*ROW('Hygiene Data'!G11)),NA())</f>
        <v>#N/A</v>
      </c>
      <c r="BM17" s="108" t="e">
        <f ca="true">+IF(AND(ISNUMBER(OFFSET('Hygiene Data'!$G$8,0,10*ROW('Hygiene Data'!G11))),'Data Summary'!EB17="Yes"),OFFSET('Hygiene Data'!$G$8,0,10*ROW('Hygiene Data'!G11)),NA())</f>
        <v>#N/A</v>
      </c>
      <c r="BN17" s="108" t="e">
        <f ca="true">+IF(AND(ISNUMBER(OFFSET('Hygiene Data'!$G$10,0,10*ROW('Hygiene Data'!G11))),'Data Summary'!EC17="Yes"),OFFSET('Hygiene Data'!$G$10,0,10*ROW('Hygiene Data'!G11)),NA())</f>
        <v>#N/A</v>
      </c>
      <c r="BO17" s="108" t="e">
        <f ca="true">+IF(AND(ISNUMBER(OFFSET('Hygiene Data'!$H$6,0,10*ROW('Hygiene Data'!H11))),'Data Summary'!ED17="Yes"),OFFSET('Hygiene Data'!$H$6,0,10*ROW('Hygiene Data'!H11)),NA())</f>
        <v>#N/A</v>
      </c>
      <c r="BP17" s="108" t="e">
        <f ca="true">+IF(AND(ISNUMBER(OFFSET('Hygiene Data'!$H$8,0,10*ROW('Hygiene Data'!H11))),'Data Summary'!EE17="Yes"),OFFSET('Hygiene Data'!$H$8,0,10*ROW('Hygiene Data'!H11)),NA())</f>
        <v>#N/A</v>
      </c>
      <c r="BQ17" s="108" t="e">
        <f ca="true">+IF(AND(ISNUMBER(OFFSET('Hygiene Data'!$H$10,0,10*ROW('Hygiene Data'!H11))),'Data Summary'!EF17="Yes"),OFFSET('Hygiene Data'!$H$10,0,10*ROW('Hygiene Data'!H11)),NA())</f>
        <v>#N/A</v>
      </c>
    </row>
    <row r="18" x14ac:dyDescent="0.2">
      <c r="A18" s="56" t="e">
        <f ca="true">+IF(OFFSET('Water Data'!$B$1,0,10*ROW('Water Data'!B12))="",NA(),OFFSET('Water Data'!$B$1,0,10*ROW('Water Data'!B12)))</f>
        <v>#N/A</v>
      </c>
      <c r="B18" s="56" t="e">
        <f ca="true">+IF(OFFSET('Water Data'!$A$3,0,10*ROW('Water Data'!A12))="",NA(),OFFSET('Water Data'!$A$3,0,10*ROW('Water Data'!A12)))</f>
        <v>#N/A</v>
      </c>
      <c r="C18" s="56" t="e">
        <f ca="true">+IF(OFFSET('Water Data'!$C$3,0,10*ROW('Water Data'!C12))="",NA(),OFFSET('Water Data'!$C$3,0,10*ROW('Water Data'!C12)))</f>
        <v>#N/A</v>
      </c>
      <c r="D18" s="57" t="e">
        <f ca="true">+IF(AND(ISNUMBER(OFFSET('Water Data'!$C$5,0,10*ROW('Water Data'!C12))),'Data Summary'!BS18="Yes"),100-OFFSET('Water Data'!$C$5,0,10*ROW('Water Data'!C12)),NA())</f>
        <v>#N/A</v>
      </c>
      <c r="E18" s="57" t="e">
        <f ca="true">+IF(AND(ISNUMBER(OFFSET('Water Data'!$C$7,0,10*ROW('Water Data'!C12))),'Data Summary'!BT18="Yes"),OFFSET('Water Data'!$C$7,0,10*ROW('Water Data'!C12)),NA())</f>
        <v>#N/A</v>
      </c>
      <c r="F18" s="57" t="e">
        <f ca="true">+IF(AND(ISNUMBER(OFFSET('Water Data'!$C$10,0,10*ROW('Water Data'!C12))),'Data Summary'!BU18="Yes"),OFFSET('Water Data'!$C$10,0,10*ROW('Water Data'!C12)),NA())</f>
        <v>#N/A</v>
      </c>
      <c r="G18" s="57" t="e">
        <f ca="true">+IF(AND(ISNUMBER(OFFSET('Water Data'!$D$5,0,10*ROW('Water Data'!D12))),'Data Summary'!BV18="Yes"),100-OFFSET('Water Data'!$D$5,0,10*ROW('Water Data'!D12)),NA())</f>
        <v>#N/A</v>
      </c>
      <c r="H18" s="57" t="e">
        <f ca="true">+IF(AND(ISNUMBER(OFFSET('Water Data'!$D$7,0,10*ROW('Water Data'!D12))),'Data Summary'!BW18="Yes"),OFFSET('Water Data'!$D$7,0,10*ROW('Water Data'!D12)),NA())</f>
        <v>#N/A</v>
      </c>
      <c r="I18" s="57" t="e">
        <f ca="true">+IF(AND(ISNUMBER(OFFSET('Water Data'!$D$10,0,10*ROW('Water Data'!D12))),'Data Summary'!BX18="Yes"),OFFSET('Water Data'!$D$10,0,10*ROW('Water Data'!D12)),NA())</f>
        <v>#N/A</v>
      </c>
      <c r="J18" s="57" t="e">
        <f ca="true">+IF(AND(ISNUMBER(OFFSET('Water Data'!$E$5,0,10*ROW('Water Data'!E12))),'Data Summary'!BY18="Yes"),100-OFFSET('Water Data'!$E$5,0,10*ROW('Water Data'!E12)),NA())</f>
        <v>#N/A</v>
      </c>
      <c r="K18" s="57" t="e">
        <f ca="true">+IF(AND(ISNUMBER(OFFSET('Water Data'!$E$7,0,10*ROW('Water Data'!E12))),'Data Summary'!BZ18="Yes"),OFFSET('Water Data'!$E$7,0,10*ROW('Water Data'!E12)),NA())</f>
        <v>#N/A</v>
      </c>
      <c r="L18" s="57" t="e">
        <f ca="true">+IF(AND(ISNUMBER(OFFSET('Water Data'!$E$10,0,10*ROW('Water Data'!E12))),'Data Summary'!CA18="Yes"),OFFSET('Water Data'!$E$10,0,10*ROW('Water Data'!E12)),NA())</f>
        <v>#N/A</v>
      </c>
      <c r="M18" s="57" t="e">
        <f ca="true">+IF(AND(ISNUMBER(OFFSET('Water Data'!$F$5,0,10*ROW('Water Data'!F12))),'Data Summary'!CB18="Yes"),100-OFFSET('Water Data'!$F$5,0,10*ROW('Water Data'!F12)),NA())</f>
        <v>#N/A</v>
      </c>
      <c r="N18" s="57" t="e">
        <f ca="true">+IF(AND(ISNUMBER(OFFSET('Water Data'!$F$7,0,10*ROW('Water Data'!F12))),'Data Summary'!CC18="Yes"),OFFSET('Water Data'!$F$7,0,10*ROW('Water Data'!F12)),NA())</f>
        <v>#N/A</v>
      </c>
      <c r="O18" s="57" t="e">
        <f ca="true">+IF(AND(ISNUMBER(OFFSET('Water Data'!$F$10,0,10*ROW('Water Data'!F12))),'Data Summary'!CD18="Yes"),OFFSET('Water Data'!$F$10,0,10*ROW('Water Data'!F12)),NA())</f>
        <v>#N/A</v>
      </c>
      <c r="P18" s="57" t="e">
        <f ca="true">+IF(AND(ISNUMBER(OFFSET('Water Data'!$G$5,0,10*ROW('Water Data'!G12))),'Data Summary'!CE18="Yes"),100-OFFSET('Water Data'!$G$5,0,10*ROW('Water Data'!G12)),NA())</f>
        <v>#N/A</v>
      </c>
      <c r="Q18" s="57" t="e">
        <f ca="true">+IF(AND(ISNUMBER(OFFSET('Water Data'!$G$7,0,10*ROW('Water Data'!G12))),'Data Summary'!CF18="Yes"),OFFSET('Water Data'!$G$7,0,10*ROW('Water Data'!G12)),NA())</f>
        <v>#N/A</v>
      </c>
      <c r="R18" s="57" t="e">
        <f ca="true">+IF(AND(ISNUMBER(OFFSET('Water Data'!$G$10,0,10*ROW('Water Data'!G12))),'Data Summary'!CG18="Yes"),OFFSET('Water Data'!$G$10,0,10*ROW('Water Data'!G12)),NA())</f>
        <v>#N/A</v>
      </c>
      <c r="S18" s="57" t="e">
        <f ca="true">+IF(AND(ISNUMBER(OFFSET('Water Data'!$H$5,0,10*ROW('Water Data'!H12))),'Data Summary'!CH18="Yes"),100-OFFSET('Water Data'!$H$5,0,10*ROW('Water Data'!H12)),NA())</f>
        <v>#N/A</v>
      </c>
      <c r="T18" s="57" t="e">
        <f ca="true">+IF(AND(ISNUMBER(OFFSET('Water Data'!$H$7,0,10*ROW('Water Data'!H12))),'Data Summary'!CI18="Yes"),OFFSET('Water Data'!$H$7,0,10*ROW('Water Data'!H12)),NA())</f>
        <v>#N/A</v>
      </c>
      <c r="U18" s="57" t="e">
        <f ca="true">+IF(AND(ISNUMBER(OFFSET('Water Data'!$H$10,0,10*ROW('Water Data'!H12))),'Data Summary'!CJ18="Yes"),OFFSET('Water Data'!$H$10,0,10*ROW('Water Data'!H12)),NA())</f>
        <v>#N/A</v>
      </c>
      <c r="V18" s="103" t="e">
        <f ca="true">+IF(AND(ISNUMBER(OFFSET('Sanitation Data'!$C$5,0,10*ROW('Sanitation Data'!C12))),'Data Summary'!CK18="Yes"),100-OFFSET('Sanitation Data'!$C$5,0,10*ROW('Sanitation Data'!C12)),NA())</f>
        <v>#N/A</v>
      </c>
      <c r="W18" s="103" t="e">
        <f ca="true">+IF(AND(ISNUMBER(OFFSET('Sanitation Data'!$C$7,0,10*ROW('Sanitation Data'!C12))),'Data Summary'!CL18="Yes"),OFFSET('Sanitation Data'!$C$7,0,10*ROW('Sanitation Data'!C12)),NA())</f>
        <v>#N/A</v>
      </c>
      <c r="X18" s="103" t="e">
        <f ca="true">+IF(AND(ISNUMBER(OFFSET('Sanitation Data'!$C$11,0,10*ROW('Sanitation Data'!C12))),'Data Summary'!CM18="Yes"),OFFSET('Sanitation Data'!$C$11,0,10*ROW('Sanitation Data'!C12)),NA())</f>
        <v>#N/A</v>
      </c>
      <c r="Y18" s="103" t="e">
        <f ca="true">+IF(AND(ISNUMBER(OFFSET('Sanitation Data'!$C$12,0,10*ROW('Sanitation Data'!C12))),'Data Summary'!CN18="Yes"),OFFSET('Sanitation Data'!$C$12,0,10*ROW('Sanitation Data'!C12)),NA())</f>
        <v>#N/A</v>
      </c>
      <c r="Z18" s="103" t="e">
        <f ca="true">+IF(AND(ISNUMBER(OFFSET('Sanitation Data'!$C$13,0,10*ROW('Sanitation Data'!C12))),'Data Summary'!CO18="Yes"),OFFSET('Sanitation Data'!$C$13,0,10*ROW('Sanitation Data'!C12)),NA())</f>
        <v>#N/A</v>
      </c>
      <c r="AA18" s="103" t="e">
        <f ca="true">+IF(AND(ISNUMBER(OFFSET('Sanitation Data'!$D$5,0,10*ROW('Sanitation Data'!D12))),'Data Summary'!CP18="Yes"),100-OFFSET('Sanitation Data'!$D$5,0,10*ROW('Sanitation Data'!D12)),NA())</f>
        <v>#N/A</v>
      </c>
      <c r="AB18" s="103" t="e">
        <f ca="true">+IF(AND(ISNUMBER(OFFSET('Sanitation Data'!$D$7,0,10*ROW('Sanitation Data'!D12))),'Data Summary'!CQ18="Yes"),OFFSET('Sanitation Data'!$D$7,0,10*ROW('Sanitation Data'!D12)),NA())</f>
        <v>#N/A</v>
      </c>
      <c r="AC18" s="103" t="e">
        <f ca="true">+IF(AND(ISNUMBER(OFFSET('Sanitation Data'!$D$11,0,10*ROW('Sanitation Data'!D12))),'Data Summary'!CR18="Yes"),OFFSET('Sanitation Data'!$D$11,0,10*ROW('Sanitation Data'!D12)),NA())</f>
        <v>#N/A</v>
      </c>
      <c r="AD18" s="103" t="e">
        <f ca="true">+IF(AND(ISNUMBER(OFFSET('Sanitation Data'!$D$12,0,10*ROW('Sanitation Data'!D12))),'Data Summary'!CS18="Yes"),OFFSET('Sanitation Data'!$D$12,0,10*ROW('Sanitation Data'!D12)),NA())</f>
        <v>#N/A</v>
      </c>
      <c r="AE18" s="103" t="e">
        <f ca="true">+IF(AND(ISNUMBER(OFFSET('Sanitation Data'!$D$13,0,10*ROW('Sanitation Data'!D12))),'Data Summary'!CT18="Yes"),OFFSET('Sanitation Data'!$D$13,0,10*ROW('Sanitation Data'!D12)),NA())</f>
        <v>#N/A</v>
      </c>
      <c r="AF18" s="103" t="e">
        <f ca="true">+IF(AND(ISNUMBER(OFFSET('Sanitation Data'!$E$5,0,10*ROW('Sanitation Data'!E12))),'Data Summary'!CU18="Yes"),100-OFFSET('Sanitation Data'!$E$5,0,10*ROW('Sanitation Data'!E12)),NA())</f>
        <v>#N/A</v>
      </c>
      <c r="AG18" s="103" t="e">
        <f ca="true">+IF(AND(ISNUMBER(OFFSET('Sanitation Data'!$E$7,0,10*ROW('Sanitation Data'!E12))),'Data Summary'!CV18="Yes"),OFFSET('Sanitation Data'!$E$7,0,10*ROW('Sanitation Data'!E12)),NA())</f>
        <v>#N/A</v>
      </c>
      <c r="AH18" s="103" t="e">
        <f ca="true">+IF(AND(ISNUMBER(OFFSET('Sanitation Data'!$E$11,0,10*ROW('Sanitation Data'!E12))),'Data Summary'!CW18="Yes"),OFFSET('Sanitation Data'!$E$11,0,10*ROW('Sanitation Data'!E12)),NA())</f>
        <v>#N/A</v>
      </c>
      <c r="AI18" s="103" t="e">
        <f ca="true">+IF(AND(ISNUMBER(OFFSET('Sanitation Data'!$E$12,0,10*ROW('Sanitation Data'!E12))),'Data Summary'!CX18="Yes"),OFFSET('Sanitation Data'!$E$12,0,10*ROW('Sanitation Data'!E12)),NA())</f>
        <v>#N/A</v>
      </c>
      <c r="AJ18" s="103" t="e">
        <f ca="true">+IF(AND(ISNUMBER(OFFSET('Sanitation Data'!$E$13,0,10*ROW('Sanitation Data'!E12))),'Data Summary'!CY18="Yes"),OFFSET('Sanitation Data'!$E$13,0,10*ROW('Sanitation Data'!E12)),NA())</f>
        <v>#N/A</v>
      </c>
      <c r="AK18" s="103" t="e">
        <f ca="true">+IF(AND(ISNUMBER(OFFSET('Sanitation Data'!$F$5,0,10*ROW('Sanitation Data'!F12))),'Data Summary'!CZ18="Yes"),100-OFFSET('Sanitation Data'!$F$5,0,10*ROW('Sanitation Data'!F12)),NA())</f>
        <v>#N/A</v>
      </c>
      <c r="AL18" s="103" t="e">
        <f ca="true">+IF(AND(ISNUMBER(OFFSET('Sanitation Data'!$F$7,0,10*ROW('Sanitation Data'!F12))),'Data Summary'!DA18="Yes"),OFFSET('Sanitation Data'!$F$7,0,10*ROW('Sanitation Data'!F12)),NA())</f>
        <v>#N/A</v>
      </c>
      <c r="AM18" s="103" t="e">
        <f ca="true">+IF(AND(ISNUMBER(OFFSET('Sanitation Data'!$F$11,0,10*ROW('Sanitation Data'!F12))),'Data Summary'!DB18="Yes"),OFFSET('Sanitation Data'!$F$11,0,10*ROW('Sanitation Data'!F12)),NA())</f>
        <v>#N/A</v>
      </c>
      <c r="AN18" s="103" t="e">
        <f ca="true">+IF(AND(ISNUMBER(OFFSET('Sanitation Data'!$F$12,0,10*ROW('Sanitation Data'!F12))),'Data Summary'!DC18="Yes"),OFFSET('Sanitation Data'!$F$12,0,10*ROW('Sanitation Data'!F12)),NA())</f>
        <v>#N/A</v>
      </c>
      <c r="AO18" s="103" t="e">
        <f ca="true">+IF(AND(ISNUMBER(OFFSET('Sanitation Data'!$F$13,0,10*ROW('Sanitation Data'!F12))),'Data Summary'!DD18="Yes"),OFFSET('Sanitation Data'!$F$13,0,10*ROW('Sanitation Data'!F12)),NA())</f>
        <v>#N/A</v>
      </c>
      <c r="AP18" s="103" t="e">
        <f ca="true">+IF(AND(ISNUMBER(OFFSET('Sanitation Data'!$G$5,0,10*ROW('Sanitation Data'!G12))),'Data Summary'!DE18="Yes"),100-OFFSET('Sanitation Data'!$G$5,0,10*ROW('Sanitation Data'!G12)),NA())</f>
        <v>#N/A</v>
      </c>
      <c r="AQ18" s="103" t="e">
        <f ca="true">+IF(AND(ISNUMBER(OFFSET('Sanitation Data'!$G$7,0,10*ROW('Sanitation Data'!G12))),'Data Summary'!DF18="Yes"),OFFSET('Sanitation Data'!$G$7,0,10*ROW('Sanitation Data'!G12)),NA())</f>
        <v>#N/A</v>
      </c>
      <c r="AR18" s="103" t="e">
        <f ca="true">+IF(AND(ISNUMBER(OFFSET('Sanitation Data'!$G$11,0,10*ROW('Sanitation Data'!G12))),'Data Summary'!DG18="Yes"),OFFSET('Sanitation Data'!$G$11,0,10*ROW('Sanitation Data'!G12)),NA())</f>
        <v>#N/A</v>
      </c>
      <c r="AS18" s="103" t="e">
        <f ca="true">+IF(AND(ISNUMBER(OFFSET('Sanitation Data'!$G$12,0,10*ROW('Sanitation Data'!G12))),'Data Summary'!DH18="Yes"),OFFSET('Sanitation Data'!$G$12,0,10*ROW('Sanitation Data'!G12)),NA())</f>
        <v>#N/A</v>
      </c>
      <c r="AT18" s="103" t="e">
        <f ca="true">+IF(AND(ISNUMBER(OFFSET('Sanitation Data'!$G$13,0,10*ROW('Sanitation Data'!G12))),'Data Summary'!DI18="Yes"),OFFSET('Sanitation Data'!$G$13,0,10*ROW('Sanitation Data'!G12)),NA())</f>
        <v>#N/A</v>
      </c>
      <c r="AU18" s="103" t="e">
        <f ca="true">+IF(AND(ISNUMBER(OFFSET('Sanitation Data'!$H$5,0,10*ROW('Sanitation Data'!H12))),'Data Summary'!DJ18="Yes"),100-OFFSET('Sanitation Data'!$H$5,0,10*ROW('Sanitation Data'!H12)),NA())</f>
        <v>#N/A</v>
      </c>
      <c r="AV18" s="103" t="e">
        <f ca="true">+IF(AND(ISNUMBER(OFFSET('Sanitation Data'!$H$7,0,10*ROW('Sanitation Data'!H12))),'Data Summary'!DK18="Yes"),OFFSET('Sanitation Data'!$H$7,0,10*ROW('Sanitation Data'!H12)),NA())</f>
        <v>#N/A</v>
      </c>
      <c r="AW18" s="103" t="e">
        <f ca="true">+IF(AND(ISNUMBER(OFFSET('Sanitation Data'!$H$11,0,10*ROW('Sanitation Data'!H12))),'Data Summary'!DL18="Yes"),OFFSET('Sanitation Data'!$H$11,0,10*ROW('Sanitation Data'!H12)),NA())</f>
        <v>#N/A</v>
      </c>
      <c r="AX18" s="103" t="e">
        <f ca="true">+IF(AND(ISNUMBER(OFFSET('Sanitation Data'!$H$12,0,10*ROW('Sanitation Data'!H12))),'Data Summary'!DM18="Yes"),OFFSET('Sanitation Data'!$H$12,0,10*ROW('Sanitation Data'!H12)),NA())</f>
        <v>#N/A</v>
      </c>
      <c r="AY18" s="103" t="e">
        <f ca="true">+IF(AND(ISNUMBER(OFFSET('Sanitation Data'!$H$13,0,10*ROW('Sanitation Data'!H12))),'Data Summary'!DN18="Yes"),OFFSET('Sanitation Data'!$H$13,0,10*ROW('Sanitation Data'!H12)),NA())</f>
        <v>#N/A</v>
      </c>
      <c r="AZ18" s="108" t="e">
        <f ca="true">+IF(AND(ISNUMBER(OFFSET('Hygiene Data'!$C$6,0,10*ROW('Hygiene Data'!C12))),'Data Summary'!DO18="Yes"),OFFSET('Hygiene Data'!$C$6,0,10*ROW('Hygiene Data'!C12)),NA())</f>
        <v>#N/A</v>
      </c>
      <c r="BA18" s="108" t="e">
        <f ca="true">+IF(AND(ISNUMBER(OFFSET('Hygiene Data'!$C$8,0,10*ROW('Hygiene Data'!C12))),'Data Summary'!DP18="Yes"),OFFSET('Hygiene Data'!$C$8,0,10*ROW('Hygiene Data'!C12)),NA())</f>
        <v>#N/A</v>
      </c>
      <c r="BB18" s="108" t="e">
        <f ca="true">+IF(AND(ISNUMBER(OFFSET('Hygiene Data'!$C$10,0,10*ROW('Hygiene Data'!C12))),'Data Summary'!DQ18="Yes"),OFFSET('Hygiene Data'!$C$10,0,10*ROW('Hygiene Data'!C12)),NA())</f>
        <v>#N/A</v>
      </c>
      <c r="BC18" s="108" t="e">
        <f ca="true">+IF(AND(ISNUMBER(OFFSET('Hygiene Data'!$D$6,0,10*ROW('Hygiene Data'!D12))),'Data Summary'!DR18="Yes"),OFFSET('Hygiene Data'!$D$6,0,10*ROW('Hygiene Data'!D12)),NA())</f>
        <v>#N/A</v>
      </c>
      <c r="BD18" s="108" t="e">
        <f ca="true">+IF(AND(ISNUMBER(OFFSET('Hygiene Data'!$D$8,0,10*ROW('Hygiene Data'!D12))),'Data Summary'!DS18="Yes"),OFFSET('Hygiene Data'!$D$8,0,10*ROW('Hygiene Data'!D12)),NA())</f>
        <v>#N/A</v>
      </c>
      <c r="BE18" s="108" t="e">
        <f ca="true">+IF(AND(ISNUMBER(OFFSET('Hygiene Data'!$D$10,0,10*ROW('Hygiene Data'!D12))),'Data Summary'!DT18="Yes"),OFFSET('Hygiene Data'!$D$10,0,10*ROW('Hygiene Data'!D12)),NA())</f>
        <v>#N/A</v>
      </c>
      <c r="BF18" s="108" t="e">
        <f ca="true">+IF(AND(ISNUMBER(OFFSET('Hygiene Data'!$E$6,0,10*ROW('Hygiene Data'!E12))),'Data Summary'!DU18="Yes"),OFFSET('Hygiene Data'!$E$6,0,10*ROW('Hygiene Data'!E12)),NA())</f>
        <v>#N/A</v>
      </c>
      <c r="BG18" s="108" t="e">
        <f ca="true">+IF(AND(ISNUMBER(OFFSET('Hygiene Data'!$E$8,0,10*ROW('Hygiene Data'!E12))),'Data Summary'!DV18="Yes"),OFFSET('Hygiene Data'!$E$8,0,10*ROW('Hygiene Data'!E12)),NA())</f>
        <v>#N/A</v>
      </c>
      <c r="BH18" s="108" t="e">
        <f ca="true">+IF(AND(ISNUMBER(OFFSET('Hygiene Data'!$E$10,0,10*ROW('Hygiene Data'!E12))),'Data Summary'!DW18="Yes"),OFFSET('Hygiene Data'!$E$10,0,10*ROW('Hygiene Data'!E12)),NA())</f>
        <v>#N/A</v>
      </c>
      <c r="BI18" s="108" t="e">
        <f ca="true">+IF(AND(ISNUMBER(OFFSET('Hygiene Data'!$F$6,0,10*ROW('Hygiene Data'!F12))),'Data Summary'!DX18="Yes"),OFFSET('Hygiene Data'!$F$6,0,10*ROW('Hygiene Data'!F12)),NA())</f>
        <v>#N/A</v>
      </c>
      <c r="BJ18" s="108" t="e">
        <f ca="true">+IF(AND(ISNUMBER(OFFSET('Hygiene Data'!$F$8,0,10*ROW('Hygiene Data'!F12))),'Data Summary'!DY18="Yes"),OFFSET('Hygiene Data'!$F$8,0,10*ROW('Hygiene Data'!F12)),NA())</f>
        <v>#N/A</v>
      </c>
      <c r="BK18" s="108" t="e">
        <f ca="true">+IF(AND(ISNUMBER(OFFSET('Hygiene Data'!$F$10,0,10*ROW('Hygiene Data'!F12))),'Data Summary'!DZ18="Yes"),OFFSET('Hygiene Data'!$F$10,0,10*ROW('Hygiene Data'!F12)),NA())</f>
        <v>#N/A</v>
      </c>
      <c r="BL18" s="108" t="e">
        <f ca="true">+IF(AND(ISNUMBER(OFFSET('Hygiene Data'!$G$6,0,10*ROW('Hygiene Data'!G12))),'Data Summary'!EA18="Yes"),OFFSET('Hygiene Data'!$G$6,0,10*ROW('Hygiene Data'!G12)),NA())</f>
        <v>#N/A</v>
      </c>
      <c r="BM18" s="108" t="e">
        <f ca="true">+IF(AND(ISNUMBER(OFFSET('Hygiene Data'!$G$8,0,10*ROW('Hygiene Data'!G12))),'Data Summary'!EB18="Yes"),OFFSET('Hygiene Data'!$G$8,0,10*ROW('Hygiene Data'!G12)),NA())</f>
        <v>#N/A</v>
      </c>
      <c r="BN18" s="108" t="e">
        <f ca="true">+IF(AND(ISNUMBER(OFFSET('Hygiene Data'!$G$10,0,10*ROW('Hygiene Data'!G12))),'Data Summary'!EC18="Yes"),OFFSET('Hygiene Data'!$G$10,0,10*ROW('Hygiene Data'!G12)),NA())</f>
        <v>#N/A</v>
      </c>
      <c r="BO18" s="108" t="e">
        <f ca="true">+IF(AND(ISNUMBER(OFFSET('Hygiene Data'!$H$6,0,10*ROW('Hygiene Data'!H12))),'Data Summary'!ED18="Yes"),OFFSET('Hygiene Data'!$H$6,0,10*ROW('Hygiene Data'!H12)),NA())</f>
        <v>#N/A</v>
      </c>
      <c r="BP18" s="108" t="e">
        <f ca="true">+IF(AND(ISNUMBER(OFFSET('Hygiene Data'!$H$8,0,10*ROW('Hygiene Data'!H12))),'Data Summary'!EE18="Yes"),OFFSET('Hygiene Data'!$H$8,0,10*ROW('Hygiene Data'!H12)),NA())</f>
        <v>#N/A</v>
      </c>
      <c r="BQ18" s="108" t="e">
        <f ca="true">+IF(AND(ISNUMBER(OFFSET('Hygiene Data'!$H$10,0,10*ROW('Hygiene Data'!H12))),'Data Summary'!EF18="Yes"),OFFSET('Hygiene Data'!$H$10,0,10*ROW('Hygiene Data'!H12)),NA())</f>
        <v>#N/A</v>
      </c>
    </row>
    <row r="19" x14ac:dyDescent="0.2">
      <c r="A19" s="56" t="e">
        <f ca="true">+IF(OFFSET('Water Data'!$B$1,0,10*ROW('Water Data'!B13))="",NA(),OFFSET('Water Data'!$B$1,0,10*ROW('Water Data'!B13)))</f>
        <v>#N/A</v>
      </c>
      <c r="B19" s="56" t="e">
        <f ca="true">+IF(OFFSET('Water Data'!$A$3,0,10*ROW('Water Data'!A13))="",NA(),OFFSET('Water Data'!$A$3,0,10*ROW('Water Data'!A13)))</f>
        <v>#N/A</v>
      </c>
      <c r="C19" s="56" t="e">
        <f ca="true">+IF(OFFSET('Water Data'!$C$3,0,10*ROW('Water Data'!C13))="",NA(),OFFSET('Water Data'!$C$3,0,10*ROW('Water Data'!C13)))</f>
        <v>#N/A</v>
      </c>
      <c r="D19" s="57" t="e">
        <f ca="true">+IF(AND(ISNUMBER(OFFSET('Water Data'!$C$5,0,10*ROW('Water Data'!C13))),'Data Summary'!BS19="Yes"),100-OFFSET('Water Data'!$C$5,0,10*ROW('Water Data'!C13)),NA())</f>
        <v>#N/A</v>
      </c>
      <c r="E19" s="57" t="e">
        <f ca="true">+IF(AND(ISNUMBER(OFFSET('Water Data'!$C$7,0,10*ROW('Water Data'!C13))),'Data Summary'!BT19="Yes"),OFFSET('Water Data'!$C$7,0,10*ROW('Water Data'!C13)),NA())</f>
        <v>#N/A</v>
      </c>
      <c r="F19" s="57" t="e">
        <f ca="true">+IF(AND(ISNUMBER(OFFSET('Water Data'!$C$10,0,10*ROW('Water Data'!C13))),'Data Summary'!BU19="Yes"),OFFSET('Water Data'!$C$10,0,10*ROW('Water Data'!C13)),NA())</f>
        <v>#N/A</v>
      </c>
      <c r="G19" s="57" t="e">
        <f ca="true">+IF(AND(ISNUMBER(OFFSET('Water Data'!$D$5,0,10*ROW('Water Data'!D13))),'Data Summary'!BV19="Yes"),100-OFFSET('Water Data'!$D$5,0,10*ROW('Water Data'!D13)),NA())</f>
        <v>#N/A</v>
      </c>
      <c r="H19" s="57" t="e">
        <f ca="true">+IF(AND(ISNUMBER(OFFSET('Water Data'!$D$7,0,10*ROW('Water Data'!D13))),'Data Summary'!BW19="Yes"),OFFSET('Water Data'!$D$7,0,10*ROW('Water Data'!D13)),NA())</f>
        <v>#N/A</v>
      </c>
      <c r="I19" s="57" t="e">
        <f ca="true">+IF(AND(ISNUMBER(OFFSET('Water Data'!$D$10,0,10*ROW('Water Data'!D13))),'Data Summary'!BX19="Yes"),OFFSET('Water Data'!$D$10,0,10*ROW('Water Data'!D13)),NA())</f>
        <v>#N/A</v>
      </c>
      <c r="J19" s="57" t="e">
        <f ca="true">+IF(AND(ISNUMBER(OFFSET('Water Data'!$E$5,0,10*ROW('Water Data'!E13))),'Data Summary'!BY19="Yes"),100-OFFSET('Water Data'!$E$5,0,10*ROW('Water Data'!E13)),NA())</f>
        <v>#N/A</v>
      </c>
      <c r="K19" s="57" t="e">
        <f ca="true">+IF(AND(ISNUMBER(OFFSET('Water Data'!$E$7,0,10*ROW('Water Data'!E13))),'Data Summary'!BZ19="Yes"),OFFSET('Water Data'!$E$7,0,10*ROW('Water Data'!E13)),NA())</f>
        <v>#N/A</v>
      </c>
      <c r="L19" s="57" t="e">
        <f ca="true">+IF(AND(ISNUMBER(OFFSET('Water Data'!$E$10,0,10*ROW('Water Data'!E13))),'Data Summary'!CA19="Yes"),OFFSET('Water Data'!$E$10,0,10*ROW('Water Data'!E13)),NA())</f>
        <v>#N/A</v>
      </c>
      <c r="M19" s="57" t="e">
        <f ca="true">+IF(AND(ISNUMBER(OFFSET('Water Data'!$F$5,0,10*ROW('Water Data'!F13))),'Data Summary'!CB19="Yes"),100-OFFSET('Water Data'!$F$5,0,10*ROW('Water Data'!F13)),NA())</f>
        <v>#N/A</v>
      </c>
      <c r="N19" s="57" t="e">
        <f ca="true">+IF(AND(ISNUMBER(OFFSET('Water Data'!$F$7,0,10*ROW('Water Data'!F13))),'Data Summary'!CC19="Yes"),OFFSET('Water Data'!$F$7,0,10*ROW('Water Data'!F13)),NA())</f>
        <v>#N/A</v>
      </c>
      <c r="O19" s="57" t="e">
        <f ca="true">+IF(AND(ISNUMBER(OFFSET('Water Data'!$F$10,0,10*ROW('Water Data'!F13))),'Data Summary'!CD19="Yes"),OFFSET('Water Data'!$F$10,0,10*ROW('Water Data'!F13)),NA())</f>
        <v>#N/A</v>
      </c>
      <c r="P19" s="57" t="e">
        <f ca="true">+IF(AND(ISNUMBER(OFFSET('Water Data'!$G$5,0,10*ROW('Water Data'!G13))),'Data Summary'!CE19="Yes"),100-OFFSET('Water Data'!$G$5,0,10*ROW('Water Data'!G13)),NA())</f>
        <v>#N/A</v>
      </c>
      <c r="Q19" s="57" t="e">
        <f ca="true">+IF(AND(ISNUMBER(OFFSET('Water Data'!$G$7,0,10*ROW('Water Data'!G13))),'Data Summary'!CF19="Yes"),OFFSET('Water Data'!$G$7,0,10*ROW('Water Data'!G13)),NA())</f>
        <v>#N/A</v>
      </c>
      <c r="R19" s="57" t="e">
        <f ca="true">+IF(AND(ISNUMBER(OFFSET('Water Data'!$G$10,0,10*ROW('Water Data'!G13))),'Data Summary'!CG19="Yes"),OFFSET('Water Data'!$G$10,0,10*ROW('Water Data'!G13)),NA())</f>
        <v>#N/A</v>
      </c>
      <c r="S19" s="57" t="e">
        <f ca="true">+IF(AND(ISNUMBER(OFFSET('Water Data'!$H$5,0,10*ROW('Water Data'!H13))),'Data Summary'!CH19="Yes"),100-OFFSET('Water Data'!$H$5,0,10*ROW('Water Data'!H13)),NA())</f>
        <v>#N/A</v>
      </c>
      <c r="T19" s="57" t="e">
        <f ca="true">+IF(AND(ISNUMBER(OFFSET('Water Data'!$H$7,0,10*ROW('Water Data'!H13))),'Data Summary'!CI19="Yes"),OFFSET('Water Data'!$H$7,0,10*ROW('Water Data'!H13)),NA())</f>
        <v>#N/A</v>
      </c>
      <c r="U19" s="57" t="e">
        <f ca="true">+IF(AND(ISNUMBER(OFFSET('Water Data'!$H$10,0,10*ROW('Water Data'!H13))),'Data Summary'!CJ19="Yes"),OFFSET('Water Data'!$H$10,0,10*ROW('Water Data'!H13)),NA())</f>
        <v>#N/A</v>
      </c>
      <c r="V19" s="103" t="e">
        <f ca="true">+IF(AND(ISNUMBER(OFFSET('Sanitation Data'!$C$5,0,10*ROW('Sanitation Data'!C13))),'Data Summary'!CK19="Yes"),100-OFFSET('Sanitation Data'!$C$5,0,10*ROW('Sanitation Data'!C13)),NA())</f>
        <v>#N/A</v>
      </c>
      <c r="W19" s="103" t="e">
        <f ca="true">+IF(AND(ISNUMBER(OFFSET('Sanitation Data'!$C$7,0,10*ROW('Sanitation Data'!C13))),'Data Summary'!CL19="Yes"),OFFSET('Sanitation Data'!$C$7,0,10*ROW('Sanitation Data'!C13)),NA())</f>
        <v>#N/A</v>
      </c>
      <c r="X19" s="103" t="e">
        <f ca="true">+IF(AND(ISNUMBER(OFFSET('Sanitation Data'!$C$11,0,10*ROW('Sanitation Data'!C13))),'Data Summary'!CM19="Yes"),OFFSET('Sanitation Data'!$C$11,0,10*ROW('Sanitation Data'!C13)),NA())</f>
        <v>#N/A</v>
      </c>
      <c r="Y19" s="103" t="e">
        <f ca="true">+IF(AND(ISNUMBER(OFFSET('Sanitation Data'!$C$12,0,10*ROW('Sanitation Data'!C13))),'Data Summary'!CN19="Yes"),OFFSET('Sanitation Data'!$C$12,0,10*ROW('Sanitation Data'!C13)),NA())</f>
        <v>#N/A</v>
      </c>
      <c r="Z19" s="103" t="e">
        <f ca="true">+IF(AND(ISNUMBER(OFFSET('Sanitation Data'!$C$13,0,10*ROW('Sanitation Data'!C13))),'Data Summary'!CO19="Yes"),OFFSET('Sanitation Data'!$C$13,0,10*ROW('Sanitation Data'!C13)),NA())</f>
        <v>#N/A</v>
      </c>
      <c r="AA19" s="103" t="e">
        <f ca="true">+IF(AND(ISNUMBER(OFFSET('Sanitation Data'!$D$5,0,10*ROW('Sanitation Data'!D13))),'Data Summary'!CP19="Yes"),100-OFFSET('Sanitation Data'!$D$5,0,10*ROW('Sanitation Data'!D13)),NA())</f>
        <v>#N/A</v>
      </c>
      <c r="AB19" s="103" t="e">
        <f ca="true">+IF(AND(ISNUMBER(OFFSET('Sanitation Data'!$D$7,0,10*ROW('Sanitation Data'!D13))),'Data Summary'!CQ19="Yes"),OFFSET('Sanitation Data'!$D$7,0,10*ROW('Sanitation Data'!D13)),NA())</f>
        <v>#N/A</v>
      </c>
      <c r="AC19" s="103" t="e">
        <f ca="true">+IF(AND(ISNUMBER(OFFSET('Sanitation Data'!$D$11,0,10*ROW('Sanitation Data'!D13))),'Data Summary'!CR19="Yes"),OFFSET('Sanitation Data'!$D$11,0,10*ROW('Sanitation Data'!D13)),NA())</f>
        <v>#N/A</v>
      </c>
      <c r="AD19" s="103" t="e">
        <f ca="true">+IF(AND(ISNUMBER(OFFSET('Sanitation Data'!$D$12,0,10*ROW('Sanitation Data'!D13))),'Data Summary'!CS19="Yes"),OFFSET('Sanitation Data'!$D$12,0,10*ROW('Sanitation Data'!D13)),NA())</f>
        <v>#N/A</v>
      </c>
      <c r="AE19" s="103" t="e">
        <f ca="true">+IF(AND(ISNUMBER(OFFSET('Sanitation Data'!$D$13,0,10*ROW('Sanitation Data'!D13))),'Data Summary'!CT19="Yes"),OFFSET('Sanitation Data'!$D$13,0,10*ROW('Sanitation Data'!D13)),NA())</f>
        <v>#N/A</v>
      </c>
      <c r="AF19" s="103" t="e">
        <f ca="true">+IF(AND(ISNUMBER(OFFSET('Sanitation Data'!$E$5,0,10*ROW('Sanitation Data'!E13))),'Data Summary'!CU19="Yes"),100-OFFSET('Sanitation Data'!$E$5,0,10*ROW('Sanitation Data'!E13)),NA())</f>
        <v>#N/A</v>
      </c>
      <c r="AG19" s="103" t="e">
        <f ca="true">+IF(AND(ISNUMBER(OFFSET('Sanitation Data'!$E$7,0,10*ROW('Sanitation Data'!E13))),'Data Summary'!CV19="Yes"),OFFSET('Sanitation Data'!$E$7,0,10*ROW('Sanitation Data'!E13)),NA())</f>
        <v>#N/A</v>
      </c>
      <c r="AH19" s="103" t="e">
        <f ca="true">+IF(AND(ISNUMBER(OFFSET('Sanitation Data'!$E$11,0,10*ROW('Sanitation Data'!E13))),'Data Summary'!CW19="Yes"),OFFSET('Sanitation Data'!$E$11,0,10*ROW('Sanitation Data'!E13)),NA())</f>
        <v>#N/A</v>
      </c>
      <c r="AI19" s="103" t="e">
        <f ca="true">+IF(AND(ISNUMBER(OFFSET('Sanitation Data'!$E$12,0,10*ROW('Sanitation Data'!E13))),'Data Summary'!CX19="Yes"),OFFSET('Sanitation Data'!$E$12,0,10*ROW('Sanitation Data'!E13)),NA())</f>
        <v>#N/A</v>
      </c>
      <c r="AJ19" s="103" t="e">
        <f ca="true">+IF(AND(ISNUMBER(OFFSET('Sanitation Data'!$E$13,0,10*ROW('Sanitation Data'!E13))),'Data Summary'!CY19="Yes"),OFFSET('Sanitation Data'!$E$13,0,10*ROW('Sanitation Data'!E13)),NA())</f>
        <v>#N/A</v>
      </c>
      <c r="AK19" s="103" t="e">
        <f ca="true">+IF(AND(ISNUMBER(OFFSET('Sanitation Data'!$F$5,0,10*ROW('Sanitation Data'!F13))),'Data Summary'!CZ19="Yes"),100-OFFSET('Sanitation Data'!$F$5,0,10*ROW('Sanitation Data'!F13)),NA())</f>
        <v>#N/A</v>
      </c>
      <c r="AL19" s="103" t="e">
        <f ca="true">+IF(AND(ISNUMBER(OFFSET('Sanitation Data'!$F$7,0,10*ROW('Sanitation Data'!F13))),'Data Summary'!DA19="Yes"),OFFSET('Sanitation Data'!$F$7,0,10*ROW('Sanitation Data'!F13)),NA())</f>
        <v>#N/A</v>
      </c>
      <c r="AM19" s="103" t="e">
        <f ca="true">+IF(AND(ISNUMBER(OFFSET('Sanitation Data'!$F$11,0,10*ROW('Sanitation Data'!F13))),'Data Summary'!DB19="Yes"),OFFSET('Sanitation Data'!$F$11,0,10*ROW('Sanitation Data'!F13)),NA())</f>
        <v>#N/A</v>
      </c>
      <c r="AN19" s="103" t="e">
        <f ca="true">+IF(AND(ISNUMBER(OFFSET('Sanitation Data'!$F$12,0,10*ROW('Sanitation Data'!F13))),'Data Summary'!DC19="Yes"),OFFSET('Sanitation Data'!$F$12,0,10*ROW('Sanitation Data'!F13)),NA())</f>
        <v>#N/A</v>
      </c>
      <c r="AO19" s="103" t="e">
        <f ca="true">+IF(AND(ISNUMBER(OFFSET('Sanitation Data'!$F$13,0,10*ROW('Sanitation Data'!F13))),'Data Summary'!DD19="Yes"),OFFSET('Sanitation Data'!$F$13,0,10*ROW('Sanitation Data'!F13)),NA())</f>
        <v>#N/A</v>
      </c>
      <c r="AP19" s="103" t="e">
        <f ca="true">+IF(AND(ISNUMBER(OFFSET('Sanitation Data'!$G$5,0,10*ROW('Sanitation Data'!G13))),'Data Summary'!DE19="Yes"),100-OFFSET('Sanitation Data'!$G$5,0,10*ROW('Sanitation Data'!G13)),NA())</f>
        <v>#N/A</v>
      </c>
      <c r="AQ19" s="103" t="e">
        <f ca="true">+IF(AND(ISNUMBER(OFFSET('Sanitation Data'!$G$7,0,10*ROW('Sanitation Data'!G13))),'Data Summary'!DF19="Yes"),OFFSET('Sanitation Data'!$G$7,0,10*ROW('Sanitation Data'!G13)),NA())</f>
        <v>#N/A</v>
      </c>
      <c r="AR19" s="103" t="e">
        <f ca="true">+IF(AND(ISNUMBER(OFFSET('Sanitation Data'!$G$11,0,10*ROW('Sanitation Data'!G13))),'Data Summary'!DG19="Yes"),OFFSET('Sanitation Data'!$G$11,0,10*ROW('Sanitation Data'!G13)),NA())</f>
        <v>#N/A</v>
      </c>
      <c r="AS19" s="103" t="e">
        <f ca="true">+IF(AND(ISNUMBER(OFFSET('Sanitation Data'!$G$12,0,10*ROW('Sanitation Data'!G13))),'Data Summary'!DH19="Yes"),OFFSET('Sanitation Data'!$G$12,0,10*ROW('Sanitation Data'!G13)),NA())</f>
        <v>#N/A</v>
      </c>
      <c r="AT19" s="103" t="e">
        <f ca="true">+IF(AND(ISNUMBER(OFFSET('Sanitation Data'!$G$13,0,10*ROW('Sanitation Data'!G13))),'Data Summary'!DI19="Yes"),OFFSET('Sanitation Data'!$G$13,0,10*ROW('Sanitation Data'!G13)),NA())</f>
        <v>#N/A</v>
      </c>
      <c r="AU19" s="103" t="e">
        <f ca="true">+IF(AND(ISNUMBER(OFFSET('Sanitation Data'!$H$5,0,10*ROW('Sanitation Data'!H13))),'Data Summary'!DJ19="Yes"),100-OFFSET('Sanitation Data'!$H$5,0,10*ROW('Sanitation Data'!H13)),NA())</f>
        <v>#N/A</v>
      </c>
      <c r="AV19" s="103" t="e">
        <f ca="true">+IF(AND(ISNUMBER(OFFSET('Sanitation Data'!$H$7,0,10*ROW('Sanitation Data'!H13))),'Data Summary'!DK19="Yes"),OFFSET('Sanitation Data'!$H$7,0,10*ROW('Sanitation Data'!H13)),NA())</f>
        <v>#N/A</v>
      </c>
      <c r="AW19" s="103" t="e">
        <f ca="true">+IF(AND(ISNUMBER(OFFSET('Sanitation Data'!$H$11,0,10*ROW('Sanitation Data'!H13))),'Data Summary'!DL19="Yes"),OFFSET('Sanitation Data'!$H$11,0,10*ROW('Sanitation Data'!H13)),NA())</f>
        <v>#N/A</v>
      </c>
      <c r="AX19" s="103" t="e">
        <f ca="true">+IF(AND(ISNUMBER(OFFSET('Sanitation Data'!$H$12,0,10*ROW('Sanitation Data'!H13))),'Data Summary'!DM19="Yes"),OFFSET('Sanitation Data'!$H$12,0,10*ROW('Sanitation Data'!H13)),NA())</f>
        <v>#N/A</v>
      </c>
      <c r="AY19" s="103" t="e">
        <f ca="true">+IF(AND(ISNUMBER(OFFSET('Sanitation Data'!$H$13,0,10*ROW('Sanitation Data'!H13))),'Data Summary'!DN19="Yes"),OFFSET('Sanitation Data'!$H$13,0,10*ROW('Sanitation Data'!H13)),NA())</f>
        <v>#N/A</v>
      </c>
      <c r="AZ19" s="108" t="e">
        <f ca="true">+IF(AND(ISNUMBER(OFFSET('Hygiene Data'!$C$6,0,10*ROW('Hygiene Data'!C13))),'Data Summary'!DO19="Yes"),OFFSET('Hygiene Data'!$C$6,0,10*ROW('Hygiene Data'!C13)),NA())</f>
        <v>#N/A</v>
      </c>
      <c r="BA19" s="108" t="e">
        <f ca="true">+IF(AND(ISNUMBER(OFFSET('Hygiene Data'!$C$8,0,10*ROW('Hygiene Data'!C13))),'Data Summary'!DP19="Yes"),OFFSET('Hygiene Data'!$C$8,0,10*ROW('Hygiene Data'!C13)),NA())</f>
        <v>#N/A</v>
      </c>
      <c r="BB19" s="108" t="e">
        <f ca="true">+IF(AND(ISNUMBER(OFFSET('Hygiene Data'!$C$10,0,10*ROW('Hygiene Data'!C13))),'Data Summary'!DQ19="Yes"),OFFSET('Hygiene Data'!$C$10,0,10*ROW('Hygiene Data'!C13)),NA())</f>
        <v>#N/A</v>
      </c>
      <c r="BC19" s="108" t="e">
        <f ca="true">+IF(AND(ISNUMBER(OFFSET('Hygiene Data'!$D$6,0,10*ROW('Hygiene Data'!D13))),'Data Summary'!DR19="Yes"),OFFSET('Hygiene Data'!$D$6,0,10*ROW('Hygiene Data'!D13)),NA())</f>
        <v>#N/A</v>
      </c>
      <c r="BD19" s="108" t="e">
        <f ca="true">+IF(AND(ISNUMBER(OFFSET('Hygiene Data'!$D$8,0,10*ROW('Hygiene Data'!D13))),'Data Summary'!DS19="Yes"),OFFSET('Hygiene Data'!$D$8,0,10*ROW('Hygiene Data'!D13)),NA())</f>
        <v>#N/A</v>
      </c>
      <c r="BE19" s="108" t="e">
        <f ca="true">+IF(AND(ISNUMBER(OFFSET('Hygiene Data'!$D$10,0,10*ROW('Hygiene Data'!D13))),'Data Summary'!DT19="Yes"),OFFSET('Hygiene Data'!$D$10,0,10*ROW('Hygiene Data'!D13)),NA())</f>
        <v>#N/A</v>
      </c>
      <c r="BF19" s="108" t="e">
        <f ca="true">+IF(AND(ISNUMBER(OFFSET('Hygiene Data'!$E$6,0,10*ROW('Hygiene Data'!E13))),'Data Summary'!DU19="Yes"),OFFSET('Hygiene Data'!$E$6,0,10*ROW('Hygiene Data'!E13)),NA())</f>
        <v>#N/A</v>
      </c>
      <c r="BG19" s="108" t="e">
        <f ca="true">+IF(AND(ISNUMBER(OFFSET('Hygiene Data'!$E$8,0,10*ROW('Hygiene Data'!E13))),'Data Summary'!DV19="Yes"),OFFSET('Hygiene Data'!$E$8,0,10*ROW('Hygiene Data'!E13)),NA())</f>
        <v>#N/A</v>
      </c>
      <c r="BH19" s="108" t="e">
        <f ca="true">+IF(AND(ISNUMBER(OFFSET('Hygiene Data'!$E$10,0,10*ROW('Hygiene Data'!E13))),'Data Summary'!DW19="Yes"),OFFSET('Hygiene Data'!$E$10,0,10*ROW('Hygiene Data'!E13)),NA())</f>
        <v>#N/A</v>
      </c>
      <c r="BI19" s="108" t="e">
        <f ca="true">+IF(AND(ISNUMBER(OFFSET('Hygiene Data'!$F$6,0,10*ROW('Hygiene Data'!F13))),'Data Summary'!DX19="Yes"),OFFSET('Hygiene Data'!$F$6,0,10*ROW('Hygiene Data'!F13)),NA())</f>
        <v>#N/A</v>
      </c>
      <c r="BJ19" s="108" t="e">
        <f ca="true">+IF(AND(ISNUMBER(OFFSET('Hygiene Data'!$F$8,0,10*ROW('Hygiene Data'!F13))),'Data Summary'!DY19="Yes"),OFFSET('Hygiene Data'!$F$8,0,10*ROW('Hygiene Data'!F13)),NA())</f>
        <v>#N/A</v>
      </c>
      <c r="BK19" s="108" t="e">
        <f ca="true">+IF(AND(ISNUMBER(OFFSET('Hygiene Data'!$F$10,0,10*ROW('Hygiene Data'!F13))),'Data Summary'!DZ19="Yes"),OFFSET('Hygiene Data'!$F$10,0,10*ROW('Hygiene Data'!F13)),NA())</f>
        <v>#N/A</v>
      </c>
      <c r="BL19" s="108" t="e">
        <f ca="true">+IF(AND(ISNUMBER(OFFSET('Hygiene Data'!$G$6,0,10*ROW('Hygiene Data'!G13))),'Data Summary'!EA19="Yes"),OFFSET('Hygiene Data'!$G$6,0,10*ROW('Hygiene Data'!G13)),NA())</f>
        <v>#N/A</v>
      </c>
      <c r="BM19" s="108" t="e">
        <f ca="true">+IF(AND(ISNUMBER(OFFSET('Hygiene Data'!$G$8,0,10*ROW('Hygiene Data'!G13))),'Data Summary'!EB19="Yes"),OFFSET('Hygiene Data'!$G$8,0,10*ROW('Hygiene Data'!G13)),NA())</f>
        <v>#N/A</v>
      </c>
      <c r="BN19" s="108" t="e">
        <f ca="true">+IF(AND(ISNUMBER(OFFSET('Hygiene Data'!$G$10,0,10*ROW('Hygiene Data'!G13))),'Data Summary'!EC19="Yes"),OFFSET('Hygiene Data'!$G$10,0,10*ROW('Hygiene Data'!G13)),NA())</f>
        <v>#N/A</v>
      </c>
      <c r="BO19" s="108" t="e">
        <f ca="true">+IF(AND(ISNUMBER(OFFSET('Hygiene Data'!$H$6,0,10*ROW('Hygiene Data'!H13))),'Data Summary'!ED19="Yes"),OFFSET('Hygiene Data'!$H$6,0,10*ROW('Hygiene Data'!H13)),NA())</f>
        <v>#N/A</v>
      </c>
      <c r="BP19" s="108" t="e">
        <f ca="true">+IF(AND(ISNUMBER(OFFSET('Hygiene Data'!$H$8,0,10*ROW('Hygiene Data'!H13))),'Data Summary'!EE19="Yes"),OFFSET('Hygiene Data'!$H$8,0,10*ROW('Hygiene Data'!H13)),NA())</f>
        <v>#N/A</v>
      </c>
      <c r="BQ19" s="108" t="e">
        <f ca="true">+IF(AND(ISNUMBER(OFFSET('Hygiene Data'!$H$10,0,10*ROW('Hygiene Data'!H13))),'Data Summary'!EF19="Yes"),OFFSET('Hygiene Data'!$H$10,0,10*ROW('Hygiene Data'!H13)),NA())</f>
        <v>#N/A</v>
      </c>
    </row>
    <row r="20" x14ac:dyDescent="0.2">
      <c r="A20" s="56" t="e">
        <f ca="true">+IF(OFFSET('Water Data'!$B$1,0,10*ROW('Water Data'!B14))="",NA(),OFFSET('Water Data'!$B$1,0,10*ROW('Water Data'!B14)))</f>
        <v>#N/A</v>
      </c>
      <c r="B20" s="56" t="e">
        <f ca="true">+IF(OFFSET('Water Data'!$A$3,0,10*ROW('Water Data'!A14))="",NA(),OFFSET('Water Data'!$A$3,0,10*ROW('Water Data'!A14)))</f>
        <v>#N/A</v>
      </c>
      <c r="C20" s="56" t="e">
        <f ca="true">+IF(OFFSET('Water Data'!$C$3,0,10*ROW('Water Data'!C14))="",NA(),OFFSET('Water Data'!$C$3,0,10*ROW('Water Data'!C14)))</f>
        <v>#N/A</v>
      </c>
      <c r="D20" s="57" t="e">
        <f ca="true">+IF(AND(ISNUMBER(OFFSET('Water Data'!$C$5,0,10*ROW('Water Data'!C14))),'Data Summary'!BS20="Yes"),100-OFFSET('Water Data'!$C$5,0,10*ROW('Water Data'!C14)),NA())</f>
        <v>#N/A</v>
      </c>
      <c r="E20" s="57" t="e">
        <f ca="true">+IF(AND(ISNUMBER(OFFSET('Water Data'!$C$7,0,10*ROW('Water Data'!C14))),'Data Summary'!BT20="Yes"),OFFSET('Water Data'!$C$7,0,10*ROW('Water Data'!C14)),NA())</f>
        <v>#N/A</v>
      </c>
      <c r="F20" s="57" t="e">
        <f ca="true">+IF(AND(ISNUMBER(OFFSET('Water Data'!$C$10,0,10*ROW('Water Data'!C14))),'Data Summary'!BU20="Yes"),OFFSET('Water Data'!$C$10,0,10*ROW('Water Data'!C14)),NA())</f>
        <v>#N/A</v>
      </c>
      <c r="G20" s="57" t="e">
        <f ca="true">+IF(AND(ISNUMBER(OFFSET('Water Data'!$D$5,0,10*ROW('Water Data'!D14))),'Data Summary'!BV20="Yes"),100-OFFSET('Water Data'!$D$5,0,10*ROW('Water Data'!D14)),NA())</f>
        <v>#N/A</v>
      </c>
      <c r="H20" s="57" t="e">
        <f ca="true">+IF(AND(ISNUMBER(OFFSET('Water Data'!$D$7,0,10*ROW('Water Data'!D14))),'Data Summary'!BW20="Yes"),OFFSET('Water Data'!$D$7,0,10*ROW('Water Data'!D14)),NA())</f>
        <v>#N/A</v>
      </c>
      <c r="I20" s="57" t="e">
        <f ca="true">+IF(AND(ISNUMBER(OFFSET('Water Data'!$D$10,0,10*ROW('Water Data'!D14))),'Data Summary'!BX20="Yes"),OFFSET('Water Data'!$D$10,0,10*ROW('Water Data'!D14)),NA())</f>
        <v>#N/A</v>
      </c>
      <c r="J20" s="57" t="e">
        <f ca="true">+IF(AND(ISNUMBER(OFFSET('Water Data'!$E$5,0,10*ROW('Water Data'!E14))),'Data Summary'!BY20="Yes"),100-OFFSET('Water Data'!$E$5,0,10*ROW('Water Data'!E14)),NA())</f>
        <v>#N/A</v>
      </c>
      <c r="K20" s="57" t="e">
        <f ca="true">+IF(AND(ISNUMBER(OFFSET('Water Data'!$E$7,0,10*ROW('Water Data'!E14))),'Data Summary'!BZ20="Yes"),OFFSET('Water Data'!$E$7,0,10*ROW('Water Data'!E14)),NA())</f>
        <v>#N/A</v>
      </c>
      <c r="L20" s="57" t="e">
        <f ca="true">+IF(AND(ISNUMBER(OFFSET('Water Data'!$E$10,0,10*ROW('Water Data'!E14))),'Data Summary'!CA20="Yes"),OFFSET('Water Data'!$E$10,0,10*ROW('Water Data'!E14)),NA())</f>
        <v>#N/A</v>
      </c>
      <c r="M20" s="57" t="e">
        <f ca="true">+IF(AND(ISNUMBER(OFFSET('Water Data'!$F$5,0,10*ROW('Water Data'!F14))),'Data Summary'!CB20="Yes"),100-OFFSET('Water Data'!$F$5,0,10*ROW('Water Data'!F14)),NA())</f>
        <v>#N/A</v>
      </c>
      <c r="N20" s="57" t="e">
        <f ca="true">+IF(AND(ISNUMBER(OFFSET('Water Data'!$F$7,0,10*ROW('Water Data'!F14))),'Data Summary'!CC20="Yes"),OFFSET('Water Data'!$F$7,0,10*ROW('Water Data'!F14)),NA())</f>
        <v>#N/A</v>
      </c>
      <c r="O20" s="57" t="e">
        <f ca="true">+IF(AND(ISNUMBER(OFFSET('Water Data'!$F$10,0,10*ROW('Water Data'!F14))),'Data Summary'!CD20="Yes"),OFFSET('Water Data'!$F$10,0,10*ROW('Water Data'!F14)),NA())</f>
        <v>#N/A</v>
      </c>
      <c r="P20" s="57" t="e">
        <f ca="true">+IF(AND(ISNUMBER(OFFSET('Water Data'!$G$5,0,10*ROW('Water Data'!G14))),'Data Summary'!CE20="Yes"),100-OFFSET('Water Data'!$G$5,0,10*ROW('Water Data'!G14)),NA())</f>
        <v>#N/A</v>
      </c>
      <c r="Q20" s="57" t="e">
        <f ca="true">+IF(AND(ISNUMBER(OFFSET('Water Data'!$G$7,0,10*ROW('Water Data'!G14))),'Data Summary'!CF20="Yes"),OFFSET('Water Data'!$G$7,0,10*ROW('Water Data'!G14)),NA())</f>
        <v>#N/A</v>
      </c>
      <c r="R20" s="57" t="e">
        <f ca="true">+IF(AND(ISNUMBER(OFFSET('Water Data'!$G$10,0,10*ROW('Water Data'!G14))),'Data Summary'!CG20="Yes"),OFFSET('Water Data'!$G$10,0,10*ROW('Water Data'!G14)),NA())</f>
        <v>#N/A</v>
      </c>
      <c r="S20" s="57" t="e">
        <f ca="true">+IF(AND(ISNUMBER(OFFSET('Water Data'!$H$5,0,10*ROW('Water Data'!H14))),'Data Summary'!CH20="Yes"),100-OFFSET('Water Data'!$H$5,0,10*ROW('Water Data'!H14)),NA())</f>
        <v>#N/A</v>
      </c>
      <c r="T20" s="57" t="e">
        <f ca="true">+IF(AND(ISNUMBER(OFFSET('Water Data'!$H$7,0,10*ROW('Water Data'!H14))),'Data Summary'!CI20="Yes"),OFFSET('Water Data'!$H$7,0,10*ROW('Water Data'!H14)),NA())</f>
        <v>#N/A</v>
      </c>
      <c r="U20" s="57" t="e">
        <f ca="true">+IF(AND(ISNUMBER(OFFSET('Water Data'!$H$10,0,10*ROW('Water Data'!H14))),'Data Summary'!CJ20="Yes"),OFFSET('Water Data'!$H$10,0,10*ROW('Water Data'!H14)),NA())</f>
        <v>#N/A</v>
      </c>
      <c r="V20" s="103" t="e">
        <f ca="true">+IF(AND(ISNUMBER(OFFSET('Sanitation Data'!$C$5,0,10*ROW('Sanitation Data'!C14))),'Data Summary'!CK20="Yes"),100-OFFSET('Sanitation Data'!$C$5,0,10*ROW('Sanitation Data'!C14)),NA())</f>
        <v>#N/A</v>
      </c>
      <c r="W20" s="103" t="e">
        <f ca="true">+IF(AND(ISNUMBER(OFFSET('Sanitation Data'!$C$7,0,10*ROW('Sanitation Data'!C14))),'Data Summary'!CL20="Yes"),OFFSET('Sanitation Data'!$C$7,0,10*ROW('Sanitation Data'!C14)),NA())</f>
        <v>#N/A</v>
      </c>
      <c r="X20" s="103" t="e">
        <f ca="true">+IF(AND(ISNUMBER(OFFSET('Sanitation Data'!$C$11,0,10*ROW('Sanitation Data'!C14))),'Data Summary'!CM20="Yes"),OFFSET('Sanitation Data'!$C$11,0,10*ROW('Sanitation Data'!C14)),NA())</f>
        <v>#N/A</v>
      </c>
      <c r="Y20" s="103" t="e">
        <f ca="true">+IF(AND(ISNUMBER(OFFSET('Sanitation Data'!$C$12,0,10*ROW('Sanitation Data'!C14))),'Data Summary'!CN20="Yes"),OFFSET('Sanitation Data'!$C$12,0,10*ROW('Sanitation Data'!C14)),NA())</f>
        <v>#N/A</v>
      </c>
      <c r="Z20" s="103" t="e">
        <f ca="true">+IF(AND(ISNUMBER(OFFSET('Sanitation Data'!$C$13,0,10*ROW('Sanitation Data'!C14))),'Data Summary'!CO20="Yes"),OFFSET('Sanitation Data'!$C$13,0,10*ROW('Sanitation Data'!C14)),NA())</f>
        <v>#N/A</v>
      </c>
      <c r="AA20" s="103" t="e">
        <f ca="true">+IF(AND(ISNUMBER(OFFSET('Sanitation Data'!$D$5,0,10*ROW('Sanitation Data'!D14))),'Data Summary'!CP20="Yes"),100-OFFSET('Sanitation Data'!$D$5,0,10*ROW('Sanitation Data'!D14)),NA())</f>
        <v>#N/A</v>
      </c>
      <c r="AB20" s="103" t="e">
        <f ca="true">+IF(AND(ISNUMBER(OFFSET('Sanitation Data'!$D$7,0,10*ROW('Sanitation Data'!D14))),'Data Summary'!CQ20="Yes"),OFFSET('Sanitation Data'!$D$7,0,10*ROW('Sanitation Data'!D14)),NA())</f>
        <v>#N/A</v>
      </c>
      <c r="AC20" s="103" t="e">
        <f ca="true">+IF(AND(ISNUMBER(OFFSET('Sanitation Data'!$D$11,0,10*ROW('Sanitation Data'!D14))),'Data Summary'!CR20="Yes"),OFFSET('Sanitation Data'!$D$11,0,10*ROW('Sanitation Data'!D14)),NA())</f>
        <v>#N/A</v>
      </c>
      <c r="AD20" s="103" t="e">
        <f ca="true">+IF(AND(ISNUMBER(OFFSET('Sanitation Data'!$D$12,0,10*ROW('Sanitation Data'!D14))),'Data Summary'!CS20="Yes"),OFFSET('Sanitation Data'!$D$12,0,10*ROW('Sanitation Data'!D14)),NA())</f>
        <v>#N/A</v>
      </c>
      <c r="AE20" s="103" t="e">
        <f ca="true">+IF(AND(ISNUMBER(OFFSET('Sanitation Data'!$D$13,0,10*ROW('Sanitation Data'!D14))),'Data Summary'!CT20="Yes"),OFFSET('Sanitation Data'!$D$13,0,10*ROW('Sanitation Data'!D14)),NA())</f>
        <v>#N/A</v>
      </c>
      <c r="AF20" s="103" t="e">
        <f ca="true">+IF(AND(ISNUMBER(OFFSET('Sanitation Data'!$E$5,0,10*ROW('Sanitation Data'!E14))),'Data Summary'!CU20="Yes"),100-OFFSET('Sanitation Data'!$E$5,0,10*ROW('Sanitation Data'!E14)),NA())</f>
        <v>#N/A</v>
      </c>
      <c r="AG20" s="103" t="e">
        <f ca="true">+IF(AND(ISNUMBER(OFFSET('Sanitation Data'!$E$7,0,10*ROW('Sanitation Data'!E14))),'Data Summary'!CV20="Yes"),OFFSET('Sanitation Data'!$E$7,0,10*ROW('Sanitation Data'!E14)),NA())</f>
        <v>#N/A</v>
      </c>
      <c r="AH20" s="103" t="e">
        <f ca="true">+IF(AND(ISNUMBER(OFFSET('Sanitation Data'!$E$11,0,10*ROW('Sanitation Data'!E14))),'Data Summary'!CW20="Yes"),OFFSET('Sanitation Data'!$E$11,0,10*ROW('Sanitation Data'!E14)),NA())</f>
        <v>#N/A</v>
      </c>
      <c r="AI20" s="103" t="e">
        <f ca="true">+IF(AND(ISNUMBER(OFFSET('Sanitation Data'!$E$12,0,10*ROW('Sanitation Data'!E14))),'Data Summary'!CX20="Yes"),OFFSET('Sanitation Data'!$E$12,0,10*ROW('Sanitation Data'!E14)),NA())</f>
        <v>#N/A</v>
      </c>
      <c r="AJ20" s="103" t="e">
        <f ca="true">+IF(AND(ISNUMBER(OFFSET('Sanitation Data'!$E$13,0,10*ROW('Sanitation Data'!E14))),'Data Summary'!CY20="Yes"),OFFSET('Sanitation Data'!$E$13,0,10*ROW('Sanitation Data'!E14)),NA())</f>
        <v>#N/A</v>
      </c>
      <c r="AK20" s="103" t="e">
        <f ca="true">+IF(AND(ISNUMBER(OFFSET('Sanitation Data'!$F$5,0,10*ROW('Sanitation Data'!F14))),'Data Summary'!CZ20="Yes"),100-OFFSET('Sanitation Data'!$F$5,0,10*ROW('Sanitation Data'!F14)),NA())</f>
        <v>#N/A</v>
      </c>
      <c r="AL20" s="103" t="e">
        <f ca="true">+IF(AND(ISNUMBER(OFFSET('Sanitation Data'!$F$7,0,10*ROW('Sanitation Data'!F14))),'Data Summary'!DA20="Yes"),OFFSET('Sanitation Data'!$F$7,0,10*ROW('Sanitation Data'!F14)),NA())</f>
        <v>#N/A</v>
      </c>
      <c r="AM20" s="103" t="e">
        <f ca="true">+IF(AND(ISNUMBER(OFFSET('Sanitation Data'!$F$11,0,10*ROW('Sanitation Data'!F14))),'Data Summary'!DB20="Yes"),OFFSET('Sanitation Data'!$F$11,0,10*ROW('Sanitation Data'!F14)),NA())</f>
        <v>#N/A</v>
      </c>
      <c r="AN20" s="103" t="e">
        <f ca="true">+IF(AND(ISNUMBER(OFFSET('Sanitation Data'!$F$12,0,10*ROW('Sanitation Data'!F14))),'Data Summary'!DC20="Yes"),OFFSET('Sanitation Data'!$F$12,0,10*ROW('Sanitation Data'!F14)),NA())</f>
        <v>#N/A</v>
      </c>
      <c r="AO20" s="103" t="e">
        <f ca="true">+IF(AND(ISNUMBER(OFFSET('Sanitation Data'!$F$13,0,10*ROW('Sanitation Data'!F14))),'Data Summary'!DD20="Yes"),OFFSET('Sanitation Data'!$F$13,0,10*ROW('Sanitation Data'!F14)),NA())</f>
        <v>#N/A</v>
      </c>
      <c r="AP20" s="103" t="e">
        <f ca="true">+IF(AND(ISNUMBER(OFFSET('Sanitation Data'!$G$5,0,10*ROW('Sanitation Data'!G14))),'Data Summary'!DE20="Yes"),100-OFFSET('Sanitation Data'!$G$5,0,10*ROW('Sanitation Data'!G14)),NA())</f>
        <v>#N/A</v>
      </c>
      <c r="AQ20" s="103" t="e">
        <f ca="true">+IF(AND(ISNUMBER(OFFSET('Sanitation Data'!$G$7,0,10*ROW('Sanitation Data'!G14))),'Data Summary'!DF20="Yes"),OFFSET('Sanitation Data'!$G$7,0,10*ROW('Sanitation Data'!G14)),NA())</f>
        <v>#N/A</v>
      </c>
      <c r="AR20" s="103" t="e">
        <f ca="true">+IF(AND(ISNUMBER(OFFSET('Sanitation Data'!$G$11,0,10*ROW('Sanitation Data'!G14))),'Data Summary'!DG20="Yes"),OFFSET('Sanitation Data'!$G$11,0,10*ROW('Sanitation Data'!G14)),NA())</f>
        <v>#N/A</v>
      </c>
      <c r="AS20" s="103" t="e">
        <f ca="true">+IF(AND(ISNUMBER(OFFSET('Sanitation Data'!$G$12,0,10*ROW('Sanitation Data'!G14))),'Data Summary'!DH20="Yes"),OFFSET('Sanitation Data'!$G$12,0,10*ROW('Sanitation Data'!G14)),NA())</f>
        <v>#N/A</v>
      </c>
      <c r="AT20" s="103" t="e">
        <f ca="true">+IF(AND(ISNUMBER(OFFSET('Sanitation Data'!$G$13,0,10*ROW('Sanitation Data'!G14))),'Data Summary'!DI20="Yes"),OFFSET('Sanitation Data'!$G$13,0,10*ROW('Sanitation Data'!G14)),NA())</f>
        <v>#N/A</v>
      </c>
      <c r="AU20" s="103" t="e">
        <f ca="true">+IF(AND(ISNUMBER(OFFSET('Sanitation Data'!$H$5,0,10*ROW('Sanitation Data'!H14))),'Data Summary'!DJ20="Yes"),100-OFFSET('Sanitation Data'!$H$5,0,10*ROW('Sanitation Data'!H14)),NA())</f>
        <v>#N/A</v>
      </c>
      <c r="AV20" s="103" t="e">
        <f ca="true">+IF(AND(ISNUMBER(OFFSET('Sanitation Data'!$H$7,0,10*ROW('Sanitation Data'!H14))),'Data Summary'!DK20="Yes"),OFFSET('Sanitation Data'!$H$7,0,10*ROW('Sanitation Data'!H14)),NA())</f>
        <v>#N/A</v>
      </c>
      <c r="AW20" s="103" t="e">
        <f ca="true">+IF(AND(ISNUMBER(OFFSET('Sanitation Data'!$H$11,0,10*ROW('Sanitation Data'!H14))),'Data Summary'!DL20="Yes"),OFFSET('Sanitation Data'!$H$11,0,10*ROW('Sanitation Data'!H14)),NA())</f>
        <v>#N/A</v>
      </c>
      <c r="AX20" s="103" t="e">
        <f ca="true">+IF(AND(ISNUMBER(OFFSET('Sanitation Data'!$H$12,0,10*ROW('Sanitation Data'!H14))),'Data Summary'!DM20="Yes"),OFFSET('Sanitation Data'!$H$12,0,10*ROW('Sanitation Data'!H14)),NA())</f>
        <v>#N/A</v>
      </c>
      <c r="AY20" s="103" t="e">
        <f ca="true">+IF(AND(ISNUMBER(OFFSET('Sanitation Data'!$H$13,0,10*ROW('Sanitation Data'!H14))),'Data Summary'!DN20="Yes"),OFFSET('Sanitation Data'!$H$13,0,10*ROW('Sanitation Data'!H14)),NA())</f>
        <v>#N/A</v>
      </c>
      <c r="AZ20" s="108" t="e">
        <f ca="true">+IF(AND(ISNUMBER(OFFSET('Hygiene Data'!$C$6,0,10*ROW('Hygiene Data'!C14))),'Data Summary'!DO20="Yes"),OFFSET('Hygiene Data'!$C$6,0,10*ROW('Hygiene Data'!C14)),NA())</f>
        <v>#N/A</v>
      </c>
      <c r="BA20" s="108" t="e">
        <f ca="true">+IF(AND(ISNUMBER(OFFSET('Hygiene Data'!$C$8,0,10*ROW('Hygiene Data'!C14))),'Data Summary'!DP20="Yes"),OFFSET('Hygiene Data'!$C$8,0,10*ROW('Hygiene Data'!C14)),NA())</f>
        <v>#N/A</v>
      </c>
      <c r="BB20" s="108" t="e">
        <f ca="true">+IF(AND(ISNUMBER(OFFSET('Hygiene Data'!$C$10,0,10*ROW('Hygiene Data'!C14))),'Data Summary'!DQ20="Yes"),OFFSET('Hygiene Data'!$C$10,0,10*ROW('Hygiene Data'!C14)),NA())</f>
        <v>#N/A</v>
      </c>
      <c r="BC20" s="108" t="e">
        <f ca="true">+IF(AND(ISNUMBER(OFFSET('Hygiene Data'!$D$6,0,10*ROW('Hygiene Data'!D14))),'Data Summary'!DR20="Yes"),OFFSET('Hygiene Data'!$D$6,0,10*ROW('Hygiene Data'!D14)),NA())</f>
        <v>#N/A</v>
      </c>
      <c r="BD20" s="108" t="e">
        <f ca="true">+IF(AND(ISNUMBER(OFFSET('Hygiene Data'!$D$8,0,10*ROW('Hygiene Data'!D14))),'Data Summary'!DS20="Yes"),OFFSET('Hygiene Data'!$D$8,0,10*ROW('Hygiene Data'!D14)),NA())</f>
        <v>#N/A</v>
      </c>
      <c r="BE20" s="108" t="e">
        <f ca="true">+IF(AND(ISNUMBER(OFFSET('Hygiene Data'!$D$10,0,10*ROW('Hygiene Data'!D14))),'Data Summary'!DT20="Yes"),OFFSET('Hygiene Data'!$D$10,0,10*ROW('Hygiene Data'!D14)),NA())</f>
        <v>#N/A</v>
      </c>
      <c r="BF20" s="108" t="e">
        <f ca="true">+IF(AND(ISNUMBER(OFFSET('Hygiene Data'!$E$6,0,10*ROW('Hygiene Data'!E14))),'Data Summary'!DU20="Yes"),OFFSET('Hygiene Data'!$E$6,0,10*ROW('Hygiene Data'!E14)),NA())</f>
        <v>#N/A</v>
      </c>
      <c r="BG20" s="108" t="e">
        <f ca="true">+IF(AND(ISNUMBER(OFFSET('Hygiene Data'!$E$8,0,10*ROW('Hygiene Data'!E14))),'Data Summary'!DV20="Yes"),OFFSET('Hygiene Data'!$E$8,0,10*ROW('Hygiene Data'!E14)),NA())</f>
        <v>#N/A</v>
      </c>
      <c r="BH20" s="108" t="e">
        <f ca="true">+IF(AND(ISNUMBER(OFFSET('Hygiene Data'!$E$10,0,10*ROW('Hygiene Data'!E14))),'Data Summary'!DW20="Yes"),OFFSET('Hygiene Data'!$E$10,0,10*ROW('Hygiene Data'!E14)),NA())</f>
        <v>#N/A</v>
      </c>
      <c r="BI20" s="108" t="e">
        <f ca="true">+IF(AND(ISNUMBER(OFFSET('Hygiene Data'!$F$6,0,10*ROW('Hygiene Data'!F14))),'Data Summary'!DX20="Yes"),OFFSET('Hygiene Data'!$F$6,0,10*ROW('Hygiene Data'!F14)),NA())</f>
        <v>#N/A</v>
      </c>
      <c r="BJ20" s="108" t="e">
        <f ca="true">+IF(AND(ISNUMBER(OFFSET('Hygiene Data'!$F$8,0,10*ROW('Hygiene Data'!F14))),'Data Summary'!DY20="Yes"),OFFSET('Hygiene Data'!$F$8,0,10*ROW('Hygiene Data'!F14)),NA())</f>
        <v>#N/A</v>
      </c>
      <c r="BK20" s="108" t="e">
        <f ca="true">+IF(AND(ISNUMBER(OFFSET('Hygiene Data'!$F$10,0,10*ROW('Hygiene Data'!F14))),'Data Summary'!DZ20="Yes"),OFFSET('Hygiene Data'!$F$10,0,10*ROW('Hygiene Data'!F14)),NA())</f>
        <v>#N/A</v>
      </c>
      <c r="BL20" s="108" t="e">
        <f ca="true">+IF(AND(ISNUMBER(OFFSET('Hygiene Data'!$G$6,0,10*ROW('Hygiene Data'!G14))),'Data Summary'!EA20="Yes"),OFFSET('Hygiene Data'!$G$6,0,10*ROW('Hygiene Data'!G14)),NA())</f>
        <v>#N/A</v>
      </c>
      <c r="BM20" s="108" t="e">
        <f ca="true">+IF(AND(ISNUMBER(OFFSET('Hygiene Data'!$G$8,0,10*ROW('Hygiene Data'!G14))),'Data Summary'!EB20="Yes"),OFFSET('Hygiene Data'!$G$8,0,10*ROW('Hygiene Data'!G14)),NA())</f>
        <v>#N/A</v>
      </c>
      <c r="BN20" s="108" t="e">
        <f ca="true">+IF(AND(ISNUMBER(OFFSET('Hygiene Data'!$G$10,0,10*ROW('Hygiene Data'!G14))),'Data Summary'!EC20="Yes"),OFFSET('Hygiene Data'!$G$10,0,10*ROW('Hygiene Data'!G14)),NA())</f>
        <v>#N/A</v>
      </c>
      <c r="BO20" s="108" t="e">
        <f ca="true">+IF(AND(ISNUMBER(OFFSET('Hygiene Data'!$H$6,0,10*ROW('Hygiene Data'!H14))),'Data Summary'!ED20="Yes"),OFFSET('Hygiene Data'!$H$6,0,10*ROW('Hygiene Data'!H14)),NA())</f>
        <v>#N/A</v>
      </c>
      <c r="BP20" s="108" t="e">
        <f ca="true">+IF(AND(ISNUMBER(OFFSET('Hygiene Data'!$H$8,0,10*ROW('Hygiene Data'!H14))),'Data Summary'!EE20="Yes"),OFFSET('Hygiene Data'!$H$8,0,10*ROW('Hygiene Data'!H14)),NA())</f>
        <v>#N/A</v>
      </c>
      <c r="BQ20" s="108" t="e">
        <f ca="true">+IF(AND(ISNUMBER(OFFSET('Hygiene Data'!$H$10,0,10*ROW('Hygiene Data'!H14))),'Data Summary'!EF20="Yes"),OFFSET('Hygiene Data'!$H$10,0,10*ROW('Hygiene Data'!H14)),NA())</f>
        <v>#N/A</v>
      </c>
    </row>
    <row r="21" x14ac:dyDescent="0.2">
      <c r="A21" s="56" t="e">
        <f ca="true">+IF(OFFSET('Water Data'!$B$1,0,10*ROW('Water Data'!B15))="",NA(),OFFSET('Water Data'!$B$1,0,10*ROW('Water Data'!B15)))</f>
        <v>#N/A</v>
      </c>
      <c r="B21" s="56" t="e">
        <f ca="true">+IF(OFFSET('Water Data'!$A$3,0,10*ROW('Water Data'!A15))="",NA(),OFFSET('Water Data'!$A$3,0,10*ROW('Water Data'!A15)))</f>
        <v>#N/A</v>
      </c>
      <c r="C21" s="56" t="e">
        <f ca="true">+IF(OFFSET('Water Data'!$C$3,0,10*ROW('Water Data'!C15))="",NA(),OFFSET('Water Data'!$C$3,0,10*ROW('Water Data'!C15)))</f>
        <v>#N/A</v>
      </c>
      <c r="D21" s="57" t="e">
        <f ca="true">+IF(AND(ISNUMBER(OFFSET('Water Data'!$C$5,0,10*ROW('Water Data'!C15))),'Data Summary'!BS21="Yes"),100-OFFSET('Water Data'!$C$5,0,10*ROW('Water Data'!C15)),NA())</f>
        <v>#N/A</v>
      </c>
      <c r="E21" s="57" t="e">
        <f ca="true">+IF(AND(ISNUMBER(OFFSET('Water Data'!$C$7,0,10*ROW('Water Data'!C15))),'Data Summary'!BT21="Yes"),OFFSET('Water Data'!$C$7,0,10*ROW('Water Data'!C15)),NA())</f>
        <v>#N/A</v>
      </c>
      <c r="F21" s="57" t="e">
        <f ca="true">+IF(AND(ISNUMBER(OFFSET('Water Data'!$C$10,0,10*ROW('Water Data'!C15))),'Data Summary'!BU21="Yes"),OFFSET('Water Data'!$C$10,0,10*ROW('Water Data'!C15)),NA())</f>
        <v>#N/A</v>
      </c>
      <c r="G21" s="57" t="e">
        <f ca="true">+IF(AND(ISNUMBER(OFFSET('Water Data'!$D$5,0,10*ROW('Water Data'!D15))),'Data Summary'!BV21="Yes"),100-OFFSET('Water Data'!$D$5,0,10*ROW('Water Data'!D15)),NA())</f>
        <v>#N/A</v>
      </c>
      <c r="H21" s="57" t="e">
        <f ca="true">+IF(AND(ISNUMBER(OFFSET('Water Data'!$D$7,0,10*ROW('Water Data'!D15))),'Data Summary'!BW21="Yes"),OFFSET('Water Data'!$D$7,0,10*ROW('Water Data'!D15)),NA())</f>
        <v>#N/A</v>
      </c>
      <c r="I21" s="57" t="e">
        <f ca="true">+IF(AND(ISNUMBER(OFFSET('Water Data'!$D$10,0,10*ROW('Water Data'!D15))),'Data Summary'!BX21="Yes"),OFFSET('Water Data'!$D$10,0,10*ROW('Water Data'!D15)),NA())</f>
        <v>#N/A</v>
      </c>
      <c r="J21" s="57" t="e">
        <f ca="true">+IF(AND(ISNUMBER(OFFSET('Water Data'!$E$5,0,10*ROW('Water Data'!E15))),'Data Summary'!BY21="Yes"),100-OFFSET('Water Data'!$E$5,0,10*ROW('Water Data'!E15)),NA())</f>
        <v>#N/A</v>
      </c>
      <c r="K21" s="57" t="e">
        <f ca="true">+IF(AND(ISNUMBER(OFFSET('Water Data'!$E$7,0,10*ROW('Water Data'!E15))),'Data Summary'!BZ21="Yes"),OFFSET('Water Data'!$E$7,0,10*ROW('Water Data'!E15)),NA())</f>
        <v>#N/A</v>
      </c>
      <c r="L21" s="57" t="e">
        <f ca="true">+IF(AND(ISNUMBER(OFFSET('Water Data'!$E$10,0,10*ROW('Water Data'!E15))),'Data Summary'!CA21="Yes"),OFFSET('Water Data'!$E$10,0,10*ROW('Water Data'!E15)),NA())</f>
        <v>#N/A</v>
      </c>
      <c r="M21" s="57" t="e">
        <f ca="true">+IF(AND(ISNUMBER(OFFSET('Water Data'!$F$5,0,10*ROW('Water Data'!F15))),'Data Summary'!CB21="Yes"),100-OFFSET('Water Data'!$F$5,0,10*ROW('Water Data'!F15)),NA())</f>
        <v>#N/A</v>
      </c>
      <c r="N21" s="57" t="e">
        <f ca="true">+IF(AND(ISNUMBER(OFFSET('Water Data'!$F$7,0,10*ROW('Water Data'!F15))),'Data Summary'!CC21="Yes"),OFFSET('Water Data'!$F$7,0,10*ROW('Water Data'!F15)),NA())</f>
        <v>#N/A</v>
      </c>
      <c r="O21" s="57" t="e">
        <f ca="true">+IF(AND(ISNUMBER(OFFSET('Water Data'!$F$10,0,10*ROW('Water Data'!F15))),'Data Summary'!CD21="Yes"),OFFSET('Water Data'!$F$10,0,10*ROW('Water Data'!F15)),NA())</f>
        <v>#N/A</v>
      </c>
      <c r="P21" s="57" t="e">
        <f ca="true">+IF(AND(ISNUMBER(OFFSET('Water Data'!$G$5,0,10*ROW('Water Data'!G15))),'Data Summary'!CE21="Yes"),100-OFFSET('Water Data'!$G$5,0,10*ROW('Water Data'!G15)),NA())</f>
        <v>#N/A</v>
      </c>
      <c r="Q21" s="57" t="e">
        <f ca="true">+IF(AND(ISNUMBER(OFFSET('Water Data'!$G$7,0,10*ROW('Water Data'!G15))),'Data Summary'!CF21="Yes"),OFFSET('Water Data'!$G$7,0,10*ROW('Water Data'!G15)),NA())</f>
        <v>#N/A</v>
      </c>
      <c r="R21" s="57" t="e">
        <f ca="true">+IF(AND(ISNUMBER(OFFSET('Water Data'!$G$10,0,10*ROW('Water Data'!G15))),'Data Summary'!CG21="Yes"),OFFSET('Water Data'!$G$10,0,10*ROW('Water Data'!G15)),NA())</f>
        <v>#N/A</v>
      </c>
      <c r="S21" s="57" t="e">
        <f ca="true">+IF(AND(ISNUMBER(OFFSET('Water Data'!$H$5,0,10*ROW('Water Data'!H15))),'Data Summary'!CH21="Yes"),100-OFFSET('Water Data'!$H$5,0,10*ROW('Water Data'!H15)),NA())</f>
        <v>#N/A</v>
      </c>
      <c r="T21" s="57" t="e">
        <f ca="true">+IF(AND(ISNUMBER(OFFSET('Water Data'!$H$7,0,10*ROW('Water Data'!H15))),'Data Summary'!CI21="Yes"),OFFSET('Water Data'!$H$7,0,10*ROW('Water Data'!H15)),NA())</f>
        <v>#N/A</v>
      </c>
      <c r="U21" s="57" t="e">
        <f ca="true">+IF(AND(ISNUMBER(OFFSET('Water Data'!$H$10,0,10*ROW('Water Data'!H15))),'Data Summary'!CJ21="Yes"),OFFSET('Water Data'!$H$10,0,10*ROW('Water Data'!H15)),NA())</f>
        <v>#N/A</v>
      </c>
      <c r="V21" s="103" t="e">
        <f ca="true">+IF(AND(ISNUMBER(OFFSET('Sanitation Data'!$C$5,0,10*ROW('Sanitation Data'!C15))),'Data Summary'!CK21="Yes"),100-OFFSET('Sanitation Data'!$C$5,0,10*ROW('Sanitation Data'!C15)),NA())</f>
        <v>#N/A</v>
      </c>
      <c r="W21" s="103" t="e">
        <f ca="true">+IF(AND(ISNUMBER(OFFSET('Sanitation Data'!$C$7,0,10*ROW('Sanitation Data'!C15))),'Data Summary'!CL21="Yes"),OFFSET('Sanitation Data'!$C$7,0,10*ROW('Sanitation Data'!C15)),NA())</f>
        <v>#N/A</v>
      </c>
      <c r="X21" s="103" t="e">
        <f ca="true">+IF(AND(ISNUMBER(OFFSET('Sanitation Data'!$C$11,0,10*ROW('Sanitation Data'!C15))),'Data Summary'!CM21="Yes"),OFFSET('Sanitation Data'!$C$11,0,10*ROW('Sanitation Data'!C15)),NA())</f>
        <v>#N/A</v>
      </c>
      <c r="Y21" s="103" t="e">
        <f ca="true">+IF(AND(ISNUMBER(OFFSET('Sanitation Data'!$C$12,0,10*ROW('Sanitation Data'!C15))),'Data Summary'!CN21="Yes"),OFFSET('Sanitation Data'!$C$12,0,10*ROW('Sanitation Data'!C15)),NA())</f>
        <v>#N/A</v>
      </c>
      <c r="Z21" s="103" t="e">
        <f ca="true">+IF(AND(ISNUMBER(OFFSET('Sanitation Data'!$C$13,0,10*ROW('Sanitation Data'!C15))),'Data Summary'!CO21="Yes"),OFFSET('Sanitation Data'!$C$13,0,10*ROW('Sanitation Data'!C15)),NA())</f>
        <v>#N/A</v>
      </c>
      <c r="AA21" s="103" t="e">
        <f ca="true">+IF(AND(ISNUMBER(OFFSET('Sanitation Data'!$D$5,0,10*ROW('Sanitation Data'!D15))),'Data Summary'!CP21="Yes"),100-OFFSET('Sanitation Data'!$D$5,0,10*ROW('Sanitation Data'!D15)),NA())</f>
        <v>#N/A</v>
      </c>
      <c r="AB21" s="103" t="e">
        <f ca="true">+IF(AND(ISNUMBER(OFFSET('Sanitation Data'!$D$7,0,10*ROW('Sanitation Data'!D15))),'Data Summary'!CQ21="Yes"),OFFSET('Sanitation Data'!$D$7,0,10*ROW('Sanitation Data'!D15)),NA())</f>
        <v>#N/A</v>
      </c>
      <c r="AC21" s="103" t="e">
        <f ca="true">+IF(AND(ISNUMBER(OFFSET('Sanitation Data'!$D$11,0,10*ROW('Sanitation Data'!D15))),'Data Summary'!CR21="Yes"),OFFSET('Sanitation Data'!$D$11,0,10*ROW('Sanitation Data'!D15)),NA())</f>
        <v>#N/A</v>
      </c>
      <c r="AD21" s="103" t="e">
        <f ca="true">+IF(AND(ISNUMBER(OFFSET('Sanitation Data'!$D$12,0,10*ROW('Sanitation Data'!D15))),'Data Summary'!CS21="Yes"),OFFSET('Sanitation Data'!$D$12,0,10*ROW('Sanitation Data'!D15)),NA())</f>
        <v>#N/A</v>
      </c>
      <c r="AE21" s="103" t="e">
        <f ca="true">+IF(AND(ISNUMBER(OFFSET('Sanitation Data'!$D$13,0,10*ROW('Sanitation Data'!D15))),'Data Summary'!CT21="Yes"),OFFSET('Sanitation Data'!$D$13,0,10*ROW('Sanitation Data'!D15)),NA())</f>
        <v>#N/A</v>
      </c>
      <c r="AF21" s="103" t="e">
        <f ca="true">+IF(AND(ISNUMBER(OFFSET('Sanitation Data'!$E$5,0,10*ROW('Sanitation Data'!E15))),'Data Summary'!CU21="Yes"),100-OFFSET('Sanitation Data'!$E$5,0,10*ROW('Sanitation Data'!E15)),NA())</f>
        <v>#N/A</v>
      </c>
      <c r="AG21" s="103" t="e">
        <f ca="true">+IF(AND(ISNUMBER(OFFSET('Sanitation Data'!$E$7,0,10*ROW('Sanitation Data'!E15))),'Data Summary'!CV21="Yes"),OFFSET('Sanitation Data'!$E$7,0,10*ROW('Sanitation Data'!E15)),NA())</f>
        <v>#N/A</v>
      </c>
      <c r="AH21" s="103" t="e">
        <f ca="true">+IF(AND(ISNUMBER(OFFSET('Sanitation Data'!$E$11,0,10*ROW('Sanitation Data'!E15))),'Data Summary'!CW21="Yes"),OFFSET('Sanitation Data'!$E$11,0,10*ROW('Sanitation Data'!E15)),NA())</f>
        <v>#N/A</v>
      </c>
      <c r="AI21" s="103" t="e">
        <f ca="true">+IF(AND(ISNUMBER(OFFSET('Sanitation Data'!$E$12,0,10*ROW('Sanitation Data'!E15))),'Data Summary'!CX21="Yes"),OFFSET('Sanitation Data'!$E$12,0,10*ROW('Sanitation Data'!E15)),NA())</f>
        <v>#N/A</v>
      </c>
      <c r="AJ21" s="103" t="e">
        <f ca="true">+IF(AND(ISNUMBER(OFFSET('Sanitation Data'!$E$13,0,10*ROW('Sanitation Data'!E15))),'Data Summary'!CY21="Yes"),OFFSET('Sanitation Data'!$E$13,0,10*ROW('Sanitation Data'!E15)),NA())</f>
        <v>#N/A</v>
      </c>
      <c r="AK21" s="103" t="e">
        <f ca="true">+IF(AND(ISNUMBER(OFFSET('Sanitation Data'!$F$5,0,10*ROW('Sanitation Data'!F15))),'Data Summary'!CZ21="Yes"),100-OFFSET('Sanitation Data'!$F$5,0,10*ROW('Sanitation Data'!F15)),NA())</f>
        <v>#N/A</v>
      </c>
      <c r="AL21" s="103" t="e">
        <f ca="true">+IF(AND(ISNUMBER(OFFSET('Sanitation Data'!$F$7,0,10*ROW('Sanitation Data'!F15))),'Data Summary'!DA21="Yes"),OFFSET('Sanitation Data'!$F$7,0,10*ROW('Sanitation Data'!F15)),NA())</f>
        <v>#N/A</v>
      </c>
      <c r="AM21" s="103" t="e">
        <f ca="true">+IF(AND(ISNUMBER(OFFSET('Sanitation Data'!$F$11,0,10*ROW('Sanitation Data'!F15))),'Data Summary'!DB21="Yes"),OFFSET('Sanitation Data'!$F$11,0,10*ROW('Sanitation Data'!F15)),NA())</f>
        <v>#N/A</v>
      </c>
      <c r="AN21" s="103" t="e">
        <f ca="true">+IF(AND(ISNUMBER(OFFSET('Sanitation Data'!$F$12,0,10*ROW('Sanitation Data'!F15))),'Data Summary'!DC21="Yes"),OFFSET('Sanitation Data'!$F$12,0,10*ROW('Sanitation Data'!F15)),NA())</f>
        <v>#N/A</v>
      </c>
      <c r="AO21" s="103" t="e">
        <f ca="true">+IF(AND(ISNUMBER(OFFSET('Sanitation Data'!$F$13,0,10*ROW('Sanitation Data'!F15))),'Data Summary'!DD21="Yes"),OFFSET('Sanitation Data'!$F$13,0,10*ROW('Sanitation Data'!F15)),NA())</f>
        <v>#N/A</v>
      </c>
      <c r="AP21" s="103" t="e">
        <f ca="true">+IF(AND(ISNUMBER(OFFSET('Sanitation Data'!$G$5,0,10*ROW('Sanitation Data'!G15))),'Data Summary'!DE21="Yes"),100-OFFSET('Sanitation Data'!$G$5,0,10*ROW('Sanitation Data'!G15)),NA())</f>
        <v>#N/A</v>
      </c>
      <c r="AQ21" s="103" t="e">
        <f ca="true">+IF(AND(ISNUMBER(OFFSET('Sanitation Data'!$G$7,0,10*ROW('Sanitation Data'!G15))),'Data Summary'!DF21="Yes"),OFFSET('Sanitation Data'!$G$7,0,10*ROW('Sanitation Data'!G15)),NA())</f>
        <v>#N/A</v>
      </c>
      <c r="AR21" s="103" t="e">
        <f ca="true">+IF(AND(ISNUMBER(OFFSET('Sanitation Data'!$G$11,0,10*ROW('Sanitation Data'!G15))),'Data Summary'!DG21="Yes"),OFFSET('Sanitation Data'!$G$11,0,10*ROW('Sanitation Data'!G15)),NA())</f>
        <v>#N/A</v>
      </c>
      <c r="AS21" s="103" t="e">
        <f ca="true">+IF(AND(ISNUMBER(OFFSET('Sanitation Data'!$G$12,0,10*ROW('Sanitation Data'!G15))),'Data Summary'!DH21="Yes"),OFFSET('Sanitation Data'!$G$12,0,10*ROW('Sanitation Data'!G15)),NA())</f>
        <v>#N/A</v>
      </c>
      <c r="AT21" s="103" t="e">
        <f ca="true">+IF(AND(ISNUMBER(OFFSET('Sanitation Data'!$G$13,0,10*ROW('Sanitation Data'!G15))),'Data Summary'!DI21="Yes"),OFFSET('Sanitation Data'!$G$13,0,10*ROW('Sanitation Data'!G15)),NA())</f>
        <v>#N/A</v>
      </c>
      <c r="AU21" s="103" t="e">
        <f ca="true">+IF(AND(ISNUMBER(OFFSET('Sanitation Data'!$H$5,0,10*ROW('Sanitation Data'!H15))),'Data Summary'!DJ21="Yes"),100-OFFSET('Sanitation Data'!$H$5,0,10*ROW('Sanitation Data'!H15)),NA())</f>
        <v>#N/A</v>
      </c>
      <c r="AV21" s="103" t="e">
        <f ca="true">+IF(AND(ISNUMBER(OFFSET('Sanitation Data'!$H$7,0,10*ROW('Sanitation Data'!H15))),'Data Summary'!DK21="Yes"),OFFSET('Sanitation Data'!$H$7,0,10*ROW('Sanitation Data'!H15)),NA())</f>
        <v>#N/A</v>
      </c>
      <c r="AW21" s="103" t="e">
        <f ca="true">+IF(AND(ISNUMBER(OFFSET('Sanitation Data'!$H$11,0,10*ROW('Sanitation Data'!H15))),'Data Summary'!DL21="Yes"),OFFSET('Sanitation Data'!$H$11,0,10*ROW('Sanitation Data'!H15)),NA())</f>
        <v>#N/A</v>
      </c>
      <c r="AX21" s="103" t="e">
        <f ca="true">+IF(AND(ISNUMBER(OFFSET('Sanitation Data'!$H$12,0,10*ROW('Sanitation Data'!H15))),'Data Summary'!DM21="Yes"),OFFSET('Sanitation Data'!$H$12,0,10*ROW('Sanitation Data'!H15)),NA())</f>
        <v>#N/A</v>
      </c>
      <c r="AY21" s="103" t="e">
        <f ca="true">+IF(AND(ISNUMBER(OFFSET('Sanitation Data'!$H$13,0,10*ROW('Sanitation Data'!H15))),'Data Summary'!DN21="Yes"),OFFSET('Sanitation Data'!$H$13,0,10*ROW('Sanitation Data'!H15)),NA())</f>
        <v>#N/A</v>
      </c>
      <c r="AZ21" s="108" t="e">
        <f ca="true">+IF(AND(ISNUMBER(OFFSET('Hygiene Data'!$C$6,0,10*ROW('Hygiene Data'!C15))),'Data Summary'!DO21="Yes"),OFFSET('Hygiene Data'!$C$6,0,10*ROW('Hygiene Data'!C15)),NA())</f>
        <v>#N/A</v>
      </c>
      <c r="BA21" s="108" t="e">
        <f ca="true">+IF(AND(ISNUMBER(OFFSET('Hygiene Data'!$C$8,0,10*ROW('Hygiene Data'!C15))),'Data Summary'!DP21="Yes"),OFFSET('Hygiene Data'!$C$8,0,10*ROW('Hygiene Data'!C15)),NA())</f>
        <v>#N/A</v>
      </c>
      <c r="BB21" s="108" t="e">
        <f ca="true">+IF(AND(ISNUMBER(OFFSET('Hygiene Data'!$C$10,0,10*ROW('Hygiene Data'!C15))),'Data Summary'!DQ21="Yes"),OFFSET('Hygiene Data'!$C$10,0,10*ROW('Hygiene Data'!C15)),NA())</f>
        <v>#N/A</v>
      </c>
      <c r="BC21" s="108" t="e">
        <f ca="true">+IF(AND(ISNUMBER(OFFSET('Hygiene Data'!$D$6,0,10*ROW('Hygiene Data'!D15))),'Data Summary'!DR21="Yes"),OFFSET('Hygiene Data'!$D$6,0,10*ROW('Hygiene Data'!D15)),NA())</f>
        <v>#N/A</v>
      </c>
      <c r="BD21" s="108" t="e">
        <f ca="true">+IF(AND(ISNUMBER(OFFSET('Hygiene Data'!$D$8,0,10*ROW('Hygiene Data'!D15))),'Data Summary'!DS21="Yes"),OFFSET('Hygiene Data'!$D$8,0,10*ROW('Hygiene Data'!D15)),NA())</f>
        <v>#N/A</v>
      </c>
      <c r="BE21" s="108" t="e">
        <f ca="true">+IF(AND(ISNUMBER(OFFSET('Hygiene Data'!$D$10,0,10*ROW('Hygiene Data'!D15))),'Data Summary'!DT21="Yes"),OFFSET('Hygiene Data'!$D$10,0,10*ROW('Hygiene Data'!D15)),NA())</f>
        <v>#N/A</v>
      </c>
      <c r="BF21" s="108" t="e">
        <f ca="true">+IF(AND(ISNUMBER(OFFSET('Hygiene Data'!$E$6,0,10*ROW('Hygiene Data'!E15))),'Data Summary'!DU21="Yes"),OFFSET('Hygiene Data'!$E$6,0,10*ROW('Hygiene Data'!E15)),NA())</f>
        <v>#N/A</v>
      </c>
      <c r="BG21" s="108" t="e">
        <f ca="true">+IF(AND(ISNUMBER(OFFSET('Hygiene Data'!$E$8,0,10*ROW('Hygiene Data'!E15))),'Data Summary'!DV21="Yes"),OFFSET('Hygiene Data'!$E$8,0,10*ROW('Hygiene Data'!E15)),NA())</f>
        <v>#N/A</v>
      </c>
      <c r="BH21" s="108" t="e">
        <f ca="true">+IF(AND(ISNUMBER(OFFSET('Hygiene Data'!$E$10,0,10*ROW('Hygiene Data'!E15))),'Data Summary'!DW21="Yes"),OFFSET('Hygiene Data'!$E$10,0,10*ROW('Hygiene Data'!E15)),NA())</f>
        <v>#N/A</v>
      </c>
      <c r="BI21" s="108" t="e">
        <f ca="true">+IF(AND(ISNUMBER(OFFSET('Hygiene Data'!$F$6,0,10*ROW('Hygiene Data'!F15))),'Data Summary'!DX21="Yes"),OFFSET('Hygiene Data'!$F$6,0,10*ROW('Hygiene Data'!F15)),NA())</f>
        <v>#N/A</v>
      </c>
      <c r="BJ21" s="108" t="e">
        <f ca="true">+IF(AND(ISNUMBER(OFFSET('Hygiene Data'!$F$8,0,10*ROW('Hygiene Data'!F15))),'Data Summary'!DY21="Yes"),OFFSET('Hygiene Data'!$F$8,0,10*ROW('Hygiene Data'!F15)),NA())</f>
        <v>#N/A</v>
      </c>
      <c r="BK21" s="108" t="e">
        <f ca="true">+IF(AND(ISNUMBER(OFFSET('Hygiene Data'!$F$10,0,10*ROW('Hygiene Data'!F15))),'Data Summary'!DZ21="Yes"),OFFSET('Hygiene Data'!$F$10,0,10*ROW('Hygiene Data'!F15)),NA())</f>
        <v>#N/A</v>
      </c>
      <c r="BL21" s="108" t="e">
        <f ca="true">+IF(AND(ISNUMBER(OFFSET('Hygiene Data'!$G$6,0,10*ROW('Hygiene Data'!G15))),'Data Summary'!EA21="Yes"),OFFSET('Hygiene Data'!$G$6,0,10*ROW('Hygiene Data'!G15)),NA())</f>
        <v>#N/A</v>
      </c>
      <c r="BM21" s="108" t="e">
        <f ca="true">+IF(AND(ISNUMBER(OFFSET('Hygiene Data'!$G$8,0,10*ROW('Hygiene Data'!G15))),'Data Summary'!EB21="Yes"),OFFSET('Hygiene Data'!$G$8,0,10*ROW('Hygiene Data'!G15)),NA())</f>
        <v>#N/A</v>
      </c>
      <c r="BN21" s="108" t="e">
        <f ca="true">+IF(AND(ISNUMBER(OFFSET('Hygiene Data'!$G$10,0,10*ROW('Hygiene Data'!G15))),'Data Summary'!EC21="Yes"),OFFSET('Hygiene Data'!$G$10,0,10*ROW('Hygiene Data'!G15)),NA())</f>
        <v>#N/A</v>
      </c>
      <c r="BO21" s="108" t="e">
        <f ca="true">+IF(AND(ISNUMBER(OFFSET('Hygiene Data'!$H$6,0,10*ROW('Hygiene Data'!H15))),'Data Summary'!ED21="Yes"),OFFSET('Hygiene Data'!$H$6,0,10*ROW('Hygiene Data'!H15)),NA())</f>
        <v>#N/A</v>
      </c>
      <c r="BP21" s="108" t="e">
        <f ca="true">+IF(AND(ISNUMBER(OFFSET('Hygiene Data'!$H$8,0,10*ROW('Hygiene Data'!H15))),'Data Summary'!EE21="Yes"),OFFSET('Hygiene Data'!$H$8,0,10*ROW('Hygiene Data'!H15)),NA())</f>
        <v>#N/A</v>
      </c>
      <c r="BQ21" s="108" t="e">
        <f ca="true">+IF(AND(ISNUMBER(OFFSET('Hygiene Data'!$H$10,0,10*ROW('Hygiene Data'!H15))),'Data Summary'!EF21="Yes"),OFFSET('Hygiene Data'!$H$10,0,10*ROW('Hygiene Data'!H15)),NA())</f>
        <v>#N/A</v>
      </c>
    </row>
    <row r="22" x14ac:dyDescent="0.2">
      <c r="A22" s="56" t="e">
        <f ca="true">+IF(OFFSET('Water Data'!$B$1,0,10*ROW('Water Data'!B16))="",NA(),OFFSET('Water Data'!$B$1,0,10*ROW('Water Data'!B16)))</f>
        <v>#N/A</v>
      </c>
      <c r="B22" s="56" t="e">
        <f ca="true">+IF(OFFSET('Water Data'!$A$3,0,10*ROW('Water Data'!A16))="",NA(),OFFSET('Water Data'!$A$3,0,10*ROW('Water Data'!A16)))</f>
        <v>#N/A</v>
      </c>
      <c r="C22" s="56" t="e">
        <f ca="true">+IF(OFFSET('Water Data'!$C$3,0,10*ROW('Water Data'!C16))="",NA(),OFFSET('Water Data'!$C$3,0,10*ROW('Water Data'!C16)))</f>
        <v>#N/A</v>
      </c>
      <c r="D22" s="57" t="e">
        <f ca="true">+IF(AND(ISNUMBER(OFFSET('Water Data'!$C$5,0,10*ROW('Water Data'!C16))),'Data Summary'!BS22="Yes"),100-OFFSET('Water Data'!$C$5,0,10*ROW('Water Data'!C16)),NA())</f>
        <v>#N/A</v>
      </c>
      <c r="E22" s="57" t="e">
        <f ca="true">+IF(AND(ISNUMBER(OFFSET('Water Data'!$C$7,0,10*ROW('Water Data'!C16))),'Data Summary'!BT22="Yes"),OFFSET('Water Data'!$C$7,0,10*ROW('Water Data'!C16)),NA())</f>
        <v>#N/A</v>
      </c>
      <c r="F22" s="57" t="e">
        <f ca="true">+IF(AND(ISNUMBER(OFFSET('Water Data'!$C$10,0,10*ROW('Water Data'!C16))),'Data Summary'!BU22="Yes"),OFFSET('Water Data'!$C$10,0,10*ROW('Water Data'!C16)),NA())</f>
        <v>#N/A</v>
      </c>
      <c r="G22" s="57" t="e">
        <f ca="true">+IF(AND(ISNUMBER(OFFSET('Water Data'!$D$5,0,10*ROW('Water Data'!D16))),'Data Summary'!BV22="Yes"),100-OFFSET('Water Data'!$D$5,0,10*ROW('Water Data'!D16)),NA())</f>
        <v>#N/A</v>
      </c>
      <c r="H22" s="57" t="e">
        <f ca="true">+IF(AND(ISNUMBER(OFFSET('Water Data'!$D$7,0,10*ROW('Water Data'!D16))),'Data Summary'!BW22="Yes"),OFFSET('Water Data'!$D$7,0,10*ROW('Water Data'!D16)),NA())</f>
        <v>#N/A</v>
      </c>
      <c r="I22" s="57" t="e">
        <f ca="true">+IF(AND(ISNUMBER(OFFSET('Water Data'!$D$10,0,10*ROW('Water Data'!D16))),'Data Summary'!BX22="Yes"),OFFSET('Water Data'!$D$10,0,10*ROW('Water Data'!D16)),NA())</f>
        <v>#N/A</v>
      </c>
      <c r="J22" s="57" t="e">
        <f ca="true">+IF(AND(ISNUMBER(OFFSET('Water Data'!$E$5,0,10*ROW('Water Data'!E16))),'Data Summary'!BY22="Yes"),100-OFFSET('Water Data'!$E$5,0,10*ROW('Water Data'!E16)),NA())</f>
        <v>#N/A</v>
      </c>
      <c r="K22" s="57" t="e">
        <f ca="true">+IF(AND(ISNUMBER(OFFSET('Water Data'!$E$7,0,10*ROW('Water Data'!E16))),'Data Summary'!BZ22="Yes"),OFFSET('Water Data'!$E$7,0,10*ROW('Water Data'!E16)),NA())</f>
        <v>#N/A</v>
      </c>
      <c r="L22" s="57" t="e">
        <f ca="true">+IF(AND(ISNUMBER(OFFSET('Water Data'!$E$10,0,10*ROW('Water Data'!E16))),'Data Summary'!CA22="Yes"),OFFSET('Water Data'!$E$10,0,10*ROW('Water Data'!E16)),NA())</f>
        <v>#N/A</v>
      </c>
      <c r="M22" s="57" t="e">
        <f ca="true">+IF(AND(ISNUMBER(OFFSET('Water Data'!$F$5,0,10*ROW('Water Data'!F16))),'Data Summary'!CB22="Yes"),100-OFFSET('Water Data'!$F$5,0,10*ROW('Water Data'!F16)),NA())</f>
        <v>#N/A</v>
      </c>
      <c r="N22" s="57" t="e">
        <f ca="true">+IF(AND(ISNUMBER(OFFSET('Water Data'!$F$7,0,10*ROW('Water Data'!F16))),'Data Summary'!CC22="Yes"),OFFSET('Water Data'!$F$7,0,10*ROW('Water Data'!F16)),NA())</f>
        <v>#N/A</v>
      </c>
      <c r="O22" s="57" t="e">
        <f ca="true">+IF(AND(ISNUMBER(OFFSET('Water Data'!$F$10,0,10*ROW('Water Data'!F16))),'Data Summary'!CD22="Yes"),OFFSET('Water Data'!$F$10,0,10*ROW('Water Data'!F16)),NA())</f>
        <v>#N/A</v>
      </c>
      <c r="P22" s="57" t="e">
        <f ca="true">+IF(AND(ISNUMBER(OFFSET('Water Data'!$G$5,0,10*ROW('Water Data'!G16))),'Data Summary'!CE22="Yes"),100-OFFSET('Water Data'!$G$5,0,10*ROW('Water Data'!G16)),NA())</f>
        <v>#N/A</v>
      </c>
      <c r="Q22" s="57" t="e">
        <f ca="true">+IF(AND(ISNUMBER(OFFSET('Water Data'!$G$7,0,10*ROW('Water Data'!G16))),'Data Summary'!CF22="Yes"),OFFSET('Water Data'!$G$7,0,10*ROW('Water Data'!G16)),NA())</f>
        <v>#N/A</v>
      </c>
      <c r="R22" s="57" t="e">
        <f ca="true">+IF(AND(ISNUMBER(OFFSET('Water Data'!$G$10,0,10*ROW('Water Data'!G16))),'Data Summary'!CG22="Yes"),OFFSET('Water Data'!$G$10,0,10*ROW('Water Data'!G16)),NA())</f>
        <v>#N/A</v>
      </c>
      <c r="S22" s="57" t="e">
        <f ca="true">+IF(AND(ISNUMBER(OFFSET('Water Data'!$H$5,0,10*ROW('Water Data'!H16))),'Data Summary'!CH22="Yes"),100-OFFSET('Water Data'!$H$5,0,10*ROW('Water Data'!H16)),NA())</f>
        <v>#N/A</v>
      </c>
      <c r="T22" s="57" t="e">
        <f ca="true">+IF(AND(ISNUMBER(OFFSET('Water Data'!$H$7,0,10*ROW('Water Data'!H16))),'Data Summary'!CI22="Yes"),OFFSET('Water Data'!$H$7,0,10*ROW('Water Data'!H16)),NA())</f>
        <v>#N/A</v>
      </c>
      <c r="U22" s="57" t="e">
        <f ca="true">+IF(AND(ISNUMBER(OFFSET('Water Data'!$H$10,0,10*ROW('Water Data'!H16))),'Data Summary'!CJ22="Yes"),OFFSET('Water Data'!$H$10,0,10*ROW('Water Data'!H16)),NA())</f>
        <v>#N/A</v>
      </c>
      <c r="V22" s="103" t="e">
        <f ca="true">+IF(AND(ISNUMBER(OFFSET('Sanitation Data'!$C$5,0,10*ROW('Sanitation Data'!C16))),'Data Summary'!CK22="Yes"),100-OFFSET('Sanitation Data'!$C$5,0,10*ROW('Sanitation Data'!C16)),NA())</f>
        <v>#N/A</v>
      </c>
      <c r="W22" s="103" t="e">
        <f ca="true">+IF(AND(ISNUMBER(OFFSET('Sanitation Data'!$C$7,0,10*ROW('Sanitation Data'!C16))),'Data Summary'!CL22="Yes"),OFFSET('Sanitation Data'!$C$7,0,10*ROW('Sanitation Data'!C16)),NA())</f>
        <v>#N/A</v>
      </c>
      <c r="X22" s="103" t="e">
        <f ca="true">+IF(AND(ISNUMBER(OFFSET('Sanitation Data'!$C$11,0,10*ROW('Sanitation Data'!C16))),'Data Summary'!CM22="Yes"),OFFSET('Sanitation Data'!$C$11,0,10*ROW('Sanitation Data'!C16)),NA())</f>
        <v>#N/A</v>
      </c>
      <c r="Y22" s="103" t="e">
        <f ca="true">+IF(AND(ISNUMBER(OFFSET('Sanitation Data'!$C$12,0,10*ROW('Sanitation Data'!C16))),'Data Summary'!CN22="Yes"),OFFSET('Sanitation Data'!$C$12,0,10*ROW('Sanitation Data'!C16)),NA())</f>
        <v>#N/A</v>
      </c>
      <c r="Z22" s="103" t="e">
        <f ca="true">+IF(AND(ISNUMBER(OFFSET('Sanitation Data'!$C$13,0,10*ROW('Sanitation Data'!C16))),'Data Summary'!CO22="Yes"),OFFSET('Sanitation Data'!$C$13,0,10*ROW('Sanitation Data'!C16)),NA())</f>
        <v>#N/A</v>
      </c>
      <c r="AA22" s="103" t="e">
        <f ca="true">+IF(AND(ISNUMBER(OFFSET('Sanitation Data'!$D$5,0,10*ROW('Sanitation Data'!D16))),'Data Summary'!CP22="Yes"),100-OFFSET('Sanitation Data'!$D$5,0,10*ROW('Sanitation Data'!D16)),NA())</f>
        <v>#N/A</v>
      </c>
      <c r="AB22" s="103" t="e">
        <f ca="true">+IF(AND(ISNUMBER(OFFSET('Sanitation Data'!$D$7,0,10*ROW('Sanitation Data'!D16))),'Data Summary'!CQ22="Yes"),OFFSET('Sanitation Data'!$D$7,0,10*ROW('Sanitation Data'!D16)),NA())</f>
        <v>#N/A</v>
      </c>
      <c r="AC22" s="103" t="e">
        <f ca="true">+IF(AND(ISNUMBER(OFFSET('Sanitation Data'!$D$11,0,10*ROW('Sanitation Data'!D16))),'Data Summary'!CR22="Yes"),OFFSET('Sanitation Data'!$D$11,0,10*ROW('Sanitation Data'!D16)),NA())</f>
        <v>#N/A</v>
      </c>
      <c r="AD22" s="103" t="e">
        <f ca="true">+IF(AND(ISNUMBER(OFFSET('Sanitation Data'!$D$12,0,10*ROW('Sanitation Data'!D16))),'Data Summary'!CS22="Yes"),OFFSET('Sanitation Data'!$D$12,0,10*ROW('Sanitation Data'!D16)),NA())</f>
        <v>#N/A</v>
      </c>
      <c r="AE22" s="103" t="e">
        <f ca="true">+IF(AND(ISNUMBER(OFFSET('Sanitation Data'!$D$13,0,10*ROW('Sanitation Data'!D16))),'Data Summary'!CT22="Yes"),OFFSET('Sanitation Data'!$D$13,0,10*ROW('Sanitation Data'!D16)),NA())</f>
        <v>#N/A</v>
      </c>
      <c r="AF22" s="103" t="e">
        <f ca="true">+IF(AND(ISNUMBER(OFFSET('Sanitation Data'!$E$5,0,10*ROW('Sanitation Data'!E16))),'Data Summary'!CU22="Yes"),100-OFFSET('Sanitation Data'!$E$5,0,10*ROW('Sanitation Data'!E16)),NA())</f>
        <v>#N/A</v>
      </c>
      <c r="AG22" s="103" t="e">
        <f ca="true">+IF(AND(ISNUMBER(OFFSET('Sanitation Data'!$E$7,0,10*ROW('Sanitation Data'!E16))),'Data Summary'!CV22="Yes"),OFFSET('Sanitation Data'!$E$7,0,10*ROW('Sanitation Data'!E16)),NA())</f>
        <v>#N/A</v>
      </c>
      <c r="AH22" s="103" t="e">
        <f ca="true">+IF(AND(ISNUMBER(OFFSET('Sanitation Data'!$E$11,0,10*ROW('Sanitation Data'!E16))),'Data Summary'!CW22="Yes"),OFFSET('Sanitation Data'!$E$11,0,10*ROW('Sanitation Data'!E16)),NA())</f>
        <v>#N/A</v>
      </c>
      <c r="AI22" s="103" t="e">
        <f ca="true">+IF(AND(ISNUMBER(OFFSET('Sanitation Data'!$E$12,0,10*ROW('Sanitation Data'!E16))),'Data Summary'!CX22="Yes"),OFFSET('Sanitation Data'!$E$12,0,10*ROW('Sanitation Data'!E16)),NA())</f>
        <v>#N/A</v>
      </c>
      <c r="AJ22" s="103" t="e">
        <f ca="true">+IF(AND(ISNUMBER(OFFSET('Sanitation Data'!$E$13,0,10*ROW('Sanitation Data'!E16))),'Data Summary'!CY22="Yes"),OFFSET('Sanitation Data'!$E$13,0,10*ROW('Sanitation Data'!E16)),NA())</f>
        <v>#N/A</v>
      </c>
      <c r="AK22" s="103" t="e">
        <f ca="true">+IF(AND(ISNUMBER(OFFSET('Sanitation Data'!$F$5,0,10*ROW('Sanitation Data'!F16))),'Data Summary'!CZ22="Yes"),100-OFFSET('Sanitation Data'!$F$5,0,10*ROW('Sanitation Data'!F16)),NA())</f>
        <v>#N/A</v>
      </c>
      <c r="AL22" s="103" t="e">
        <f ca="true">+IF(AND(ISNUMBER(OFFSET('Sanitation Data'!$F$7,0,10*ROW('Sanitation Data'!F16))),'Data Summary'!DA22="Yes"),OFFSET('Sanitation Data'!$F$7,0,10*ROW('Sanitation Data'!F16)),NA())</f>
        <v>#N/A</v>
      </c>
      <c r="AM22" s="103" t="e">
        <f ca="true">+IF(AND(ISNUMBER(OFFSET('Sanitation Data'!$F$11,0,10*ROW('Sanitation Data'!F16))),'Data Summary'!DB22="Yes"),OFFSET('Sanitation Data'!$F$11,0,10*ROW('Sanitation Data'!F16)),NA())</f>
        <v>#N/A</v>
      </c>
      <c r="AN22" s="103" t="e">
        <f ca="true">+IF(AND(ISNUMBER(OFFSET('Sanitation Data'!$F$12,0,10*ROW('Sanitation Data'!F16))),'Data Summary'!DC22="Yes"),OFFSET('Sanitation Data'!$F$12,0,10*ROW('Sanitation Data'!F16)),NA())</f>
        <v>#N/A</v>
      </c>
      <c r="AO22" s="103" t="e">
        <f ca="true">+IF(AND(ISNUMBER(OFFSET('Sanitation Data'!$F$13,0,10*ROW('Sanitation Data'!F16))),'Data Summary'!DD22="Yes"),OFFSET('Sanitation Data'!$F$13,0,10*ROW('Sanitation Data'!F16)),NA())</f>
        <v>#N/A</v>
      </c>
      <c r="AP22" s="103" t="e">
        <f ca="true">+IF(AND(ISNUMBER(OFFSET('Sanitation Data'!$G$5,0,10*ROW('Sanitation Data'!G16))),'Data Summary'!DE22="Yes"),100-OFFSET('Sanitation Data'!$G$5,0,10*ROW('Sanitation Data'!G16)),NA())</f>
        <v>#N/A</v>
      </c>
      <c r="AQ22" s="103" t="e">
        <f ca="true">+IF(AND(ISNUMBER(OFFSET('Sanitation Data'!$G$7,0,10*ROW('Sanitation Data'!G16))),'Data Summary'!DF22="Yes"),OFFSET('Sanitation Data'!$G$7,0,10*ROW('Sanitation Data'!G16)),NA())</f>
        <v>#N/A</v>
      </c>
      <c r="AR22" s="103" t="e">
        <f ca="true">+IF(AND(ISNUMBER(OFFSET('Sanitation Data'!$G$11,0,10*ROW('Sanitation Data'!G16))),'Data Summary'!DG22="Yes"),OFFSET('Sanitation Data'!$G$11,0,10*ROW('Sanitation Data'!G16)),NA())</f>
        <v>#N/A</v>
      </c>
      <c r="AS22" s="103" t="e">
        <f ca="true">+IF(AND(ISNUMBER(OFFSET('Sanitation Data'!$G$12,0,10*ROW('Sanitation Data'!G16))),'Data Summary'!DH22="Yes"),OFFSET('Sanitation Data'!$G$12,0,10*ROW('Sanitation Data'!G16)),NA())</f>
        <v>#N/A</v>
      </c>
      <c r="AT22" s="103" t="e">
        <f ca="true">+IF(AND(ISNUMBER(OFFSET('Sanitation Data'!$G$13,0,10*ROW('Sanitation Data'!G16))),'Data Summary'!DI22="Yes"),OFFSET('Sanitation Data'!$G$13,0,10*ROW('Sanitation Data'!G16)),NA())</f>
        <v>#N/A</v>
      </c>
      <c r="AU22" s="103" t="e">
        <f ca="true">+IF(AND(ISNUMBER(OFFSET('Sanitation Data'!$H$5,0,10*ROW('Sanitation Data'!H16))),'Data Summary'!DJ22="Yes"),100-OFFSET('Sanitation Data'!$H$5,0,10*ROW('Sanitation Data'!H16)),NA())</f>
        <v>#N/A</v>
      </c>
      <c r="AV22" s="103" t="e">
        <f ca="true">+IF(AND(ISNUMBER(OFFSET('Sanitation Data'!$H$7,0,10*ROW('Sanitation Data'!H16))),'Data Summary'!DK22="Yes"),OFFSET('Sanitation Data'!$H$7,0,10*ROW('Sanitation Data'!H16)),NA())</f>
        <v>#N/A</v>
      </c>
      <c r="AW22" s="103" t="e">
        <f ca="true">+IF(AND(ISNUMBER(OFFSET('Sanitation Data'!$H$11,0,10*ROW('Sanitation Data'!H16))),'Data Summary'!DL22="Yes"),OFFSET('Sanitation Data'!$H$11,0,10*ROW('Sanitation Data'!H16)),NA())</f>
        <v>#N/A</v>
      </c>
      <c r="AX22" s="103" t="e">
        <f ca="true">+IF(AND(ISNUMBER(OFFSET('Sanitation Data'!$H$12,0,10*ROW('Sanitation Data'!H16))),'Data Summary'!DM22="Yes"),OFFSET('Sanitation Data'!$H$12,0,10*ROW('Sanitation Data'!H16)),NA())</f>
        <v>#N/A</v>
      </c>
      <c r="AY22" s="103" t="e">
        <f ca="true">+IF(AND(ISNUMBER(OFFSET('Sanitation Data'!$H$13,0,10*ROW('Sanitation Data'!H16))),'Data Summary'!DN22="Yes"),OFFSET('Sanitation Data'!$H$13,0,10*ROW('Sanitation Data'!H16)),NA())</f>
        <v>#N/A</v>
      </c>
      <c r="AZ22" s="108" t="e">
        <f ca="true">+IF(AND(ISNUMBER(OFFSET('Hygiene Data'!$C$6,0,10*ROW('Hygiene Data'!C16))),'Data Summary'!DO22="Yes"),OFFSET('Hygiene Data'!$C$6,0,10*ROW('Hygiene Data'!C16)),NA())</f>
        <v>#N/A</v>
      </c>
      <c r="BA22" s="108" t="e">
        <f ca="true">+IF(AND(ISNUMBER(OFFSET('Hygiene Data'!$C$8,0,10*ROW('Hygiene Data'!C16))),'Data Summary'!DP22="Yes"),OFFSET('Hygiene Data'!$C$8,0,10*ROW('Hygiene Data'!C16)),NA())</f>
        <v>#N/A</v>
      </c>
      <c r="BB22" s="108" t="e">
        <f ca="true">+IF(AND(ISNUMBER(OFFSET('Hygiene Data'!$C$10,0,10*ROW('Hygiene Data'!C16))),'Data Summary'!DQ22="Yes"),OFFSET('Hygiene Data'!$C$10,0,10*ROW('Hygiene Data'!C16)),NA())</f>
        <v>#N/A</v>
      </c>
      <c r="BC22" s="108" t="e">
        <f ca="true">+IF(AND(ISNUMBER(OFFSET('Hygiene Data'!$D$6,0,10*ROW('Hygiene Data'!D16))),'Data Summary'!DR22="Yes"),OFFSET('Hygiene Data'!$D$6,0,10*ROW('Hygiene Data'!D16)),NA())</f>
        <v>#N/A</v>
      </c>
      <c r="BD22" s="108" t="e">
        <f ca="true">+IF(AND(ISNUMBER(OFFSET('Hygiene Data'!$D$8,0,10*ROW('Hygiene Data'!D16))),'Data Summary'!DS22="Yes"),OFFSET('Hygiene Data'!$D$8,0,10*ROW('Hygiene Data'!D16)),NA())</f>
        <v>#N/A</v>
      </c>
      <c r="BE22" s="108" t="e">
        <f ca="true">+IF(AND(ISNUMBER(OFFSET('Hygiene Data'!$D$10,0,10*ROW('Hygiene Data'!D16))),'Data Summary'!DT22="Yes"),OFFSET('Hygiene Data'!$D$10,0,10*ROW('Hygiene Data'!D16)),NA())</f>
        <v>#N/A</v>
      </c>
      <c r="BF22" s="108" t="e">
        <f ca="true">+IF(AND(ISNUMBER(OFFSET('Hygiene Data'!$E$6,0,10*ROW('Hygiene Data'!E16))),'Data Summary'!DU22="Yes"),OFFSET('Hygiene Data'!$E$6,0,10*ROW('Hygiene Data'!E16)),NA())</f>
        <v>#N/A</v>
      </c>
      <c r="BG22" s="108" t="e">
        <f ca="true">+IF(AND(ISNUMBER(OFFSET('Hygiene Data'!$E$8,0,10*ROW('Hygiene Data'!E16))),'Data Summary'!DV22="Yes"),OFFSET('Hygiene Data'!$E$8,0,10*ROW('Hygiene Data'!E16)),NA())</f>
        <v>#N/A</v>
      </c>
      <c r="BH22" s="108" t="e">
        <f ca="true">+IF(AND(ISNUMBER(OFFSET('Hygiene Data'!$E$10,0,10*ROW('Hygiene Data'!E16))),'Data Summary'!DW22="Yes"),OFFSET('Hygiene Data'!$E$10,0,10*ROW('Hygiene Data'!E16)),NA())</f>
        <v>#N/A</v>
      </c>
      <c r="BI22" s="108" t="e">
        <f ca="true">+IF(AND(ISNUMBER(OFFSET('Hygiene Data'!$F$6,0,10*ROW('Hygiene Data'!F16))),'Data Summary'!DX22="Yes"),OFFSET('Hygiene Data'!$F$6,0,10*ROW('Hygiene Data'!F16)),NA())</f>
        <v>#N/A</v>
      </c>
      <c r="BJ22" s="108" t="e">
        <f ca="true">+IF(AND(ISNUMBER(OFFSET('Hygiene Data'!$F$8,0,10*ROW('Hygiene Data'!F16))),'Data Summary'!DY22="Yes"),OFFSET('Hygiene Data'!$F$8,0,10*ROW('Hygiene Data'!F16)),NA())</f>
        <v>#N/A</v>
      </c>
      <c r="BK22" s="108" t="e">
        <f ca="true">+IF(AND(ISNUMBER(OFFSET('Hygiene Data'!$F$10,0,10*ROW('Hygiene Data'!F16))),'Data Summary'!DZ22="Yes"),OFFSET('Hygiene Data'!$F$10,0,10*ROW('Hygiene Data'!F16)),NA())</f>
        <v>#N/A</v>
      </c>
      <c r="BL22" s="108" t="e">
        <f ca="true">+IF(AND(ISNUMBER(OFFSET('Hygiene Data'!$G$6,0,10*ROW('Hygiene Data'!G16))),'Data Summary'!EA22="Yes"),OFFSET('Hygiene Data'!$G$6,0,10*ROW('Hygiene Data'!G16)),NA())</f>
        <v>#N/A</v>
      </c>
      <c r="BM22" s="108" t="e">
        <f ca="true">+IF(AND(ISNUMBER(OFFSET('Hygiene Data'!$G$8,0,10*ROW('Hygiene Data'!G16))),'Data Summary'!EB22="Yes"),OFFSET('Hygiene Data'!$G$8,0,10*ROW('Hygiene Data'!G16)),NA())</f>
        <v>#N/A</v>
      </c>
      <c r="BN22" s="108" t="e">
        <f ca="true">+IF(AND(ISNUMBER(OFFSET('Hygiene Data'!$G$10,0,10*ROW('Hygiene Data'!G16))),'Data Summary'!EC22="Yes"),OFFSET('Hygiene Data'!$G$10,0,10*ROW('Hygiene Data'!G16)),NA())</f>
        <v>#N/A</v>
      </c>
      <c r="BO22" s="108" t="e">
        <f ca="true">+IF(AND(ISNUMBER(OFFSET('Hygiene Data'!$H$6,0,10*ROW('Hygiene Data'!H16))),'Data Summary'!ED22="Yes"),OFFSET('Hygiene Data'!$H$6,0,10*ROW('Hygiene Data'!H16)),NA())</f>
        <v>#N/A</v>
      </c>
      <c r="BP22" s="108" t="e">
        <f ca="true">+IF(AND(ISNUMBER(OFFSET('Hygiene Data'!$H$8,0,10*ROW('Hygiene Data'!H16))),'Data Summary'!EE22="Yes"),OFFSET('Hygiene Data'!$H$8,0,10*ROW('Hygiene Data'!H16)),NA())</f>
        <v>#N/A</v>
      </c>
      <c r="BQ22" s="108" t="e">
        <f ca="true">+IF(AND(ISNUMBER(OFFSET('Hygiene Data'!$H$10,0,10*ROW('Hygiene Data'!H16))),'Data Summary'!EF22="Yes"),OFFSET('Hygiene Data'!$H$10,0,10*ROW('Hygiene Data'!H16)),NA())</f>
        <v>#N/A</v>
      </c>
    </row>
    <row r="23" x14ac:dyDescent="0.2">
      <c r="A23" s="56" t="e">
        <f ca="true">+IF(OFFSET('Water Data'!$B$1,0,10*ROW('Water Data'!B17))="",NA(),OFFSET('Water Data'!$B$1,0,10*ROW('Water Data'!B17)))</f>
        <v>#N/A</v>
      </c>
      <c r="B23" s="56" t="e">
        <f ca="true">+IF(OFFSET('Water Data'!$A$3,0,10*ROW('Water Data'!A17))="",NA(),OFFSET('Water Data'!$A$3,0,10*ROW('Water Data'!A17)))</f>
        <v>#N/A</v>
      </c>
      <c r="C23" s="56" t="e">
        <f ca="true">+IF(OFFSET('Water Data'!$C$3,0,10*ROW('Water Data'!C17))="",NA(),OFFSET('Water Data'!$C$3,0,10*ROW('Water Data'!C17)))</f>
        <v>#N/A</v>
      </c>
      <c r="D23" s="57" t="e">
        <f ca="true">+IF(AND(ISNUMBER(OFFSET('Water Data'!$C$5,0,10*ROW('Water Data'!C17))),'Data Summary'!BS23="Yes"),100-OFFSET('Water Data'!$C$5,0,10*ROW('Water Data'!C17)),NA())</f>
        <v>#N/A</v>
      </c>
      <c r="E23" s="57" t="e">
        <f ca="true">+IF(AND(ISNUMBER(OFFSET('Water Data'!$C$7,0,10*ROW('Water Data'!C17))),'Data Summary'!BT23="Yes"),OFFSET('Water Data'!$C$7,0,10*ROW('Water Data'!C17)),NA())</f>
        <v>#N/A</v>
      </c>
      <c r="F23" s="57" t="e">
        <f ca="true">+IF(AND(ISNUMBER(OFFSET('Water Data'!$C$10,0,10*ROW('Water Data'!C17))),'Data Summary'!BU23="Yes"),OFFSET('Water Data'!$C$10,0,10*ROW('Water Data'!C17)),NA())</f>
        <v>#N/A</v>
      </c>
      <c r="G23" s="57" t="e">
        <f ca="true">+IF(AND(ISNUMBER(OFFSET('Water Data'!$D$5,0,10*ROW('Water Data'!D17))),'Data Summary'!BV23="Yes"),100-OFFSET('Water Data'!$D$5,0,10*ROW('Water Data'!D17)),NA())</f>
        <v>#N/A</v>
      </c>
      <c r="H23" s="57" t="e">
        <f ca="true">+IF(AND(ISNUMBER(OFFSET('Water Data'!$D$7,0,10*ROW('Water Data'!D17))),'Data Summary'!BW23="Yes"),OFFSET('Water Data'!$D$7,0,10*ROW('Water Data'!D17)),NA())</f>
        <v>#N/A</v>
      </c>
      <c r="I23" s="57" t="e">
        <f ca="true">+IF(AND(ISNUMBER(OFFSET('Water Data'!$D$10,0,10*ROW('Water Data'!D17))),'Data Summary'!BX23="Yes"),OFFSET('Water Data'!$D$10,0,10*ROW('Water Data'!D17)),NA())</f>
        <v>#N/A</v>
      </c>
      <c r="J23" s="57" t="e">
        <f ca="true">+IF(AND(ISNUMBER(OFFSET('Water Data'!$E$5,0,10*ROW('Water Data'!E17))),'Data Summary'!BY23="Yes"),100-OFFSET('Water Data'!$E$5,0,10*ROW('Water Data'!E17)),NA())</f>
        <v>#N/A</v>
      </c>
      <c r="K23" s="57" t="e">
        <f ca="true">+IF(AND(ISNUMBER(OFFSET('Water Data'!$E$7,0,10*ROW('Water Data'!E17))),'Data Summary'!BZ23="Yes"),OFFSET('Water Data'!$E$7,0,10*ROW('Water Data'!E17)),NA())</f>
        <v>#N/A</v>
      </c>
      <c r="L23" s="57" t="e">
        <f ca="true">+IF(AND(ISNUMBER(OFFSET('Water Data'!$E$10,0,10*ROW('Water Data'!E17))),'Data Summary'!CA23="Yes"),OFFSET('Water Data'!$E$10,0,10*ROW('Water Data'!E17)),NA())</f>
        <v>#N/A</v>
      </c>
      <c r="M23" s="57" t="e">
        <f ca="true">+IF(AND(ISNUMBER(OFFSET('Water Data'!$F$5,0,10*ROW('Water Data'!F17))),'Data Summary'!CB23="Yes"),100-OFFSET('Water Data'!$F$5,0,10*ROW('Water Data'!F17)),NA())</f>
        <v>#N/A</v>
      </c>
      <c r="N23" s="57" t="e">
        <f ca="true">+IF(AND(ISNUMBER(OFFSET('Water Data'!$F$7,0,10*ROW('Water Data'!F17))),'Data Summary'!CC23="Yes"),OFFSET('Water Data'!$F$7,0,10*ROW('Water Data'!F17)),NA())</f>
        <v>#N/A</v>
      </c>
      <c r="O23" s="57" t="e">
        <f ca="true">+IF(AND(ISNUMBER(OFFSET('Water Data'!$F$10,0,10*ROW('Water Data'!F17))),'Data Summary'!CD23="Yes"),OFFSET('Water Data'!$F$10,0,10*ROW('Water Data'!F17)),NA())</f>
        <v>#N/A</v>
      </c>
      <c r="P23" s="57" t="e">
        <f ca="true">+IF(AND(ISNUMBER(OFFSET('Water Data'!$G$5,0,10*ROW('Water Data'!G17))),'Data Summary'!CE23="Yes"),100-OFFSET('Water Data'!$G$5,0,10*ROW('Water Data'!G17)),NA())</f>
        <v>#N/A</v>
      </c>
      <c r="Q23" s="57" t="e">
        <f ca="true">+IF(AND(ISNUMBER(OFFSET('Water Data'!$G$7,0,10*ROW('Water Data'!G17))),'Data Summary'!CF23="Yes"),OFFSET('Water Data'!$G$7,0,10*ROW('Water Data'!G17)),NA())</f>
        <v>#N/A</v>
      </c>
      <c r="R23" s="57" t="e">
        <f ca="true">+IF(AND(ISNUMBER(OFFSET('Water Data'!$G$10,0,10*ROW('Water Data'!G17))),'Data Summary'!CG23="Yes"),OFFSET('Water Data'!$G$10,0,10*ROW('Water Data'!G17)),NA())</f>
        <v>#N/A</v>
      </c>
      <c r="S23" s="57" t="e">
        <f ca="true">+IF(AND(ISNUMBER(OFFSET('Water Data'!$H$5,0,10*ROW('Water Data'!H17))),'Data Summary'!CH23="Yes"),100-OFFSET('Water Data'!$H$5,0,10*ROW('Water Data'!H17)),NA())</f>
        <v>#N/A</v>
      </c>
      <c r="T23" s="57" t="e">
        <f ca="true">+IF(AND(ISNUMBER(OFFSET('Water Data'!$H$7,0,10*ROW('Water Data'!H17))),'Data Summary'!CI23="Yes"),OFFSET('Water Data'!$H$7,0,10*ROW('Water Data'!H17)),NA())</f>
        <v>#N/A</v>
      </c>
      <c r="U23" s="57" t="e">
        <f ca="true">+IF(AND(ISNUMBER(OFFSET('Water Data'!$H$10,0,10*ROW('Water Data'!H17))),'Data Summary'!CJ23="Yes"),OFFSET('Water Data'!$H$10,0,10*ROW('Water Data'!H17)),NA())</f>
        <v>#N/A</v>
      </c>
      <c r="V23" s="103" t="e">
        <f ca="true">+IF(AND(ISNUMBER(OFFSET('Sanitation Data'!$C$5,0,10*ROW('Sanitation Data'!C17))),'Data Summary'!CK23="Yes"),100-OFFSET('Sanitation Data'!$C$5,0,10*ROW('Sanitation Data'!C17)),NA())</f>
        <v>#N/A</v>
      </c>
      <c r="W23" s="103" t="e">
        <f ca="true">+IF(AND(ISNUMBER(OFFSET('Sanitation Data'!$C$7,0,10*ROW('Sanitation Data'!C17))),'Data Summary'!CL23="Yes"),OFFSET('Sanitation Data'!$C$7,0,10*ROW('Sanitation Data'!C17)),NA())</f>
        <v>#N/A</v>
      </c>
      <c r="X23" s="103" t="e">
        <f ca="true">+IF(AND(ISNUMBER(OFFSET('Sanitation Data'!$C$11,0,10*ROW('Sanitation Data'!C17))),'Data Summary'!CM23="Yes"),OFFSET('Sanitation Data'!$C$11,0,10*ROW('Sanitation Data'!C17)),NA())</f>
        <v>#N/A</v>
      </c>
      <c r="Y23" s="103" t="e">
        <f ca="true">+IF(AND(ISNUMBER(OFFSET('Sanitation Data'!$C$12,0,10*ROW('Sanitation Data'!C17))),'Data Summary'!CN23="Yes"),OFFSET('Sanitation Data'!$C$12,0,10*ROW('Sanitation Data'!C17)),NA())</f>
        <v>#N/A</v>
      </c>
      <c r="Z23" s="103" t="e">
        <f ca="true">+IF(AND(ISNUMBER(OFFSET('Sanitation Data'!$C$13,0,10*ROW('Sanitation Data'!C17))),'Data Summary'!CO23="Yes"),OFFSET('Sanitation Data'!$C$13,0,10*ROW('Sanitation Data'!C17)),NA())</f>
        <v>#N/A</v>
      </c>
      <c r="AA23" s="103" t="e">
        <f ca="true">+IF(AND(ISNUMBER(OFFSET('Sanitation Data'!$D$5,0,10*ROW('Sanitation Data'!D17))),'Data Summary'!CP23="Yes"),100-OFFSET('Sanitation Data'!$D$5,0,10*ROW('Sanitation Data'!D17)),NA())</f>
        <v>#N/A</v>
      </c>
      <c r="AB23" s="103" t="e">
        <f ca="true">+IF(AND(ISNUMBER(OFFSET('Sanitation Data'!$D$7,0,10*ROW('Sanitation Data'!D17))),'Data Summary'!CQ23="Yes"),OFFSET('Sanitation Data'!$D$7,0,10*ROW('Sanitation Data'!D17)),NA())</f>
        <v>#N/A</v>
      </c>
      <c r="AC23" s="103" t="e">
        <f ca="true">+IF(AND(ISNUMBER(OFFSET('Sanitation Data'!$D$11,0,10*ROW('Sanitation Data'!D17))),'Data Summary'!CR23="Yes"),OFFSET('Sanitation Data'!$D$11,0,10*ROW('Sanitation Data'!D17)),NA())</f>
        <v>#N/A</v>
      </c>
      <c r="AD23" s="103" t="e">
        <f ca="true">+IF(AND(ISNUMBER(OFFSET('Sanitation Data'!$D$12,0,10*ROW('Sanitation Data'!D17))),'Data Summary'!CS23="Yes"),OFFSET('Sanitation Data'!$D$12,0,10*ROW('Sanitation Data'!D17)),NA())</f>
        <v>#N/A</v>
      </c>
      <c r="AE23" s="103" t="e">
        <f ca="true">+IF(AND(ISNUMBER(OFFSET('Sanitation Data'!$D$13,0,10*ROW('Sanitation Data'!D17))),'Data Summary'!CT23="Yes"),OFFSET('Sanitation Data'!$D$13,0,10*ROW('Sanitation Data'!D17)),NA())</f>
        <v>#N/A</v>
      </c>
      <c r="AF23" s="103" t="e">
        <f ca="true">+IF(AND(ISNUMBER(OFFSET('Sanitation Data'!$E$5,0,10*ROW('Sanitation Data'!E17))),'Data Summary'!CU23="Yes"),100-OFFSET('Sanitation Data'!$E$5,0,10*ROW('Sanitation Data'!E17)),NA())</f>
        <v>#N/A</v>
      </c>
      <c r="AG23" s="103" t="e">
        <f ca="true">+IF(AND(ISNUMBER(OFFSET('Sanitation Data'!$E$7,0,10*ROW('Sanitation Data'!E17))),'Data Summary'!CV23="Yes"),OFFSET('Sanitation Data'!$E$7,0,10*ROW('Sanitation Data'!E17)),NA())</f>
        <v>#N/A</v>
      </c>
      <c r="AH23" s="103" t="e">
        <f ca="true">+IF(AND(ISNUMBER(OFFSET('Sanitation Data'!$E$11,0,10*ROW('Sanitation Data'!E17))),'Data Summary'!CW23="Yes"),OFFSET('Sanitation Data'!$E$11,0,10*ROW('Sanitation Data'!E17)),NA())</f>
        <v>#N/A</v>
      </c>
      <c r="AI23" s="103" t="e">
        <f ca="true">+IF(AND(ISNUMBER(OFFSET('Sanitation Data'!$E$12,0,10*ROW('Sanitation Data'!E17))),'Data Summary'!CX23="Yes"),OFFSET('Sanitation Data'!$E$12,0,10*ROW('Sanitation Data'!E17)),NA())</f>
        <v>#N/A</v>
      </c>
      <c r="AJ23" s="103" t="e">
        <f ca="true">+IF(AND(ISNUMBER(OFFSET('Sanitation Data'!$E$13,0,10*ROW('Sanitation Data'!E17))),'Data Summary'!CY23="Yes"),OFFSET('Sanitation Data'!$E$13,0,10*ROW('Sanitation Data'!E17)),NA())</f>
        <v>#N/A</v>
      </c>
      <c r="AK23" s="103" t="e">
        <f ca="true">+IF(AND(ISNUMBER(OFFSET('Sanitation Data'!$F$5,0,10*ROW('Sanitation Data'!F17))),'Data Summary'!CZ23="Yes"),100-OFFSET('Sanitation Data'!$F$5,0,10*ROW('Sanitation Data'!F17)),NA())</f>
        <v>#N/A</v>
      </c>
      <c r="AL23" s="103" t="e">
        <f ca="true">+IF(AND(ISNUMBER(OFFSET('Sanitation Data'!$F$7,0,10*ROW('Sanitation Data'!F17))),'Data Summary'!DA23="Yes"),OFFSET('Sanitation Data'!$F$7,0,10*ROW('Sanitation Data'!F17)),NA())</f>
        <v>#N/A</v>
      </c>
      <c r="AM23" s="103" t="e">
        <f ca="true">+IF(AND(ISNUMBER(OFFSET('Sanitation Data'!$F$11,0,10*ROW('Sanitation Data'!F17))),'Data Summary'!DB23="Yes"),OFFSET('Sanitation Data'!$F$11,0,10*ROW('Sanitation Data'!F17)),NA())</f>
        <v>#N/A</v>
      </c>
      <c r="AN23" s="103" t="e">
        <f ca="true">+IF(AND(ISNUMBER(OFFSET('Sanitation Data'!$F$12,0,10*ROW('Sanitation Data'!F17))),'Data Summary'!DC23="Yes"),OFFSET('Sanitation Data'!$F$12,0,10*ROW('Sanitation Data'!F17)),NA())</f>
        <v>#N/A</v>
      </c>
      <c r="AO23" s="103" t="e">
        <f ca="true">+IF(AND(ISNUMBER(OFFSET('Sanitation Data'!$F$13,0,10*ROW('Sanitation Data'!F17))),'Data Summary'!DD23="Yes"),OFFSET('Sanitation Data'!$F$13,0,10*ROW('Sanitation Data'!F17)),NA())</f>
        <v>#N/A</v>
      </c>
      <c r="AP23" s="103" t="e">
        <f ca="true">+IF(AND(ISNUMBER(OFFSET('Sanitation Data'!$G$5,0,10*ROW('Sanitation Data'!G17))),'Data Summary'!DE23="Yes"),100-OFFSET('Sanitation Data'!$G$5,0,10*ROW('Sanitation Data'!G17)),NA())</f>
        <v>#N/A</v>
      </c>
      <c r="AQ23" s="103" t="e">
        <f ca="true">+IF(AND(ISNUMBER(OFFSET('Sanitation Data'!$G$7,0,10*ROW('Sanitation Data'!G17))),'Data Summary'!DF23="Yes"),OFFSET('Sanitation Data'!$G$7,0,10*ROW('Sanitation Data'!G17)),NA())</f>
        <v>#N/A</v>
      </c>
      <c r="AR23" s="103" t="e">
        <f ca="true">+IF(AND(ISNUMBER(OFFSET('Sanitation Data'!$G$11,0,10*ROW('Sanitation Data'!G17))),'Data Summary'!DG23="Yes"),OFFSET('Sanitation Data'!$G$11,0,10*ROW('Sanitation Data'!G17)),NA())</f>
        <v>#N/A</v>
      </c>
      <c r="AS23" s="103" t="e">
        <f ca="true">+IF(AND(ISNUMBER(OFFSET('Sanitation Data'!$G$12,0,10*ROW('Sanitation Data'!G17))),'Data Summary'!DH23="Yes"),OFFSET('Sanitation Data'!$G$12,0,10*ROW('Sanitation Data'!G17)),NA())</f>
        <v>#N/A</v>
      </c>
      <c r="AT23" s="103" t="e">
        <f ca="true">+IF(AND(ISNUMBER(OFFSET('Sanitation Data'!$G$13,0,10*ROW('Sanitation Data'!G17))),'Data Summary'!DI23="Yes"),OFFSET('Sanitation Data'!$G$13,0,10*ROW('Sanitation Data'!G17)),NA())</f>
        <v>#N/A</v>
      </c>
      <c r="AU23" s="103" t="e">
        <f ca="true">+IF(AND(ISNUMBER(OFFSET('Sanitation Data'!$H$5,0,10*ROW('Sanitation Data'!H17))),'Data Summary'!DJ23="Yes"),100-OFFSET('Sanitation Data'!$H$5,0,10*ROW('Sanitation Data'!H17)),NA())</f>
        <v>#N/A</v>
      </c>
      <c r="AV23" s="103" t="e">
        <f ca="true">+IF(AND(ISNUMBER(OFFSET('Sanitation Data'!$H$7,0,10*ROW('Sanitation Data'!H17))),'Data Summary'!DK23="Yes"),OFFSET('Sanitation Data'!$H$7,0,10*ROW('Sanitation Data'!H17)),NA())</f>
        <v>#N/A</v>
      </c>
      <c r="AW23" s="103" t="e">
        <f ca="true">+IF(AND(ISNUMBER(OFFSET('Sanitation Data'!$H$11,0,10*ROW('Sanitation Data'!H17))),'Data Summary'!DL23="Yes"),OFFSET('Sanitation Data'!$H$11,0,10*ROW('Sanitation Data'!H17)),NA())</f>
        <v>#N/A</v>
      </c>
      <c r="AX23" s="103" t="e">
        <f ca="true">+IF(AND(ISNUMBER(OFFSET('Sanitation Data'!$H$12,0,10*ROW('Sanitation Data'!H17))),'Data Summary'!DM23="Yes"),OFFSET('Sanitation Data'!$H$12,0,10*ROW('Sanitation Data'!H17)),NA())</f>
        <v>#N/A</v>
      </c>
      <c r="AY23" s="103" t="e">
        <f ca="true">+IF(AND(ISNUMBER(OFFSET('Sanitation Data'!$H$13,0,10*ROW('Sanitation Data'!H17))),'Data Summary'!DN23="Yes"),OFFSET('Sanitation Data'!$H$13,0,10*ROW('Sanitation Data'!H17)),NA())</f>
        <v>#N/A</v>
      </c>
      <c r="AZ23" s="108" t="e">
        <f ca="true">+IF(AND(ISNUMBER(OFFSET('Hygiene Data'!$C$6,0,10*ROW('Hygiene Data'!C17))),'Data Summary'!DO23="Yes"),OFFSET('Hygiene Data'!$C$6,0,10*ROW('Hygiene Data'!C17)),NA())</f>
        <v>#N/A</v>
      </c>
      <c r="BA23" s="108" t="e">
        <f ca="true">+IF(AND(ISNUMBER(OFFSET('Hygiene Data'!$C$8,0,10*ROW('Hygiene Data'!C17))),'Data Summary'!DP23="Yes"),OFFSET('Hygiene Data'!$C$8,0,10*ROW('Hygiene Data'!C17)),NA())</f>
        <v>#N/A</v>
      </c>
      <c r="BB23" s="108" t="e">
        <f ca="true">+IF(AND(ISNUMBER(OFFSET('Hygiene Data'!$C$10,0,10*ROW('Hygiene Data'!C17))),'Data Summary'!DQ23="Yes"),OFFSET('Hygiene Data'!$C$10,0,10*ROW('Hygiene Data'!C17)),NA())</f>
        <v>#N/A</v>
      </c>
      <c r="BC23" s="108" t="e">
        <f ca="true">+IF(AND(ISNUMBER(OFFSET('Hygiene Data'!$D$6,0,10*ROW('Hygiene Data'!D17))),'Data Summary'!DR23="Yes"),OFFSET('Hygiene Data'!$D$6,0,10*ROW('Hygiene Data'!D17)),NA())</f>
        <v>#N/A</v>
      </c>
      <c r="BD23" s="108" t="e">
        <f ca="true">+IF(AND(ISNUMBER(OFFSET('Hygiene Data'!$D$8,0,10*ROW('Hygiene Data'!D17))),'Data Summary'!DS23="Yes"),OFFSET('Hygiene Data'!$D$8,0,10*ROW('Hygiene Data'!D17)),NA())</f>
        <v>#N/A</v>
      </c>
      <c r="BE23" s="108" t="e">
        <f ca="true">+IF(AND(ISNUMBER(OFFSET('Hygiene Data'!$D$10,0,10*ROW('Hygiene Data'!D17))),'Data Summary'!DT23="Yes"),OFFSET('Hygiene Data'!$D$10,0,10*ROW('Hygiene Data'!D17)),NA())</f>
        <v>#N/A</v>
      </c>
      <c r="BF23" s="108" t="e">
        <f ca="true">+IF(AND(ISNUMBER(OFFSET('Hygiene Data'!$E$6,0,10*ROW('Hygiene Data'!E17))),'Data Summary'!DU23="Yes"),OFFSET('Hygiene Data'!$E$6,0,10*ROW('Hygiene Data'!E17)),NA())</f>
        <v>#N/A</v>
      </c>
      <c r="BG23" s="108" t="e">
        <f ca="true">+IF(AND(ISNUMBER(OFFSET('Hygiene Data'!$E$8,0,10*ROW('Hygiene Data'!E17))),'Data Summary'!DV23="Yes"),OFFSET('Hygiene Data'!$E$8,0,10*ROW('Hygiene Data'!E17)),NA())</f>
        <v>#N/A</v>
      </c>
      <c r="BH23" s="108" t="e">
        <f ca="true">+IF(AND(ISNUMBER(OFFSET('Hygiene Data'!$E$10,0,10*ROW('Hygiene Data'!E17))),'Data Summary'!DW23="Yes"),OFFSET('Hygiene Data'!$E$10,0,10*ROW('Hygiene Data'!E17)),NA())</f>
        <v>#N/A</v>
      </c>
      <c r="BI23" s="108" t="e">
        <f ca="true">+IF(AND(ISNUMBER(OFFSET('Hygiene Data'!$F$6,0,10*ROW('Hygiene Data'!F17))),'Data Summary'!DX23="Yes"),OFFSET('Hygiene Data'!$F$6,0,10*ROW('Hygiene Data'!F17)),NA())</f>
        <v>#N/A</v>
      </c>
      <c r="BJ23" s="108" t="e">
        <f ca="true">+IF(AND(ISNUMBER(OFFSET('Hygiene Data'!$F$8,0,10*ROW('Hygiene Data'!F17))),'Data Summary'!DY23="Yes"),OFFSET('Hygiene Data'!$F$8,0,10*ROW('Hygiene Data'!F17)),NA())</f>
        <v>#N/A</v>
      </c>
      <c r="BK23" s="108" t="e">
        <f ca="true">+IF(AND(ISNUMBER(OFFSET('Hygiene Data'!$F$10,0,10*ROW('Hygiene Data'!F17))),'Data Summary'!DZ23="Yes"),OFFSET('Hygiene Data'!$F$10,0,10*ROW('Hygiene Data'!F17)),NA())</f>
        <v>#N/A</v>
      </c>
      <c r="BL23" s="108" t="e">
        <f ca="true">+IF(AND(ISNUMBER(OFFSET('Hygiene Data'!$G$6,0,10*ROW('Hygiene Data'!G17))),'Data Summary'!EA23="Yes"),OFFSET('Hygiene Data'!$G$6,0,10*ROW('Hygiene Data'!G17)),NA())</f>
        <v>#N/A</v>
      </c>
      <c r="BM23" s="108" t="e">
        <f ca="true">+IF(AND(ISNUMBER(OFFSET('Hygiene Data'!$G$8,0,10*ROW('Hygiene Data'!G17))),'Data Summary'!EB23="Yes"),OFFSET('Hygiene Data'!$G$8,0,10*ROW('Hygiene Data'!G17)),NA())</f>
        <v>#N/A</v>
      </c>
      <c r="BN23" s="108" t="e">
        <f ca="true">+IF(AND(ISNUMBER(OFFSET('Hygiene Data'!$G$10,0,10*ROW('Hygiene Data'!G17))),'Data Summary'!EC23="Yes"),OFFSET('Hygiene Data'!$G$10,0,10*ROW('Hygiene Data'!G17)),NA())</f>
        <v>#N/A</v>
      </c>
      <c r="BO23" s="108" t="e">
        <f ca="true">+IF(AND(ISNUMBER(OFFSET('Hygiene Data'!$H$6,0,10*ROW('Hygiene Data'!H17))),'Data Summary'!ED23="Yes"),OFFSET('Hygiene Data'!$H$6,0,10*ROW('Hygiene Data'!H17)),NA())</f>
        <v>#N/A</v>
      </c>
      <c r="BP23" s="108" t="e">
        <f ca="true">+IF(AND(ISNUMBER(OFFSET('Hygiene Data'!$H$8,0,10*ROW('Hygiene Data'!H17))),'Data Summary'!EE23="Yes"),OFFSET('Hygiene Data'!$H$8,0,10*ROW('Hygiene Data'!H17)),NA())</f>
        <v>#N/A</v>
      </c>
      <c r="BQ23" s="108" t="e">
        <f ca="true">+IF(AND(ISNUMBER(OFFSET('Hygiene Data'!$H$10,0,10*ROW('Hygiene Data'!H17))),'Data Summary'!EF23="Yes"),OFFSET('Hygiene Data'!$H$10,0,10*ROW('Hygiene Data'!H17)),NA())</f>
        <v>#N/A</v>
      </c>
    </row>
    <row r="24" x14ac:dyDescent="0.2">
      <c r="A24" s="56" t="e">
        <f ca="true">+IF(OFFSET('Water Data'!$B$1,0,10*ROW('Water Data'!B18))="",NA(),OFFSET('Water Data'!$B$1,0,10*ROW('Water Data'!B18)))</f>
        <v>#N/A</v>
      </c>
      <c r="B24" s="56" t="e">
        <f ca="true">+IF(OFFSET('Water Data'!$A$3,0,10*ROW('Water Data'!A18))="",NA(),OFFSET('Water Data'!$A$3,0,10*ROW('Water Data'!A18)))</f>
        <v>#N/A</v>
      </c>
      <c r="C24" s="56" t="e">
        <f ca="true">+IF(OFFSET('Water Data'!$C$3,0,10*ROW('Water Data'!C18))="",NA(),OFFSET('Water Data'!$C$3,0,10*ROW('Water Data'!C18)))</f>
        <v>#N/A</v>
      </c>
      <c r="D24" s="57" t="e">
        <f ca="true">+IF(AND(ISNUMBER(OFFSET('Water Data'!$C$5,0,10*ROW('Water Data'!C18))),'Data Summary'!BS24="Yes"),100-OFFSET('Water Data'!$C$5,0,10*ROW('Water Data'!C18)),NA())</f>
        <v>#N/A</v>
      </c>
      <c r="E24" s="57" t="e">
        <f ca="true">+IF(AND(ISNUMBER(OFFSET('Water Data'!$C$7,0,10*ROW('Water Data'!C18))),'Data Summary'!BT24="Yes"),OFFSET('Water Data'!$C$7,0,10*ROW('Water Data'!C18)),NA())</f>
        <v>#N/A</v>
      </c>
      <c r="F24" s="57" t="e">
        <f ca="true">+IF(AND(ISNUMBER(OFFSET('Water Data'!$C$10,0,10*ROW('Water Data'!C18))),'Data Summary'!BU24="Yes"),OFFSET('Water Data'!$C$10,0,10*ROW('Water Data'!C18)),NA())</f>
        <v>#N/A</v>
      </c>
      <c r="G24" s="57" t="e">
        <f ca="true">+IF(AND(ISNUMBER(OFFSET('Water Data'!$D$5,0,10*ROW('Water Data'!D18))),'Data Summary'!BV24="Yes"),100-OFFSET('Water Data'!$D$5,0,10*ROW('Water Data'!D18)),NA())</f>
        <v>#N/A</v>
      </c>
      <c r="H24" s="57" t="e">
        <f ca="true">+IF(AND(ISNUMBER(OFFSET('Water Data'!$D$7,0,10*ROW('Water Data'!D18))),'Data Summary'!BW24="Yes"),OFFSET('Water Data'!$D$7,0,10*ROW('Water Data'!D18)),NA())</f>
        <v>#N/A</v>
      </c>
      <c r="I24" s="57" t="e">
        <f ca="true">+IF(AND(ISNUMBER(OFFSET('Water Data'!$D$10,0,10*ROW('Water Data'!D18))),'Data Summary'!BX24="Yes"),OFFSET('Water Data'!$D$10,0,10*ROW('Water Data'!D18)),NA())</f>
        <v>#N/A</v>
      </c>
      <c r="J24" s="57" t="e">
        <f ca="true">+IF(AND(ISNUMBER(OFFSET('Water Data'!$E$5,0,10*ROW('Water Data'!E18))),'Data Summary'!BY24="Yes"),100-OFFSET('Water Data'!$E$5,0,10*ROW('Water Data'!E18)),NA())</f>
        <v>#N/A</v>
      </c>
      <c r="K24" s="57" t="e">
        <f ca="true">+IF(AND(ISNUMBER(OFFSET('Water Data'!$E$7,0,10*ROW('Water Data'!E18))),'Data Summary'!BZ24="Yes"),OFFSET('Water Data'!$E$7,0,10*ROW('Water Data'!E18)),NA())</f>
        <v>#N/A</v>
      </c>
      <c r="L24" s="57" t="e">
        <f ca="true">+IF(AND(ISNUMBER(OFFSET('Water Data'!$E$10,0,10*ROW('Water Data'!E18))),'Data Summary'!CA24="Yes"),OFFSET('Water Data'!$E$10,0,10*ROW('Water Data'!E18)),NA())</f>
        <v>#N/A</v>
      </c>
      <c r="M24" s="57" t="e">
        <f ca="true">+IF(AND(ISNUMBER(OFFSET('Water Data'!$F$5,0,10*ROW('Water Data'!F18))),'Data Summary'!CB24="Yes"),100-OFFSET('Water Data'!$F$5,0,10*ROW('Water Data'!F18)),NA())</f>
        <v>#N/A</v>
      </c>
      <c r="N24" s="57" t="e">
        <f ca="true">+IF(AND(ISNUMBER(OFFSET('Water Data'!$F$7,0,10*ROW('Water Data'!F18))),'Data Summary'!CC24="Yes"),OFFSET('Water Data'!$F$7,0,10*ROW('Water Data'!F18)),NA())</f>
        <v>#N/A</v>
      </c>
      <c r="O24" s="57" t="e">
        <f ca="true">+IF(AND(ISNUMBER(OFFSET('Water Data'!$F$10,0,10*ROW('Water Data'!F18))),'Data Summary'!CD24="Yes"),OFFSET('Water Data'!$F$10,0,10*ROW('Water Data'!F18)),NA())</f>
        <v>#N/A</v>
      </c>
      <c r="P24" s="57" t="e">
        <f ca="true">+IF(AND(ISNUMBER(OFFSET('Water Data'!$G$5,0,10*ROW('Water Data'!G18))),'Data Summary'!CE24="Yes"),100-OFFSET('Water Data'!$G$5,0,10*ROW('Water Data'!G18)),NA())</f>
        <v>#N/A</v>
      </c>
      <c r="Q24" s="57" t="e">
        <f ca="true">+IF(AND(ISNUMBER(OFFSET('Water Data'!$G$7,0,10*ROW('Water Data'!G18))),'Data Summary'!CF24="Yes"),OFFSET('Water Data'!$G$7,0,10*ROW('Water Data'!G18)),NA())</f>
        <v>#N/A</v>
      </c>
      <c r="R24" s="57" t="e">
        <f ca="true">+IF(AND(ISNUMBER(OFFSET('Water Data'!$G$10,0,10*ROW('Water Data'!G18))),'Data Summary'!CG24="Yes"),OFFSET('Water Data'!$G$10,0,10*ROW('Water Data'!G18)),NA())</f>
        <v>#N/A</v>
      </c>
      <c r="S24" s="57" t="e">
        <f ca="true">+IF(AND(ISNUMBER(OFFSET('Water Data'!$H$5,0,10*ROW('Water Data'!H18))),'Data Summary'!CH24="Yes"),100-OFFSET('Water Data'!$H$5,0,10*ROW('Water Data'!H18)),NA())</f>
        <v>#N/A</v>
      </c>
      <c r="T24" s="57" t="e">
        <f ca="true">+IF(AND(ISNUMBER(OFFSET('Water Data'!$H$7,0,10*ROW('Water Data'!H18))),'Data Summary'!CI24="Yes"),OFFSET('Water Data'!$H$7,0,10*ROW('Water Data'!H18)),NA())</f>
        <v>#N/A</v>
      </c>
      <c r="U24" s="57" t="e">
        <f ca="true">+IF(AND(ISNUMBER(OFFSET('Water Data'!$H$10,0,10*ROW('Water Data'!H18))),'Data Summary'!CJ24="Yes"),OFFSET('Water Data'!$H$10,0,10*ROW('Water Data'!H18)),NA())</f>
        <v>#N/A</v>
      </c>
      <c r="V24" s="103" t="e">
        <f ca="true">+IF(AND(ISNUMBER(OFFSET('Sanitation Data'!$C$5,0,10*ROW('Sanitation Data'!C18))),'Data Summary'!CK24="Yes"),100-OFFSET('Sanitation Data'!$C$5,0,10*ROW('Sanitation Data'!C18)),NA())</f>
        <v>#N/A</v>
      </c>
      <c r="W24" s="103" t="e">
        <f ca="true">+IF(AND(ISNUMBER(OFFSET('Sanitation Data'!$C$7,0,10*ROW('Sanitation Data'!C18))),'Data Summary'!CL24="Yes"),OFFSET('Sanitation Data'!$C$7,0,10*ROW('Sanitation Data'!C18)),NA())</f>
        <v>#N/A</v>
      </c>
      <c r="X24" s="103" t="e">
        <f ca="true">+IF(AND(ISNUMBER(OFFSET('Sanitation Data'!$C$11,0,10*ROW('Sanitation Data'!C18))),'Data Summary'!CM24="Yes"),OFFSET('Sanitation Data'!$C$11,0,10*ROW('Sanitation Data'!C18)),NA())</f>
        <v>#N/A</v>
      </c>
      <c r="Y24" s="103" t="e">
        <f ca="true">+IF(AND(ISNUMBER(OFFSET('Sanitation Data'!$C$12,0,10*ROW('Sanitation Data'!C18))),'Data Summary'!CN24="Yes"),OFFSET('Sanitation Data'!$C$12,0,10*ROW('Sanitation Data'!C18)),NA())</f>
        <v>#N/A</v>
      </c>
      <c r="Z24" s="103" t="e">
        <f ca="true">+IF(AND(ISNUMBER(OFFSET('Sanitation Data'!$C$13,0,10*ROW('Sanitation Data'!C18))),'Data Summary'!CO24="Yes"),OFFSET('Sanitation Data'!$C$13,0,10*ROW('Sanitation Data'!C18)),NA())</f>
        <v>#N/A</v>
      </c>
      <c r="AA24" s="103" t="e">
        <f ca="true">+IF(AND(ISNUMBER(OFFSET('Sanitation Data'!$D$5,0,10*ROW('Sanitation Data'!D18))),'Data Summary'!CP24="Yes"),100-OFFSET('Sanitation Data'!$D$5,0,10*ROW('Sanitation Data'!D18)),NA())</f>
        <v>#N/A</v>
      </c>
      <c r="AB24" s="103" t="e">
        <f ca="true">+IF(AND(ISNUMBER(OFFSET('Sanitation Data'!$D$7,0,10*ROW('Sanitation Data'!D18))),'Data Summary'!CQ24="Yes"),OFFSET('Sanitation Data'!$D$7,0,10*ROW('Sanitation Data'!D18)),NA())</f>
        <v>#N/A</v>
      </c>
      <c r="AC24" s="103" t="e">
        <f ca="true">+IF(AND(ISNUMBER(OFFSET('Sanitation Data'!$D$11,0,10*ROW('Sanitation Data'!D18))),'Data Summary'!CR24="Yes"),OFFSET('Sanitation Data'!$D$11,0,10*ROW('Sanitation Data'!D18)),NA())</f>
        <v>#N/A</v>
      </c>
      <c r="AD24" s="103" t="e">
        <f ca="true">+IF(AND(ISNUMBER(OFFSET('Sanitation Data'!$D$12,0,10*ROW('Sanitation Data'!D18))),'Data Summary'!CS24="Yes"),OFFSET('Sanitation Data'!$D$12,0,10*ROW('Sanitation Data'!D18)),NA())</f>
        <v>#N/A</v>
      </c>
      <c r="AE24" s="103" t="e">
        <f ca="true">+IF(AND(ISNUMBER(OFFSET('Sanitation Data'!$D$13,0,10*ROW('Sanitation Data'!D18))),'Data Summary'!CT24="Yes"),OFFSET('Sanitation Data'!$D$13,0,10*ROW('Sanitation Data'!D18)),NA())</f>
        <v>#N/A</v>
      </c>
      <c r="AF24" s="103" t="e">
        <f ca="true">+IF(AND(ISNUMBER(OFFSET('Sanitation Data'!$E$5,0,10*ROW('Sanitation Data'!E18))),'Data Summary'!CU24="Yes"),100-OFFSET('Sanitation Data'!$E$5,0,10*ROW('Sanitation Data'!E18)),NA())</f>
        <v>#N/A</v>
      </c>
      <c r="AG24" s="103" t="e">
        <f ca="true">+IF(AND(ISNUMBER(OFFSET('Sanitation Data'!$E$7,0,10*ROW('Sanitation Data'!E18))),'Data Summary'!CV24="Yes"),OFFSET('Sanitation Data'!$E$7,0,10*ROW('Sanitation Data'!E18)),NA())</f>
        <v>#N/A</v>
      </c>
      <c r="AH24" s="103" t="e">
        <f ca="true">+IF(AND(ISNUMBER(OFFSET('Sanitation Data'!$E$11,0,10*ROW('Sanitation Data'!E18))),'Data Summary'!CW24="Yes"),OFFSET('Sanitation Data'!$E$11,0,10*ROW('Sanitation Data'!E18)),NA())</f>
        <v>#N/A</v>
      </c>
      <c r="AI24" s="103" t="e">
        <f ca="true">+IF(AND(ISNUMBER(OFFSET('Sanitation Data'!$E$12,0,10*ROW('Sanitation Data'!E18))),'Data Summary'!CX24="Yes"),OFFSET('Sanitation Data'!$E$12,0,10*ROW('Sanitation Data'!E18)),NA())</f>
        <v>#N/A</v>
      </c>
      <c r="AJ24" s="103" t="e">
        <f ca="true">+IF(AND(ISNUMBER(OFFSET('Sanitation Data'!$E$13,0,10*ROW('Sanitation Data'!E18))),'Data Summary'!CY24="Yes"),OFFSET('Sanitation Data'!$E$13,0,10*ROW('Sanitation Data'!E18)),NA())</f>
        <v>#N/A</v>
      </c>
      <c r="AK24" s="103" t="e">
        <f ca="true">+IF(AND(ISNUMBER(OFFSET('Sanitation Data'!$F$5,0,10*ROW('Sanitation Data'!F18))),'Data Summary'!CZ24="Yes"),100-OFFSET('Sanitation Data'!$F$5,0,10*ROW('Sanitation Data'!F18)),NA())</f>
        <v>#N/A</v>
      </c>
      <c r="AL24" s="103" t="e">
        <f ca="true">+IF(AND(ISNUMBER(OFFSET('Sanitation Data'!$F$7,0,10*ROW('Sanitation Data'!F18))),'Data Summary'!DA24="Yes"),OFFSET('Sanitation Data'!$F$7,0,10*ROW('Sanitation Data'!F18)),NA())</f>
        <v>#N/A</v>
      </c>
      <c r="AM24" s="103" t="e">
        <f ca="true">+IF(AND(ISNUMBER(OFFSET('Sanitation Data'!$F$11,0,10*ROW('Sanitation Data'!F18))),'Data Summary'!DB24="Yes"),OFFSET('Sanitation Data'!$F$11,0,10*ROW('Sanitation Data'!F18)),NA())</f>
        <v>#N/A</v>
      </c>
      <c r="AN24" s="103" t="e">
        <f ca="true">+IF(AND(ISNUMBER(OFFSET('Sanitation Data'!$F$12,0,10*ROW('Sanitation Data'!F18))),'Data Summary'!DC24="Yes"),OFFSET('Sanitation Data'!$F$12,0,10*ROW('Sanitation Data'!F18)),NA())</f>
        <v>#N/A</v>
      </c>
      <c r="AO24" s="103" t="e">
        <f ca="true">+IF(AND(ISNUMBER(OFFSET('Sanitation Data'!$F$13,0,10*ROW('Sanitation Data'!F18))),'Data Summary'!DD24="Yes"),OFFSET('Sanitation Data'!$F$13,0,10*ROW('Sanitation Data'!F18)),NA())</f>
        <v>#N/A</v>
      </c>
      <c r="AP24" s="103" t="e">
        <f ca="true">+IF(AND(ISNUMBER(OFFSET('Sanitation Data'!$G$5,0,10*ROW('Sanitation Data'!G18))),'Data Summary'!DE24="Yes"),100-OFFSET('Sanitation Data'!$G$5,0,10*ROW('Sanitation Data'!G18)),NA())</f>
        <v>#N/A</v>
      </c>
      <c r="AQ24" s="103" t="e">
        <f ca="true">+IF(AND(ISNUMBER(OFFSET('Sanitation Data'!$G$7,0,10*ROW('Sanitation Data'!G18))),'Data Summary'!DF24="Yes"),OFFSET('Sanitation Data'!$G$7,0,10*ROW('Sanitation Data'!G18)),NA())</f>
        <v>#N/A</v>
      </c>
      <c r="AR24" s="103" t="e">
        <f ca="true">+IF(AND(ISNUMBER(OFFSET('Sanitation Data'!$G$11,0,10*ROW('Sanitation Data'!G18))),'Data Summary'!DG24="Yes"),OFFSET('Sanitation Data'!$G$11,0,10*ROW('Sanitation Data'!G18)),NA())</f>
        <v>#N/A</v>
      </c>
      <c r="AS24" s="103" t="e">
        <f ca="true">+IF(AND(ISNUMBER(OFFSET('Sanitation Data'!$G$12,0,10*ROW('Sanitation Data'!G18))),'Data Summary'!DH24="Yes"),OFFSET('Sanitation Data'!$G$12,0,10*ROW('Sanitation Data'!G18)),NA())</f>
        <v>#N/A</v>
      </c>
      <c r="AT24" s="103" t="e">
        <f ca="true">+IF(AND(ISNUMBER(OFFSET('Sanitation Data'!$G$13,0,10*ROW('Sanitation Data'!G18))),'Data Summary'!DI24="Yes"),OFFSET('Sanitation Data'!$G$13,0,10*ROW('Sanitation Data'!G18)),NA())</f>
        <v>#N/A</v>
      </c>
      <c r="AU24" s="103" t="e">
        <f ca="true">+IF(AND(ISNUMBER(OFFSET('Sanitation Data'!$H$5,0,10*ROW('Sanitation Data'!H18))),'Data Summary'!DJ24="Yes"),100-OFFSET('Sanitation Data'!$H$5,0,10*ROW('Sanitation Data'!H18)),NA())</f>
        <v>#N/A</v>
      </c>
      <c r="AV24" s="103" t="e">
        <f ca="true">+IF(AND(ISNUMBER(OFFSET('Sanitation Data'!$H$7,0,10*ROW('Sanitation Data'!H18))),'Data Summary'!DK24="Yes"),OFFSET('Sanitation Data'!$H$7,0,10*ROW('Sanitation Data'!H18)),NA())</f>
        <v>#N/A</v>
      </c>
      <c r="AW24" s="103" t="e">
        <f ca="true">+IF(AND(ISNUMBER(OFFSET('Sanitation Data'!$H$11,0,10*ROW('Sanitation Data'!H18))),'Data Summary'!DL24="Yes"),OFFSET('Sanitation Data'!$H$11,0,10*ROW('Sanitation Data'!H18)),NA())</f>
        <v>#N/A</v>
      </c>
      <c r="AX24" s="103" t="e">
        <f ca="true">+IF(AND(ISNUMBER(OFFSET('Sanitation Data'!$H$12,0,10*ROW('Sanitation Data'!H18))),'Data Summary'!DM24="Yes"),OFFSET('Sanitation Data'!$H$12,0,10*ROW('Sanitation Data'!H18)),NA())</f>
        <v>#N/A</v>
      </c>
      <c r="AY24" s="103" t="e">
        <f ca="true">+IF(AND(ISNUMBER(OFFSET('Sanitation Data'!$H$13,0,10*ROW('Sanitation Data'!H18))),'Data Summary'!DN24="Yes"),OFFSET('Sanitation Data'!$H$13,0,10*ROW('Sanitation Data'!H18)),NA())</f>
        <v>#N/A</v>
      </c>
      <c r="AZ24" s="108" t="e">
        <f ca="true">+IF(AND(ISNUMBER(OFFSET('Hygiene Data'!$C$6,0,10*ROW('Hygiene Data'!C18))),'Data Summary'!DO24="Yes"),OFFSET('Hygiene Data'!$C$6,0,10*ROW('Hygiene Data'!C18)),NA())</f>
        <v>#N/A</v>
      </c>
      <c r="BA24" s="108" t="e">
        <f ca="true">+IF(AND(ISNUMBER(OFFSET('Hygiene Data'!$C$8,0,10*ROW('Hygiene Data'!C18))),'Data Summary'!DP24="Yes"),OFFSET('Hygiene Data'!$C$8,0,10*ROW('Hygiene Data'!C18)),NA())</f>
        <v>#N/A</v>
      </c>
      <c r="BB24" s="108" t="e">
        <f ca="true">+IF(AND(ISNUMBER(OFFSET('Hygiene Data'!$C$10,0,10*ROW('Hygiene Data'!C18))),'Data Summary'!DQ24="Yes"),OFFSET('Hygiene Data'!$C$10,0,10*ROW('Hygiene Data'!C18)),NA())</f>
        <v>#N/A</v>
      </c>
      <c r="BC24" s="108" t="e">
        <f ca="true">+IF(AND(ISNUMBER(OFFSET('Hygiene Data'!$D$6,0,10*ROW('Hygiene Data'!D18))),'Data Summary'!DR24="Yes"),OFFSET('Hygiene Data'!$D$6,0,10*ROW('Hygiene Data'!D18)),NA())</f>
        <v>#N/A</v>
      </c>
      <c r="BD24" s="108" t="e">
        <f ca="true">+IF(AND(ISNUMBER(OFFSET('Hygiene Data'!$D$8,0,10*ROW('Hygiene Data'!D18))),'Data Summary'!DS24="Yes"),OFFSET('Hygiene Data'!$D$8,0,10*ROW('Hygiene Data'!D18)),NA())</f>
        <v>#N/A</v>
      </c>
      <c r="BE24" s="108" t="e">
        <f ca="true">+IF(AND(ISNUMBER(OFFSET('Hygiene Data'!$D$10,0,10*ROW('Hygiene Data'!D18))),'Data Summary'!DT24="Yes"),OFFSET('Hygiene Data'!$D$10,0,10*ROW('Hygiene Data'!D18)),NA())</f>
        <v>#N/A</v>
      </c>
      <c r="BF24" s="108" t="e">
        <f ca="true">+IF(AND(ISNUMBER(OFFSET('Hygiene Data'!$E$6,0,10*ROW('Hygiene Data'!E18))),'Data Summary'!DU24="Yes"),OFFSET('Hygiene Data'!$E$6,0,10*ROW('Hygiene Data'!E18)),NA())</f>
        <v>#N/A</v>
      </c>
      <c r="BG24" s="108" t="e">
        <f ca="true">+IF(AND(ISNUMBER(OFFSET('Hygiene Data'!$E$8,0,10*ROW('Hygiene Data'!E18))),'Data Summary'!DV24="Yes"),OFFSET('Hygiene Data'!$E$8,0,10*ROW('Hygiene Data'!E18)),NA())</f>
        <v>#N/A</v>
      </c>
      <c r="BH24" s="108" t="e">
        <f ca="true">+IF(AND(ISNUMBER(OFFSET('Hygiene Data'!$E$10,0,10*ROW('Hygiene Data'!E18))),'Data Summary'!DW24="Yes"),OFFSET('Hygiene Data'!$E$10,0,10*ROW('Hygiene Data'!E18)),NA())</f>
        <v>#N/A</v>
      </c>
      <c r="BI24" s="108" t="e">
        <f ca="true">+IF(AND(ISNUMBER(OFFSET('Hygiene Data'!$F$6,0,10*ROW('Hygiene Data'!F18))),'Data Summary'!DX24="Yes"),OFFSET('Hygiene Data'!$F$6,0,10*ROW('Hygiene Data'!F18)),NA())</f>
        <v>#N/A</v>
      </c>
      <c r="BJ24" s="108" t="e">
        <f ca="true">+IF(AND(ISNUMBER(OFFSET('Hygiene Data'!$F$8,0,10*ROW('Hygiene Data'!F18))),'Data Summary'!DY24="Yes"),OFFSET('Hygiene Data'!$F$8,0,10*ROW('Hygiene Data'!F18)),NA())</f>
        <v>#N/A</v>
      </c>
      <c r="BK24" s="108" t="e">
        <f ca="true">+IF(AND(ISNUMBER(OFFSET('Hygiene Data'!$F$10,0,10*ROW('Hygiene Data'!F18))),'Data Summary'!DZ24="Yes"),OFFSET('Hygiene Data'!$F$10,0,10*ROW('Hygiene Data'!F18)),NA())</f>
        <v>#N/A</v>
      </c>
      <c r="BL24" s="108" t="e">
        <f ca="true">+IF(AND(ISNUMBER(OFFSET('Hygiene Data'!$G$6,0,10*ROW('Hygiene Data'!G18))),'Data Summary'!EA24="Yes"),OFFSET('Hygiene Data'!$G$6,0,10*ROW('Hygiene Data'!G18)),NA())</f>
        <v>#N/A</v>
      </c>
      <c r="BM24" s="108" t="e">
        <f ca="true">+IF(AND(ISNUMBER(OFFSET('Hygiene Data'!$G$8,0,10*ROW('Hygiene Data'!G18))),'Data Summary'!EB24="Yes"),OFFSET('Hygiene Data'!$G$8,0,10*ROW('Hygiene Data'!G18)),NA())</f>
        <v>#N/A</v>
      </c>
      <c r="BN24" s="108" t="e">
        <f ca="true">+IF(AND(ISNUMBER(OFFSET('Hygiene Data'!$G$10,0,10*ROW('Hygiene Data'!G18))),'Data Summary'!EC24="Yes"),OFFSET('Hygiene Data'!$G$10,0,10*ROW('Hygiene Data'!G18)),NA())</f>
        <v>#N/A</v>
      </c>
      <c r="BO24" s="108" t="e">
        <f ca="true">+IF(AND(ISNUMBER(OFFSET('Hygiene Data'!$H$6,0,10*ROW('Hygiene Data'!H18))),'Data Summary'!ED24="Yes"),OFFSET('Hygiene Data'!$H$6,0,10*ROW('Hygiene Data'!H18)),NA())</f>
        <v>#N/A</v>
      </c>
      <c r="BP24" s="108" t="e">
        <f ca="true">+IF(AND(ISNUMBER(OFFSET('Hygiene Data'!$H$8,0,10*ROW('Hygiene Data'!H18))),'Data Summary'!EE24="Yes"),OFFSET('Hygiene Data'!$H$8,0,10*ROW('Hygiene Data'!H18)),NA())</f>
        <v>#N/A</v>
      </c>
      <c r="BQ24" s="108" t="e">
        <f ca="true">+IF(AND(ISNUMBER(OFFSET('Hygiene Data'!$H$10,0,10*ROW('Hygiene Data'!H18))),'Data Summary'!EF24="Yes"),OFFSET('Hygiene Data'!$H$10,0,10*ROW('Hygiene Data'!H18)),NA())</f>
        <v>#N/A</v>
      </c>
    </row>
    <row r="25" x14ac:dyDescent="0.2">
      <c r="A25" s="56" t="e">
        <f ca="true">+IF(OFFSET('Water Data'!$B$1,0,10*ROW('Water Data'!B19))="",NA(),OFFSET('Water Data'!$B$1,0,10*ROW('Water Data'!B19)))</f>
        <v>#N/A</v>
      </c>
      <c r="B25" s="56" t="e">
        <f ca="true">+IF(OFFSET('Water Data'!$A$3,0,10*ROW('Water Data'!A19))="",NA(),OFFSET('Water Data'!$A$3,0,10*ROW('Water Data'!A19)))</f>
        <v>#N/A</v>
      </c>
      <c r="C25" s="56" t="e">
        <f ca="true">+IF(OFFSET('Water Data'!$C$3,0,10*ROW('Water Data'!C19))="",NA(),OFFSET('Water Data'!$C$3,0,10*ROW('Water Data'!C19)))</f>
        <v>#N/A</v>
      </c>
      <c r="D25" s="57" t="e">
        <f ca="true">+IF(AND(ISNUMBER(OFFSET('Water Data'!$C$5,0,10*ROW('Water Data'!C19))),'Data Summary'!BS25="Yes"),100-OFFSET('Water Data'!$C$5,0,10*ROW('Water Data'!C19)),NA())</f>
        <v>#N/A</v>
      </c>
      <c r="E25" s="57" t="e">
        <f ca="true">+IF(AND(ISNUMBER(OFFSET('Water Data'!$C$7,0,10*ROW('Water Data'!C19))),'Data Summary'!BT25="Yes"),OFFSET('Water Data'!$C$7,0,10*ROW('Water Data'!C19)),NA())</f>
        <v>#N/A</v>
      </c>
      <c r="F25" s="57" t="e">
        <f ca="true">+IF(AND(ISNUMBER(OFFSET('Water Data'!$C$10,0,10*ROW('Water Data'!C19))),'Data Summary'!BU25="Yes"),OFFSET('Water Data'!$C$10,0,10*ROW('Water Data'!C19)),NA())</f>
        <v>#N/A</v>
      </c>
      <c r="G25" s="57" t="e">
        <f ca="true">+IF(AND(ISNUMBER(OFFSET('Water Data'!$D$5,0,10*ROW('Water Data'!D19))),'Data Summary'!BV25="Yes"),100-OFFSET('Water Data'!$D$5,0,10*ROW('Water Data'!D19)),NA())</f>
        <v>#N/A</v>
      </c>
      <c r="H25" s="57" t="e">
        <f ca="true">+IF(AND(ISNUMBER(OFFSET('Water Data'!$D$7,0,10*ROW('Water Data'!D19))),'Data Summary'!BW25="Yes"),OFFSET('Water Data'!$D$7,0,10*ROW('Water Data'!D19)),NA())</f>
        <v>#N/A</v>
      </c>
      <c r="I25" s="57" t="e">
        <f ca="true">+IF(AND(ISNUMBER(OFFSET('Water Data'!$D$10,0,10*ROW('Water Data'!D19))),'Data Summary'!BX25="Yes"),OFFSET('Water Data'!$D$10,0,10*ROW('Water Data'!D19)),NA())</f>
        <v>#N/A</v>
      </c>
      <c r="J25" s="57" t="e">
        <f ca="true">+IF(AND(ISNUMBER(OFFSET('Water Data'!$E$5,0,10*ROW('Water Data'!E19))),'Data Summary'!BY25="Yes"),100-OFFSET('Water Data'!$E$5,0,10*ROW('Water Data'!E19)),NA())</f>
        <v>#N/A</v>
      </c>
      <c r="K25" s="57" t="e">
        <f ca="true">+IF(AND(ISNUMBER(OFFSET('Water Data'!$E$7,0,10*ROW('Water Data'!E19))),'Data Summary'!BZ25="Yes"),OFFSET('Water Data'!$E$7,0,10*ROW('Water Data'!E19)),NA())</f>
        <v>#N/A</v>
      </c>
      <c r="L25" s="57" t="e">
        <f ca="true">+IF(AND(ISNUMBER(OFFSET('Water Data'!$E$10,0,10*ROW('Water Data'!E19))),'Data Summary'!CA25="Yes"),OFFSET('Water Data'!$E$10,0,10*ROW('Water Data'!E19)),NA())</f>
        <v>#N/A</v>
      </c>
      <c r="M25" s="57" t="e">
        <f ca="true">+IF(AND(ISNUMBER(OFFSET('Water Data'!$F$5,0,10*ROW('Water Data'!F19))),'Data Summary'!CB25="Yes"),100-OFFSET('Water Data'!$F$5,0,10*ROW('Water Data'!F19)),NA())</f>
        <v>#N/A</v>
      </c>
      <c r="N25" s="57" t="e">
        <f ca="true">+IF(AND(ISNUMBER(OFFSET('Water Data'!$F$7,0,10*ROW('Water Data'!F19))),'Data Summary'!CC25="Yes"),OFFSET('Water Data'!$F$7,0,10*ROW('Water Data'!F19)),NA())</f>
        <v>#N/A</v>
      </c>
      <c r="O25" s="57" t="e">
        <f ca="true">+IF(AND(ISNUMBER(OFFSET('Water Data'!$F$10,0,10*ROW('Water Data'!F19))),'Data Summary'!CD25="Yes"),OFFSET('Water Data'!$F$10,0,10*ROW('Water Data'!F19)),NA())</f>
        <v>#N/A</v>
      </c>
      <c r="P25" s="57" t="e">
        <f ca="true">+IF(AND(ISNUMBER(OFFSET('Water Data'!$G$5,0,10*ROW('Water Data'!G19))),'Data Summary'!CE25="Yes"),100-OFFSET('Water Data'!$G$5,0,10*ROW('Water Data'!G19)),NA())</f>
        <v>#N/A</v>
      </c>
      <c r="Q25" s="57" t="e">
        <f ca="true">+IF(AND(ISNUMBER(OFFSET('Water Data'!$G$7,0,10*ROW('Water Data'!G19))),'Data Summary'!CF25="Yes"),OFFSET('Water Data'!$G$7,0,10*ROW('Water Data'!G19)),NA())</f>
        <v>#N/A</v>
      </c>
      <c r="R25" s="57" t="e">
        <f ca="true">+IF(AND(ISNUMBER(OFFSET('Water Data'!$G$10,0,10*ROW('Water Data'!G19))),'Data Summary'!CG25="Yes"),OFFSET('Water Data'!$G$10,0,10*ROW('Water Data'!G19)),NA())</f>
        <v>#N/A</v>
      </c>
      <c r="S25" s="57" t="e">
        <f ca="true">+IF(AND(ISNUMBER(OFFSET('Water Data'!$H$5,0,10*ROW('Water Data'!H19))),'Data Summary'!CH25="Yes"),100-OFFSET('Water Data'!$H$5,0,10*ROW('Water Data'!H19)),NA())</f>
        <v>#N/A</v>
      </c>
      <c r="T25" s="57" t="e">
        <f ca="true">+IF(AND(ISNUMBER(OFFSET('Water Data'!$H$7,0,10*ROW('Water Data'!H19))),'Data Summary'!CI25="Yes"),OFFSET('Water Data'!$H$7,0,10*ROW('Water Data'!H19)),NA())</f>
        <v>#N/A</v>
      </c>
      <c r="U25" s="57" t="e">
        <f ca="true">+IF(AND(ISNUMBER(OFFSET('Water Data'!$H$10,0,10*ROW('Water Data'!H19))),'Data Summary'!CJ25="Yes"),OFFSET('Water Data'!$H$10,0,10*ROW('Water Data'!H19)),NA())</f>
        <v>#N/A</v>
      </c>
      <c r="V25" s="103" t="e">
        <f ca="true">+IF(AND(ISNUMBER(OFFSET('Sanitation Data'!$C$5,0,10*ROW('Sanitation Data'!C19))),'Data Summary'!CK25="Yes"),100-OFFSET('Sanitation Data'!$C$5,0,10*ROW('Sanitation Data'!C19)),NA())</f>
        <v>#N/A</v>
      </c>
      <c r="W25" s="103" t="e">
        <f ca="true">+IF(AND(ISNUMBER(OFFSET('Sanitation Data'!$C$7,0,10*ROW('Sanitation Data'!C19))),'Data Summary'!CL25="Yes"),OFFSET('Sanitation Data'!$C$7,0,10*ROW('Sanitation Data'!C19)),NA())</f>
        <v>#N/A</v>
      </c>
      <c r="X25" s="103" t="e">
        <f ca="true">+IF(AND(ISNUMBER(OFFSET('Sanitation Data'!$C$11,0,10*ROW('Sanitation Data'!C19))),'Data Summary'!CM25="Yes"),OFFSET('Sanitation Data'!$C$11,0,10*ROW('Sanitation Data'!C19)),NA())</f>
        <v>#N/A</v>
      </c>
      <c r="Y25" s="103" t="e">
        <f ca="true">+IF(AND(ISNUMBER(OFFSET('Sanitation Data'!$C$12,0,10*ROW('Sanitation Data'!C19))),'Data Summary'!CN25="Yes"),OFFSET('Sanitation Data'!$C$12,0,10*ROW('Sanitation Data'!C19)),NA())</f>
        <v>#N/A</v>
      </c>
      <c r="Z25" s="103" t="e">
        <f ca="true">+IF(AND(ISNUMBER(OFFSET('Sanitation Data'!$C$13,0,10*ROW('Sanitation Data'!C19))),'Data Summary'!CO25="Yes"),OFFSET('Sanitation Data'!$C$13,0,10*ROW('Sanitation Data'!C19)),NA())</f>
        <v>#N/A</v>
      </c>
      <c r="AA25" s="103" t="e">
        <f ca="true">+IF(AND(ISNUMBER(OFFSET('Sanitation Data'!$D$5,0,10*ROW('Sanitation Data'!D19))),'Data Summary'!CP25="Yes"),100-OFFSET('Sanitation Data'!$D$5,0,10*ROW('Sanitation Data'!D19)),NA())</f>
        <v>#N/A</v>
      </c>
      <c r="AB25" s="103" t="e">
        <f ca="true">+IF(AND(ISNUMBER(OFFSET('Sanitation Data'!$D$7,0,10*ROW('Sanitation Data'!D19))),'Data Summary'!CQ25="Yes"),OFFSET('Sanitation Data'!$D$7,0,10*ROW('Sanitation Data'!D19)),NA())</f>
        <v>#N/A</v>
      </c>
      <c r="AC25" s="103" t="e">
        <f ca="true">+IF(AND(ISNUMBER(OFFSET('Sanitation Data'!$D$11,0,10*ROW('Sanitation Data'!D19))),'Data Summary'!CR25="Yes"),OFFSET('Sanitation Data'!$D$11,0,10*ROW('Sanitation Data'!D19)),NA())</f>
        <v>#N/A</v>
      </c>
      <c r="AD25" s="103" t="e">
        <f ca="true">+IF(AND(ISNUMBER(OFFSET('Sanitation Data'!$D$12,0,10*ROW('Sanitation Data'!D19))),'Data Summary'!CS25="Yes"),OFFSET('Sanitation Data'!$D$12,0,10*ROW('Sanitation Data'!D19)),NA())</f>
        <v>#N/A</v>
      </c>
      <c r="AE25" s="103" t="e">
        <f ca="true">+IF(AND(ISNUMBER(OFFSET('Sanitation Data'!$D$13,0,10*ROW('Sanitation Data'!D19))),'Data Summary'!CT25="Yes"),OFFSET('Sanitation Data'!$D$13,0,10*ROW('Sanitation Data'!D19)),NA())</f>
        <v>#N/A</v>
      </c>
      <c r="AF25" s="103" t="e">
        <f ca="true">+IF(AND(ISNUMBER(OFFSET('Sanitation Data'!$E$5,0,10*ROW('Sanitation Data'!E19))),'Data Summary'!CU25="Yes"),100-OFFSET('Sanitation Data'!$E$5,0,10*ROW('Sanitation Data'!E19)),NA())</f>
        <v>#N/A</v>
      </c>
      <c r="AG25" s="103" t="e">
        <f ca="true">+IF(AND(ISNUMBER(OFFSET('Sanitation Data'!$E$7,0,10*ROW('Sanitation Data'!E19))),'Data Summary'!CV25="Yes"),OFFSET('Sanitation Data'!$E$7,0,10*ROW('Sanitation Data'!E19)),NA())</f>
        <v>#N/A</v>
      </c>
      <c r="AH25" s="103" t="e">
        <f ca="true">+IF(AND(ISNUMBER(OFFSET('Sanitation Data'!$E$11,0,10*ROW('Sanitation Data'!E19))),'Data Summary'!CW25="Yes"),OFFSET('Sanitation Data'!$E$11,0,10*ROW('Sanitation Data'!E19)),NA())</f>
        <v>#N/A</v>
      </c>
      <c r="AI25" s="103" t="e">
        <f ca="true">+IF(AND(ISNUMBER(OFFSET('Sanitation Data'!$E$12,0,10*ROW('Sanitation Data'!E19))),'Data Summary'!CX25="Yes"),OFFSET('Sanitation Data'!$E$12,0,10*ROW('Sanitation Data'!E19)),NA())</f>
        <v>#N/A</v>
      </c>
      <c r="AJ25" s="103" t="e">
        <f ca="true">+IF(AND(ISNUMBER(OFFSET('Sanitation Data'!$E$13,0,10*ROW('Sanitation Data'!E19))),'Data Summary'!CY25="Yes"),OFFSET('Sanitation Data'!$E$13,0,10*ROW('Sanitation Data'!E19)),NA())</f>
        <v>#N/A</v>
      </c>
      <c r="AK25" s="103" t="e">
        <f ca="true">+IF(AND(ISNUMBER(OFFSET('Sanitation Data'!$F$5,0,10*ROW('Sanitation Data'!F19))),'Data Summary'!CZ25="Yes"),100-OFFSET('Sanitation Data'!$F$5,0,10*ROW('Sanitation Data'!F19)),NA())</f>
        <v>#N/A</v>
      </c>
      <c r="AL25" s="103" t="e">
        <f ca="true">+IF(AND(ISNUMBER(OFFSET('Sanitation Data'!$F$7,0,10*ROW('Sanitation Data'!F19))),'Data Summary'!DA25="Yes"),OFFSET('Sanitation Data'!$F$7,0,10*ROW('Sanitation Data'!F19)),NA())</f>
        <v>#N/A</v>
      </c>
      <c r="AM25" s="103" t="e">
        <f ca="true">+IF(AND(ISNUMBER(OFFSET('Sanitation Data'!$F$11,0,10*ROW('Sanitation Data'!F19))),'Data Summary'!DB25="Yes"),OFFSET('Sanitation Data'!$F$11,0,10*ROW('Sanitation Data'!F19)),NA())</f>
        <v>#N/A</v>
      </c>
      <c r="AN25" s="103" t="e">
        <f ca="true">+IF(AND(ISNUMBER(OFFSET('Sanitation Data'!$F$12,0,10*ROW('Sanitation Data'!F19))),'Data Summary'!DC25="Yes"),OFFSET('Sanitation Data'!$F$12,0,10*ROW('Sanitation Data'!F19)),NA())</f>
        <v>#N/A</v>
      </c>
      <c r="AO25" s="103" t="e">
        <f ca="true">+IF(AND(ISNUMBER(OFFSET('Sanitation Data'!$F$13,0,10*ROW('Sanitation Data'!F19))),'Data Summary'!DD25="Yes"),OFFSET('Sanitation Data'!$F$13,0,10*ROW('Sanitation Data'!F19)),NA())</f>
        <v>#N/A</v>
      </c>
      <c r="AP25" s="103" t="e">
        <f ca="true">+IF(AND(ISNUMBER(OFFSET('Sanitation Data'!$G$5,0,10*ROW('Sanitation Data'!G19))),'Data Summary'!DE25="Yes"),100-OFFSET('Sanitation Data'!$G$5,0,10*ROW('Sanitation Data'!G19)),NA())</f>
        <v>#N/A</v>
      </c>
      <c r="AQ25" s="103" t="e">
        <f ca="true">+IF(AND(ISNUMBER(OFFSET('Sanitation Data'!$G$7,0,10*ROW('Sanitation Data'!G19))),'Data Summary'!DF25="Yes"),OFFSET('Sanitation Data'!$G$7,0,10*ROW('Sanitation Data'!G19)),NA())</f>
        <v>#N/A</v>
      </c>
      <c r="AR25" s="103" t="e">
        <f ca="true">+IF(AND(ISNUMBER(OFFSET('Sanitation Data'!$G$11,0,10*ROW('Sanitation Data'!G19))),'Data Summary'!DG25="Yes"),OFFSET('Sanitation Data'!$G$11,0,10*ROW('Sanitation Data'!G19)),NA())</f>
        <v>#N/A</v>
      </c>
      <c r="AS25" s="103" t="e">
        <f ca="true">+IF(AND(ISNUMBER(OFFSET('Sanitation Data'!$G$12,0,10*ROW('Sanitation Data'!G19))),'Data Summary'!DH25="Yes"),OFFSET('Sanitation Data'!$G$12,0,10*ROW('Sanitation Data'!G19)),NA())</f>
        <v>#N/A</v>
      </c>
      <c r="AT25" s="103" t="e">
        <f ca="true">+IF(AND(ISNUMBER(OFFSET('Sanitation Data'!$G$13,0,10*ROW('Sanitation Data'!G19))),'Data Summary'!DI25="Yes"),OFFSET('Sanitation Data'!$G$13,0,10*ROW('Sanitation Data'!G19)),NA())</f>
        <v>#N/A</v>
      </c>
      <c r="AU25" s="103" t="e">
        <f ca="true">+IF(AND(ISNUMBER(OFFSET('Sanitation Data'!$H$5,0,10*ROW('Sanitation Data'!H19))),'Data Summary'!DJ25="Yes"),100-OFFSET('Sanitation Data'!$H$5,0,10*ROW('Sanitation Data'!H19)),NA())</f>
        <v>#N/A</v>
      </c>
      <c r="AV25" s="103" t="e">
        <f ca="true">+IF(AND(ISNUMBER(OFFSET('Sanitation Data'!$H$7,0,10*ROW('Sanitation Data'!H19))),'Data Summary'!DK25="Yes"),OFFSET('Sanitation Data'!$H$7,0,10*ROW('Sanitation Data'!H19)),NA())</f>
        <v>#N/A</v>
      </c>
      <c r="AW25" s="103" t="e">
        <f ca="true">+IF(AND(ISNUMBER(OFFSET('Sanitation Data'!$H$11,0,10*ROW('Sanitation Data'!H19))),'Data Summary'!DL25="Yes"),OFFSET('Sanitation Data'!$H$11,0,10*ROW('Sanitation Data'!H19)),NA())</f>
        <v>#N/A</v>
      </c>
      <c r="AX25" s="103" t="e">
        <f ca="true">+IF(AND(ISNUMBER(OFFSET('Sanitation Data'!$H$12,0,10*ROW('Sanitation Data'!H19))),'Data Summary'!DM25="Yes"),OFFSET('Sanitation Data'!$H$12,0,10*ROW('Sanitation Data'!H19)),NA())</f>
        <v>#N/A</v>
      </c>
      <c r="AY25" s="103" t="e">
        <f ca="true">+IF(AND(ISNUMBER(OFFSET('Sanitation Data'!$H$13,0,10*ROW('Sanitation Data'!H19))),'Data Summary'!DN25="Yes"),OFFSET('Sanitation Data'!$H$13,0,10*ROW('Sanitation Data'!H19)),NA())</f>
        <v>#N/A</v>
      </c>
      <c r="AZ25" s="108" t="e">
        <f ca="true">+IF(AND(ISNUMBER(OFFSET('Hygiene Data'!$C$6,0,10*ROW('Hygiene Data'!C19))),'Data Summary'!DO25="Yes"),OFFSET('Hygiene Data'!$C$6,0,10*ROW('Hygiene Data'!C19)),NA())</f>
        <v>#N/A</v>
      </c>
      <c r="BA25" s="108" t="e">
        <f ca="true">+IF(AND(ISNUMBER(OFFSET('Hygiene Data'!$C$8,0,10*ROW('Hygiene Data'!C19))),'Data Summary'!DP25="Yes"),OFFSET('Hygiene Data'!$C$8,0,10*ROW('Hygiene Data'!C19)),NA())</f>
        <v>#N/A</v>
      </c>
      <c r="BB25" s="108" t="e">
        <f ca="true">+IF(AND(ISNUMBER(OFFSET('Hygiene Data'!$C$10,0,10*ROW('Hygiene Data'!C19))),'Data Summary'!DQ25="Yes"),OFFSET('Hygiene Data'!$C$10,0,10*ROW('Hygiene Data'!C19)),NA())</f>
        <v>#N/A</v>
      </c>
      <c r="BC25" s="108" t="e">
        <f ca="true">+IF(AND(ISNUMBER(OFFSET('Hygiene Data'!$D$6,0,10*ROW('Hygiene Data'!D19))),'Data Summary'!DR25="Yes"),OFFSET('Hygiene Data'!$D$6,0,10*ROW('Hygiene Data'!D19)),NA())</f>
        <v>#N/A</v>
      </c>
      <c r="BD25" s="108" t="e">
        <f ca="true">+IF(AND(ISNUMBER(OFFSET('Hygiene Data'!$D$8,0,10*ROW('Hygiene Data'!D19))),'Data Summary'!DS25="Yes"),OFFSET('Hygiene Data'!$D$8,0,10*ROW('Hygiene Data'!D19)),NA())</f>
        <v>#N/A</v>
      </c>
      <c r="BE25" s="108" t="e">
        <f ca="true">+IF(AND(ISNUMBER(OFFSET('Hygiene Data'!$D$10,0,10*ROW('Hygiene Data'!D19))),'Data Summary'!DT25="Yes"),OFFSET('Hygiene Data'!$D$10,0,10*ROW('Hygiene Data'!D19)),NA())</f>
        <v>#N/A</v>
      </c>
      <c r="BF25" s="108" t="e">
        <f ca="true">+IF(AND(ISNUMBER(OFFSET('Hygiene Data'!$E$6,0,10*ROW('Hygiene Data'!E19))),'Data Summary'!DU25="Yes"),OFFSET('Hygiene Data'!$E$6,0,10*ROW('Hygiene Data'!E19)),NA())</f>
        <v>#N/A</v>
      </c>
      <c r="BG25" s="108" t="e">
        <f ca="true">+IF(AND(ISNUMBER(OFFSET('Hygiene Data'!$E$8,0,10*ROW('Hygiene Data'!E19))),'Data Summary'!DV25="Yes"),OFFSET('Hygiene Data'!$E$8,0,10*ROW('Hygiene Data'!E19)),NA())</f>
        <v>#N/A</v>
      </c>
      <c r="BH25" s="108" t="e">
        <f ca="true">+IF(AND(ISNUMBER(OFFSET('Hygiene Data'!$E$10,0,10*ROW('Hygiene Data'!E19))),'Data Summary'!DW25="Yes"),OFFSET('Hygiene Data'!$E$10,0,10*ROW('Hygiene Data'!E19)),NA())</f>
        <v>#N/A</v>
      </c>
      <c r="BI25" s="108" t="e">
        <f ca="true">+IF(AND(ISNUMBER(OFFSET('Hygiene Data'!$F$6,0,10*ROW('Hygiene Data'!F19))),'Data Summary'!DX25="Yes"),OFFSET('Hygiene Data'!$F$6,0,10*ROW('Hygiene Data'!F19)),NA())</f>
        <v>#N/A</v>
      </c>
      <c r="BJ25" s="108" t="e">
        <f ca="true">+IF(AND(ISNUMBER(OFFSET('Hygiene Data'!$F$8,0,10*ROW('Hygiene Data'!F19))),'Data Summary'!DY25="Yes"),OFFSET('Hygiene Data'!$F$8,0,10*ROW('Hygiene Data'!F19)),NA())</f>
        <v>#N/A</v>
      </c>
      <c r="BK25" s="108" t="e">
        <f ca="true">+IF(AND(ISNUMBER(OFFSET('Hygiene Data'!$F$10,0,10*ROW('Hygiene Data'!F19))),'Data Summary'!DZ25="Yes"),OFFSET('Hygiene Data'!$F$10,0,10*ROW('Hygiene Data'!F19)),NA())</f>
        <v>#N/A</v>
      </c>
      <c r="BL25" s="108" t="e">
        <f ca="true">+IF(AND(ISNUMBER(OFFSET('Hygiene Data'!$G$6,0,10*ROW('Hygiene Data'!G19))),'Data Summary'!EA25="Yes"),OFFSET('Hygiene Data'!$G$6,0,10*ROW('Hygiene Data'!G19)),NA())</f>
        <v>#N/A</v>
      </c>
      <c r="BM25" s="108" t="e">
        <f ca="true">+IF(AND(ISNUMBER(OFFSET('Hygiene Data'!$G$8,0,10*ROW('Hygiene Data'!G19))),'Data Summary'!EB25="Yes"),OFFSET('Hygiene Data'!$G$8,0,10*ROW('Hygiene Data'!G19)),NA())</f>
        <v>#N/A</v>
      </c>
      <c r="BN25" s="108" t="e">
        <f ca="true">+IF(AND(ISNUMBER(OFFSET('Hygiene Data'!$G$10,0,10*ROW('Hygiene Data'!G19))),'Data Summary'!EC25="Yes"),OFFSET('Hygiene Data'!$G$10,0,10*ROW('Hygiene Data'!G19)),NA())</f>
        <v>#N/A</v>
      </c>
      <c r="BO25" s="108" t="e">
        <f ca="true">+IF(AND(ISNUMBER(OFFSET('Hygiene Data'!$H$6,0,10*ROW('Hygiene Data'!H19))),'Data Summary'!ED25="Yes"),OFFSET('Hygiene Data'!$H$6,0,10*ROW('Hygiene Data'!H19)),NA())</f>
        <v>#N/A</v>
      </c>
      <c r="BP25" s="108" t="e">
        <f ca="true">+IF(AND(ISNUMBER(OFFSET('Hygiene Data'!$H$8,0,10*ROW('Hygiene Data'!H19))),'Data Summary'!EE25="Yes"),OFFSET('Hygiene Data'!$H$8,0,10*ROW('Hygiene Data'!H19)),NA())</f>
        <v>#N/A</v>
      </c>
      <c r="BQ25" s="108" t="e">
        <f ca="true">+IF(AND(ISNUMBER(OFFSET('Hygiene Data'!$H$10,0,10*ROW('Hygiene Data'!H19))),'Data Summary'!EF25="Yes"),OFFSET('Hygiene Data'!$H$10,0,10*ROW('Hygiene Data'!H19)),NA())</f>
        <v>#N/A</v>
      </c>
    </row>
    <row r="26" x14ac:dyDescent="0.2">
      <c r="A26" s="56" t="e">
        <f ca="true">+IF(OFFSET('Water Data'!$B$1,0,10*ROW('Water Data'!B20))="",NA(),OFFSET('Water Data'!$B$1,0,10*ROW('Water Data'!B20)))</f>
        <v>#N/A</v>
      </c>
      <c r="B26" s="56" t="e">
        <f ca="true">+IF(OFFSET('Water Data'!$A$3,0,10*ROW('Water Data'!A20))="",NA(),OFFSET('Water Data'!$A$3,0,10*ROW('Water Data'!A20)))</f>
        <v>#N/A</v>
      </c>
      <c r="C26" s="56" t="e">
        <f ca="true">+IF(OFFSET('Water Data'!$C$3,0,10*ROW('Water Data'!C20))="",NA(),OFFSET('Water Data'!$C$3,0,10*ROW('Water Data'!C20)))</f>
        <v>#N/A</v>
      </c>
      <c r="D26" s="57" t="e">
        <f ca="true">+IF(AND(ISNUMBER(OFFSET('Water Data'!$C$5,0,10*ROW('Water Data'!C20))),'Data Summary'!BS26="Yes"),100-OFFSET('Water Data'!$C$5,0,10*ROW('Water Data'!C20)),NA())</f>
        <v>#N/A</v>
      </c>
      <c r="E26" s="57" t="e">
        <f ca="true">+IF(AND(ISNUMBER(OFFSET('Water Data'!$C$7,0,10*ROW('Water Data'!C20))),'Data Summary'!BT26="Yes"),OFFSET('Water Data'!$C$7,0,10*ROW('Water Data'!C20)),NA())</f>
        <v>#N/A</v>
      </c>
      <c r="F26" s="57" t="e">
        <f ca="true">+IF(AND(ISNUMBER(OFFSET('Water Data'!$C$10,0,10*ROW('Water Data'!C20))),'Data Summary'!BU26="Yes"),OFFSET('Water Data'!$C$10,0,10*ROW('Water Data'!C20)),NA())</f>
        <v>#N/A</v>
      </c>
      <c r="G26" s="57" t="e">
        <f ca="true">+IF(AND(ISNUMBER(OFFSET('Water Data'!$D$5,0,10*ROW('Water Data'!D20))),'Data Summary'!BV26="Yes"),100-OFFSET('Water Data'!$D$5,0,10*ROW('Water Data'!D20)),NA())</f>
        <v>#N/A</v>
      </c>
      <c r="H26" s="57" t="e">
        <f ca="true">+IF(AND(ISNUMBER(OFFSET('Water Data'!$D$7,0,10*ROW('Water Data'!D20))),'Data Summary'!BW26="Yes"),OFFSET('Water Data'!$D$7,0,10*ROW('Water Data'!D20)),NA())</f>
        <v>#N/A</v>
      </c>
      <c r="I26" s="57" t="e">
        <f ca="true">+IF(AND(ISNUMBER(OFFSET('Water Data'!$D$10,0,10*ROW('Water Data'!D20))),'Data Summary'!BX26="Yes"),OFFSET('Water Data'!$D$10,0,10*ROW('Water Data'!D20)),NA())</f>
        <v>#N/A</v>
      </c>
      <c r="J26" s="57" t="e">
        <f ca="true">+IF(AND(ISNUMBER(OFFSET('Water Data'!$E$5,0,10*ROW('Water Data'!E20))),'Data Summary'!BY26="Yes"),100-OFFSET('Water Data'!$E$5,0,10*ROW('Water Data'!E20)),NA())</f>
        <v>#N/A</v>
      </c>
      <c r="K26" s="57" t="e">
        <f ca="true">+IF(AND(ISNUMBER(OFFSET('Water Data'!$E$7,0,10*ROW('Water Data'!E20))),'Data Summary'!BZ26="Yes"),OFFSET('Water Data'!$E$7,0,10*ROW('Water Data'!E20)),NA())</f>
        <v>#N/A</v>
      </c>
      <c r="L26" s="57" t="e">
        <f ca="true">+IF(AND(ISNUMBER(OFFSET('Water Data'!$E$10,0,10*ROW('Water Data'!E20))),'Data Summary'!CA26="Yes"),OFFSET('Water Data'!$E$10,0,10*ROW('Water Data'!E20)),NA())</f>
        <v>#N/A</v>
      </c>
      <c r="M26" s="57" t="e">
        <f ca="true">+IF(AND(ISNUMBER(OFFSET('Water Data'!$F$5,0,10*ROW('Water Data'!F20))),'Data Summary'!CB26="Yes"),100-OFFSET('Water Data'!$F$5,0,10*ROW('Water Data'!F20)),NA())</f>
        <v>#N/A</v>
      </c>
      <c r="N26" s="57" t="e">
        <f ca="true">+IF(AND(ISNUMBER(OFFSET('Water Data'!$F$7,0,10*ROW('Water Data'!F20))),'Data Summary'!CC26="Yes"),OFFSET('Water Data'!$F$7,0,10*ROW('Water Data'!F20)),NA())</f>
        <v>#N/A</v>
      </c>
      <c r="O26" s="57" t="e">
        <f ca="true">+IF(AND(ISNUMBER(OFFSET('Water Data'!$F$10,0,10*ROW('Water Data'!F20))),'Data Summary'!CD26="Yes"),OFFSET('Water Data'!$F$10,0,10*ROW('Water Data'!F20)),NA())</f>
        <v>#N/A</v>
      </c>
      <c r="P26" s="57" t="e">
        <f ca="true">+IF(AND(ISNUMBER(OFFSET('Water Data'!$G$5,0,10*ROW('Water Data'!G20))),'Data Summary'!CE26="Yes"),100-OFFSET('Water Data'!$G$5,0,10*ROW('Water Data'!G20)),NA())</f>
        <v>#N/A</v>
      </c>
      <c r="Q26" s="57" t="e">
        <f ca="true">+IF(AND(ISNUMBER(OFFSET('Water Data'!$G$7,0,10*ROW('Water Data'!G20))),'Data Summary'!CF26="Yes"),OFFSET('Water Data'!$G$7,0,10*ROW('Water Data'!G20)),NA())</f>
        <v>#N/A</v>
      </c>
      <c r="R26" s="57" t="e">
        <f ca="true">+IF(AND(ISNUMBER(OFFSET('Water Data'!$G$10,0,10*ROW('Water Data'!G20))),'Data Summary'!CG26="Yes"),OFFSET('Water Data'!$G$10,0,10*ROW('Water Data'!G20)),NA())</f>
        <v>#N/A</v>
      </c>
      <c r="S26" s="57" t="e">
        <f ca="true">+IF(AND(ISNUMBER(OFFSET('Water Data'!$H$5,0,10*ROW('Water Data'!H20))),'Data Summary'!CH26="Yes"),100-OFFSET('Water Data'!$H$5,0,10*ROW('Water Data'!H20)),NA())</f>
        <v>#N/A</v>
      </c>
      <c r="T26" s="57" t="e">
        <f ca="true">+IF(AND(ISNUMBER(OFFSET('Water Data'!$H$7,0,10*ROW('Water Data'!H20))),'Data Summary'!CI26="Yes"),OFFSET('Water Data'!$H$7,0,10*ROW('Water Data'!H20)),NA())</f>
        <v>#N/A</v>
      </c>
      <c r="U26" s="57" t="e">
        <f ca="true">+IF(AND(ISNUMBER(OFFSET('Water Data'!$H$10,0,10*ROW('Water Data'!H20))),'Data Summary'!CJ26="Yes"),OFFSET('Water Data'!$H$10,0,10*ROW('Water Data'!H20)),NA())</f>
        <v>#N/A</v>
      </c>
      <c r="V26" s="103" t="e">
        <f ca="true">+IF(AND(ISNUMBER(OFFSET('Sanitation Data'!$C$5,0,10*ROW('Sanitation Data'!C20))),'Data Summary'!CK26="Yes"),100-OFFSET('Sanitation Data'!$C$5,0,10*ROW('Sanitation Data'!C20)),NA())</f>
        <v>#N/A</v>
      </c>
      <c r="W26" s="103" t="e">
        <f ca="true">+IF(AND(ISNUMBER(OFFSET('Sanitation Data'!$C$7,0,10*ROW('Sanitation Data'!C20))),'Data Summary'!CL26="Yes"),OFFSET('Sanitation Data'!$C$7,0,10*ROW('Sanitation Data'!C20)),NA())</f>
        <v>#N/A</v>
      </c>
      <c r="X26" s="103" t="e">
        <f ca="true">+IF(AND(ISNUMBER(OFFSET('Sanitation Data'!$C$11,0,10*ROW('Sanitation Data'!C20))),'Data Summary'!CM26="Yes"),OFFSET('Sanitation Data'!$C$11,0,10*ROW('Sanitation Data'!C20)),NA())</f>
        <v>#N/A</v>
      </c>
      <c r="Y26" s="103" t="e">
        <f ca="true">+IF(AND(ISNUMBER(OFFSET('Sanitation Data'!$C$12,0,10*ROW('Sanitation Data'!C20))),'Data Summary'!CN26="Yes"),OFFSET('Sanitation Data'!$C$12,0,10*ROW('Sanitation Data'!C20)),NA())</f>
        <v>#N/A</v>
      </c>
      <c r="Z26" s="103" t="e">
        <f ca="true">+IF(AND(ISNUMBER(OFFSET('Sanitation Data'!$C$13,0,10*ROW('Sanitation Data'!C20))),'Data Summary'!CO26="Yes"),OFFSET('Sanitation Data'!$C$13,0,10*ROW('Sanitation Data'!C20)),NA())</f>
        <v>#N/A</v>
      </c>
      <c r="AA26" s="103" t="e">
        <f ca="true">+IF(AND(ISNUMBER(OFFSET('Sanitation Data'!$D$5,0,10*ROW('Sanitation Data'!D20))),'Data Summary'!CP26="Yes"),100-OFFSET('Sanitation Data'!$D$5,0,10*ROW('Sanitation Data'!D20)),NA())</f>
        <v>#N/A</v>
      </c>
      <c r="AB26" s="103" t="e">
        <f ca="true">+IF(AND(ISNUMBER(OFFSET('Sanitation Data'!$D$7,0,10*ROW('Sanitation Data'!D20))),'Data Summary'!CQ26="Yes"),OFFSET('Sanitation Data'!$D$7,0,10*ROW('Sanitation Data'!D20)),NA())</f>
        <v>#N/A</v>
      </c>
      <c r="AC26" s="103" t="e">
        <f ca="true">+IF(AND(ISNUMBER(OFFSET('Sanitation Data'!$D$11,0,10*ROW('Sanitation Data'!D20))),'Data Summary'!CR26="Yes"),OFFSET('Sanitation Data'!$D$11,0,10*ROW('Sanitation Data'!D20)),NA())</f>
        <v>#N/A</v>
      </c>
      <c r="AD26" s="103" t="e">
        <f ca="true">+IF(AND(ISNUMBER(OFFSET('Sanitation Data'!$D$12,0,10*ROW('Sanitation Data'!D20))),'Data Summary'!CS26="Yes"),OFFSET('Sanitation Data'!$D$12,0,10*ROW('Sanitation Data'!D20)),NA())</f>
        <v>#N/A</v>
      </c>
      <c r="AE26" s="103" t="e">
        <f ca="true">+IF(AND(ISNUMBER(OFFSET('Sanitation Data'!$D$13,0,10*ROW('Sanitation Data'!D20))),'Data Summary'!CT26="Yes"),OFFSET('Sanitation Data'!$D$13,0,10*ROW('Sanitation Data'!D20)),NA())</f>
        <v>#N/A</v>
      </c>
      <c r="AF26" s="103" t="e">
        <f ca="true">+IF(AND(ISNUMBER(OFFSET('Sanitation Data'!$E$5,0,10*ROW('Sanitation Data'!E20))),'Data Summary'!CU26="Yes"),100-OFFSET('Sanitation Data'!$E$5,0,10*ROW('Sanitation Data'!E20)),NA())</f>
        <v>#N/A</v>
      </c>
      <c r="AG26" s="103" t="e">
        <f ca="true">+IF(AND(ISNUMBER(OFFSET('Sanitation Data'!$E$7,0,10*ROW('Sanitation Data'!E20))),'Data Summary'!CV26="Yes"),OFFSET('Sanitation Data'!$E$7,0,10*ROW('Sanitation Data'!E20)),NA())</f>
        <v>#N/A</v>
      </c>
      <c r="AH26" s="103" t="e">
        <f ca="true">+IF(AND(ISNUMBER(OFFSET('Sanitation Data'!$E$11,0,10*ROW('Sanitation Data'!E20))),'Data Summary'!CW26="Yes"),OFFSET('Sanitation Data'!$E$11,0,10*ROW('Sanitation Data'!E20)),NA())</f>
        <v>#N/A</v>
      </c>
      <c r="AI26" s="103" t="e">
        <f ca="true">+IF(AND(ISNUMBER(OFFSET('Sanitation Data'!$E$12,0,10*ROW('Sanitation Data'!E20))),'Data Summary'!CX26="Yes"),OFFSET('Sanitation Data'!$E$12,0,10*ROW('Sanitation Data'!E20)),NA())</f>
        <v>#N/A</v>
      </c>
      <c r="AJ26" s="103" t="e">
        <f ca="true">+IF(AND(ISNUMBER(OFFSET('Sanitation Data'!$E$13,0,10*ROW('Sanitation Data'!E20))),'Data Summary'!CY26="Yes"),OFFSET('Sanitation Data'!$E$13,0,10*ROW('Sanitation Data'!E20)),NA())</f>
        <v>#N/A</v>
      </c>
      <c r="AK26" s="103" t="e">
        <f ca="true">+IF(AND(ISNUMBER(OFFSET('Sanitation Data'!$F$5,0,10*ROW('Sanitation Data'!F20))),'Data Summary'!CZ26="Yes"),100-OFFSET('Sanitation Data'!$F$5,0,10*ROW('Sanitation Data'!F20)),NA())</f>
        <v>#N/A</v>
      </c>
      <c r="AL26" s="103" t="e">
        <f ca="true">+IF(AND(ISNUMBER(OFFSET('Sanitation Data'!$F$7,0,10*ROW('Sanitation Data'!F20))),'Data Summary'!DA26="Yes"),OFFSET('Sanitation Data'!$F$7,0,10*ROW('Sanitation Data'!F20)),NA())</f>
        <v>#N/A</v>
      </c>
      <c r="AM26" s="103" t="e">
        <f ca="true">+IF(AND(ISNUMBER(OFFSET('Sanitation Data'!$F$11,0,10*ROW('Sanitation Data'!F20))),'Data Summary'!DB26="Yes"),OFFSET('Sanitation Data'!$F$11,0,10*ROW('Sanitation Data'!F20)),NA())</f>
        <v>#N/A</v>
      </c>
      <c r="AN26" s="103" t="e">
        <f ca="true">+IF(AND(ISNUMBER(OFFSET('Sanitation Data'!$F$12,0,10*ROW('Sanitation Data'!F20))),'Data Summary'!DC26="Yes"),OFFSET('Sanitation Data'!$F$12,0,10*ROW('Sanitation Data'!F20)),NA())</f>
        <v>#N/A</v>
      </c>
      <c r="AO26" s="103" t="e">
        <f ca="true">+IF(AND(ISNUMBER(OFFSET('Sanitation Data'!$F$13,0,10*ROW('Sanitation Data'!F20))),'Data Summary'!DD26="Yes"),OFFSET('Sanitation Data'!$F$13,0,10*ROW('Sanitation Data'!F20)),NA())</f>
        <v>#N/A</v>
      </c>
      <c r="AP26" s="103" t="e">
        <f ca="true">+IF(AND(ISNUMBER(OFFSET('Sanitation Data'!$G$5,0,10*ROW('Sanitation Data'!G20))),'Data Summary'!DE26="Yes"),100-OFFSET('Sanitation Data'!$G$5,0,10*ROW('Sanitation Data'!G20)),NA())</f>
        <v>#N/A</v>
      </c>
      <c r="AQ26" s="103" t="e">
        <f ca="true">+IF(AND(ISNUMBER(OFFSET('Sanitation Data'!$G$7,0,10*ROW('Sanitation Data'!G20))),'Data Summary'!DF26="Yes"),OFFSET('Sanitation Data'!$G$7,0,10*ROW('Sanitation Data'!G20)),NA())</f>
        <v>#N/A</v>
      </c>
      <c r="AR26" s="103" t="e">
        <f ca="true">+IF(AND(ISNUMBER(OFFSET('Sanitation Data'!$G$11,0,10*ROW('Sanitation Data'!G20))),'Data Summary'!DG26="Yes"),OFFSET('Sanitation Data'!$G$11,0,10*ROW('Sanitation Data'!G20)),NA())</f>
        <v>#N/A</v>
      </c>
      <c r="AS26" s="103" t="e">
        <f ca="true">+IF(AND(ISNUMBER(OFFSET('Sanitation Data'!$G$12,0,10*ROW('Sanitation Data'!G20))),'Data Summary'!DH26="Yes"),OFFSET('Sanitation Data'!$G$12,0,10*ROW('Sanitation Data'!G20)),NA())</f>
        <v>#N/A</v>
      </c>
      <c r="AT26" s="103" t="e">
        <f ca="true">+IF(AND(ISNUMBER(OFFSET('Sanitation Data'!$G$13,0,10*ROW('Sanitation Data'!G20))),'Data Summary'!DI26="Yes"),OFFSET('Sanitation Data'!$G$13,0,10*ROW('Sanitation Data'!G20)),NA())</f>
        <v>#N/A</v>
      </c>
      <c r="AU26" s="103" t="e">
        <f ca="true">+IF(AND(ISNUMBER(OFFSET('Sanitation Data'!$H$5,0,10*ROW('Sanitation Data'!H20))),'Data Summary'!DJ26="Yes"),100-OFFSET('Sanitation Data'!$H$5,0,10*ROW('Sanitation Data'!H20)),NA())</f>
        <v>#N/A</v>
      </c>
      <c r="AV26" s="103" t="e">
        <f ca="true">+IF(AND(ISNUMBER(OFFSET('Sanitation Data'!$H$7,0,10*ROW('Sanitation Data'!H20))),'Data Summary'!DK26="Yes"),OFFSET('Sanitation Data'!$H$7,0,10*ROW('Sanitation Data'!H20)),NA())</f>
        <v>#N/A</v>
      </c>
      <c r="AW26" s="103" t="e">
        <f ca="true">+IF(AND(ISNUMBER(OFFSET('Sanitation Data'!$H$11,0,10*ROW('Sanitation Data'!H20))),'Data Summary'!DL26="Yes"),OFFSET('Sanitation Data'!$H$11,0,10*ROW('Sanitation Data'!H20)),NA())</f>
        <v>#N/A</v>
      </c>
      <c r="AX26" s="103" t="e">
        <f ca="true">+IF(AND(ISNUMBER(OFFSET('Sanitation Data'!$H$12,0,10*ROW('Sanitation Data'!H20))),'Data Summary'!DM26="Yes"),OFFSET('Sanitation Data'!$H$12,0,10*ROW('Sanitation Data'!H20)),NA())</f>
        <v>#N/A</v>
      </c>
      <c r="AY26" s="103" t="e">
        <f ca="true">+IF(AND(ISNUMBER(OFFSET('Sanitation Data'!$H$13,0,10*ROW('Sanitation Data'!H20))),'Data Summary'!DN26="Yes"),OFFSET('Sanitation Data'!$H$13,0,10*ROW('Sanitation Data'!H20)),NA())</f>
        <v>#N/A</v>
      </c>
      <c r="AZ26" s="108" t="e">
        <f ca="true">+IF(AND(ISNUMBER(OFFSET('Hygiene Data'!$C$6,0,10*ROW('Hygiene Data'!C20))),'Data Summary'!DO26="Yes"),OFFSET('Hygiene Data'!$C$6,0,10*ROW('Hygiene Data'!C20)),NA())</f>
        <v>#N/A</v>
      </c>
      <c r="BA26" s="108" t="e">
        <f ca="true">+IF(AND(ISNUMBER(OFFSET('Hygiene Data'!$C$8,0,10*ROW('Hygiene Data'!C20))),'Data Summary'!DP26="Yes"),OFFSET('Hygiene Data'!$C$8,0,10*ROW('Hygiene Data'!C20)),NA())</f>
        <v>#N/A</v>
      </c>
      <c r="BB26" s="108" t="e">
        <f ca="true">+IF(AND(ISNUMBER(OFFSET('Hygiene Data'!$C$10,0,10*ROW('Hygiene Data'!C20))),'Data Summary'!DQ26="Yes"),OFFSET('Hygiene Data'!$C$10,0,10*ROW('Hygiene Data'!C20)),NA())</f>
        <v>#N/A</v>
      </c>
      <c r="BC26" s="108" t="e">
        <f ca="true">+IF(AND(ISNUMBER(OFFSET('Hygiene Data'!$D$6,0,10*ROW('Hygiene Data'!D20))),'Data Summary'!DR26="Yes"),OFFSET('Hygiene Data'!$D$6,0,10*ROW('Hygiene Data'!D20)),NA())</f>
        <v>#N/A</v>
      </c>
      <c r="BD26" s="108" t="e">
        <f ca="true">+IF(AND(ISNUMBER(OFFSET('Hygiene Data'!$D$8,0,10*ROW('Hygiene Data'!D20))),'Data Summary'!DS26="Yes"),OFFSET('Hygiene Data'!$D$8,0,10*ROW('Hygiene Data'!D20)),NA())</f>
        <v>#N/A</v>
      </c>
      <c r="BE26" s="108" t="e">
        <f ca="true">+IF(AND(ISNUMBER(OFFSET('Hygiene Data'!$D$10,0,10*ROW('Hygiene Data'!D20))),'Data Summary'!DT26="Yes"),OFFSET('Hygiene Data'!$D$10,0,10*ROW('Hygiene Data'!D20)),NA())</f>
        <v>#N/A</v>
      </c>
      <c r="BF26" s="108" t="e">
        <f ca="true">+IF(AND(ISNUMBER(OFFSET('Hygiene Data'!$E$6,0,10*ROW('Hygiene Data'!E20))),'Data Summary'!DU26="Yes"),OFFSET('Hygiene Data'!$E$6,0,10*ROW('Hygiene Data'!E20)),NA())</f>
        <v>#N/A</v>
      </c>
      <c r="BG26" s="108" t="e">
        <f ca="true">+IF(AND(ISNUMBER(OFFSET('Hygiene Data'!$E$8,0,10*ROW('Hygiene Data'!E20))),'Data Summary'!DV26="Yes"),OFFSET('Hygiene Data'!$E$8,0,10*ROW('Hygiene Data'!E20)),NA())</f>
        <v>#N/A</v>
      </c>
      <c r="BH26" s="108" t="e">
        <f ca="true">+IF(AND(ISNUMBER(OFFSET('Hygiene Data'!$E$10,0,10*ROW('Hygiene Data'!E20))),'Data Summary'!DW26="Yes"),OFFSET('Hygiene Data'!$E$10,0,10*ROW('Hygiene Data'!E20)),NA())</f>
        <v>#N/A</v>
      </c>
      <c r="BI26" s="108" t="e">
        <f ca="true">+IF(AND(ISNUMBER(OFFSET('Hygiene Data'!$F$6,0,10*ROW('Hygiene Data'!F20))),'Data Summary'!DX26="Yes"),OFFSET('Hygiene Data'!$F$6,0,10*ROW('Hygiene Data'!F20)),NA())</f>
        <v>#N/A</v>
      </c>
      <c r="BJ26" s="108" t="e">
        <f ca="true">+IF(AND(ISNUMBER(OFFSET('Hygiene Data'!$F$8,0,10*ROW('Hygiene Data'!F20))),'Data Summary'!DY26="Yes"),OFFSET('Hygiene Data'!$F$8,0,10*ROW('Hygiene Data'!F20)),NA())</f>
        <v>#N/A</v>
      </c>
      <c r="BK26" s="108" t="e">
        <f ca="true">+IF(AND(ISNUMBER(OFFSET('Hygiene Data'!$F$10,0,10*ROW('Hygiene Data'!F20))),'Data Summary'!DZ26="Yes"),OFFSET('Hygiene Data'!$F$10,0,10*ROW('Hygiene Data'!F20)),NA())</f>
        <v>#N/A</v>
      </c>
      <c r="BL26" s="108" t="e">
        <f ca="true">+IF(AND(ISNUMBER(OFFSET('Hygiene Data'!$G$6,0,10*ROW('Hygiene Data'!G20))),'Data Summary'!EA26="Yes"),OFFSET('Hygiene Data'!$G$6,0,10*ROW('Hygiene Data'!G20)),NA())</f>
        <v>#N/A</v>
      </c>
      <c r="BM26" s="108" t="e">
        <f ca="true">+IF(AND(ISNUMBER(OFFSET('Hygiene Data'!$G$8,0,10*ROW('Hygiene Data'!G20))),'Data Summary'!EB26="Yes"),OFFSET('Hygiene Data'!$G$8,0,10*ROW('Hygiene Data'!G20)),NA())</f>
        <v>#N/A</v>
      </c>
      <c r="BN26" s="108" t="e">
        <f ca="true">+IF(AND(ISNUMBER(OFFSET('Hygiene Data'!$G$10,0,10*ROW('Hygiene Data'!G20))),'Data Summary'!EC26="Yes"),OFFSET('Hygiene Data'!$G$10,0,10*ROW('Hygiene Data'!G20)),NA())</f>
        <v>#N/A</v>
      </c>
      <c r="BO26" s="108" t="e">
        <f ca="true">+IF(AND(ISNUMBER(OFFSET('Hygiene Data'!$H$6,0,10*ROW('Hygiene Data'!H20))),'Data Summary'!ED26="Yes"),OFFSET('Hygiene Data'!$H$6,0,10*ROW('Hygiene Data'!H20)),NA())</f>
        <v>#N/A</v>
      </c>
      <c r="BP26" s="108" t="e">
        <f ca="true">+IF(AND(ISNUMBER(OFFSET('Hygiene Data'!$H$8,0,10*ROW('Hygiene Data'!H20))),'Data Summary'!EE26="Yes"),OFFSET('Hygiene Data'!$H$8,0,10*ROW('Hygiene Data'!H20)),NA())</f>
        <v>#N/A</v>
      </c>
      <c r="BQ26" s="108" t="e">
        <f ca="true">+IF(AND(ISNUMBER(OFFSET('Hygiene Data'!$H$10,0,10*ROW('Hygiene Data'!H20))),'Data Summary'!EF26="Yes"),OFFSET('Hygiene Data'!$H$10,0,10*ROW('Hygiene Data'!H20)),NA())</f>
        <v>#N/A</v>
      </c>
    </row>
    <row r="27" x14ac:dyDescent="0.2">
      <c r="A27" s="56" t="e">
        <f ca="true">+IF(OFFSET('Water Data'!$B$1,0,10*ROW('Water Data'!B21))="",NA(),OFFSET('Water Data'!$B$1,0,10*ROW('Water Data'!B21)))</f>
        <v>#N/A</v>
      </c>
      <c r="B27" s="56" t="e">
        <f ca="true">+IF(OFFSET('Water Data'!$A$3,0,10*ROW('Water Data'!A21))="",NA(),OFFSET('Water Data'!$A$3,0,10*ROW('Water Data'!A21)))</f>
        <v>#N/A</v>
      </c>
      <c r="C27" s="56" t="e">
        <f ca="true">+IF(OFFSET('Water Data'!$C$3,0,10*ROW('Water Data'!C21))="",NA(),OFFSET('Water Data'!$C$3,0,10*ROW('Water Data'!C21)))</f>
        <v>#N/A</v>
      </c>
      <c r="D27" s="57" t="e">
        <f ca="true">+IF(AND(ISNUMBER(OFFSET('Water Data'!$C$5,0,10*ROW('Water Data'!C21))),'Data Summary'!BS27="Yes"),100-OFFSET('Water Data'!$C$5,0,10*ROW('Water Data'!C21)),NA())</f>
        <v>#N/A</v>
      </c>
      <c r="E27" s="57" t="e">
        <f ca="true">+IF(AND(ISNUMBER(OFFSET('Water Data'!$C$7,0,10*ROW('Water Data'!C21))),'Data Summary'!BT27="Yes"),OFFSET('Water Data'!$C$7,0,10*ROW('Water Data'!C21)),NA())</f>
        <v>#N/A</v>
      </c>
      <c r="F27" s="57" t="e">
        <f ca="true">+IF(AND(ISNUMBER(OFFSET('Water Data'!$C$10,0,10*ROW('Water Data'!C21))),'Data Summary'!BU27="Yes"),OFFSET('Water Data'!$C$10,0,10*ROW('Water Data'!C21)),NA())</f>
        <v>#N/A</v>
      </c>
      <c r="G27" s="57" t="e">
        <f ca="true">+IF(AND(ISNUMBER(OFFSET('Water Data'!$D$5,0,10*ROW('Water Data'!D21))),'Data Summary'!BV27="Yes"),100-OFFSET('Water Data'!$D$5,0,10*ROW('Water Data'!D21)),NA())</f>
        <v>#N/A</v>
      </c>
      <c r="H27" s="57" t="e">
        <f ca="true">+IF(AND(ISNUMBER(OFFSET('Water Data'!$D$7,0,10*ROW('Water Data'!D21))),'Data Summary'!BW27="Yes"),OFFSET('Water Data'!$D$7,0,10*ROW('Water Data'!D21)),NA())</f>
        <v>#N/A</v>
      </c>
      <c r="I27" s="57" t="e">
        <f ca="true">+IF(AND(ISNUMBER(OFFSET('Water Data'!$D$10,0,10*ROW('Water Data'!D21))),'Data Summary'!BX27="Yes"),OFFSET('Water Data'!$D$10,0,10*ROW('Water Data'!D21)),NA())</f>
        <v>#N/A</v>
      </c>
      <c r="J27" s="57" t="e">
        <f ca="true">+IF(AND(ISNUMBER(OFFSET('Water Data'!$E$5,0,10*ROW('Water Data'!E21))),'Data Summary'!BY27="Yes"),100-OFFSET('Water Data'!$E$5,0,10*ROW('Water Data'!E21)),NA())</f>
        <v>#N/A</v>
      </c>
      <c r="K27" s="57" t="e">
        <f ca="true">+IF(AND(ISNUMBER(OFFSET('Water Data'!$E$7,0,10*ROW('Water Data'!E21))),'Data Summary'!BZ27="Yes"),OFFSET('Water Data'!$E$7,0,10*ROW('Water Data'!E21)),NA())</f>
        <v>#N/A</v>
      </c>
      <c r="L27" s="57" t="e">
        <f ca="true">+IF(AND(ISNUMBER(OFFSET('Water Data'!$E$10,0,10*ROW('Water Data'!E21))),'Data Summary'!CA27="Yes"),OFFSET('Water Data'!$E$10,0,10*ROW('Water Data'!E21)),NA())</f>
        <v>#N/A</v>
      </c>
      <c r="M27" s="57" t="e">
        <f ca="true">+IF(AND(ISNUMBER(OFFSET('Water Data'!$F$5,0,10*ROW('Water Data'!F21))),'Data Summary'!CB27="Yes"),100-OFFSET('Water Data'!$F$5,0,10*ROW('Water Data'!F21)),NA())</f>
        <v>#N/A</v>
      </c>
      <c r="N27" s="57" t="e">
        <f ca="true">+IF(AND(ISNUMBER(OFFSET('Water Data'!$F$7,0,10*ROW('Water Data'!F21))),'Data Summary'!CC27="Yes"),OFFSET('Water Data'!$F$7,0,10*ROW('Water Data'!F21)),NA())</f>
        <v>#N/A</v>
      </c>
      <c r="O27" s="57" t="e">
        <f ca="true">+IF(AND(ISNUMBER(OFFSET('Water Data'!$F$10,0,10*ROW('Water Data'!F21))),'Data Summary'!CD27="Yes"),OFFSET('Water Data'!$F$10,0,10*ROW('Water Data'!F21)),NA())</f>
        <v>#N/A</v>
      </c>
      <c r="P27" s="57" t="e">
        <f ca="true">+IF(AND(ISNUMBER(OFFSET('Water Data'!$G$5,0,10*ROW('Water Data'!G21))),'Data Summary'!CE27="Yes"),100-OFFSET('Water Data'!$G$5,0,10*ROW('Water Data'!G21)),NA())</f>
        <v>#N/A</v>
      </c>
      <c r="Q27" s="57" t="e">
        <f ca="true">+IF(AND(ISNUMBER(OFFSET('Water Data'!$G$7,0,10*ROW('Water Data'!G21))),'Data Summary'!CF27="Yes"),OFFSET('Water Data'!$G$7,0,10*ROW('Water Data'!G21)),NA())</f>
        <v>#N/A</v>
      </c>
      <c r="R27" s="57" t="e">
        <f ca="true">+IF(AND(ISNUMBER(OFFSET('Water Data'!$G$10,0,10*ROW('Water Data'!G21))),'Data Summary'!CG27="Yes"),OFFSET('Water Data'!$G$10,0,10*ROW('Water Data'!G21)),NA())</f>
        <v>#N/A</v>
      </c>
      <c r="S27" s="57" t="e">
        <f ca="true">+IF(AND(ISNUMBER(OFFSET('Water Data'!$H$5,0,10*ROW('Water Data'!H21))),'Data Summary'!CH27="Yes"),100-OFFSET('Water Data'!$H$5,0,10*ROW('Water Data'!H21)),NA())</f>
        <v>#N/A</v>
      </c>
      <c r="T27" s="57" t="e">
        <f ca="true">+IF(AND(ISNUMBER(OFFSET('Water Data'!$H$7,0,10*ROW('Water Data'!H21))),'Data Summary'!CI27="Yes"),OFFSET('Water Data'!$H$7,0,10*ROW('Water Data'!H21)),NA())</f>
        <v>#N/A</v>
      </c>
      <c r="U27" s="57" t="e">
        <f ca="true">+IF(AND(ISNUMBER(OFFSET('Water Data'!$H$10,0,10*ROW('Water Data'!H21))),'Data Summary'!CJ27="Yes"),OFFSET('Water Data'!$H$10,0,10*ROW('Water Data'!H21)),NA())</f>
        <v>#N/A</v>
      </c>
      <c r="V27" s="103" t="e">
        <f ca="true">+IF(AND(ISNUMBER(OFFSET('Sanitation Data'!$C$5,0,10*ROW('Sanitation Data'!C21))),'Data Summary'!CK27="Yes"),100-OFFSET('Sanitation Data'!$C$5,0,10*ROW('Sanitation Data'!C21)),NA())</f>
        <v>#N/A</v>
      </c>
      <c r="W27" s="103" t="e">
        <f ca="true">+IF(AND(ISNUMBER(OFFSET('Sanitation Data'!$C$7,0,10*ROW('Sanitation Data'!C21))),'Data Summary'!CL27="Yes"),OFFSET('Sanitation Data'!$C$7,0,10*ROW('Sanitation Data'!C21)),NA())</f>
        <v>#N/A</v>
      </c>
      <c r="X27" s="103" t="e">
        <f ca="true">+IF(AND(ISNUMBER(OFFSET('Sanitation Data'!$C$11,0,10*ROW('Sanitation Data'!C21))),'Data Summary'!CM27="Yes"),OFFSET('Sanitation Data'!$C$11,0,10*ROW('Sanitation Data'!C21)),NA())</f>
        <v>#N/A</v>
      </c>
      <c r="Y27" s="103" t="e">
        <f ca="true">+IF(AND(ISNUMBER(OFFSET('Sanitation Data'!$C$12,0,10*ROW('Sanitation Data'!C21))),'Data Summary'!CN27="Yes"),OFFSET('Sanitation Data'!$C$12,0,10*ROW('Sanitation Data'!C21)),NA())</f>
        <v>#N/A</v>
      </c>
      <c r="Z27" s="103" t="e">
        <f ca="true">+IF(AND(ISNUMBER(OFFSET('Sanitation Data'!$C$13,0,10*ROW('Sanitation Data'!C21))),'Data Summary'!CO27="Yes"),OFFSET('Sanitation Data'!$C$13,0,10*ROW('Sanitation Data'!C21)),NA())</f>
        <v>#N/A</v>
      </c>
      <c r="AA27" s="103" t="e">
        <f ca="true">+IF(AND(ISNUMBER(OFFSET('Sanitation Data'!$D$5,0,10*ROW('Sanitation Data'!D21))),'Data Summary'!CP27="Yes"),100-OFFSET('Sanitation Data'!$D$5,0,10*ROW('Sanitation Data'!D21)),NA())</f>
        <v>#N/A</v>
      </c>
      <c r="AB27" s="103" t="e">
        <f ca="true">+IF(AND(ISNUMBER(OFFSET('Sanitation Data'!$D$7,0,10*ROW('Sanitation Data'!D21))),'Data Summary'!CQ27="Yes"),OFFSET('Sanitation Data'!$D$7,0,10*ROW('Sanitation Data'!D21)),NA())</f>
        <v>#N/A</v>
      </c>
      <c r="AC27" s="103" t="e">
        <f ca="true">+IF(AND(ISNUMBER(OFFSET('Sanitation Data'!$D$11,0,10*ROW('Sanitation Data'!D21))),'Data Summary'!CR27="Yes"),OFFSET('Sanitation Data'!$D$11,0,10*ROW('Sanitation Data'!D21)),NA())</f>
        <v>#N/A</v>
      </c>
      <c r="AD27" s="103" t="e">
        <f ca="true">+IF(AND(ISNUMBER(OFFSET('Sanitation Data'!$D$12,0,10*ROW('Sanitation Data'!D21))),'Data Summary'!CS27="Yes"),OFFSET('Sanitation Data'!$D$12,0,10*ROW('Sanitation Data'!D21)),NA())</f>
        <v>#N/A</v>
      </c>
      <c r="AE27" s="103" t="e">
        <f ca="true">+IF(AND(ISNUMBER(OFFSET('Sanitation Data'!$D$13,0,10*ROW('Sanitation Data'!D21))),'Data Summary'!CT27="Yes"),OFFSET('Sanitation Data'!$D$13,0,10*ROW('Sanitation Data'!D21)),NA())</f>
        <v>#N/A</v>
      </c>
      <c r="AF27" s="103" t="e">
        <f ca="true">+IF(AND(ISNUMBER(OFFSET('Sanitation Data'!$E$5,0,10*ROW('Sanitation Data'!E21))),'Data Summary'!CU27="Yes"),100-OFFSET('Sanitation Data'!$E$5,0,10*ROW('Sanitation Data'!E21)),NA())</f>
        <v>#N/A</v>
      </c>
      <c r="AG27" s="103" t="e">
        <f ca="true">+IF(AND(ISNUMBER(OFFSET('Sanitation Data'!$E$7,0,10*ROW('Sanitation Data'!E21))),'Data Summary'!CV27="Yes"),OFFSET('Sanitation Data'!$E$7,0,10*ROW('Sanitation Data'!E21)),NA())</f>
        <v>#N/A</v>
      </c>
      <c r="AH27" s="103" t="e">
        <f ca="true">+IF(AND(ISNUMBER(OFFSET('Sanitation Data'!$E$11,0,10*ROW('Sanitation Data'!E21))),'Data Summary'!CW27="Yes"),OFFSET('Sanitation Data'!$E$11,0,10*ROW('Sanitation Data'!E21)),NA())</f>
        <v>#N/A</v>
      </c>
      <c r="AI27" s="103" t="e">
        <f ca="true">+IF(AND(ISNUMBER(OFFSET('Sanitation Data'!$E$12,0,10*ROW('Sanitation Data'!E21))),'Data Summary'!CX27="Yes"),OFFSET('Sanitation Data'!$E$12,0,10*ROW('Sanitation Data'!E21)),NA())</f>
        <v>#N/A</v>
      </c>
      <c r="AJ27" s="103" t="e">
        <f ca="true">+IF(AND(ISNUMBER(OFFSET('Sanitation Data'!$E$13,0,10*ROW('Sanitation Data'!E21))),'Data Summary'!CY27="Yes"),OFFSET('Sanitation Data'!$E$13,0,10*ROW('Sanitation Data'!E21)),NA())</f>
        <v>#N/A</v>
      </c>
      <c r="AK27" s="103" t="e">
        <f ca="true">+IF(AND(ISNUMBER(OFFSET('Sanitation Data'!$F$5,0,10*ROW('Sanitation Data'!F21))),'Data Summary'!CZ27="Yes"),100-OFFSET('Sanitation Data'!$F$5,0,10*ROW('Sanitation Data'!F21)),NA())</f>
        <v>#N/A</v>
      </c>
      <c r="AL27" s="103" t="e">
        <f ca="true">+IF(AND(ISNUMBER(OFFSET('Sanitation Data'!$F$7,0,10*ROW('Sanitation Data'!F21))),'Data Summary'!DA27="Yes"),OFFSET('Sanitation Data'!$F$7,0,10*ROW('Sanitation Data'!F21)),NA())</f>
        <v>#N/A</v>
      </c>
      <c r="AM27" s="103" t="e">
        <f ca="true">+IF(AND(ISNUMBER(OFFSET('Sanitation Data'!$F$11,0,10*ROW('Sanitation Data'!F21))),'Data Summary'!DB27="Yes"),OFFSET('Sanitation Data'!$F$11,0,10*ROW('Sanitation Data'!F21)),NA())</f>
        <v>#N/A</v>
      </c>
      <c r="AN27" s="103" t="e">
        <f ca="true">+IF(AND(ISNUMBER(OFFSET('Sanitation Data'!$F$12,0,10*ROW('Sanitation Data'!F21))),'Data Summary'!DC27="Yes"),OFFSET('Sanitation Data'!$F$12,0,10*ROW('Sanitation Data'!F21)),NA())</f>
        <v>#N/A</v>
      </c>
      <c r="AO27" s="103" t="e">
        <f ca="true">+IF(AND(ISNUMBER(OFFSET('Sanitation Data'!$F$13,0,10*ROW('Sanitation Data'!F21))),'Data Summary'!DD27="Yes"),OFFSET('Sanitation Data'!$F$13,0,10*ROW('Sanitation Data'!F21)),NA())</f>
        <v>#N/A</v>
      </c>
      <c r="AP27" s="103" t="e">
        <f ca="true">+IF(AND(ISNUMBER(OFFSET('Sanitation Data'!$G$5,0,10*ROW('Sanitation Data'!G21))),'Data Summary'!DE27="Yes"),100-OFFSET('Sanitation Data'!$G$5,0,10*ROW('Sanitation Data'!G21)),NA())</f>
        <v>#N/A</v>
      </c>
      <c r="AQ27" s="103" t="e">
        <f ca="true">+IF(AND(ISNUMBER(OFFSET('Sanitation Data'!$G$7,0,10*ROW('Sanitation Data'!G21))),'Data Summary'!DF27="Yes"),OFFSET('Sanitation Data'!$G$7,0,10*ROW('Sanitation Data'!G21)),NA())</f>
        <v>#N/A</v>
      </c>
      <c r="AR27" s="103" t="e">
        <f ca="true">+IF(AND(ISNUMBER(OFFSET('Sanitation Data'!$G$11,0,10*ROW('Sanitation Data'!G21))),'Data Summary'!DG27="Yes"),OFFSET('Sanitation Data'!$G$11,0,10*ROW('Sanitation Data'!G21)),NA())</f>
        <v>#N/A</v>
      </c>
      <c r="AS27" s="103" t="e">
        <f ca="true">+IF(AND(ISNUMBER(OFFSET('Sanitation Data'!$G$12,0,10*ROW('Sanitation Data'!G21))),'Data Summary'!DH27="Yes"),OFFSET('Sanitation Data'!$G$12,0,10*ROW('Sanitation Data'!G21)),NA())</f>
        <v>#N/A</v>
      </c>
      <c r="AT27" s="103" t="e">
        <f ca="true">+IF(AND(ISNUMBER(OFFSET('Sanitation Data'!$G$13,0,10*ROW('Sanitation Data'!G21))),'Data Summary'!DI27="Yes"),OFFSET('Sanitation Data'!$G$13,0,10*ROW('Sanitation Data'!G21)),NA())</f>
        <v>#N/A</v>
      </c>
      <c r="AU27" s="103" t="e">
        <f ca="true">+IF(AND(ISNUMBER(OFFSET('Sanitation Data'!$H$5,0,10*ROW('Sanitation Data'!H21))),'Data Summary'!DJ27="Yes"),100-OFFSET('Sanitation Data'!$H$5,0,10*ROW('Sanitation Data'!H21)),NA())</f>
        <v>#N/A</v>
      </c>
      <c r="AV27" s="103" t="e">
        <f ca="true">+IF(AND(ISNUMBER(OFFSET('Sanitation Data'!$H$7,0,10*ROW('Sanitation Data'!H21))),'Data Summary'!DK27="Yes"),OFFSET('Sanitation Data'!$H$7,0,10*ROW('Sanitation Data'!H21)),NA())</f>
        <v>#N/A</v>
      </c>
      <c r="AW27" s="103" t="e">
        <f ca="true">+IF(AND(ISNUMBER(OFFSET('Sanitation Data'!$H$11,0,10*ROW('Sanitation Data'!H21))),'Data Summary'!DL27="Yes"),OFFSET('Sanitation Data'!$H$11,0,10*ROW('Sanitation Data'!H21)),NA())</f>
        <v>#N/A</v>
      </c>
      <c r="AX27" s="103" t="e">
        <f ca="true">+IF(AND(ISNUMBER(OFFSET('Sanitation Data'!$H$12,0,10*ROW('Sanitation Data'!H21))),'Data Summary'!DM27="Yes"),OFFSET('Sanitation Data'!$H$12,0,10*ROW('Sanitation Data'!H21)),NA())</f>
        <v>#N/A</v>
      </c>
      <c r="AY27" s="103" t="e">
        <f ca="true">+IF(AND(ISNUMBER(OFFSET('Sanitation Data'!$H$13,0,10*ROW('Sanitation Data'!H21))),'Data Summary'!DN27="Yes"),OFFSET('Sanitation Data'!$H$13,0,10*ROW('Sanitation Data'!H21)),NA())</f>
        <v>#N/A</v>
      </c>
      <c r="AZ27" s="108" t="e">
        <f ca="true">+IF(AND(ISNUMBER(OFFSET('Hygiene Data'!$C$6,0,10*ROW('Hygiene Data'!C21))),'Data Summary'!DO27="Yes"),OFFSET('Hygiene Data'!$C$6,0,10*ROW('Hygiene Data'!C21)),NA())</f>
        <v>#N/A</v>
      </c>
      <c r="BA27" s="108" t="e">
        <f ca="true">+IF(AND(ISNUMBER(OFFSET('Hygiene Data'!$C$8,0,10*ROW('Hygiene Data'!C21))),'Data Summary'!DP27="Yes"),OFFSET('Hygiene Data'!$C$8,0,10*ROW('Hygiene Data'!C21)),NA())</f>
        <v>#N/A</v>
      </c>
      <c r="BB27" s="108" t="e">
        <f ca="true">+IF(AND(ISNUMBER(OFFSET('Hygiene Data'!$C$10,0,10*ROW('Hygiene Data'!C21))),'Data Summary'!DQ27="Yes"),OFFSET('Hygiene Data'!$C$10,0,10*ROW('Hygiene Data'!C21)),NA())</f>
        <v>#N/A</v>
      </c>
      <c r="BC27" s="108" t="e">
        <f ca="true">+IF(AND(ISNUMBER(OFFSET('Hygiene Data'!$D$6,0,10*ROW('Hygiene Data'!D21))),'Data Summary'!DR27="Yes"),OFFSET('Hygiene Data'!$D$6,0,10*ROW('Hygiene Data'!D21)),NA())</f>
        <v>#N/A</v>
      </c>
      <c r="BD27" s="108" t="e">
        <f ca="true">+IF(AND(ISNUMBER(OFFSET('Hygiene Data'!$D$8,0,10*ROW('Hygiene Data'!D21))),'Data Summary'!DS27="Yes"),OFFSET('Hygiene Data'!$D$8,0,10*ROW('Hygiene Data'!D21)),NA())</f>
        <v>#N/A</v>
      </c>
      <c r="BE27" s="108" t="e">
        <f ca="true">+IF(AND(ISNUMBER(OFFSET('Hygiene Data'!$D$10,0,10*ROW('Hygiene Data'!D21))),'Data Summary'!DT27="Yes"),OFFSET('Hygiene Data'!$D$10,0,10*ROW('Hygiene Data'!D21)),NA())</f>
        <v>#N/A</v>
      </c>
      <c r="BF27" s="108" t="e">
        <f ca="true">+IF(AND(ISNUMBER(OFFSET('Hygiene Data'!$E$6,0,10*ROW('Hygiene Data'!E21))),'Data Summary'!DU27="Yes"),OFFSET('Hygiene Data'!$E$6,0,10*ROW('Hygiene Data'!E21)),NA())</f>
        <v>#N/A</v>
      </c>
      <c r="BG27" s="108" t="e">
        <f ca="true">+IF(AND(ISNUMBER(OFFSET('Hygiene Data'!$E$8,0,10*ROW('Hygiene Data'!E21))),'Data Summary'!DV27="Yes"),OFFSET('Hygiene Data'!$E$8,0,10*ROW('Hygiene Data'!E21)),NA())</f>
        <v>#N/A</v>
      </c>
      <c r="BH27" s="108" t="e">
        <f ca="true">+IF(AND(ISNUMBER(OFFSET('Hygiene Data'!$E$10,0,10*ROW('Hygiene Data'!E21))),'Data Summary'!DW27="Yes"),OFFSET('Hygiene Data'!$E$10,0,10*ROW('Hygiene Data'!E21)),NA())</f>
        <v>#N/A</v>
      </c>
      <c r="BI27" s="108" t="e">
        <f ca="true">+IF(AND(ISNUMBER(OFFSET('Hygiene Data'!$F$6,0,10*ROW('Hygiene Data'!F21))),'Data Summary'!DX27="Yes"),OFFSET('Hygiene Data'!$F$6,0,10*ROW('Hygiene Data'!F21)),NA())</f>
        <v>#N/A</v>
      </c>
      <c r="BJ27" s="108" t="e">
        <f ca="true">+IF(AND(ISNUMBER(OFFSET('Hygiene Data'!$F$8,0,10*ROW('Hygiene Data'!F21))),'Data Summary'!DY27="Yes"),OFFSET('Hygiene Data'!$F$8,0,10*ROW('Hygiene Data'!F21)),NA())</f>
        <v>#N/A</v>
      </c>
      <c r="BK27" s="108" t="e">
        <f ca="true">+IF(AND(ISNUMBER(OFFSET('Hygiene Data'!$F$10,0,10*ROW('Hygiene Data'!F21))),'Data Summary'!DZ27="Yes"),OFFSET('Hygiene Data'!$F$10,0,10*ROW('Hygiene Data'!F21)),NA())</f>
        <v>#N/A</v>
      </c>
      <c r="BL27" s="108" t="e">
        <f ca="true">+IF(AND(ISNUMBER(OFFSET('Hygiene Data'!$G$6,0,10*ROW('Hygiene Data'!G21))),'Data Summary'!EA27="Yes"),OFFSET('Hygiene Data'!$G$6,0,10*ROW('Hygiene Data'!G21)),NA())</f>
        <v>#N/A</v>
      </c>
      <c r="BM27" s="108" t="e">
        <f ca="true">+IF(AND(ISNUMBER(OFFSET('Hygiene Data'!$G$8,0,10*ROW('Hygiene Data'!G21))),'Data Summary'!EB27="Yes"),OFFSET('Hygiene Data'!$G$8,0,10*ROW('Hygiene Data'!G21)),NA())</f>
        <v>#N/A</v>
      </c>
      <c r="BN27" s="108" t="e">
        <f ca="true">+IF(AND(ISNUMBER(OFFSET('Hygiene Data'!$G$10,0,10*ROW('Hygiene Data'!G21))),'Data Summary'!EC27="Yes"),OFFSET('Hygiene Data'!$G$10,0,10*ROW('Hygiene Data'!G21)),NA())</f>
        <v>#N/A</v>
      </c>
      <c r="BO27" s="108" t="e">
        <f ca="true">+IF(AND(ISNUMBER(OFFSET('Hygiene Data'!$H$6,0,10*ROW('Hygiene Data'!H21))),'Data Summary'!ED27="Yes"),OFFSET('Hygiene Data'!$H$6,0,10*ROW('Hygiene Data'!H21)),NA())</f>
        <v>#N/A</v>
      </c>
      <c r="BP27" s="108" t="e">
        <f ca="true">+IF(AND(ISNUMBER(OFFSET('Hygiene Data'!$H$8,0,10*ROW('Hygiene Data'!H21))),'Data Summary'!EE27="Yes"),OFFSET('Hygiene Data'!$H$8,0,10*ROW('Hygiene Data'!H21)),NA())</f>
        <v>#N/A</v>
      </c>
      <c r="BQ27" s="108" t="e">
        <f ca="true">+IF(AND(ISNUMBER(OFFSET('Hygiene Data'!$H$10,0,10*ROW('Hygiene Data'!H21))),'Data Summary'!EF27="Yes"),OFFSET('Hygiene Data'!$H$10,0,10*ROW('Hygiene Data'!H21)),NA())</f>
        <v>#N/A</v>
      </c>
    </row>
    <row r="28" x14ac:dyDescent="0.2">
      <c r="A28" s="56" t="e">
        <f ca="true">+IF(OFFSET('Water Data'!$B$1,0,10*ROW('Water Data'!B22))="",NA(),OFFSET('Water Data'!$B$1,0,10*ROW('Water Data'!B22)))</f>
        <v>#N/A</v>
      </c>
      <c r="B28" s="56" t="e">
        <f ca="true">+IF(OFFSET('Water Data'!$A$3,0,10*ROW('Water Data'!A22))="",NA(),OFFSET('Water Data'!$A$3,0,10*ROW('Water Data'!A22)))</f>
        <v>#N/A</v>
      </c>
      <c r="C28" s="56" t="e">
        <f ca="true">+IF(OFFSET('Water Data'!$C$3,0,10*ROW('Water Data'!C22))="",NA(),OFFSET('Water Data'!$C$3,0,10*ROW('Water Data'!C22)))</f>
        <v>#N/A</v>
      </c>
      <c r="D28" s="57" t="e">
        <f ca="true">+IF(AND(ISNUMBER(OFFSET('Water Data'!$C$5,0,10*ROW('Water Data'!C22))),'Data Summary'!BS28="Yes"),100-OFFSET('Water Data'!$C$5,0,10*ROW('Water Data'!C22)),NA())</f>
        <v>#N/A</v>
      </c>
      <c r="E28" s="57" t="e">
        <f ca="true">+IF(AND(ISNUMBER(OFFSET('Water Data'!$C$7,0,10*ROW('Water Data'!C22))),'Data Summary'!BT28="Yes"),OFFSET('Water Data'!$C$7,0,10*ROW('Water Data'!C22)),NA())</f>
        <v>#N/A</v>
      </c>
      <c r="F28" s="57" t="e">
        <f ca="true">+IF(AND(ISNUMBER(OFFSET('Water Data'!$C$10,0,10*ROW('Water Data'!C22))),'Data Summary'!BU28="Yes"),OFFSET('Water Data'!$C$10,0,10*ROW('Water Data'!C22)),NA())</f>
        <v>#N/A</v>
      </c>
      <c r="G28" s="57" t="e">
        <f ca="true">+IF(AND(ISNUMBER(OFFSET('Water Data'!$D$5,0,10*ROW('Water Data'!D22))),'Data Summary'!BV28="Yes"),100-OFFSET('Water Data'!$D$5,0,10*ROW('Water Data'!D22)),NA())</f>
        <v>#N/A</v>
      </c>
      <c r="H28" s="57" t="e">
        <f ca="true">+IF(AND(ISNUMBER(OFFSET('Water Data'!$D$7,0,10*ROW('Water Data'!D22))),'Data Summary'!BW28="Yes"),OFFSET('Water Data'!$D$7,0,10*ROW('Water Data'!D22)),NA())</f>
        <v>#N/A</v>
      </c>
      <c r="I28" s="57" t="e">
        <f ca="true">+IF(AND(ISNUMBER(OFFSET('Water Data'!$D$10,0,10*ROW('Water Data'!D22))),'Data Summary'!BX28="Yes"),OFFSET('Water Data'!$D$10,0,10*ROW('Water Data'!D22)),NA())</f>
        <v>#N/A</v>
      </c>
      <c r="J28" s="57" t="e">
        <f ca="true">+IF(AND(ISNUMBER(OFFSET('Water Data'!$E$5,0,10*ROW('Water Data'!E22))),'Data Summary'!BY28="Yes"),100-OFFSET('Water Data'!$E$5,0,10*ROW('Water Data'!E22)),NA())</f>
        <v>#N/A</v>
      </c>
      <c r="K28" s="57" t="e">
        <f ca="true">+IF(AND(ISNUMBER(OFFSET('Water Data'!$E$7,0,10*ROW('Water Data'!E22))),'Data Summary'!BZ28="Yes"),OFFSET('Water Data'!$E$7,0,10*ROW('Water Data'!E22)),NA())</f>
        <v>#N/A</v>
      </c>
      <c r="L28" s="57" t="e">
        <f ca="true">+IF(AND(ISNUMBER(OFFSET('Water Data'!$E$10,0,10*ROW('Water Data'!E22))),'Data Summary'!CA28="Yes"),OFFSET('Water Data'!$E$10,0,10*ROW('Water Data'!E22)),NA())</f>
        <v>#N/A</v>
      </c>
      <c r="M28" s="57" t="e">
        <f ca="true">+IF(AND(ISNUMBER(OFFSET('Water Data'!$F$5,0,10*ROW('Water Data'!F22))),'Data Summary'!CB28="Yes"),100-OFFSET('Water Data'!$F$5,0,10*ROW('Water Data'!F22)),NA())</f>
        <v>#N/A</v>
      </c>
      <c r="N28" s="57" t="e">
        <f ca="true">+IF(AND(ISNUMBER(OFFSET('Water Data'!$F$7,0,10*ROW('Water Data'!F22))),'Data Summary'!CC28="Yes"),OFFSET('Water Data'!$F$7,0,10*ROW('Water Data'!F22)),NA())</f>
        <v>#N/A</v>
      </c>
      <c r="O28" s="57" t="e">
        <f ca="true">+IF(AND(ISNUMBER(OFFSET('Water Data'!$F$10,0,10*ROW('Water Data'!F22))),'Data Summary'!CD28="Yes"),OFFSET('Water Data'!$F$10,0,10*ROW('Water Data'!F22)),NA())</f>
        <v>#N/A</v>
      </c>
      <c r="P28" s="57" t="e">
        <f ca="true">+IF(AND(ISNUMBER(OFFSET('Water Data'!$G$5,0,10*ROW('Water Data'!G22))),'Data Summary'!CE28="Yes"),100-OFFSET('Water Data'!$G$5,0,10*ROW('Water Data'!G22)),NA())</f>
        <v>#N/A</v>
      </c>
      <c r="Q28" s="57" t="e">
        <f ca="true">+IF(AND(ISNUMBER(OFFSET('Water Data'!$G$7,0,10*ROW('Water Data'!G22))),'Data Summary'!CF28="Yes"),OFFSET('Water Data'!$G$7,0,10*ROW('Water Data'!G22)),NA())</f>
        <v>#N/A</v>
      </c>
      <c r="R28" s="57" t="e">
        <f ca="true">+IF(AND(ISNUMBER(OFFSET('Water Data'!$G$10,0,10*ROW('Water Data'!G22))),'Data Summary'!CG28="Yes"),OFFSET('Water Data'!$G$10,0,10*ROW('Water Data'!G22)),NA())</f>
        <v>#N/A</v>
      </c>
      <c r="S28" s="57" t="e">
        <f ca="true">+IF(AND(ISNUMBER(OFFSET('Water Data'!$H$5,0,10*ROW('Water Data'!H22))),'Data Summary'!CH28="Yes"),100-OFFSET('Water Data'!$H$5,0,10*ROW('Water Data'!H22)),NA())</f>
        <v>#N/A</v>
      </c>
      <c r="T28" s="57" t="e">
        <f ca="true">+IF(AND(ISNUMBER(OFFSET('Water Data'!$H$7,0,10*ROW('Water Data'!H22))),'Data Summary'!CI28="Yes"),OFFSET('Water Data'!$H$7,0,10*ROW('Water Data'!H22)),NA())</f>
        <v>#N/A</v>
      </c>
      <c r="U28" s="57" t="e">
        <f ca="true">+IF(AND(ISNUMBER(OFFSET('Water Data'!$H$10,0,10*ROW('Water Data'!H22))),'Data Summary'!CJ28="Yes"),OFFSET('Water Data'!$H$10,0,10*ROW('Water Data'!H22)),NA())</f>
        <v>#N/A</v>
      </c>
      <c r="V28" s="103" t="e">
        <f ca="true">+IF(AND(ISNUMBER(OFFSET('Sanitation Data'!$C$5,0,10*ROW('Sanitation Data'!C22))),'Data Summary'!CK28="Yes"),100-OFFSET('Sanitation Data'!$C$5,0,10*ROW('Sanitation Data'!C22)),NA())</f>
        <v>#N/A</v>
      </c>
      <c r="W28" s="103" t="e">
        <f ca="true">+IF(AND(ISNUMBER(OFFSET('Sanitation Data'!$C$7,0,10*ROW('Sanitation Data'!C22))),'Data Summary'!CL28="Yes"),OFFSET('Sanitation Data'!$C$7,0,10*ROW('Sanitation Data'!C22)),NA())</f>
        <v>#N/A</v>
      </c>
      <c r="X28" s="103" t="e">
        <f ca="true">+IF(AND(ISNUMBER(OFFSET('Sanitation Data'!$C$11,0,10*ROW('Sanitation Data'!C22))),'Data Summary'!CM28="Yes"),OFFSET('Sanitation Data'!$C$11,0,10*ROW('Sanitation Data'!C22)),NA())</f>
        <v>#N/A</v>
      </c>
      <c r="Y28" s="103" t="e">
        <f ca="true">+IF(AND(ISNUMBER(OFFSET('Sanitation Data'!$C$12,0,10*ROW('Sanitation Data'!C22))),'Data Summary'!CN28="Yes"),OFFSET('Sanitation Data'!$C$12,0,10*ROW('Sanitation Data'!C22)),NA())</f>
        <v>#N/A</v>
      </c>
      <c r="Z28" s="103" t="e">
        <f ca="true">+IF(AND(ISNUMBER(OFFSET('Sanitation Data'!$C$13,0,10*ROW('Sanitation Data'!C22))),'Data Summary'!CO28="Yes"),OFFSET('Sanitation Data'!$C$13,0,10*ROW('Sanitation Data'!C22)),NA())</f>
        <v>#N/A</v>
      </c>
      <c r="AA28" s="103" t="e">
        <f ca="true">+IF(AND(ISNUMBER(OFFSET('Sanitation Data'!$D$5,0,10*ROW('Sanitation Data'!D22))),'Data Summary'!CP28="Yes"),100-OFFSET('Sanitation Data'!$D$5,0,10*ROW('Sanitation Data'!D22)),NA())</f>
        <v>#N/A</v>
      </c>
      <c r="AB28" s="103" t="e">
        <f ca="true">+IF(AND(ISNUMBER(OFFSET('Sanitation Data'!$D$7,0,10*ROW('Sanitation Data'!D22))),'Data Summary'!CQ28="Yes"),OFFSET('Sanitation Data'!$D$7,0,10*ROW('Sanitation Data'!D22)),NA())</f>
        <v>#N/A</v>
      </c>
      <c r="AC28" s="103" t="e">
        <f ca="true">+IF(AND(ISNUMBER(OFFSET('Sanitation Data'!$D$11,0,10*ROW('Sanitation Data'!D22))),'Data Summary'!CR28="Yes"),OFFSET('Sanitation Data'!$D$11,0,10*ROW('Sanitation Data'!D22)),NA())</f>
        <v>#N/A</v>
      </c>
      <c r="AD28" s="103" t="e">
        <f ca="true">+IF(AND(ISNUMBER(OFFSET('Sanitation Data'!$D$12,0,10*ROW('Sanitation Data'!D22))),'Data Summary'!CS28="Yes"),OFFSET('Sanitation Data'!$D$12,0,10*ROW('Sanitation Data'!D22)),NA())</f>
        <v>#N/A</v>
      </c>
      <c r="AE28" s="103" t="e">
        <f ca="true">+IF(AND(ISNUMBER(OFFSET('Sanitation Data'!$D$13,0,10*ROW('Sanitation Data'!D22))),'Data Summary'!CT28="Yes"),OFFSET('Sanitation Data'!$D$13,0,10*ROW('Sanitation Data'!D22)),NA())</f>
        <v>#N/A</v>
      </c>
      <c r="AF28" s="103" t="e">
        <f ca="true">+IF(AND(ISNUMBER(OFFSET('Sanitation Data'!$E$5,0,10*ROW('Sanitation Data'!E22))),'Data Summary'!CU28="Yes"),100-OFFSET('Sanitation Data'!$E$5,0,10*ROW('Sanitation Data'!E22)),NA())</f>
        <v>#N/A</v>
      </c>
      <c r="AG28" s="103" t="e">
        <f ca="true">+IF(AND(ISNUMBER(OFFSET('Sanitation Data'!$E$7,0,10*ROW('Sanitation Data'!E22))),'Data Summary'!CV28="Yes"),OFFSET('Sanitation Data'!$E$7,0,10*ROW('Sanitation Data'!E22)),NA())</f>
        <v>#N/A</v>
      </c>
      <c r="AH28" s="103" t="e">
        <f ca="true">+IF(AND(ISNUMBER(OFFSET('Sanitation Data'!$E$11,0,10*ROW('Sanitation Data'!E22))),'Data Summary'!CW28="Yes"),OFFSET('Sanitation Data'!$E$11,0,10*ROW('Sanitation Data'!E22)),NA())</f>
        <v>#N/A</v>
      </c>
      <c r="AI28" s="103" t="e">
        <f ca="true">+IF(AND(ISNUMBER(OFFSET('Sanitation Data'!$E$12,0,10*ROW('Sanitation Data'!E22))),'Data Summary'!CX28="Yes"),OFFSET('Sanitation Data'!$E$12,0,10*ROW('Sanitation Data'!E22)),NA())</f>
        <v>#N/A</v>
      </c>
      <c r="AJ28" s="103" t="e">
        <f ca="true">+IF(AND(ISNUMBER(OFFSET('Sanitation Data'!$E$13,0,10*ROW('Sanitation Data'!E22))),'Data Summary'!CY28="Yes"),OFFSET('Sanitation Data'!$E$13,0,10*ROW('Sanitation Data'!E22)),NA())</f>
        <v>#N/A</v>
      </c>
      <c r="AK28" s="103" t="e">
        <f ca="true">+IF(AND(ISNUMBER(OFFSET('Sanitation Data'!$F$5,0,10*ROW('Sanitation Data'!F22))),'Data Summary'!CZ28="Yes"),100-OFFSET('Sanitation Data'!$F$5,0,10*ROW('Sanitation Data'!F22)),NA())</f>
        <v>#N/A</v>
      </c>
      <c r="AL28" s="103" t="e">
        <f ca="true">+IF(AND(ISNUMBER(OFFSET('Sanitation Data'!$F$7,0,10*ROW('Sanitation Data'!F22))),'Data Summary'!DA28="Yes"),OFFSET('Sanitation Data'!$F$7,0,10*ROW('Sanitation Data'!F22)),NA())</f>
        <v>#N/A</v>
      </c>
      <c r="AM28" s="103" t="e">
        <f ca="true">+IF(AND(ISNUMBER(OFFSET('Sanitation Data'!$F$11,0,10*ROW('Sanitation Data'!F22))),'Data Summary'!DB28="Yes"),OFFSET('Sanitation Data'!$F$11,0,10*ROW('Sanitation Data'!F22)),NA())</f>
        <v>#N/A</v>
      </c>
      <c r="AN28" s="103" t="e">
        <f ca="true">+IF(AND(ISNUMBER(OFFSET('Sanitation Data'!$F$12,0,10*ROW('Sanitation Data'!F22))),'Data Summary'!DC28="Yes"),OFFSET('Sanitation Data'!$F$12,0,10*ROW('Sanitation Data'!F22)),NA())</f>
        <v>#N/A</v>
      </c>
      <c r="AO28" s="103" t="e">
        <f ca="true">+IF(AND(ISNUMBER(OFFSET('Sanitation Data'!$F$13,0,10*ROW('Sanitation Data'!F22))),'Data Summary'!DD28="Yes"),OFFSET('Sanitation Data'!$F$13,0,10*ROW('Sanitation Data'!F22)),NA())</f>
        <v>#N/A</v>
      </c>
      <c r="AP28" s="103" t="e">
        <f ca="true">+IF(AND(ISNUMBER(OFFSET('Sanitation Data'!$G$5,0,10*ROW('Sanitation Data'!G22))),'Data Summary'!DE28="Yes"),100-OFFSET('Sanitation Data'!$G$5,0,10*ROW('Sanitation Data'!G22)),NA())</f>
        <v>#N/A</v>
      </c>
      <c r="AQ28" s="103" t="e">
        <f ca="true">+IF(AND(ISNUMBER(OFFSET('Sanitation Data'!$G$7,0,10*ROW('Sanitation Data'!G22))),'Data Summary'!DF28="Yes"),OFFSET('Sanitation Data'!$G$7,0,10*ROW('Sanitation Data'!G22)),NA())</f>
        <v>#N/A</v>
      </c>
      <c r="AR28" s="103" t="e">
        <f ca="true">+IF(AND(ISNUMBER(OFFSET('Sanitation Data'!$G$11,0,10*ROW('Sanitation Data'!G22))),'Data Summary'!DG28="Yes"),OFFSET('Sanitation Data'!$G$11,0,10*ROW('Sanitation Data'!G22)),NA())</f>
        <v>#N/A</v>
      </c>
      <c r="AS28" s="103" t="e">
        <f ca="true">+IF(AND(ISNUMBER(OFFSET('Sanitation Data'!$G$12,0,10*ROW('Sanitation Data'!G22))),'Data Summary'!DH28="Yes"),OFFSET('Sanitation Data'!$G$12,0,10*ROW('Sanitation Data'!G22)),NA())</f>
        <v>#N/A</v>
      </c>
      <c r="AT28" s="103" t="e">
        <f ca="true">+IF(AND(ISNUMBER(OFFSET('Sanitation Data'!$G$13,0,10*ROW('Sanitation Data'!G22))),'Data Summary'!DI28="Yes"),OFFSET('Sanitation Data'!$G$13,0,10*ROW('Sanitation Data'!G22)),NA())</f>
        <v>#N/A</v>
      </c>
      <c r="AU28" s="103" t="e">
        <f ca="true">+IF(AND(ISNUMBER(OFFSET('Sanitation Data'!$H$5,0,10*ROW('Sanitation Data'!H22))),'Data Summary'!DJ28="Yes"),100-OFFSET('Sanitation Data'!$H$5,0,10*ROW('Sanitation Data'!H22)),NA())</f>
        <v>#N/A</v>
      </c>
      <c r="AV28" s="103" t="e">
        <f ca="true">+IF(AND(ISNUMBER(OFFSET('Sanitation Data'!$H$7,0,10*ROW('Sanitation Data'!H22))),'Data Summary'!DK28="Yes"),OFFSET('Sanitation Data'!$H$7,0,10*ROW('Sanitation Data'!H22)),NA())</f>
        <v>#N/A</v>
      </c>
      <c r="AW28" s="103" t="e">
        <f ca="true">+IF(AND(ISNUMBER(OFFSET('Sanitation Data'!$H$11,0,10*ROW('Sanitation Data'!H22))),'Data Summary'!DL28="Yes"),OFFSET('Sanitation Data'!$H$11,0,10*ROW('Sanitation Data'!H22)),NA())</f>
        <v>#N/A</v>
      </c>
      <c r="AX28" s="103" t="e">
        <f ca="true">+IF(AND(ISNUMBER(OFFSET('Sanitation Data'!$H$12,0,10*ROW('Sanitation Data'!H22))),'Data Summary'!DM28="Yes"),OFFSET('Sanitation Data'!$H$12,0,10*ROW('Sanitation Data'!H22)),NA())</f>
        <v>#N/A</v>
      </c>
      <c r="AY28" s="103" t="e">
        <f ca="true">+IF(AND(ISNUMBER(OFFSET('Sanitation Data'!$H$13,0,10*ROW('Sanitation Data'!H22))),'Data Summary'!DN28="Yes"),OFFSET('Sanitation Data'!$H$13,0,10*ROW('Sanitation Data'!H22)),NA())</f>
        <v>#N/A</v>
      </c>
      <c r="AZ28" s="108" t="e">
        <f ca="true">+IF(AND(ISNUMBER(OFFSET('Hygiene Data'!$C$6,0,10*ROW('Hygiene Data'!C22))),'Data Summary'!DO28="Yes"),OFFSET('Hygiene Data'!$C$6,0,10*ROW('Hygiene Data'!C22)),NA())</f>
        <v>#N/A</v>
      </c>
      <c r="BA28" s="108" t="e">
        <f ca="true">+IF(AND(ISNUMBER(OFFSET('Hygiene Data'!$C$8,0,10*ROW('Hygiene Data'!C22))),'Data Summary'!DP28="Yes"),OFFSET('Hygiene Data'!$C$8,0,10*ROW('Hygiene Data'!C22)),NA())</f>
        <v>#N/A</v>
      </c>
      <c r="BB28" s="108" t="e">
        <f ca="true">+IF(AND(ISNUMBER(OFFSET('Hygiene Data'!$C$10,0,10*ROW('Hygiene Data'!C22))),'Data Summary'!DQ28="Yes"),OFFSET('Hygiene Data'!$C$10,0,10*ROW('Hygiene Data'!C22)),NA())</f>
        <v>#N/A</v>
      </c>
      <c r="BC28" s="108" t="e">
        <f ca="true">+IF(AND(ISNUMBER(OFFSET('Hygiene Data'!$D$6,0,10*ROW('Hygiene Data'!D22))),'Data Summary'!DR28="Yes"),OFFSET('Hygiene Data'!$D$6,0,10*ROW('Hygiene Data'!D22)),NA())</f>
        <v>#N/A</v>
      </c>
      <c r="BD28" s="108" t="e">
        <f ca="true">+IF(AND(ISNUMBER(OFFSET('Hygiene Data'!$D$8,0,10*ROW('Hygiene Data'!D22))),'Data Summary'!DS28="Yes"),OFFSET('Hygiene Data'!$D$8,0,10*ROW('Hygiene Data'!D22)),NA())</f>
        <v>#N/A</v>
      </c>
      <c r="BE28" s="108" t="e">
        <f ca="true">+IF(AND(ISNUMBER(OFFSET('Hygiene Data'!$D$10,0,10*ROW('Hygiene Data'!D22))),'Data Summary'!DT28="Yes"),OFFSET('Hygiene Data'!$D$10,0,10*ROW('Hygiene Data'!D22)),NA())</f>
        <v>#N/A</v>
      </c>
      <c r="BF28" s="108" t="e">
        <f ca="true">+IF(AND(ISNUMBER(OFFSET('Hygiene Data'!$E$6,0,10*ROW('Hygiene Data'!E22))),'Data Summary'!DU28="Yes"),OFFSET('Hygiene Data'!$E$6,0,10*ROW('Hygiene Data'!E22)),NA())</f>
        <v>#N/A</v>
      </c>
      <c r="BG28" s="108" t="e">
        <f ca="true">+IF(AND(ISNUMBER(OFFSET('Hygiene Data'!$E$8,0,10*ROW('Hygiene Data'!E22))),'Data Summary'!DV28="Yes"),OFFSET('Hygiene Data'!$E$8,0,10*ROW('Hygiene Data'!E22)),NA())</f>
        <v>#N/A</v>
      </c>
      <c r="BH28" s="108" t="e">
        <f ca="true">+IF(AND(ISNUMBER(OFFSET('Hygiene Data'!$E$10,0,10*ROW('Hygiene Data'!E22))),'Data Summary'!DW28="Yes"),OFFSET('Hygiene Data'!$E$10,0,10*ROW('Hygiene Data'!E22)),NA())</f>
        <v>#N/A</v>
      </c>
      <c r="BI28" s="108" t="e">
        <f ca="true">+IF(AND(ISNUMBER(OFFSET('Hygiene Data'!$F$6,0,10*ROW('Hygiene Data'!F22))),'Data Summary'!DX28="Yes"),OFFSET('Hygiene Data'!$F$6,0,10*ROW('Hygiene Data'!F22)),NA())</f>
        <v>#N/A</v>
      </c>
      <c r="BJ28" s="108" t="e">
        <f ca="true">+IF(AND(ISNUMBER(OFFSET('Hygiene Data'!$F$8,0,10*ROW('Hygiene Data'!F22))),'Data Summary'!DY28="Yes"),OFFSET('Hygiene Data'!$F$8,0,10*ROW('Hygiene Data'!F22)),NA())</f>
        <v>#N/A</v>
      </c>
      <c r="BK28" s="108" t="e">
        <f ca="true">+IF(AND(ISNUMBER(OFFSET('Hygiene Data'!$F$10,0,10*ROW('Hygiene Data'!F22))),'Data Summary'!DZ28="Yes"),OFFSET('Hygiene Data'!$F$10,0,10*ROW('Hygiene Data'!F22)),NA())</f>
        <v>#N/A</v>
      </c>
      <c r="BL28" s="108" t="e">
        <f ca="true">+IF(AND(ISNUMBER(OFFSET('Hygiene Data'!$G$6,0,10*ROW('Hygiene Data'!G22))),'Data Summary'!EA28="Yes"),OFFSET('Hygiene Data'!$G$6,0,10*ROW('Hygiene Data'!G22)),NA())</f>
        <v>#N/A</v>
      </c>
      <c r="BM28" s="108" t="e">
        <f ca="true">+IF(AND(ISNUMBER(OFFSET('Hygiene Data'!$G$8,0,10*ROW('Hygiene Data'!G22))),'Data Summary'!EB28="Yes"),OFFSET('Hygiene Data'!$G$8,0,10*ROW('Hygiene Data'!G22)),NA())</f>
        <v>#N/A</v>
      </c>
      <c r="BN28" s="108" t="e">
        <f ca="true">+IF(AND(ISNUMBER(OFFSET('Hygiene Data'!$G$10,0,10*ROW('Hygiene Data'!G22))),'Data Summary'!EC28="Yes"),OFFSET('Hygiene Data'!$G$10,0,10*ROW('Hygiene Data'!G22)),NA())</f>
        <v>#N/A</v>
      </c>
      <c r="BO28" s="108" t="e">
        <f ca="true">+IF(AND(ISNUMBER(OFFSET('Hygiene Data'!$H$6,0,10*ROW('Hygiene Data'!H22))),'Data Summary'!ED28="Yes"),OFFSET('Hygiene Data'!$H$6,0,10*ROW('Hygiene Data'!H22)),NA())</f>
        <v>#N/A</v>
      </c>
      <c r="BP28" s="108" t="e">
        <f ca="true">+IF(AND(ISNUMBER(OFFSET('Hygiene Data'!$H$8,0,10*ROW('Hygiene Data'!H22))),'Data Summary'!EE28="Yes"),OFFSET('Hygiene Data'!$H$8,0,10*ROW('Hygiene Data'!H22)),NA())</f>
        <v>#N/A</v>
      </c>
      <c r="BQ28" s="108" t="e">
        <f ca="true">+IF(AND(ISNUMBER(OFFSET('Hygiene Data'!$H$10,0,10*ROW('Hygiene Data'!H22))),'Data Summary'!EF28="Yes"),OFFSET('Hygiene Data'!$H$10,0,10*ROW('Hygiene Data'!H22)),NA())</f>
        <v>#N/A</v>
      </c>
    </row>
    <row r="29" x14ac:dyDescent="0.2">
      <c r="A29" s="56" t="e">
        <f ca="true">+IF(OFFSET('Water Data'!$B$1,0,10*ROW('Water Data'!B23))="",NA(),OFFSET('Water Data'!$B$1,0,10*ROW('Water Data'!B23)))</f>
        <v>#N/A</v>
      </c>
      <c r="B29" s="56" t="e">
        <f ca="true">+IF(OFFSET('Water Data'!$A$3,0,10*ROW('Water Data'!A23))="",NA(),OFFSET('Water Data'!$A$3,0,10*ROW('Water Data'!A23)))</f>
        <v>#N/A</v>
      </c>
      <c r="C29" s="56" t="e">
        <f ca="true">+IF(OFFSET('Water Data'!$C$3,0,10*ROW('Water Data'!C23))="",NA(),OFFSET('Water Data'!$C$3,0,10*ROW('Water Data'!C23)))</f>
        <v>#N/A</v>
      </c>
      <c r="D29" s="57" t="e">
        <f ca="true">+IF(AND(ISNUMBER(OFFSET('Water Data'!$C$5,0,10*ROW('Water Data'!C23))),'Data Summary'!BS29="Yes"),100-OFFSET('Water Data'!$C$5,0,10*ROW('Water Data'!C23)),NA())</f>
        <v>#N/A</v>
      </c>
      <c r="E29" s="57" t="e">
        <f ca="true">+IF(AND(ISNUMBER(OFFSET('Water Data'!$C$7,0,10*ROW('Water Data'!C23))),'Data Summary'!BT29="Yes"),OFFSET('Water Data'!$C$7,0,10*ROW('Water Data'!C23)),NA())</f>
        <v>#N/A</v>
      </c>
      <c r="F29" s="57" t="e">
        <f ca="true">+IF(AND(ISNUMBER(OFFSET('Water Data'!$C$10,0,10*ROW('Water Data'!C23))),'Data Summary'!BU29="Yes"),OFFSET('Water Data'!$C$10,0,10*ROW('Water Data'!C23)),NA())</f>
        <v>#N/A</v>
      </c>
      <c r="G29" s="57" t="e">
        <f ca="true">+IF(AND(ISNUMBER(OFFSET('Water Data'!$D$5,0,10*ROW('Water Data'!D23))),'Data Summary'!BV29="Yes"),100-OFFSET('Water Data'!$D$5,0,10*ROW('Water Data'!D23)),NA())</f>
        <v>#N/A</v>
      </c>
      <c r="H29" s="57" t="e">
        <f ca="true">+IF(AND(ISNUMBER(OFFSET('Water Data'!$D$7,0,10*ROW('Water Data'!D23))),'Data Summary'!BW29="Yes"),OFFSET('Water Data'!$D$7,0,10*ROW('Water Data'!D23)),NA())</f>
        <v>#N/A</v>
      </c>
      <c r="I29" s="57" t="e">
        <f ca="true">+IF(AND(ISNUMBER(OFFSET('Water Data'!$D$10,0,10*ROW('Water Data'!D23))),'Data Summary'!BX29="Yes"),OFFSET('Water Data'!$D$10,0,10*ROW('Water Data'!D23)),NA())</f>
        <v>#N/A</v>
      </c>
      <c r="J29" s="57" t="e">
        <f ca="true">+IF(AND(ISNUMBER(OFFSET('Water Data'!$E$5,0,10*ROW('Water Data'!E23))),'Data Summary'!BY29="Yes"),100-OFFSET('Water Data'!$E$5,0,10*ROW('Water Data'!E23)),NA())</f>
        <v>#N/A</v>
      </c>
      <c r="K29" s="57" t="e">
        <f ca="true">+IF(AND(ISNUMBER(OFFSET('Water Data'!$E$7,0,10*ROW('Water Data'!E23))),'Data Summary'!BZ29="Yes"),OFFSET('Water Data'!$E$7,0,10*ROW('Water Data'!E23)),NA())</f>
        <v>#N/A</v>
      </c>
      <c r="L29" s="57" t="e">
        <f ca="true">+IF(AND(ISNUMBER(OFFSET('Water Data'!$E$10,0,10*ROW('Water Data'!E23))),'Data Summary'!CA29="Yes"),OFFSET('Water Data'!$E$10,0,10*ROW('Water Data'!E23)),NA())</f>
        <v>#N/A</v>
      </c>
      <c r="M29" s="57" t="e">
        <f ca="true">+IF(AND(ISNUMBER(OFFSET('Water Data'!$F$5,0,10*ROW('Water Data'!F23))),'Data Summary'!CB29="Yes"),100-OFFSET('Water Data'!$F$5,0,10*ROW('Water Data'!F23)),NA())</f>
        <v>#N/A</v>
      </c>
      <c r="N29" s="57" t="e">
        <f ca="true">+IF(AND(ISNUMBER(OFFSET('Water Data'!$F$7,0,10*ROW('Water Data'!F23))),'Data Summary'!CC29="Yes"),OFFSET('Water Data'!$F$7,0,10*ROW('Water Data'!F23)),NA())</f>
        <v>#N/A</v>
      </c>
      <c r="O29" s="57" t="e">
        <f ca="true">+IF(AND(ISNUMBER(OFFSET('Water Data'!$F$10,0,10*ROW('Water Data'!F23))),'Data Summary'!CD29="Yes"),OFFSET('Water Data'!$F$10,0,10*ROW('Water Data'!F23)),NA())</f>
        <v>#N/A</v>
      </c>
      <c r="P29" s="57" t="e">
        <f ca="true">+IF(AND(ISNUMBER(OFFSET('Water Data'!$G$5,0,10*ROW('Water Data'!G23))),'Data Summary'!CE29="Yes"),100-OFFSET('Water Data'!$G$5,0,10*ROW('Water Data'!G23)),NA())</f>
        <v>#N/A</v>
      </c>
      <c r="Q29" s="57" t="e">
        <f ca="true">+IF(AND(ISNUMBER(OFFSET('Water Data'!$G$7,0,10*ROW('Water Data'!G23))),'Data Summary'!CF29="Yes"),OFFSET('Water Data'!$G$7,0,10*ROW('Water Data'!G23)),NA())</f>
        <v>#N/A</v>
      </c>
      <c r="R29" s="57" t="e">
        <f ca="true">+IF(AND(ISNUMBER(OFFSET('Water Data'!$G$10,0,10*ROW('Water Data'!G23))),'Data Summary'!CG29="Yes"),OFFSET('Water Data'!$G$10,0,10*ROW('Water Data'!G23)),NA())</f>
        <v>#N/A</v>
      </c>
      <c r="S29" s="57" t="e">
        <f ca="true">+IF(AND(ISNUMBER(OFFSET('Water Data'!$H$5,0,10*ROW('Water Data'!H23))),'Data Summary'!CH29="Yes"),100-OFFSET('Water Data'!$H$5,0,10*ROW('Water Data'!H23)),NA())</f>
        <v>#N/A</v>
      </c>
      <c r="T29" s="57" t="e">
        <f ca="true">+IF(AND(ISNUMBER(OFFSET('Water Data'!$H$7,0,10*ROW('Water Data'!H23))),'Data Summary'!CI29="Yes"),OFFSET('Water Data'!$H$7,0,10*ROW('Water Data'!H23)),NA())</f>
        <v>#N/A</v>
      </c>
      <c r="U29" s="57" t="e">
        <f ca="true">+IF(AND(ISNUMBER(OFFSET('Water Data'!$H$10,0,10*ROW('Water Data'!H23))),'Data Summary'!CJ29="Yes"),OFFSET('Water Data'!$H$10,0,10*ROW('Water Data'!H23)),NA())</f>
        <v>#N/A</v>
      </c>
      <c r="V29" s="103" t="e">
        <f ca="true">+IF(AND(ISNUMBER(OFFSET('Sanitation Data'!$C$5,0,10*ROW('Sanitation Data'!C23))),'Data Summary'!CK29="Yes"),100-OFFSET('Sanitation Data'!$C$5,0,10*ROW('Sanitation Data'!C23)),NA())</f>
        <v>#N/A</v>
      </c>
      <c r="W29" s="103" t="e">
        <f ca="true">+IF(AND(ISNUMBER(OFFSET('Sanitation Data'!$C$7,0,10*ROW('Sanitation Data'!C23))),'Data Summary'!CL29="Yes"),OFFSET('Sanitation Data'!$C$7,0,10*ROW('Sanitation Data'!C23)),NA())</f>
        <v>#N/A</v>
      </c>
      <c r="X29" s="103" t="e">
        <f ca="true">+IF(AND(ISNUMBER(OFFSET('Sanitation Data'!$C$11,0,10*ROW('Sanitation Data'!C23))),'Data Summary'!CM29="Yes"),OFFSET('Sanitation Data'!$C$11,0,10*ROW('Sanitation Data'!C23)),NA())</f>
        <v>#N/A</v>
      </c>
      <c r="Y29" s="103" t="e">
        <f ca="true">+IF(AND(ISNUMBER(OFFSET('Sanitation Data'!$C$12,0,10*ROW('Sanitation Data'!C23))),'Data Summary'!CN29="Yes"),OFFSET('Sanitation Data'!$C$12,0,10*ROW('Sanitation Data'!C23)),NA())</f>
        <v>#N/A</v>
      </c>
      <c r="Z29" s="103" t="e">
        <f ca="true">+IF(AND(ISNUMBER(OFFSET('Sanitation Data'!$C$13,0,10*ROW('Sanitation Data'!C23))),'Data Summary'!CO29="Yes"),OFFSET('Sanitation Data'!$C$13,0,10*ROW('Sanitation Data'!C23)),NA())</f>
        <v>#N/A</v>
      </c>
      <c r="AA29" s="103" t="e">
        <f ca="true">+IF(AND(ISNUMBER(OFFSET('Sanitation Data'!$D$5,0,10*ROW('Sanitation Data'!D23))),'Data Summary'!CP29="Yes"),100-OFFSET('Sanitation Data'!$D$5,0,10*ROW('Sanitation Data'!D23)),NA())</f>
        <v>#N/A</v>
      </c>
      <c r="AB29" s="103" t="e">
        <f ca="true">+IF(AND(ISNUMBER(OFFSET('Sanitation Data'!$D$7,0,10*ROW('Sanitation Data'!D23))),'Data Summary'!CQ29="Yes"),OFFSET('Sanitation Data'!$D$7,0,10*ROW('Sanitation Data'!D23)),NA())</f>
        <v>#N/A</v>
      </c>
      <c r="AC29" s="103" t="e">
        <f ca="true">+IF(AND(ISNUMBER(OFFSET('Sanitation Data'!$D$11,0,10*ROW('Sanitation Data'!D23))),'Data Summary'!CR29="Yes"),OFFSET('Sanitation Data'!$D$11,0,10*ROW('Sanitation Data'!D23)),NA())</f>
        <v>#N/A</v>
      </c>
      <c r="AD29" s="103" t="e">
        <f ca="true">+IF(AND(ISNUMBER(OFFSET('Sanitation Data'!$D$12,0,10*ROW('Sanitation Data'!D23))),'Data Summary'!CS29="Yes"),OFFSET('Sanitation Data'!$D$12,0,10*ROW('Sanitation Data'!D23)),NA())</f>
        <v>#N/A</v>
      </c>
      <c r="AE29" s="103" t="e">
        <f ca="true">+IF(AND(ISNUMBER(OFFSET('Sanitation Data'!$D$13,0,10*ROW('Sanitation Data'!D23))),'Data Summary'!CT29="Yes"),OFFSET('Sanitation Data'!$D$13,0,10*ROW('Sanitation Data'!D23)),NA())</f>
        <v>#N/A</v>
      </c>
      <c r="AF29" s="103" t="e">
        <f ca="true">+IF(AND(ISNUMBER(OFFSET('Sanitation Data'!$E$5,0,10*ROW('Sanitation Data'!E23))),'Data Summary'!CU29="Yes"),100-OFFSET('Sanitation Data'!$E$5,0,10*ROW('Sanitation Data'!E23)),NA())</f>
        <v>#N/A</v>
      </c>
      <c r="AG29" s="103" t="e">
        <f ca="true">+IF(AND(ISNUMBER(OFFSET('Sanitation Data'!$E$7,0,10*ROW('Sanitation Data'!E23))),'Data Summary'!CV29="Yes"),OFFSET('Sanitation Data'!$E$7,0,10*ROW('Sanitation Data'!E23)),NA())</f>
        <v>#N/A</v>
      </c>
      <c r="AH29" s="103" t="e">
        <f ca="true">+IF(AND(ISNUMBER(OFFSET('Sanitation Data'!$E$11,0,10*ROW('Sanitation Data'!E23))),'Data Summary'!CW29="Yes"),OFFSET('Sanitation Data'!$E$11,0,10*ROW('Sanitation Data'!E23)),NA())</f>
        <v>#N/A</v>
      </c>
      <c r="AI29" s="103" t="e">
        <f ca="true">+IF(AND(ISNUMBER(OFFSET('Sanitation Data'!$E$12,0,10*ROW('Sanitation Data'!E23))),'Data Summary'!CX29="Yes"),OFFSET('Sanitation Data'!$E$12,0,10*ROW('Sanitation Data'!E23)),NA())</f>
        <v>#N/A</v>
      </c>
      <c r="AJ29" s="103" t="e">
        <f ca="true">+IF(AND(ISNUMBER(OFFSET('Sanitation Data'!$E$13,0,10*ROW('Sanitation Data'!E23))),'Data Summary'!CY29="Yes"),OFFSET('Sanitation Data'!$E$13,0,10*ROW('Sanitation Data'!E23)),NA())</f>
        <v>#N/A</v>
      </c>
      <c r="AK29" s="103" t="e">
        <f ca="true">+IF(AND(ISNUMBER(OFFSET('Sanitation Data'!$F$5,0,10*ROW('Sanitation Data'!F23))),'Data Summary'!CZ29="Yes"),100-OFFSET('Sanitation Data'!$F$5,0,10*ROW('Sanitation Data'!F23)),NA())</f>
        <v>#N/A</v>
      </c>
      <c r="AL29" s="103" t="e">
        <f ca="true">+IF(AND(ISNUMBER(OFFSET('Sanitation Data'!$F$7,0,10*ROW('Sanitation Data'!F23))),'Data Summary'!DA29="Yes"),OFFSET('Sanitation Data'!$F$7,0,10*ROW('Sanitation Data'!F23)),NA())</f>
        <v>#N/A</v>
      </c>
      <c r="AM29" s="103" t="e">
        <f ca="true">+IF(AND(ISNUMBER(OFFSET('Sanitation Data'!$F$11,0,10*ROW('Sanitation Data'!F23))),'Data Summary'!DB29="Yes"),OFFSET('Sanitation Data'!$F$11,0,10*ROW('Sanitation Data'!F23)),NA())</f>
        <v>#N/A</v>
      </c>
      <c r="AN29" s="103" t="e">
        <f ca="true">+IF(AND(ISNUMBER(OFFSET('Sanitation Data'!$F$12,0,10*ROW('Sanitation Data'!F23))),'Data Summary'!DC29="Yes"),OFFSET('Sanitation Data'!$F$12,0,10*ROW('Sanitation Data'!F23)),NA())</f>
        <v>#N/A</v>
      </c>
      <c r="AO29" s="103" t="e">
        <f ca="true">+IF(AND(ISNUMBER(OFFSET('Sanitation Data'!$F$13,0,10*ROW('Sanitation Data'!F23))),'Data Summary'!DD29="Yes"),OFFSET('Sanitation Data'!$F$13,0,10*ROW('Sanitation Data'!F23)),NA())</f>
        <v>#N/A</v>
      </c>
      <c r="AP29" s="103" t="e">
        <f ca="true">+IF(AND(ISNUMBER(OFFSET('Sanitation Data'!$G$5,0,10*ROW('Sanitation Data'!G23))),'Data Summary'!DE29="Yes"),100-OFFSET('Sanitation Data'!$G$5,0,10*ROW('Sanitation Data'!G23)),NA())</f>
        <v>#N/A</v>
      </c>
      <c r="AQ29" s="103" t="e">
        <f ca="true">+IF(AND(ISNUMBER(OFFSET('Sanitation Data'!$G$7,0,10*ROW('Sanitation Data'!G23))),'Data Summary'!DF29="Yes"),OFFSET('Sanitation Data'!$G$7,0,10*ROW('Sanitation Data'!G23)),NA())</f>
        <v>#N/A</v>
      </c>
      <c r="AR29" s="103" t="e">
        <f ca="true">+IF(AND(ISNUMBER(OFFSET('Sanitation Data'!$G$11,0,10*ROW('Sanitation Data'!G23))),'Data Summary'!DG29="Yes"),OFFSET('Sanitation Data'!$G$11,0,10*ROW('Sanitation Data'!G23)),NA())</f>
        <v>#N/A</v>
      </c>
      <c r="AS29" s="103" t="e">
        <f ca="true">+IF(AND(ISNUMBER(OFFSET('Sanitation Data'!$G$12,0,10*ROW('Sanitation Data'!G23))),'Data Summary'!DH29="Yes"),OFFSET('Sanitation Data'!$G$12,0,10*ROW('Sanitation Data'!G23)),NA())</f>
        <v>#N/A</v>
      </c>
      <c r="AT29" s="103" t="e">
        <f ca="true">+IF(AND(ISNUMBER(OFFSET('Sanitation Data'!$G$13,0,10*ROW('Sanitation Data'!G23))),'Data Summary'!DI29="Yes"),OFFSET('Sanitation Data'!$G$13,0,10*ROW('Sanitation Data'!G23)),NA())</f>
        <v>#N/A</v>
      </c>
      <c r="AU29" s="103" t="e">
        <f ca="true">+IF(AND(ISNUMBER(OFFSET('Sanitation Data'!$H$5,0,10*ROW('Sanitation Data'!H23))),'Data Summary'!DJ29="Yes"),100-OFFSET('Sanitation Data'!$H$5,0,10*ROW('Sanitation Data'!H23)),NA())</f>
        <v>#N/A</v>
      </c>
      <c r="AV29" s="103" t="e">
        <f ca="true">+IF(AND(ISNUMBER(OFFSET('Sanitation Data'!$H$7,0,10*ROW('Sanitation Data'!H23))),'Data Summary'!DK29="Yes"),OFFSET('Sanitation Data'!$H$7,0,10*ROW('Sanitation Data'!H23)),NA())</f>
        <v>#N/A</v>
      </c>
      <c r="AW29" s="103" t="e">
        <f ca="true">+IF(AND(ISNUMBER(OFFSET('Sanitation Data'!$H$11,0,10*ROW('Sanitation Data'!H23))),'Data Summary'!DL29="Yes"),OFFSET('Sanitation Data'!$H$11,0,10*ROW('Sanitation Data'!H23)),NA())</f>
        <v>#N/A</v>
      </c>
      <c r="AX29" s="103" t="e">
        <f ca="true">+IF(AND(ISNUMBER(OFFSET('Sanitation Data'!$H$12,0,10*ROW('Sanitation Data'!H23))),'Data Summary'!DM29="Yes"),OFFSET('Sanitation Data'!$H$12,0,10*ROW('Sanitation Data'!H23)),NA())</f>
        <v>#N/A</v>
      </c>
      <c r="AY29" s="103" t="e">
        <f ca="true">+IF(AND(ISNUMBER(OFFSET('Sanitation Data'!$H$13,0,10*ROW('Sanitation Data'!H23))),'Data Summary'!DN29="Yes"),OFFSET('Sanitation Data'!$H$13,0,10*ROW('Sanitation Data'!H23)),NA())</f>
        <v>#N/A</v>
      </c>
      <c r="AZ29" s="108" t="e">
        <f ca="true">+IF(AND(ISNUMBER(OFFSET('Hygiene Data'!$C$6,0,10*ROW('Hygiene Data'!C23))),'Data Summary'!DO29="Yes"),OFFSET('Hygiene Data'!$C$6,0,10*ROW('Hygiene Data'!C23)),NA())</f>
        <v>#N/A</v>
      </c>
      <c r="BA29" s="108" t="e">
        <f ca="true">+IF(AND(ISNUMBER(OFFSET('Hygiene Data'!$C$8,0,10*ROW('Hygiene Data'!C23))),'Data Summary'!DP29="Yes"),OFFSET('Hygiene Data'!$C$8,0,10*ROW('Hygiene Data'!C23)),NA())</f>
        <v>#N/A</v>
      </c>
      <c r="BB29" s="108" t="e">
        <f ca="true">+IF(AND(ISNUMBER(OFFSET('Hygiene Data'!$C$10,0,10*ROW('Hygiene Data'!C23))),'Data Summary'!DQ29="Yes"),OFFSET('Hygiene Data'!$C$10,0,10*ROW('Hygiene Data'!C23)),NA())</f>
        <v>#N/A</v>
      </c>
      <c r="BC29" s="108" t="e">
        <f ca="true">+IF(AND(ISNUMBER(OFFSET('Hygiene Data'!$D$6,0,10*ROW('Hygiene Data'!D23))),'Data Summary'!DR29="Yes"),OFFSET('Hygiene Data'!$D$6,0,10*ROW('Hygiene Data'!D23)),NA())</f>
        <v>#N/A</v>
      </c>
      <c r="BD29" s="108" t="e">
        <f ca="true">+IF(AND(ISNUMBER(OFFSET('Hygiene Data'!$D$8,0,10*ROW('Hygiene Data'!D23))),'Data Summary'!DS29="Yes"),OFFSET('Hygiene Data'!$D$8,0,10*ROW('Hygiene Data'!D23)),NA())</f>
        <v>#N/A</v>
      </c>
      <c r="BE29" s="108" t="e">
        <f ca="true">+IF(AND(ISNUMBER(OFFSET('Hygiene Data'!$D$10,0,10*ROW('Hygiene Data'!D23))),'Data Summary'!DT29="Yes"),OFFSET('Hygiene Data'!$D$10,0,10*ROW('Hygiene Data'!D23)),NA())</f>
        <v>#N/A</v>
      </c>
      <c r="BF29" s="108" t="e">
        <f ca="true">+IF(AND(ISNUMBER(OFFSET('Hygiene Data'!$E$6,0,10*ROW('Hygiene Data'!E23))),'Data Summary'!DU29="Yes"),OFFSET('Hygiene Data'!$E$6,0,10*ROW('Hygiene Data'!E23)),NA())</f>
        <v>#N/A</v>
      </c>
      <c r="BG29" s="108" t="e">
        <f ca="true">+IF(AND(ISNUMBER(OFFSET('Hygiene Data'!$E$8,0,10*ROW('Hygiene Data'!E23))),'Data Summary'!DV29="Yes"),OFFSET('Hygiene Data'!$E$8,0,10*ROW('Hygiene Data'!E23)),NA())</f>
        <v>#N/A</v>
      </c>
      <c r="BH29" s="108" t="e">
        <f ca="true">+IF(AND(ISNUMBER(OFFSET('Hygiene Data'!$E$10,0,10*ROW('Hygiene Data'!E23))),'Data Summary'!DW29="Yes"),OFFSET('Hygiene Data'!$E$10,0,10*ROW('Hygiene Data'!E23)),NA())</f>
        <v>#N/A</v>
      </c>
      <c r="BI29" s="108" t="e">
        <f ca="true">+IF(AND(ISNUMBER(OFFSET('Hygiene Data'!$F$6,0,10*ROW('Hygiene Data'!F23))),'Data Summary'!DX29="Yes"),OFFSET('Hygiene Data'!$F$6,0,10*ROW('Hygiene Data'!F23)),NA())</f>
        <v>#N/A</v>
      </c>
      <c r="BJ29" s="108" t="e">
        <f ca="true">+IF(AND(ISNUMBER(OFFSET('Hygiene Data'!$F$8,0,10*ROW('Hygiene Data'!F23))),'Data Summary'!DY29="Yes"),OFFSET('Hygiene Data'!$F$8,0,10*ROW('Hygiene Data'!F23)),NA())</f>
        <v>#N/A</v>
      </c>
      <c r="BK29" s="108" t="e">
        <f ca="true">+IF(AND(ISNUMBER(OFFSET('Hygiene Data'!$F$10,0,10*ROW('Hygiene Data'!F23))),'Data Summary'!DZ29="Yes"),OFFSET('Hygiene Data'!$F$10,0,10*ROW('Hygiene Data'!F23)),NA())</f>
        <v>#N/A</v>
      </c>
      <c r="BL29" s="108" t="e">
        <f ca="true">+IF(AND(ISNUMBER(OFFSET('Hygiene Data'!$G$6,0,10*ROW('Hygiene Data'!G23))),'Data Summary'!EA29="Yes"),OFFSET('Hygiene Data'!$G$6,0,10*ROW('Hygiene Data'!G23)),NA())</f>
        <v>#N/A</v>
      </c>
      <c r="BM29" s="108" t="e">
        <f ca="true">+IF(AND(ISNUMBER(OFFSET('Hygiene Data'!$G$8,0,10*ROW('Hygiene Data'!G23))),'Data Summary'!EB29="Yes"),OFFSET('Hygiene Data'!$G$8,0,10*ROW('Hygiene Data'!G23)),NA())</f>
        <v>#N/A</v>
      </c>
      <c r="BN29" s="108" t="e">
        <f ca="true">+IF(AND(ISNUMBER(OFFSET('Hygiene Data'!$G$10,0,10*ROW('Hygiene Data'!G23))),'Data Summary'!EC29="Yes"),OFFSET('Hygiene Data'!$G$10,0,10*ROW('Hygiene Data'!G23)),NA())</f>
        <v>#N/A</v>
      </c>
      <c r="BO29" s="108" t="e">
        <f ca="true">+IF(AND(ISNUMBER(OFFSET('Hygiene Data'!$H$6,0,10*ROW('Hygiene Data'!H23))),'Data Summary'!ED29="Yes"),OFFSET('Hygiene Data'!$H$6,0,10*ROW('Hygiene Data'!H23)),NA())</f>
        <v>#N/A</v>
      </c>
      <c r="BP29" s="108" t="e">
        <f ca="true">+IF(AND(ISNUMBER(OFFSET('Hygiene Data'!$H$8,0,10*ROW('Hygiene Data'!H23))),'Data Summary'!EE29="Yes"),OFFSET('Hygiene Data'!$H$8,0,10*ROW('Hygiene Data'!H23)),NA())</f>
        <v>#N/A</v>
      </c>
      <c r="BQ29" s="108" t="e">
        <f ca="true">+IF(AND(ISNUMBER(OFFSET('Hygiene Data'!$H$10,0,10*ROW('Hygiene Data'!H23))),'Data Summary'!EF29="Yes"),OFFSET('Hygiene Data'!$H$10,0,10*ROW('Hygiene Data'!H23)),NA())</f>
        <v>#N/A</v>
      </c>
    </row>
    <row r="30" x14ac:dyDescent="0.2">
      <c r="A30" s="56" t="e">
        <f ca="true">+IF(OFFSET('Water Data'!$B$1,0,10*ROW('Water Data'!B24))="",NA(),OFFSET('Water Data'!$B$1,0,10*ROW('Water Data'!B24)))</f>
        <v>#N/A</v>
      </c>
      <c r="B30" s="56" t="e">
        <f ca="true">+IF(OFFSET('Water Data'!$A$3,0,10*ROW('Water Data'!A24))="",NA(),OFFSET('Water Data'!$A$3,0,10*ROW('Water Data'!A24)))</f>
        <v>#N/A</v>
      </c>
      <c r="C30" s="56" t="e">
        <f ca="true">+IF(OFFSET('Water Data'!$C$3,0,10*ROW('Water Data'!C24))="",NA(),OFFSET('Water Data'!$C$3,0,10*ROW('Water Data'!C24)))</f>
        <v>#N/A</v>
      </c>
      <c r="D30" s="57" t="e">
        <f ca="true">+IF(AND(ISNUMBER(OFFSET('Water Data'!$C$5,0,10*ROW('Water Data'!C24))),'Data Summary'!BS30="Yes"),100-OFFSET('Water Data'!$C$5,0,10*ROW('Water Data'!C24)),NA())</f>
        <v>#N/A</v>
      </c>
      <c r="E30" s="57" t="e">
        <f ca="true">+IF(AND(ISNUMBER(OFFSET('Water Data'!$C$7,0,10*ROW('Water Data'!C24))),'Data Summary'!BT30="Yes"),OFFSET('Water Data'!$C$7,0,10*ROW('Water Data'!C24)),NA())</f>
        <v>#N/A</v>
      </c>
      <c r="F30" s="57" t="e">
        <f ca="true">+IF(AND(ISNUMBER(OFFSET('Water Data'!$C$10,0,10*ROW('Water Data'!C24))),'Data Summary'!BU30="Yes"),OFFSET('Water Data'!$C$10,0,10*ROW('Water Data'!C24)),NA())</f>
        <v>#N/A</v>
      </c>
      <c r="G30" s="57" t="e">
        <f ca="true">+IF(AND(ISNUMBER(OFFSET('Water Data'!$D$5,0,10*ROW('Water Data'!D24))),'Data Summary'!BV30="Yes"),100-OFFSET('Water Data'!$D$5,0,10*ROW('Water Data'!D24)),NA())</f>
        <v>#N/A</v>
      </c>
      <c r="H30" s="57" t="e">
        <f ca="true">+IF(AND(ISNUMBER(OFFSET('Water Data'!$D$7,0,10*ROW('Water Data'!D24))),'Data Summary'!BW30="Yes"),OFFSET('Water Data'!$D$7,0,10*ROW('Water Data'!D24)),NA())</f>
        <v>#N/A</v>
      </c>
      <c r="I30" s="57" t="e">
        <f ca="true">+IF(AND(ISNUMBER(OFFSET('Water Data'!$D$10,0,10*ROW('Water Data'!D24))),'Data Summary'!BX30="Yes"),OFFSET('Water Data'!$D$10,0,10*ROW('Water Data'!D24)),NA())</f>
        <v>#N/A</v>
      </c>
      <c r="J30" s="57" t="e">
        <f ca="true">+IF(AND(ISNUMBER(OFFSET('Water Data'!$E$5,0,10*ROW('Water Data'!E24))),'Data Summary'!BY30="Yes"),100-OFFSET('Water Data'!$E$5,0,10*ROW('Water Data'!E24)),NA())</f>
        <v>#N/A</v>
      </c>
      <c r="K30" s="57" t="e">
        <f ca="true">+IF(AND(ISNUMBER(OFFSET('Water Data'!$E$7,0,10*ROW('Water Data'!E24))),'Data Summary'!BZ30="Yes"),OFFSET('Water Data'!$E$7,0,10*ROW('Water Data'!E24)),NA())</f>
        <v>#N/A</v>
      </c>
      <c r="L30" s="57" t="e">
        <f ca="true">+IF(AND(ISNUMBER(OFFSET('Water Data'!$E$10,0,10*ROW('Water Data'!E24))),'Data Summary'!CA30="Yes"),OFFSET('Water Data'!$E$10,0,10*ROW('Water Data'!E24)),NA())</f>
        <v>#N/A</v>
      </c>
      <c r="M30" s="57" t="e">
        <f ca="true">+IF(AND(ISNUMBER(OFFSET('Water Data'!$F$5,0,10*ROW('Water Data'!F24))),'Data Summary'!CB30="Yes"),100-OFFSET('Water Data'!$F$5,0,10*ROW('Water Data'!F24)),NA())</f>
        <v>#N/A</v>
      </c>
      <c r="N30" s="57" t="e">
        <f ca="true">+IF(AND(ISNUMBER(OFFSET('Water Data'!$F$7,0,10*ROW('Water Data'!F24))),'Data Summary'!CC30="Yes"),OFFSET('Water Data'!$F$7,0,10*ROW('Water Data'!F24)),NA())</f>
        <v>#N/A</v>
      </c>
      <c r="O30" s="57" t="e">
        <f ca="true">+IF(AND(ISNUMBER(OFFSET('Water Data'!$F$10,0,10*ROW('Water Data'!F24))),'Data Summary'!CD30="Yes"),OFFSET('Water Data'!$F$10,0,10*ROW('Water Data'!F24)),NA())</f>
        <v>#N/A</v>
      </c>
      <c r="P30" s="57" t="e">
        <f ca="true">+IF(AND(ISNUMBER(OFFSET('Water Data'!$G$5,0,10*ROW('Water Data'!G24))),'Data Summary'!CE30="Yes"),100-OFFSET('Water Data'!$G$5,0,10*ROW('Water Data'!G24)),NA())</f>
        <v>#N/A</v>
      </c>
      <c r="Q30" s="57" t="e">
        <f ca="true">+IF(AND(ISNUMBER(OFFSET('Water Data'!$G$7,0,10*ROW('Water Data'!G24))),'Data Summary'!CF30="Yes"),OFFSET('Water Data'!$G$7,0,10*ROW('Water Data'!G24)),NA())</f>
        <v>#N/A</v>
      </c>
      <c r="R30" s="57" t="e">
        <f ca="true">+IF(AND(ISNUMBER(OFFSET('Water Data'!$G$10,0,10*ROW('Water Data'!G24))),'Data Summary'!CG30="Yes"),OFFSET('Water Data'!$G$10,0,10*ROW('Water Data'!G24)),NA())</f>
        <v>#N/A</v>
      </c>
      <c r="S30" s="57" t="e">
        <f ca="true">+IF(AND(ISNUMBER(OFFSET('Water Data'!$H$5,0,10*ROW('Water Data'!H24))),'Data Summary'!CH30="Yes"),100-OFFSET('Water Data'!$H$5,0,10*ROW('Water Data'!H24)),NA())</f>
        <v>#N/A</v>
      </c>
      <c r="T30" s="57" t="e">
        <f ca="true">+IF(AND(ISNUMBER(OFFSET('Water Data'!$H$7,0,10*ROW('Water Data'!H24))),'Data Summary'!CI30="Yes"),OFFSET('Water Data'!$H$7,0,10*ROW('Water Data'!H24)),NA())</f>
        <v>#N/A</v>
      </c>
      <c r="U30" s="57" t="e">
        <f ca="true">+IF(AND(ISNUMBER(OFFSET('Water Data'!$H$10,0,10*ROW('Water Data'!H24))),'Data Summary'!CJ30="Yes"),OFFSET('Water Data'!$H$10,0,10*ROW('Water Data'!H24)),NA())</f>
        <v>#N/A</v>
      </c>
      <c r="V30" s="103" t="e">
        <f ca="true">+IF(AND(ISNUMBER(OFFSET('Sanitation Data'!$C$5,0,10*ROW('Sanitation Data'!C24))),'Data Summary'!CK30="Yes"),100-OFFSET('Sanitation Data'!$C$5,0,10*ROW('Sanitation Data'!C24)),NA())</f>
        <v>#N/A</v>
      </c>
      <c r="W30" s="103" t="e">
        <f ca="true">+IF(AND(ISNUMBER(OFFSET('Sanitation Data'!$C$7,0,10*ROW('Sanitation Data'!C24))),'Data Summary'!CL30="Yes"),OFFSET('Sanitation Data'!$C$7,0,10*ROW('Sanitation Data'!C24)),NA())</f>
        <v>#N/A</v>
      </c>
      <c r="X30" s="103" t="e">
        <f ca="true">+IF(AND(ISNUMBER(OFFSET('Sanitation Data'!$C$11,0,10*ROW('Sanitation Data'!C24))),'Data Summary'!CM30="Yes"),OFFSET('Sanitation Data'!$C$11,0,10*ROW('Sanitation Data'!C24)),NA())</f>
        <v>#N/A</v>
      </c>
      <c r="Y30" s="103" t="e">
        <f ca="true">+IF(AND(ISNUMBER(OFFSET('Sanitation Data'!$C$12,0,10*ROW('Sanitation Data'!C24))),'Data Summary'!CN30="Yes"),OFFSET('Sanitation Data'!$C$12,0,10*ROW('Sanitation Data'!C24)),NA())</f>
        <v>#N/A</v>
      </c>
      <c r="Z30" s="103" t="e">
        <f ca="true">+IF(AND(ISNUMBER(OFFSET('Sanitation Data'!$C$13,0,10*ROW('Sanitation Data'!C24))),'Data Summary'!CO30="Yes"),OFFSET('Sanitation Data'!$C$13,0,10*ROW('Sanitation Data'!C24)),NA())</f>
        <v>#N/A</v>
      </c>
      <c r="AA30" s="103" t="e">
        <f ca="true">+IF(AND(ISNUMBER(OFFSET('Sanitation Data'!$D$5,0,10*ROW('Sanitation Data'!D24))),'Data Summary'!CP30="Yes"),100-OFFSET('Sanitation Data'!$D$5,0,10*ROW('Sanitation Data'!D24)),NA())</f>
        <v>#N/A</v>
      </c>
      <c r="AB30" s="103" t="e">
        <f ca="true">+IF(AND(ISNUMBER(OFFSET('Sanitation Data'!$D$7,0,10*ROW('Sanitation Data'!D24))),'Data Summary'!CQ30="Yes"),OFFSET('Sanitation Data'!$D$7,0,10*ROW('Sanitation Data'!D24)),NA())</f>
        <v>#N/A</v>
      </c>
      <c r="AC30" s="103" t="e">
        <f ca="true">+IF(AND(ISNUMBER(OFFSET('Sanitation Data'!$D$11,0,10*ROW('Sanitation Data'!D24))),'Data Summary'!CR30="Yes"),OFFSET('Sanitation Data'!$D$11,0,10*ROW('Sanitation Data'!D24)),NA())</f>
        <v>#N/A</v>
      </c>
      <c r="AD30" s="103" t="e">
        <f ca="true">+IF(AND(ISNUMBER(OFFSET('Sanitation Data'!$D$12,0,10*ROW('Sanitation Data'!D24))),'Data Summary'!CS30="Yes"),OFFSET('Sanitation Data'!$D$12,0,10*ROW('Sanitation Data'!D24)),NA())</f>
        <v>#N/A</v>
      </c>
      <c r="AE30" s="103" t="e">
        <f ca="true">+IF(AND(ISNUMBER(OFFSET('Sanitation Data'!$D$13,0,10*ROW('Sanitation Data'!D24))),'Data Summary'!CT30="Yes"),OFFSET('Sanitation Data'!$D$13,0,10*ROW('Sanitation Data'!D24)),NA())</f>
        <v>#N/A</v>
      </c>
      <c r="AF30" s="103" t="e">
        <f ca="true">+IF(AND(ISNUMBER(OFFSET('Sanitation Data'!$E$5,0,10*ROW('Sanitation Data'!E24))),'Data Summary'!CU30="Yes"),100-OFFSET('Sanitation Data'!$E$5,0,10*ROW('Sanitation Data'!E24)),NA())</f>
        <v>#N/A</v>
      </c>
      <c r="AG30" s="103" t="e">
        <f ca="true">+IF(AND(ISNUMBER(OFFSET('Sanitation Data'!$E$7,0,10*ROW('Sanitation Data'!E24))),'Data Summary'!CV30="Yes"),OFFSET('Sanitation Data'!$E$7,0,10*ROW('Sanitation Data'!E24)),NA())</f>
        <v>#N/A</v>
      </c>
      <c r="AH30" s="103" t="e">
        <f ca="true">+IF(AND(ISNUMBER(OFFSET('Sanitation Data'!$E$11,0,10*ROW('Sanitation Data'!E24))),'Data Summary'!CW30="Yes"),OFFSET('Sanitation Data'!$E$11,0,10*ROW('Sanitation Data'!E24)),NA())</f>
        <v>#N/A</v>
      </c>
      <c r="AI30" s="103" t="e">
        <f ca="true">+IF(AND(ISNUMBER(OFFSET('Sanitation Data'!$E$12,0,10*ROW('Sanitation Data'!E24))),'Data Summary'!CX30="Yes"),OFFSET('Sanitation Data'!$E$12,0,10*ROW('Sanitation Data'!E24)),NA())</f>
        <v>#N/A</v>
      </c>
      <c r="AJ30" s="103" t="e">
        <f ca="true">+IF(AND(ISNUMBER(OFFSET('Sanitation Data'!$E$13,0,10*ROW('Sanitation Data'!E24))),'Data Summary'!CY30="Yes"),OFFSET('Sanitation Data'!$E$13,0,10*ROW('Sanitation Data'!E24)),NA())</f>
        <v>#N/A</v>
      </c>
      <c r="AK30" s="103" t="e">
        <f ca="true">+IF(AND(ISNUMBER(OFFSET('Sanitation Data'!$F$5,0,10*ROW('Sanitation Data'!F24))),'Data Summary'!CZ30="Yes"),100-OFFSET('Sanitation Data'!$F$5,0,10*ROW('Sanitation Data'!F24)),NA())</f>
        <v>#N/A</v>
      </c>
      <c r="AL30" s="103" t="e">
        <f ca="true">+IF(AND(ISNUMBER(OFFSET('Sanitation Data'!$F$7,0,10*ROW('Sanitation Data'!F24))),'Data Summary'!DA30="Yes"),OFFSET('Sanitation Data'!$F$7,0,10*ROW('Sanitation Data'!F24)),NA())</f>
        <v>#N/A</v>
      </c>
      <c r="AM30" s="103" t="e">
        <f ca="true">+IF(AND(ISNUMBER(OFFSET('Sanitation Data'!$F$11,0,10*ROW('Sanitation Data'!F24))),'Data Summary'!DB30="Yes"),OFFSET('Sanitation Data'!$F$11,0,10*ROW('Sanitation Data'!F24)),NA())</f>
        <v>#N/A</v>
      </c>
      <c r="AN30" s="103" t="e">
        <f ca="true">+IF(AND(ISNUMBER(OFFSET('Sanitation Data'!$F$12,0,10*ROW('Sanitation Data'!F24))),'Data Summary'!DC30="Yes"),OFFSET('Sanitation Data'!$F$12,0,10*ROW('Sanitation Data'!F24)),NA())</f>
        <v>#N/A</v>
      </c>
      <c r="AO30" s="103" t="e">
        <f ca="true">+IF(AND(ISNUMBER(OFFSET('Sanitation Data'!$F$13,0,10*ROW('Sanitation Data'!F24))),'Data Summary'!DD30="Yes"),OFFSET('Sanitation Data'!$F$13,0,10*ROW('Sanitation Data'!F24)),NA())</f>
        <v>#N/A</v>
      </c>
      <c r="AP30" s="103" t="e">
        <f ca="true">+IF(AND(ISNUMBER(OFFSET('Sanitation Data'!$G$5,0,10*ROW('Sanitation Data'!G24))),'Data Summary'!DE30="Yes"),100-OFFSET('Sanitation Data'!$G$5,0,10*ROW('Sanitation Data'!G24)),NA())</f>
        <v>#N/A</v>
      </c>
      <c r="AQ30" s="103" t="e">
        <f ca="true">+IF(AND(ISNUMBER(OFFSET('Sanitation Data'!$G$7,0,10*ROW('Sanitation Data'!G24))),'Data Summary'!DF30="Yes"),OFFSET('Sanitation Data'!$G$7,0,10*ROW('Sanitation Data'!G24)),NA())</f>
        <v>#N/A</v>
      </c>
      <c r="AR30" s="103" t="e">
        <f ca="true">+IF(AND(ISNUMBER(OFFSET('Sanitation Data'!$G$11,0,10*ROW('Sanitation Data'!G24))),'Data Summary'!DG30="Yes"),OFFSET('Sanitation Data'!$G$11,0,10*ROW('Sanitation Data'!G24)),NA())</f>
        <v>#N/A</v>
      </c>
      <c r="AS30" s="103" t="e">
        <f ca="true">+IF(AND(ISNUMBER(OFFSET('Sanitation Data'!$G$12,0,10*ROW('Sanitation Data'!G24))),'Data Summary'!DH30="Yes"),OFFSET('Sanitation Data'!$G$12,0,10*ROW('Sanitation Data'!G24)),NA())</f>
        <v>#N/A</v>
      </c>
      <c r="AT30" s="103" t="e">
        <f ca="true">+IF(AND(ISNUMBER(OFFSET('Sanitation Data'!$G$13,0,10*ROW('Sanitation Data'!G24))),'Data Summary'!DI30="Yes"),OFFSET('Sanitation Data'!$G$13,0,10*ROW('Sanitation Data'!G24)),NA())</f>
        <v>#N/A</v>
      </c>
      <c r="AU30" s="103" t="e">
        <f ca="true">+IF(AND(ISNUMBER(OFFSET('Sanitation Data'!$H$5,0,10*ROW('Sanitation Data'!H24))),'Data Summary'!DJ30="Yes"),100-OFFSET('Sanitation Data'!$H$5,0,10*ROW('Sanitation Data'!H24)),NA())</f>
        <v>#N/A</v>
      </c>
      <c r="AV30" s="103" t="e">
        <f ca="true">+IF(AND(ISNUMBER(OFFSET('Sanitation Data'!$H$7,0,10*ROW('Sanitation Data'!H24))),'Data Summary'!DK30="Yes"),OFFSET('Sanitation Data'!$H$7,0,10*ROW('Sanitation Data'!H24)),NA())</f>
        <v>#N/A</v>
      </c>
      <c r="AW30" s="103" t="e">
        <f ca="true">+IF(AND(ISNUMBER(OFFSET('Sanitation Data'!$H$11,0,10*ROW('Sanitation Data'!H24))),'Data Summary'!DL30="Yes"),OFFSET('Sanitation Data'!$H$11,0,10*ROW('Sanitation Data'!H24)),NA())</f>
        <v>#N/A</v>
      </c>
      <c r="AX30" s="103" t="e">
        <f ca="true">+IF(AND(ISNUMBER(OFFSET('Sanitation Data'!$H$12,0,10*ROW('Sanitation Data'!H24))),'Data Summary'!DM30="Yes"),OFFSET('Sanitation Data'!$H$12,0,10*ROW('Sanitation Data'!H24)),NA())</f>
        <v>#N/A</v>
      </c>
      <c r="AY30" s="103" t="e">
        <f ca="true">+IF(AND(ISNUMBER(OFFSET('Sanitation Data'!$H$13,0,10*ROW('Sanitation Data'!H24))),'Data Summary'!DN30="Yes"),OFFSET('Sanitation Data'!$H$13,0,10*ROW('Sanitation Data'!H24)),NA())</f>
        <v>#N/A</v>
      </c>
      <c r="AZ30" s="108" t="e">
        <f ca="true">+IF(AND(ISNUMBER(OFFSET('Hygiene Data'!$C$6,0,10*ROW('Hygiene Data'!C24))),'Data Summary'!DO30="Yes"),OFFSET('Hygiene Data'!$C$6,0,10*ROW('Hygiene Data'!C24)),NA())</f>
        <v>#N/A</v>
      </c>
      <c r="BA30" s="108" t="e">
        <f ca="true">+IF(AND(ISNUMBER(OFFSET('Hygiene Data'!$C$8,0,10*ROW('Hygiene Data'!C24))),'Data Summary'!DP30="Yes"),OFFSET('Hygiene Data'!$C$8,0,10*ROW('Hygiene Data'!C24)),NA())</f>
        <v>#N/A</v>
      </c>
      <c r="BB30" s="108" t="e">
        <f ca="true">+IF(AND(ISNUMBER(OFFSET('Hygiene Data'!$C$10,0,10*ROW('Hygiene Data'!C24))),'Data Summary'!DQ30="Yes"),OFFSET('Hygiene Data'!$C$10,0,10*ROW('Hygiene Data'!C24)),NA())</f>
        <v>#N/A</v>
      </c>
      <c r="BC30" s="108" t="e">
        <f ca="true">+IF(AND(ISNUMBER(OFFSET('Hygiene Data'!$D$6,0,10*ROW('Hygiene Data'!D24))),'Data Summary'!DR30="Yes"),OFFSET('Hygiene Data'!$D$6,0,10*ROW('Hygiene Data'!D24)),NA())</f>
        <v>#N/A</v>
      </c>
      <c r="BD30" s="108" t="e">
        <f ca="true">+IF(AND(ISNUMBER(OFFSET('Hygiene Data'!$D$8,0,10*ROW('Hygiene Data'!D24))),'Data Summary'!DS30="Yes"),OFFSET('Hygiene Data'!$D$8,0,10*ROW('Hygiene Data'!D24)),NA())</f>
        <v>#N/A</v>
      </c>
      <c r="BE30" s="108" t="e">
        <f ca="true">+IF(AND(ISNUMBER(OFFSET('Hygiene Data'!$D$10,0,10*ROW('Hygiene Data'!D24))),'Data Summary'!DT30="Yes"),OFFSET('Hygiene Data'!$D$10,0,10*ROW('Hygiene Data'!D24)),NA())</f>
        <v>#N/A</v>
      </c>
      <c r="BF30" s="108" t="e">
        <f ca="true">+IF(AND(ISNUMBER(OFFSET('Hygiene Data'!$E$6,0,10*ROW('Hygiene Data'!E24))),'Data Summary'!DU30="Yes"),OFFSET('Hygiene Data'!$E$6,0,10*ROW('Hygiene Data'!E24)),NA())</f>
        <v>#N/A</v>
      </c>
      <c r="BG30" s="108" t="e">
        <f ca="true">+IF(AND(ISNUMBER(OFFSET('Hygiene Data'!$E$8,0,10*ROW('Hygiene Data'!E24))),'Data Summary'!DV30="Yes"),OFFSET('Hygiene Data'!$E$8,0,10*ROW('Hygiene Data'!E24)),NA())</f>
        <v>#N/A</v>
      </c>
      <c r="BH30" s="108" t="e">
        <f ca="true">+IF(AND(ISNUMBER(OFFSET('Hygiene Data'!$E$10,0,10*ROW('Hygiene Data'!E24))),'Data Summary'!DW30="Yes"),OFFSET('Hygiene Data'!$E$10,0,10*ROW('Hygiene Data'!E24)),NA())</f>
        <v>#N/A</v>
      </c>
      <c r="BI30" s="108" t="e">
        <f ca="true">+IF(AND(ISNUMBER(OFFSET('Hygiene Data'!$F$6,0,10*ROW('Hygiene Data'!F24))),'Data Summary'!DX30="Yes"),OFFSET('Hygiene Data'!$F$6,0,10*ROW('Hygiene Data'!F24)),NA())</f>
        <v>#N/A</v>
      </c>
      <c r="BJ30" s="108" t="e">
        <f ca="true">+IF(AND(ISNUMBER(OFFSET('Hygiene Data'!$F$8,0,10*ROW('Hygiene Data'!F24))),'Data Summary'!DY30="Yes"),OFFSET('Hygiene Data'!$F$8,0,10*ROW('Hygiene Data'!F24)),NA())</f>
        <v>#N/A</v>
      </c>
      <c r="BK30" s="108" t="e">
        <f ca="true">+IF(AND(ISNUMBER(OFFSET('Hygiene Data'!$F$10,0,10*ROW('Hygiene Data'!F24))),'Data Summary'!DZ30="Yes"),OFFSET('Hygiene Data'!$F$10,0,10*ROW('Hygiene Data'!F24)),NA())</f>
        <v>#N/A</v>
      </c>
      <c r="BL30" s="108" t="e">
        <f ca="true">+IF(AND(ISNUMBER(OFFSET('Hygiene Data'!$G$6,0,10*ROW('Hygiene Data'!G24))),'Data Summary'!EA30="Yes"),OFFSET('Hygiene Data'!$G$6,0,10*ROW('Hygiene Data'!G24)),NA())</f>
        <v>#N/A</v>
      </c>
      <c r="BM30" s="108" t="e">
        <f ca="true">+IF(AND(ISNUMBER(OFFSET('Hygiene Data'!$G$8,0,10*ROW('Hygiene Data'!G24))),'Data Summary'!EB30="Yes"),OFFSET('Hygiene Data'!$G$8,0,10*ROW('Hygiene Data'!G24)),NA())</f>
        <v>#N/A</v>
      </c>
      <c r="BN30" s="108" t="e">
        <f ca="true">+IF(AND(ISNUMBER(OFFSET('Hygiene Data'!$G$10,0,10*ROW('Hygiene Data'!G24))),'Data Summary'!EC30="Yes"),OFFSET('Hygiene Data'!$G$10,0,10*ROW('Hygiene Data'!G24)),NA())</f>
        <v>#N/A</v>
      </c>
      <c r="BO30" s="108" t="e">
        <f ca="true">+IF(AND(ISNUMBER(OFFSET('Hygiene Data'!$H$6,0,10*ROW('Hygiene Data'!H24))),'Data Summary'!ED30="Yes"),OFFSET('Hygiene Data'!$H$6,0,10*ROW('Hygiene Data'!H24)),NA())</f>
        <v>#N/A</v>
      </c>
      <c r="BP30" s="108" t="e">
        <f ca="true">+IF(AND(ISNUMBER(OFFSET('Hygiene Data'!$H$8,0,10*ROW('Hygiene Data'!H24))),'Data Summary'!EE30="Yes"),OFFSET('Hygiene Data'!$H$8,0,10*ROW('Hygiene Data'!H24)),NA())</f>
        <v>#N/A</v>
      </c>
      <c r="BQ30" s="108" t="e">
        <f ca="true">+IF(AND(ISNUMBER(OFFSET('Hygiene Data'!$H$10,0,10*ROW('Hygiene Data'!H24))),'Data Summary'!EF30="Yes"),OFFSET('Hygiene Data'!$H$10,0,10*ROW('Hygiene Data'!H24)),NA())</f>
        <v>#N/A</v>
      </c>
    </row>
    <row r="31" x14ac:dyDescent="0.2">
      <c r="A31" s="56" t="e">
        <f ca="true">+IF(OFFSET('Water Data'!$B$1,0,10*ROW('Water Data'!B25))="",NA(),OFFSET('Water Data'!$B$1,0,10*ROW('Water Data'!B25)))</f>
        <v>#N/A</v>
      </c>
      <c r="B31" s="56" t="e">
        <f ca="true">+IF(OFFSET('Water Data'!$A$3,0,10*ROW('Water Data'!A27))="",NA(),OFFSET('Water Data'!$A$3,0,10*ROW('Water Data'!A27)))</f>
        <v>#N/A</v>
      </c>
      <c r="C31" s="56" t="e">
        <f ca="true">+IF(OFFSET('Water Data'!$C$3,0,10*ROW('Water Data'!C27))="",NA(),OFFSET('Water Data'!$C$3,0,10*ROW('Water Data'!C27)))</f>
        <v>#N/A</v>
      </c>
      <c r="D31" s="57" t="e">
        <f ca="true">+IF(AND(ISNUMBER(OFFSET('Water Data'!$C$5,0,10*ROW('Water Data'!C25))),'Data Summary'!BS31="Yes"),100-OFFSET('Water Data'!$C$5,0,10*ROW('Water Data'!C25)),NA())</f>
        <v>#N/A</v>
      </c>
      <c r="E31" s="57" t="e">
        <f ca="true">+IF(AND(ISNUMBER(OFFSET('Water Data'!$C$7,0,10*ROW('Water Data'!C25))),'Data Summary'!BT31="Yes"),OFFSET('Water Data'!$C$7,0,10*ROW('Water Data'!C25)),NA())</f>
        <v>#N/A</v>
      </c>
      <c r="F31" s="57" t="e">
        <f ca="true">+IF(AND(ISNUMBER(OFFSET('Water Data'!$C$10,0,10*ROW('Water Data'!C25))),'Data Summary'!BU31="Yes"),OFFSET('Water Data'!$C$10,0,10*ROW('Water Data'!C25)),NA())</f>
        <v>#N/A</v>
      </c>
      <c r="G31" s="57" t="e">
        <f ca="true">+IF(AND(ISNUMBER(OFFSET('Water Data'!$D$5,0,10*ROW('Water Data'!D25))),'Data Summary'!BV31="Yes"),100-OFFSET('Water Data'!$D$5,0,10*ROW('Water Data'!D25)),NA())</f>
        <v>#N/A</v>
      </c>
      <c r="H31" s="57" t="e">
        <f ca="true">+IF(AND(ISNUMBER(OFFSET('Water Data'!$D$7,0,10*ROW('Water Data'!D25))),'Data Summary'!BW31="Yes"),OFFSET('Water Data'!$D$7,0,10*ROW('Water Data'!D25)),NA())</f>
        <v>#N/A</v>
      </c>
      <c r="I31" s="57" t="e">
        <f ca="true">+IF(AND(ISNUMBER(OFFSET('Water Data'!$D$10,0,10*ROW('Water Data'!D25))),'Data Summary'!BX31="Yes"),OFFSET('Water Data'!$D$10,0,10*ROW('Water Data'!D25)),NA())</f>
        <v>#N/A</v>
      </c>
      <c r="J31" s="57" t="e">
        <f ca="true">+IF(AND(ISNUMBER(OFFSET('Water Data'!$E$5,0,10*ROW('Water Data'!E25))),'Data Summary'!BY31="Yes"),100-OFFSET('Water Data'!$E$5,0,10*ROW('Water Data'!E25)),NA())</f>
        <v>#N/A</v>
      </c>
      <c r="K31" s="57" t="e">
        <f ca="true">+IF(AND(ISNUMBER(OFFSET('Water Data'!$E$7,0,10*ROW('Water Data'!E25))),'Data Summary'!BZ31="Yes"),OFFSET('Water Data'!$E$7,0,10*ROW('Water Data'!E25)),NA())</f>
        <v>#N/A</v>
      </c>
      <c r="L31" s="57" t="e">
        <f ca="true">+IF(AND(ISNUMBER(OFFSET('Water Data'!$E$10,0,10*ROW('Water Data'!E25))),'Data Summary'!CA31="Yes"),OFFSET('Water Data'!$E$10,0,10*ROW('Water Data'!E25)),NA())</f>
        <v>#N/A</v>
      </c>
      <c r="M31" s="57" t="e">
        <f ca="true">+IF(AND(ISNUMBER(OFFSET('Water Data'!$F$5,0,10*ROW('Water Data'!F25))),'Data Summary'!CB31="Yes"),100-OFFSET('Water Data'!$F$5,0,10*ROW('Water Data'!F25)),NA())</f>
        <v>#N/A</v>
      </c>
      <c r="N31" s="57" t="e">
        <f ca="true">+IF(AND(ISNUMBER(OFFSET('Water Data'!$F$7,0,10*ROW('Water Data'!F25))),'Data Summary'!CC31="Yes"),OFFSET('Water Data'!$F$7,0,10*ROW('Water Data'!F25)),NA())</f>
        <v>#N/A</v>
      </c>
      <c r="O31" s="57" t="e">
        <f ca="true">+IF(AND(ISNUMBER(OFFSET('Water Data'!$F$10,0,10*ROW('Water Data'!F25))),'Data Summary'!CD31="Yes"),OFFSET('Water Data'!$F$10,0,10*ROW('Water Data'!F25)),NA())</f>
        <v>#N/A</v>
      </c>
      <c r="P31" s="57" t="e">
        <f ca="true">+IF(AND(ISNUMBER(OFFSET('Water Data'!$G$5,0,10*ROW('Water Data'!G25))),'Data Summary'!CE31="Yes"),100-OFFSET('Water Data'!$G$5,0,10*ROW('Water Data'!G25)),NA())</f>
        <v>#N/A</v>
      </c>
      <c r="Q31" s="57" t="e">
        <f ca="true">+IF(AND(ISNUMBER(OFFSET('Water Data'!$G$7,0,10*ROW('Water Data'!G25))),'Data Summary'!CF31="Yes"),OFFSET('Water Data'!$G$7,0,10*ROW('Water Data'!G25)),NA())</f>
        <v>#N/A</v>
      </c>
      <c r="R31" s="57" t="e">
        <f ca="true">+IF(AND(ISNUMBER(OFFSET('Water Data'!$G$10,0,10*ROW('Water Data'!G25))),'Data Summary'!CG31="Yes"),OFFSET('Water Data'!$G$10,0,10*ROW('Water Data'!G25)),NA())</f>
        <v>#N/A</v>
      </c>
      <c r="S31" s="57" t="e">
        <f ca="true">+IF(AND(ISNUMBER(OFFSET('Water Data'!$H$5,0,10*ROW('Water Data'!H25))),'Data Summary'!CH31="Yes"),100-OFFSET('Water Data'!$H$5,0,10*ROW('Water Data'!H25)),NA())</f>
        <v>#N/A</v>
      </c>
      <c r="T31" s="57" t="e">
        <f ca="true">+IF(AND(ISNUMBER(OFFSET('Water Data'!$H$7,0,10*ROW('Water Data'!H25))),'Data Summary'!CI31="Yes"),OFFSET('Water Data'!$H$7,0,10*ROW('Water Data'!H25)),NA())</f>
        <v>#N/A</v>
      </c>
      <c r="U31" s="57" t="e">
        <f ca="true">+IF(AND(ISNUMBER(OFFSET('Water Data'!$H$10,0,10*ROW('Water Data'!H25))),'Data Summary'!CJ31="Yes"),OFFSET('Water Data'!$H$10,0,10*ROW('Water Data'!H25)),NA())</f>
        <v>#N/A</v>
      </c>
      <c r="V31" s="103" t="e">
        <f ca="true">+IF(AND(ISNUMBER(OFFSET('Sanitation Data'!$C$5,0,10*ROW('Sanitation Data'!C25))),'Data Summary'!CK31="Yes"),100-OFFSET('Sanitation Data'!$C$5,0,10*ROW('Sanitation Data'!C25)),NA())</f>
        <v>#N/A</v>
      </c>
      <c r="W31" s="103" t="e">
        <f ca="true">+IF(AND(ISNUMBER(OFFSET('Sanitation Data'!$C$7,0,10*ROW('Sanitation Data'!C25))),'Data Summary'!CL31="Yes"),OFFSET('Sanitation Data'!$C$7,0,10*ROW('Sanitation Data'!C25)),NA())</f>
        <v>#N/A</v>
      </c>
      <c r="X31" s="103" t="e">
        <f ca="true">+IF(AND(ISNUMBER(OFFSET('Sanitation Data'!$C$11,0,10*ROW('Sanitation Data'!C25))),'Data Summary'!CM31="Yes"),OFFSET('Sanitation Data'!$C$11,0,10*ROW('Sanitation Data'!C25)),NA())</f>
        <v>#N/A</v>
      </c>
      <c r="Y31" s="103" t="e">
        <f ca="true">+IF(AND(ISNUMBER(OFFSET('Sanitation Data'!$C$12,0,10*ROW('Sanitation Data'!C25))),'Data Summary'!CN31="Yes"),OFFSET('Sanitation Data'!$C$12,0,10*ROW('Sanitation Data'!C25)),NA())</f>
        <v>#N/A</v>
      </c>
      <c r="Z31" s="103" t="e">
        <f ca="true">+IF(AND(ISNUMBER(OFFSET('Sanitation Data'!$C$13,0,10*ROW('Sanitation Data'!C25))),'Data Summary'!CO31="Yes"),OFFSET('Sanitation Data'!$C$13,0,10*ROW('Sanitation Data'!C25)),NA())</f>
        <v>#N/A</v>
      </c>
      <c r="AA31" s="103" t="e">
        <f ca="true">+IF(AND(ISNUMBER(OFFSET('Sanitation Data'!$D$5,0,10*ROW('Sanitation Data'!D25))),'Data Summary'!CP31="Yes"),100-OFFSET('Sanitation Data'!$D$5,0,10*ROW('Sanitation Data'!D25)),NA())</f>
        <v>#N/A</v>
      </c>
      <c r="AB31" s="103" t="e">
        <f ca="true">+IF(AND(ISNUMBER(OFFSET('Sanitation Data'!$D$7,0,10*ROW('Sanitation Data'!D25))),'Data Summary'!CQ31="Yes"),OFFSET('Sanitation Data'!$D$7,0,10*ROW('Sanitation Data'!D25)),NA())</f>
        <v>#N/A</v>
      </c>
      <c r="AC31" s="103" t="e">
        <f ca="true">+IF(AND(ISNUMBER(OFFSET('Sanitation Data'!$D$11,0,10*ROW('Sanitation Data'!D25))),'Data Summary'!CR31="Yes"),OFFSET('Sanitation Data'!$D$11,0,10*ROW('Sanitation Data'!D25)),NA())</f>
        <v>#N/A</v>
      </c>
      <c r="AD31" s="103" t="e">
        <f ca="true">+IF(AND(ISNUMBER(OFFSET('Sanitation Data'!$D$12,0,10*ROW('Sanitation Data'!D25))),'Data Summary'!CS31="Yes"),OFFSET('Sanitation Data'!$D$12,0,10*ROW('Sanitation Data'!D25)),NA())</f>
        <v>#N/A</v>
      </c>
      <c r="AE31" s="103" t="e">
        <f ca="true">+IF(AND(ISNUMBER(OFFSET('Sanitation Data'!$D$13,0,10*ROW('Sanitation Data'!D25))),'Data Summary'!CT31="Yes"),OFFSET('Sanitation Data'!$D$13,0,10*ROW('Sanitation Data'!D25)),NA())</f>
        <v>#N/A</v>
      </c>
      <c r="AF31" s="103" t="e">
        <f ca="true">+IF(AND(ISNUMBER(OFFSET('Sanitation Data'!$E$5,0,10*ROW('Sanitation Data'!E25))),'Data Summary'!CU31="Yes"),100-OFFSET('Sanitation Data'!$E$5,0,10*ROW('Sanitation Data'!E25)),NA())</f>
        <v>#N/A</v>
      </c>
      <c r="AG31" s="103" t="e">
        <f ca="true">+IF(AND(ISNUMBER(OFFSET('Sanitation Data'!$E$7,0,10*ROW('Sanitation Data'!E25))),'Data Summary'!CV31="Yes"),OFFSET('Sanitation Data'!$E$7,0,10*ROW('Sanitation Data'!E25)),NA())</f>
        <v>#N/A</v>
      </c>
      <c r="AH31" s="103" t="e">
        <f ca="true">+IF(AND(ISNUMBER(OFFSET('Sanitation Data'!$E$11,0,10*ROW('Sanitation Data'!E25))),'Data Summary'!CW31="Yes"),OFFSET('Sanitation Data'!$E$11,0,10*ROW('Sanitation Data'!E25)),NA())</f>
        <v>#N/A</v>
      </c>
      <c r="AI31" s="103" t="e">
        <f ca="true">+IF(AND(ISNUMBER(OFFSET('Sanitation Data'!$E$12,0,10*ROW('Sanitation Data'!E25))),'Data Summary'!CX31="Yes"),OFFSET('Sanitation Data'!$E$12,0,10*ROW('Sanitation Data'!E25)),NA())</f>
        <v>#N/A</v>
      </c>
      <c r="AJ31" s="103" t="e">
        <f ca="true">+IF(AND(ISNUMBER(OFFSET('Sanitation Data'!$E$13,0,10*ROW('Sanitation Data'!E25))),'Data Summary'!CY31="Yes"),OFFSET('Sanitation Data'!$E$13,0,10*ROW('Sanitation Data'!E25)),NA())</f>
        <v>#N/A</v>
      </c>
      <c r="AK31" s="103" t="e">
        <f ca="true">+IF(AND(ISNUMBER(OFFSET('Sanitation Data'!$F$5,0,10*ROW('Sanitation Data'!F25))),'Data Summary'!CZ31="Yes"),100-OFFSET('Sanitation Data'!$F$5,0,10*ROW('Sanitation Data'!F25)),NA())</f>
        <v>#N/A</v>
      </c>
      <c r="AL31" s="103" t="e">
        <f ca="true">+IF(AND(ISNUMBER(OFFSET('Sanitation Data'!$F$7,0,10*ROW('Sanitation Data'!F25))),'Data Summary'!DA31="Yes"),OFFSET('Sanitation Data'!$F$7,0,10*ROW('Sanitation Data'!F25)),NA())</f>
        <v>#N/A</v>
      </c>
      <c r="AM31" s="103" t="e">
        <f ca="true">+IF(AND(ISNUMBER(OFFSET('Sanitation Data'!$F$11,0,10*ROW('Sanitation Data'!F25))),'Data Summary'!DB31="Yes"),OFFSET('Sanitation Data'!$F$11,0,10*ROW('Sanitation Data'!F25)),NA())</f>
        <v>#N/A</v>
      </c>
      <c r="AN31" s="103" t="e">
        <f ca="true">+IF(AND(ISNUMBER(OFFSET('Sanitation Data'!$F$12,0,10*ROW('Sanitation Data'!F25))),'Data Summary'!DC31="Yes"),OFFSET('Sanitation Data'!$F$12,0,10*ROW('Sanitation Data'!F25)),NA())</f>
        <v>#N/A</v>
      </c>
      <c r="AO31" s="103" t="e">
        <f ca="true">+IF(AND(ISNUMBER(OFFSET('Sanitation Data'!$F$13,0,10*ROW('Sanitation Data'!F25))),'Data Summary'!DD31="Yes"),OFFSET('Sanitation Data'!$F$13,0,10*ROW('Sanitation Data'!F25)),NA())</f>
        <v>#N/A</v>
      </c>
      <c r="AP31" s="103" t="e">
        <f ca="true">+IF(AND(ISNUMBER(OFFSET('Sanitation Data'!$G$5,0,10*ROW('Sanitation Data'!G25))),'Data Summary'!DE31="Yes"),100-OFFSET('Sanitation Data'!$G$5,0,10*ROW('Sanitation Data'!G25)),NA())</f>
        <v>#N/A</v>
      </c>
      <c r="AQ31" s="103" t="e">
        <f ca="true">+IF(AND(ISNUMBER(OFFSET('Sanitation Data'!$G$7,0,10*ROW('Sanitation Data'!G25))),'Data Summary'!DF31="Yes"),OFFSET('Sanitation Data'!$G$7,0,10*ROW('Sanitation Data'!G25)),NA())</f>
        <v>#N/A</v>
      </c>
      <c r="AR31" s="103" t="e">
        <f ca="true">+IF(AND(ISNUMBER(OFFSET('Sanitation Data'!$G$11,0,10*ROW('Sanitation Data'!G25))),'Data Summary'!DG31="Yes"),OFFSET('Sanitation Data'!$G$11,0,10*ROW('Sanitation Data'!G25)),NA())</f>
        <v>#N/A</v>
      </c>
      <c r="AS31" s="103" t="e">
        <f ca="true">+IF(AND(ISNUMBER(OFFSET('Sanitation Data'!$G$12,0,10*ROW('Sanitation Data'!G25))),'Data Summary'!DH31="Yes"),OFFSET('Sanitation Data'!$G$12,0,10*ROW('Sanitation Data'!G25)),NA())</f>
        <v>#N/A</v>
      </c>
      <c r="AT31" s="103" t="e">
        <f ca="true">+IF(AND(ISNUMBER(OFFSET('Sanitation Data'!$G$13,0,10*ROW('Sanitation Data'!G25))),'Data Summary'!DI31="Yes"),OFFSET('Sanitation Data'!$G$13,0,10*ROW('Sanitation Data'!G25)),NA())</f>
        <v>#N/A</v>
      </c>
      <c r="AU31" s="103" t="e">
        <f ca="true">+IF(AND(ISNUMBER(OFFSET('Sanitation Data'!$H$5,0,10*ROW('Sanitation Data'!H25))),'Data Summary'!DJ31="Yes"),100-OFFSET('Sanitation Data'!$H$5,0,10*ROW('Sanitation Data'!H25)),NA())</f>
        <v>#N/A</v>
      </c>
      <c r="AV31" s="103" t="e">
        <f ca="true">+IF(AND(ISNUMBER(OFFSET('Sanitation Data'!$H$7,0,10*ROW('Sanitation Data'!H25))),'Data Summary'!DK31="Yes"),OFFSET('Sanitation Data'!$H$7,0,10*ROW('Sanitation Data'!H25)),NA())</f>
        <v>#N/A</v>
      </c>
      <c r="AW31" s="103" t="e">
        <f ca="true">+IF(AND(ISNUMBER(OFFSET('Sanitation Data'!$H$11,0,10*ROW('Sanitation Data'!H25))),'Data Summary'!DL31="Yes"),OFFSET('Sanitation Data'!$H$11,0,10*ROW('Sanitation Data'!H25)),NA())</f>
        <v>#N/A</v>
      </c>
      <c r="AX31" s="103" t="e">
        <f ca="true">+IF(AND(ISNUMBER(OFFSET('Sanitation Data'!$H$12,0,10*ROW('Sanitation Data'!H25))),'Data Summary'!DM31="Yes"),OFFSET('Sanitation Data'!$H$12,0,10*ROW('Sanitation Data'!H25)),NA())</f>
        <v>#N/A</v>
      </c>
      <c r="AY31" s="103" t="e">
        <f ca="true">+IF(AND(ISNUMBER(OFFSET('Sanitation Data'!$H$13,0,10*ROW('Sanitation Data'!H25))),'Data Summary'!DN31="Yes"),OFFSET('Sanitation Data'!$H$13,0,10*ROW('Sanitation Data'!H25)),NA())</f>
        <v>#N/A</v>
      </c>
      <c r="AZ31" s="108" t="e">
        <f ca="true">+IF(AND(ISNUMBER(OFFSET('Hygiene Data'!$C$6,0,10*ROW('Hygiene Data'!C25))),'Data Summary'!DO31="Yes"),OFFSET('Hygiene Data'!$C$6,0,10*ROW('Hygiene Data'!C25)),NA())</f>
        <v>#N/A</v>
      </c>
      <c r="BA31" s="108" t="e">
        <f ca="true">+IF(AND(ISNUMBER(OFFSET('Hygiene Data'!$C$8,0,10*ROW('Hygiene Data'!C25))),'Data Summary'!DP31="Yes"),OFFSET('Hygiene Data'!$C$8,0,10*ROW('Hygiene Data'!C25)),NA())</f>
        <v>#N/A</v>
      </c>
      <c r="BB31" s="108" t="e">
        <f ca="true">+IF(AND(ISNUMBER(OFFSET('Hygiene Data'!$C$10,0,10*ROW('Hygiene Data'!C25))),'Data Summary'!DQ31="Yes"),OFFSET('Hygiene Data'!$C$10,0,10*ROW('Hygiene Data'!C25)),NA())</f>
        <v>#N/A</v>
      </c>
      <c r="BC31" s="108" t="e">
        <f ca="true">+IF(AND(ISNUMBER(OFFSET('Hygiene Data'!$D$6,0,10*ROW('Hygiene Data'!D25))),'Data Summary'!DR31="Yes"),OFFSET('Hygiene Data'!$D$6,0,10*ROW('Hygiene Data'!D25)),NA())</f>
        <v>#N/A</v>
      </c>
      <c r="BD31" s="108" t="e">
        <f ca="true">+IF(AND(ISNUMBER(OFFSET('Hygiene Data'!$D$8,0,10*ROW('Hygiene Data'!D25))),'Data Summary'!DS31="Yes"),OFFSET('Hygiene Data'!$D$8,0,10*ROW('Hygiene Data'!D25)),NA())</f>
        <v>#N/A</v>
      </c>
      <c r="BE31" s="108" t="e">
        <f ca="true">+IF(AND(ISNUMBER(OFFSET('Hygiene Data'!$D$10,0,10*ROW('Hygiene Data'!D25))),'Data Summary'!DT31="Yes"),OFFSET('Hygiene Data'!$D$10,0,10*ROW('Hygiene Data'!D25)),NA())</f>
        <v>#N/A</v>
      </c>
      <c r="BF31" s="108" t="e">
        <f ca="true">+IF(AND(ISNUMBER(OFFSET('Hygiene Data'!$E$6,0,10*ROW('Hygiene Data'!E25))),'Data Summary'!DU31="Yes"),OFFSET('Hygiene Data'!$E$6,0,10*ROW('Hygiene Data'!E25)),NA())</f>
        <v>#N/A</v>
      </c>
      <c r="BG31" s="108" t="e">
        <f ca="true">+IF(AND(ISNUMBER(OFFSET('Hygiene Data'!$E$8,0,10*ROW('Hygiene Data'!E25))),'Data Summary'!DV31="Yes"),OFFSET('Hygiene Data'!$E$8,0,10*ROW('Hygiene Data'!E25)),NA())</f>
        <v>#N/A</v>
      </c>
      <c r="BH31" s="108" t="e">
        <f ca="true">+IF(AND(ISNUMBER(OFFSET('Hygiene Data'!$E$10,0,10*ROW('Hygiene Data'!E25))),'Data Summary'!DW31="Yes"),OFFSET('Hygiene Data'!$E$10,0,10*ROW('Hygiene Data'!E25)),NA())</f>
        <v>#N/A</v>
      </c>
      <c r="BI31" s="108" t="e">
        <f ca="true">+IF(AND(ISNUMBER(OFFSET('Hygiene Data'!$F$6,0,10*ROW('Hygiene Data'!F25))),'Data Summary'!DX31="Yes"),OFFSET('Hygiene Data'!$F$6,0,10*ROW('Hygiene Data'!F25)),NA())</f>
        <v>#N/A</v>
      </c>
      <c r="BJ31" s="108" t="e">
        <f ca="true">+IF(AND(ISNUMBER(OFFSET('Hygiene Data'!$F$8,0,10*ROW('Hygiene Data'!F25))),'Data Summary'!DY31="Yes"),OFFSET('Hygiene Data'!$F$8,0,10*ROW('Hygiene Data'!F25)),NA())</f>
        <v>#N/A</v>
      </c>
      <c r="BK31" s="108" t="e">
        <f ca="true">+IF(AND(ISNUMBER(OFFSET('Hygiene Data'!$F$10,0,10*ROW('Hygiene Data'!F25))),'Data Summary'!DZ31="Yes"),OFFSET('Hygiene Data'!$F$10,0,10*ROW('Hygiene Data'!F25)),NA())</f>
        <v>#N/A</v>
      </c>
      <c r="BL31" s="108" t="e">
        <f ca="true">+IF(AND(ISNUMBER(OFFSET('Hygiene Data'!$G$6,0,10*ROW('Hygiene Data'!G25))),'Data Summary'!EA31="Yes"),OFFSET('Hygiene Data'!$G$6,0,10*ROW('Hygiene Data'!G25)),NA())</f>
        <v>#N/A</v>
      </c>
      <c r="BM31" s="108" t="e">
        <f ca="true">+IF(AND(ISNUMBER(OFFSET('Hygiene Data'!$G$8,0,10*ROW('Hygiene Data'!G25))),'Data Summary'!EB31="Yes"),OFFSET('Hygiene Data'!$G$8,0,10*ROW('Hygiene Data'!G25)),NA())</f>
        <v>#N/A</v>
      </c>
      <c r="BN31" s="108" t="e">
        <f ca="true">+IF(AND(ISNUMBER(OFFSET('Hygiene Data'!$G$10,0,10*ROW('Hygiene Data'!G25))),'Data Summary'!EC31="Yes"),OFFSET('Hygiene Data'!$G$10,0,10*ROW('Hygiene Data'!G25)),NA())</f>
        <v>#N/A</v>
      </c>
      <c r="BO31" s="108" t="e">
        <f ca="true">+IF(AND(ISNUMBER(OFFSET('Hygiene Data'!$H$6,0,10*ROW('Hygiene Data'!H25))),'Data Summary'!ED31="Yes"),OFFSET('Hygiene Data'!$H$6,0,10*ROW('Hygiene Data'!H25)),NA())</f>
        <v>#N/A</v>
      </c>
      <c r="BP31" s="108" t="e">
        <f ca="true">+IF(AND(ISNUMBER(OFFSET('Hygiene Data'!$H$8,0,10*ROW('Hygiene Data'!H25))),'Data Summary'!EE31="Yes"),OFFSET('Hygiene Data'!$H$8,0,10*ROW('Hygiene Data'!H25)),NA())</f>
        <v>#N/A</v>
      </c>
      <c r="BQ31" s="108" t="e">
        <f ca="true">+IF(AND(ISNUMBER(OFFSET('Hygiene Data'!$H$10,0,10*ROW('Hygiene Data'!H25))),'Data Summary'!EF31="Yes"),OFFSET('Hygiene Data'!$H$10,0,10*ROW('Hygiene Data'!H25)),NA())</f>
        <v>#N/A</v>
      </c>
    </row>
    <row r="32" x14ac:dyDescent="0.2">
      <c r="A32" s="56" t="e">
        <f ca="true">+IF(OFFSET('Water Data'!$B$1,0,10*ROW('Water Data'!B26))="",NA(),OFFSET('Water Data'!$B$1,0,10*ROW('Water Data'!B26)))</f>
        <v>#N/A</v>
      </c>
      <c r="B32" s="56" t="e">
        <f ca="true">+IF(OFFSET('Water Data'!$A$3,0,10*ROW('Water Data'!A29))="",NA(),OFFSET('Water Data'!$A$3,0,10*ROW('Water Data'!A29)))</f>
        <v>#N/A</v>
      </c>
      <c r="C32" s="56" t="e">
        <f ca="true">+IF(OFFSET('Water Data'!$C$3,0,10*ROW('Water Data'!C29))="",NA(),OFFSET('Water Data'!$C$3,0,10*ROW('Water Data'!C29)))</f>
        <v>#N/A</v>
      </c>
      <c r="D32" s="57" t="e">
        <f ca="true">+IF(AND(ISNUMBER(OFFSET('Water Data'!$C$5,0,10*ROW('Water Data'!C26))),'Data Summary'!BS32="Yes"),100-OFFSET('Water Data'!$C$5,0,10*ROW('Water Data'!C26)),NA())</f>
        <v>#N/A</v>
      </c>
      <c r="E32" s="57" t="e">
        <f ca="true">+IF(AND(ISNUMBER(OFFSET('Water Data'!$C$7,0,10*ROW('Water Data'!C26))),'Data Summary'!BT32="Yes"),OFFSET('Water Data'!$C$7,0,10*ROW('Water Data'!C26)),NA())</f>
        <v>#N/A</v>
      </c>
      <c r="F32" s="57" t="e">
        <f ca="true">+IF(AND(ISNUMBER(OFFSET('Water Data'!$C$10,0,10*ROW('Water Data'!C26))),'Data Summary'!BU32="Yes"),OFFSET('Water Data'!$C$10,0,10*ROW('Water Data'!C26)),NA())</f>
        <v>#N/A</v>
      </c>
      <c r="G32" s="57" t="e">
        <f ca="true">+IF(AND(ISNUMBER(OFFSET('Water Data'!$D$5,0,10*ROW('Water Data'!D26))),'Data Summary'!BV32="Yes"),100-OFFSET('Water Data'!$D$5,0,10*ROW('Water Data'!D26)),NA())</f>
        <v>#N/A</v>
      </c>
      <c r="H32" s="57" t="e">
        <f ca="true">+IF(AND(ISNUMBER(OFFSET('Water Data'!$D$7,0,10*ROW('Water Data'!D26))),'Data Summary'!BW32="Yes"),OFFSET('Water Data'!$D$7,0,10*ROW('Water Data'!D26)),NA())</f>
        <v>#N/A</v>
      </c>
      <c r="I32" s="57" t="e">
        <f ca="true">+IF(AND(ISNUMBER(OFFSET('Water Data'!$D$10,0,10*ROW('Water Data'!D26))),'Data Summary'!BX32="Yes"),OFFSET('Water Data'!$D$10,0,10*ROW('Water Data'!D26)),NA())</f>
        <v>#N/A</v>
      </c>
      <c r="J32" s="57" t="e">
        <f ca="true">+IF(AND(ISNUMBER(OFFSET('Water Data'!$E$5,0,10*ROW('Water Data'!E26))),'Data Summary'!BY32="Yes"),100-OFFSET('Water Data'!$E$5,0,10*ROW('Water Data'!E26)),NA())</f>
        <v>#N/A</v>
      </c>
      <c r="K32" s="57" t="e">
        <f ca="true">+IF(AND(ISNUMBER(OFFSET('Water Data'!$E$7,0,10*ROW('Water Data'!E26))),'Data Summary'!BZ32="Yes"),OFFSET('Water Data'!$E$7,0,10*ROW('Water Data'!E26)),NA())</f>
        <v>#N/A</v>
      </c>
      <c r="L32" s="57" t="e">
        <f ca="true">+IF(AND(ISNUMBER(OFFSET('Water Data'!$E$10,0,10*ROW('Water Data'!E26))),'Data Summary'!CA32="Yes"),OFFSET('Water Data'!$E$10,0,10*ROW('Water Data'!E26)),NA())</f>
        <v>#N/A</v>
      </c>
      <c r="M32" s="57" t="e">
        <f ca="true">+IF(AND(ISNUMBER(OFFSET('Water Data'!$F$5,0,10*ROW('Water Data'!F26))),'Data Summary'!CB32="Yes"),100-OFFSET('Water Data'!$F$5,0,10*ROW('Water Data'!F26)),NA())</f>
        <v>#N/A</v>
      </c>
      <c r="N32" s="57" t="e">
        <f ca="true">+IF(AND(ISNUMBER(OFFSET('Water Data'!$F$7,0,10*ROW('Water Data'!F26))),'Data Summary'!CC32="Yes"),OFFSET('Water Data'!$F$7,0,10*ROW('Water Data'!F26)),NA())</f>
        <v>#N/A</v>
      </c>
      <c r="O32" s="57" t="e">
        <f ca="true">+IF(AND(ISNUMBER(OFFSET('Water Data'!$F$10,0,10*ROW('Water Data'!F26))),'Data Summary'!CD32="Yes"),OFFSET('Water Data'!$F$10,0,10*ROW('Water Data'!F26)),NA())</f>
        <v>#N/A</v>
      </c>
      <c r="P32" s="57" t="e">
        <f ca="true">+IF(AND(ISNUMBER(OFFSET('Water Data'!$G$5,0,10*ROW('Water Data'!G26))),'Data Summary'!CE32="Yes"),100-OFFSET('Water Data'!$G$5,0,10*ROW('Water Data'!G26)),NA())</f>
        <v>#N/A</v>
      </c>
      <c r="Q32" s="57" t="e">
        <f ca="true">+IF(AND(ISNUMBER(OFFSET('Water Data'!$G$7,0,10*ROW('Water Data'!G26))),'Data Summary'!CF32="Yes"),OFFSET('Water Data'!$G$7,0,10*ROW('Water Data'!G26)),NA())</f>
        <v>#N/A</v>
      </c>
      <c r="R32" s="57" t="e">
        <f ca="true">+IF(AND(ISNUMBER(OFFSET('Water Data'!$G$10,0,10*ROW('Water Data'!G26))),'Data Summary'!CG32="Yes"),OFFSET('Water Data'!$G$10,0,10*ROW('Water Data'!G26)),NA())</f>
        <v>#N/A</v>
      </c>
      <c r="S32" s="57" t="e">
        <f ca="true">+IF(AND(ISNUMBER(OFFSET('Water Data'!$H$5,0,10*ROW('Water Data'!H26))),'Data Summary'!CH32="Yes"),100-OFFSET('Water Data'!$H$5,0,10*ROW('Water Data'!H26)),NA())</f>
        <v>#N/A</v>
      </c>
      <c r="T32" s="57" t="e">
        <f ca="true">+IF(AND(ISNUMBER(OFFSET('Water Data'!$H$7,0,10*ROW('Water Data'!H26))),'Data Summary'!CI32="Yes"),OFFSET('Water Data'!$H$7,0,10*ROW('Water Data'!H26)),NA())</f>
        <v>#N/A</v>
      </c>
      <c r="U32" s="57" t="e">
        <f ca="true">+IF(AND(ISNUMBER(OFFSET('Water Data'!$H$10,0,10*ROW('Water Data'!H26))),'Data Summary'!CJ32="Yes"),OFFSET('Water Data'!$H$10,0,10*ROW('Water Data'!H26)),NA())</f>
        <v>#N/A</v>
      </c>
      <c r="V32" s="103" t="e">
        <f ca="true">+IF(AND(ISNUMBER(OFFSET('Sanitation Data'!$C$5,0,10*ROW('Sanitation Data'!C26))),'Data Summary'!CK32="Yes"),100-OFFSET('Sanitation Data'!$C$5,0,10*ROW('Sanitation Data'!C26)),NA())</f>
        <v>#N/A</v>
      </c>
      <c r="W32" s="103" t="e">
        <f ca="true">+IF(AND(ISNUMBER(OFFSET('Sanitation Data'!$C$7,0,10*ROW('Sanitation Data'!C26))),'Data Summary'!CL32="Yes"),OFFSET('Sanitation Data'!$C$7,0,10*ROW('Sanitation Data'!C26)),NA())</f>
        <v>#N/A</v>
      </c>
      <c r="X32" s="103" t="e">
        <f ca="true">+IF(AND(ISNUMBER(OFFSET('Sanitation Data'!$C$11,0,10*ROW('Sanitation Data'!C26))),'Data Summary'!CM32="Yes"),OFFSET('Sanitation Data'!$C$11,0,10*ROW('Sanitation Data'!C26)),NA())</f>
        <v>#N/A</v>
      </c>
      <c r="Y32" s="103" t="e">
        <f ca="true">+IF(AND(ISNUMBER(OFFSET('Sanitation Data'!$C$12,0,10*ROW('Sanitation Data'!C26))),'Data Summary'!CN32="Yes"),OFFSET('Sanitation Data'!$C$12,0,10*ROW('Sanitation Data'!C26)),NA())</f>
        <v>#N/A</v>
      </c>
      <c r="Z32" s="103" t="e">
        <f ca="true">+IF(AND(ISNUMBER(OFFSET('Sanitation Data'!$C$13,0,10*ROW('Sanitation Data'!C26))),'Data Summary'!CO32="Yes"),OFFSET('Sanitation Data'!$C$13,0,10*ROW('Sanitation Data'!C26)),NA())</f>
        <v>#N/A</v>
      </c>
      <c r="AA32" s="103" t="e">
        <f ca="true">+IF(AND(ISNUMBER(OFFSET('Sanitation Data'!$D$5,0,10*ROW('Sanitation Data'!D26))),'Data Summary'!CP32="Yes"),100-OFFSET('Sanitation Data'!$D$5,0,10*ROW('Sanitation Data'!D26)),NA())</f>
        <v>#N/A</v>
      </c>
      <c r="AB32" s="103" t="e">
        <f ca="true">+IF(AND(ISNUMBER(OFFSET('Sanitation Data'!$D$7,0,10*ROW('Sanitation Data'!D26))),'Data Summary'!CQ32="Yes"),OFFSET('Sanitation Data'!$D$7,0,10*ROW('Sanitation Data'!D26)),NA())</f>
        <v>#N/A</v>
      </c>
      <c r="AC32" s="103" t="e">
        <f ca="true">+IF(AND(ISNUMBER(OFFSET('Sanitation Data'!$D$11,0,10*ROW('Sanitation Data'!D26))),'Data Summary'!CR32="Yes"),OFFSET('Sanitation Data'!$D$11,0,10*ROW('Sanitation Data'!D26)),NA())</f>
        <v>#N/A</v>
      </c>
      <c r="AD32" s="103" t="e">
        <f ca="true">+IF(AND(ISNUMBER(OFFSET('Sanitation Data'!$D$12,0,10*ROW('Sanitation Data'!D26))),'Data Summary'!CS32="Yes"),OFFSET('Sanitation Data'!$D$12,0,10*ROW('Sanitation Data'!D26)),NA())</f>
        <v>#N/A</v>
      </c>
      <c r="AE32" s="103" t="e">
        <f ca="true">+IF(AND(ISNUMBER(OFFSET('Sanitation Data'!$D$13,0,10*ROW('Sanitation Data'!D26))),'Data Summary'!CT32="Yes"),OFFSET('Sanitation Data'!$D$13,0,10*ROW('Sanitation Data'!D26)),NA())</f>
        <v>#N/A</v>
      </c>
      <c r="AF32" s="103" t="e">
        <f ca="true">+IF(AND(ISNUMBER(OFFSET('Sanitation Data'!$E$5,0,10*ROW('Sanitation Data'!E26))),'Data Summary'!CU32="Yes"),100-OFFSET('Sanitation Data'!$E$5,0,10*ROW('Sanitation Data'!E26)),NA())</f>
        <v>#N/A</v>
      </c>
      <c r="AG32" s="103" t="e">
        <f ca="true">+IF(AND(ISNUMBER(OFFSET('Sanitation Data'!$E$7,0,10*ROW('Sanitation Data'!E26))),'Data Summary'!CV32="Yes"),OFFSET('Sanitation Data'!$E$7,0,10*ROW('Sanitation Data'!E26)),NA())</f>
        <v>#N/A</v>
      </c>
      <c r="AH32" s="103" t="e">
        <f ca="true">+IF(AND(ISNUMBER(OFFSET('Sanitation Data'!$E$11,0,10*ROW('Sanitation Data'!E26))),'Data Summary'!CW32="Yes"),OFFSET('Sanitation Data'!$E$11,0,10*ROW('Sanitation Data'!E26)),NA())</f>
        <v>#N/A</v>
      </c>
      <c r="AI32" s="103" t="e">
        <f ca="true">+IF(AND(ISNUMBER(OFFSET('Sanitation Data'!$E$12,0,10*ROW('Sanitation Data'!E26))),'Data Summary'!CX32="Yes"),OFFSET('Sanitation Data'!$E$12,0,10*ROW('Sanitation Data'!E26)),NA())</f>
        <v>#N/A</v>
      </c>
      <c r="AJ32" s="103" t="e">
        <f ca="true">+IF(AND(ISNUMBER(OFFSET('Sanitation Data'!$E$13,0,10*ROW('Sanitation Data'!E26))),'Data Summary'!CY32="Yes"),OFFSET('Sanitation Data'!$E$13,0,10*ROW('Sanitation Data'!E26)),NA())</f>
        <v>#N/A</v>
      </c>
      <c r="AK32" s="103" t="e">
        <f ca="true">+IF(AND(ISNUMBER(OFFSET('Sanitation Data'!$F$5,0,10*ROW('Sanitation Data'!F26))),'Data Summary'!CZ32="Yes"),100-OFFSET('Sanitation Data'!$F$5,0,10*ROW('Sanitation Data'!F26)),NA())</f>
        <v>#N/A</v>
      </c>
      <c r="AL32" s="103" t="e">
        <f ca="true">+IF(AND(ISNUMBER(OFFSET('Sanitation Data'!$F$7,0,10*ROW('Sanitation Data'!F26))),'Data Summary'!DA32="Yes"),OFFSET('Sanitation Data'!$F$7,0,10*ROW('Sanitation Data'!F26)),NA())</f>
        <v>#N/A</v>
      </c>
      <c r="AM32" s="103" t="e">
        <f ca="true">+IF(AND(ISNUMBER(OFFSET('Sanitation Data'!$F$11,0,10*ROW('Sanitation Data'!F26))),'Data Summary'!DB32="Yes"),OFFSET('Sanitation Data'!$F$11,0,10*ROW('Sanitation Data'!F26)),NA())</f>
        <v>#N/A</v>
      </c>
      <c r="AN32" s="103" t="e">
        <f ca="true">+IF(AND(ISNUMBER(OFFSET('Sanitation Data'!$F$12,0,10*ROW('Sanitation Data'!F26))),'Data Summary'!DC32="Yes"),OFFSET('Sanitation Data'!$F$12,0,10*ROW('Sanitation Data'!F26)),NA())</f>
        <v>#N/A</v>
      </c>
      <c r="AO32" s="103" t="e">
        <f ca="true">+IF(AND(ISNUMBER(OFFSET('Sanitation Data'!$F$13,0,10*ROW('Sanitation Data'!F26))),'Data Summary'!DD32="Yes"),OFFSET('Sanitation Data'!$F$13,0,10*ROW('Sanitation Data'!F26)),NA())</f>
        <v>#N/A</v>
      </c>
      <c r="AP32" s="103" t="e">
        <f ca="true">+IF(AND(ISNUMBER(OFFSET('Sanitation Data'!$G$5,0,10*ROW('Sanitation Data'!G26))),'Data Summary'!DE32="Yes"),100-OFFSET('Sanitation Data'!$G$5,0,10*ROW('Sanitation Data'!G26)),NA())</f>
        <v>#N/A</v>
      </c>
      <c r="AQ32" s="103" t="e">
        <f ca="true">+IF(AND(ISNUMBER(OFFSET('Sanitation Data'!$G$7,0,10*ROW('Sanitation Data'!G26))),'Data Summary'!DF32="Yes"),OFFSET('Sanitation Data'!$G$7,0,10*ROW('Sanitation Data'!G26)),NA())</f>
        <v>#N/A</v>
      </c>
      <c r="AR32" s="103" t="e">
        <f ca="true">+IF(AND(ISNUMBER(OFFSET('Sanitation Data'!$G$11,0,10*ROW('Sanitation Data'!G26))),'Data Summary'!DG32="Yes"),OFFSET('Sanitation Data'!$G$11,0,10*ROW('Sanitation Data'!G26)),NA())</f>
        <v>#N/A</v>
      </c>
      <c r="AS32" s="103" t="e">
        <f ca="true">+IF(AND(ISNUMBER(OFFSET('Sanitation Data'!$G$12,0,10*ROW('Sanitation Data'!G26))),'Data Summary'!DH32="Yes"),OFFSET('Sanitation Data'!$G$12,0,10*ROW('Sanitation Data'!G26)),NA())</f>
        <v>#N/A</v>
      </c>
      <c r="AT32" s="103" t="e">
        <f ca="true">+IF(AND(ISNUMBER(OFFSET('Sanitation Data'!$G$13,0,10*ROW('Sanitation Data'!G26))),'Data Summary'!DI32="Yes"),OFFSET('Sanitation Data'!$G$13,0,10*ROW('Sanitation Data'!G26)),NA())</f>
        <v>#N/A</v>
      </c>
      <c r="AU32" s="103" t="e">
        <f ca="true">+IF(AND(ISNUMBER(OFFSET('Sanitation Data'!$H$5,0,10*ROW('Sanitation Data'!H26))),'Data Summary'!DJ32="Yes"),100-OFFSET('Sanitation Data'!$H$5,0,10*ROW('Sanitation Data'!H26)),NA())</f>
        <v>#N/A</v>
      </c>
      <c r="AV32" s="103" t="e">
        <f ca="true">+IF(AND(ISNUMBER(OFFSET('Sanitation Data'!$H$7,0,10*ROW('Sanitation Data'!H26))),'Data Summary'!DK32="Yes"),OFFSET('Sanitation Data'!$H$7,0,10*ROW('Sanitation Data'!H26)),NA())</f>
        <v>#N/A</v>
      </c>
      <c r="AW32" s="103" t="e">
        <f ca="true">+IF(AND(ISNUMBER(OFFSET('Sanitation Data'!$H$11,0,10*ROW('Sanitation Data'!H26))),'Data Summary'!DL32="Yes"),OFFSET('Sanitation Data'!$H$11,0,10*ROW('Sanitation Data'!H26)),NA())</f>
        <v>#N/A</v>
      </c>
      <c r="AX32" s="103" t="e">
        <f ca="true">+IF(AND(ISNUMBER(OFFSET('Sanitation Data'!$H$12,0,10*ROW('Sanitation Data'!H26))),'Data Summary'!DM32="Yes"),OFFSET('Sanitation Data'!$H$12,0,10*ROW('Sanitation Data'!H26)),NA())</f>
        <v>#N/A</v>
      </c>
      <c r="AY32" s="103" t="e">
        <f ca="true">+IF(AND(ISNUMBER(OFFSET('Sanitation Data'!$H$13,0,10*ROW('Sanitation Data'!H26))),'Data Summary'!DN32="Yes"),OFFSET('Sanitation Data'!$H$13,0,10*ROW('Sanitation Data'!H26)),NA())</f>
        <v>#N/A</v>
      </c>
      <c r="AZ32" s="108" t="e">
        <f ca="true">+IF(AND(ISNUMBER(OFFSET('Hygiene Data'!$C$6,0,10*ROW('Hygiene Data'!C26))),'Data Summary'!DO32="Yes"),OFFSET('Hygiene Data'!$C$6,0,10*ROW('Hygiene Data'!C26)),NA())</f>
        <v>#N/A</v>
      </c>
      <c r="BA32" s="108" t="e">
        <f ca="true">+IF(AND(ISNUMBER(OFFSET('Hygiene Data'!$C$8,0,10*ROW('Hygiene Data'!C26))),'Data Summary'!DP32="Yes"),OFFSET('Hygiene Data'!$C$8,0,10*ROW('Hygiene Data'!C26)),NA())</f>
        <v>#N/A</v>
      </c>
      <c r="BB32" s="108" t="e">
        <f ca="true">+IF(AND(ISNUMBER(OFFSET('Hygiene Data'!$C$10,0,10*ROW('Hygiene Data'!C26))),'Data Summary'!DQ32="Yes"),OFFSET('Hygiene Data'!$C$10,0,10*ROW('Hygiene Data'!C26)),NA())</f>
        <v>#N/A</v>
      </c>
      <c r="BC32" s="108" t="e">
        <f ca="true">+IF(AND(ISNUMBER(OFFSET('Hygiene Data'!$D$6,0,10*ROW('Hygiene Data'!D26))),'Data Summary'!DR32="Yes"),OFFSET('Hygiene Data'!$D$6,0,10*ROW('Hygiene Data'!D26)),NA())</f>
        <v>#N/A</v>
      </c>
      <c r="BD32" s="108" t="e">
        <f ca="true">+IF(AND(ISNUMBER(OFFSET('Hygiene Data'!$D$8,0,10*ROW('Hygiene Data'!D26))),'Data Summary'!DS32="Yes"),OFFSET('Hygiene Data'!$D$8,0,10*ROW('Hygiene Data'!D26)),NA())</f>
        <v>#N/A</v>
      </c>
      <c r="BE32" s="108" t="e">
        <f ca="true">+IF(AND(ISNUMBER(OFFSET('Hygiene Data'!$D$10,0,10*ROW('Hygiene Data'!D26))),'Data Summary'!DT32="Yes"),OFFSET('Hygiene Data'!$D$10,0,10*ROW('Hygiene Data'!D26)),NA())</f>
        <v>#N/A</v>
      </c>
      <c r="BF32" s="108" t="e">
        <f ca="true">+IF(AND(ISNUMBER(OFFSET('Hygiene Data'!$E$6,0,10*ROW('Hygiene Data'!E26))),'Data Summary'!DU32="Yes"),OFFSET('Hygiene Data'!$E$6,0,10*ROW('Hygiene Data'!E26)),NA())</f>
        <v>#N/A</v>
      </c>
      <c r="BG32" s="108" t="e">
        <f ca="true">+IF(AND(ISNUMBER(OFFSET('Hygiene Data'!$E$8,0,10*ROW('Hygiene Data'!E26))),'Data Summary'!DV32="Yes"),OFFSET('Hygiene Data'!$E$8,0,10*ROW('Hygiene Data'!E26)),NA())</f>
        <v>#N/A</v>
      </c>
      <c r="BH32" s="108" t="e">
        <f ca="true">+IF(AND(ISNUMBER(OFFSET('Hygiene Data'!$E$10,0,10*ROW('Hygiene Data'!E26))),'Data Summary'!DW32="Yes"),OFFSET('Hygiene Data'!$E$10,0,10*ROW('Hygiene Data'!E26)),NA())</f>
        <v>#N/A</v>
      </c>
      <c r="BI32" s="108" t="e">
        <f ca="true">+IF(AND(ISNUMBER(OFFSET('Hygiene Data'!$F$6,0,10*ROW('Hygiene Data'!F26))),'Data Summary'!DX32="Yes"),OFFSET('Hygiene Data'!$F$6,0,10*ROW('Hygiene Data'!F26)),NA())</f>
        <v>#N/A</v>
      </c>
      <c r="BJ32" s="108" t="e">
        <f ca="true">+IF(AND(ISNUMBER(OFFSET('Hygiene Data'!$F$8,0,10*ROW('Hygiene Data'!F26))),'Data Summary'!DY32="Yes"),OFFSET('Hygiene Data'!$F$8,0,10*ROW('Hygiene Data'!F26)),NA())</f>
        <v>#N/A</v>
      </c>
      <c r="BK32" s="108" t="e">
        <f ca="true">+IF(AND(ISNUMBER(OFFSET('Hygiene Data'!$F$10,0,10*ROW('Hygiene Data'!F26))),'Data Summary'!DZ32="Yes"),OFFSET('Hygiene Data'!$F$10,0,10*ROW('Hygiene Data'!F26)),NA())</f>
        <v>#N/A</v>
      </c>
      <c r="BL32" s="108" t="e">
        <f ca="true">+IF(AND(ISNUMBER(OFFSET('Hygiene Data'!$G$6,0,10*ROW('Hygiene Data'!G26))),'Data Summary'!EA32="Yes"),OFFSET('Hygiene Data'!$G$6,0,10*ROW('Hygiene Data'!G26)),NA())</f>
        <v>#N/A</v>
      </c>
      <c r="BM32" s="108" t="e">
        <f ca="true">+IF(AND(ISNUMBER(OFFSET('Hygiene Data'!$G$8,0,10*ROW('Hygiene Data'!G26))),'Data Summary'!EB32="Yes"),OFFSET('Hygiene Data'!$G$8,0,10*ROW('Hygiene Data'!G26)),NA())</f>
        <v>#N/A</v>
      </c>
      <c r="BN32" s="108" t="e">
        <f ca="true">+IF(AND(ISNUMBER(OFFSET('Hygiene Data'!$G$10,0,10*ROW('Hygiene Data'!G26))),'Data Summary'!EC32="Yes"),OFFSET('Hygiene Data'!$G$10,0,10*ROW('Hygiene Data'!G26)),NA())</f>
        <v>#N/A</v>
      </c>
      <c r="BO32" s="108" t="e">
        <f ca="true">+IF(AND(ISNUMBER(OFFSET('Hygiene Data'!$H$6,0,10*ROW('Hygiene Data'!H26))),'Data Summary'!ED32="Yes"),OFFSET('Hygiene Data'!$H$6,0,10*ROW('Hygiene Data'!H26)),NA())</f>
        <v>#N/A</v>
      </c>
      <c r="BP32" s="108" t="e">
        <f ca="true">+IF(AND(ISNUMBER(OFFSET('Hygiene Data'!$H$8,0,10*ROW('Hygiene Data'!H26))),'Data Summary'!EE32="Yes"),OFFSET('Hygiene Data'!$H$8,0,10*ROW('Hygiene Data'!H26)),NA())</f>
        <v>#N/A</v>
      </c>
      <c r="BQ32" s="108" t="e">
        <f ca="true">+IF(AND(ISNUMBER(OFFSET('Hygiene Data'!$H$10,0,10*ROW('Hygiene Data'!H26))),'Data Summary'!EF32="Yes"),OFFSET('Hygiene Data'!$H$10,0,10*ROW('Hygiene Data'!H26)),NA())</f>
        <v>#N/A</v>
      </c>
    </row>
    <row r="33" x14ac:dyDescent="0.2">
      <c r="A33" s="56" t="e">
        <f ca="true">+IF(OFFSET('Water Data'!$B$1,0,10*ROW('Water Data'!B27))="",NA(),OFFSET('Water Data'!$B$1,0,10*ROW('Water Data'!B27)))</f>
        <v>#N/A</v>
      </c>
      <c r="B33" s="56" t="e">
        <f ca="true">+IF(OFFSET('Water Data'!$A$3,0,10*ROW('Water Data'!A30))="",NA(),OFFSET('Water Data'!$A$3,0,10*ROW('Water Data'!A30)))</f>
        <v>#N/A</v>
      </c>
      <c r="C33" s="56" t="e">
        <f ca="true">+IF(OFFSET('Water Data'!$C$3,0,10*ROW('Water Data'!C30))="",NA(),OFFSET('Water Data'!$C$3,0,10*ROW('Water Data'!C30)))</f>
        <v>#N/A</v>
      </c>
      <c r="D33" s="57" t="e">
        <f ca="true">+IF(AND(ISNUMBER(OFFSET('Water Data'!$C$5,0,10*ROW('Water Data'!C27))),'Data Summary'!BS33="Yes"),100-OFFSET('Water Data'!$C$5,0,10*ROW('Water Data'!C27)),NA())</f>
        <v>#N/A</v>
      </c>
      <c r="E33" s="57" t="e">
        <f ca="true">+IF(AND(ISNUMBER(OFFSET('Water Data'!$C$7,0,10*ROW('Water Data'!C27))),'Data Summary'!BT33="Yes"),OFFSET('Water Data'!$C$7,0,10*ROW('Water Data'!C27)),NA())</f>
        <v>#N/A</v>
      </c>
      <c r="F33" s="57" t="e">
        <f ca="true">+IF(AND(ISNUMBER(OFFSET('Water Data'!$C$10,0,10*ROW('Water Data'!C27))),'Data Summary'!BU33="Yes"),OFFSET('Water Data'!$C$10,0,10*ROW('Water Data'!C27)),NA())</f>
        <v>#N/A</v>
      </c>
      <c r="G33" s="57" t="e">
        <f ca="true">+IF(AND(ISNUMBER(OFFSET('Water Data'!$D$5,0,10*ROW('Water Data'!D27))),'Data Summary'!BV33="Yes"),100-OFFSET('Water Data'!$D$5,0,10*ROW('Water Data'!D27)),NA())</f>
        <v>#N/A</v>
      </c>
      <c r="H33" s="57" t="e">
        <f ca="true">+IF(AND(ISNUMBER(OFFSET('Water Data'!$D$7,0,10*ROW('Water Data'!D27))),'Data Summary'!BW33="Yes"),OFFSET('Water Data'!$D$7,0,10*ROW('Water Data'!D27)),NA())</f>
        <v>#N/A</v>
      </c>
      <c r="I33" s="57" t="e">
        <f ca="true">+IF(AND(ISNUMBER(OFFSET('Water Data'!$D$10,0,10*ROW('Water Data'!D27))),'Data Summary'!BX33="Yes"),OFFSET('Water Data'!$D$10,0,10*ROW('Water Data'!D27)),NA())</f>
        <v>#N/A</v>
      </c>
      <c r="J33" s="57" t="e">
        <f ca="true">+IF(AND(ISNUMBER(OFFSET('Water Data'!$E$5,0,10*ROW('Water Data'!E27))),'Data Summary'!BY33="Yes"),100-OFFSET('Water Data'!$E$5,0,10*ROW('Water Data'!E27)),NA())</f>
        <v>#N/A</v>
      </c>
      <c r="K33" s="57" t="e">
        <f ca="true">+IF(AND(ISNUMBER(OFFSET('Water Data'!$E$7,0,10*ROW('Water Data'!E27))),'Data Summary'!BZ33="Yes"),OFFSET('Water Data'!$E$7,0,10*ROW('Water Data'!E27)),NA())</f>
        <v>#N/A</v>
      </c>
      <c r="L33" s="57" t="e">
        <f ca="true">+IF(AND(ISNUMBER(OFFSET('Water Data'!$E$10,0,10*ROW('Water Data'!E27))),'Data Summary'!CA33="Yes"),OFFSET('Water Data'!$E$10,0,10*ROW('Water Data'!E27)),NA())</f>
        <v>#N/A</v>
      </c>
      <c r="M33" s="57" t="e">
        <f ca="true">+IF(AND(ISNUMBER(OFFSET('Water Data'!$F$5,0,10*ROW('Water Data'!F27))),'Data Summary'!CB33="Yes"),100-OFFSET('Water Data'!$F$5,0,10*ROW('Water Data'!F27)),NA())</f>
        <v>#N/A</v>
      </c>
      <c r="N33" s="57" t="e">
        <f ca="true">+IF(AND(ISNUMBER(OFFSET('Water Data'!$F$7,0,10*ROW('Water Data'!F27))),'Data Summary'!CC33="Yes"),OFFSET('Water Data'!$F$7,0,10*ROW('Water Data'!F27)),NA())</f>
        <v>#N/A</v>
      </c>
      <c r="O33" s="57" t="e">
        <f ca="true">+IF(AND(ISNUMBER(OFFSET('Water Data'!$F$10,0,10*ROW('Water Data'!F27))),'Data Summary'!CD33="Yes"),OFFSET('Water Data'!$F$10,0,10*ROW('Water Data'!F27)),NA())</f>
        <v>#N/A</v>
      </c>
      <c r="P33" s="57" t="e">
        <f ca="true">+IF(AND(ISNUMBER(OFFSET('Water Data'!$G$5,0,10*ROW('Water Data'!G27))),'Data Summary'!CE33="Yes"),100-OFFSET('Water Data'!$G$5,0,10*ROW('Water Data'!G27)),NA())</f>
        <v>#N/A</v>
      </c>
      <c r="Q33" s="57" t="e">
        <f ca="true">+IF(AND(ISNUMBER(OFFSET('Water Data'!$G$7,0,10*ROW('Water Data'!G27))),'Data Summary'!CF33="Yes"),OFFSET('Water Data'!$G$7,0,10*ROW('Water Data'!G27)),NA())</f>
        <v>#N/A</v>
      </c>
      <c r="R33" s="57" t="e">
        <f ca="true">+IF(AND(ISNUMBER(OFFSET('Water Data'!$G$10,0,10*ROW('Water Data'!G27))),'Data Summary'!CG33="Yes"),OFFSET('Water Data'!$G$10,0,10*ROW('Water Data'!G27)),NA())</f>
        <v>#N/A</v>
      </c>
      <c r="S33" s="57" t="e">
        <f ca="true">+IF(AND(ISNUMBER(OFFSET('Water Data'!$H$5,0,10*ROW('Water Data'!H27))),'Data Summary'!CH33="Yes"),100-OFFSET('Water Data'!$H$5,0,10*ROW('Water Data'!H27)),NA())</f>
        <v>#N/A</v>
      </c>
      <c r="T33" s="57" t="e">
        <f ca="true">+IF(AND(ISNUMBER(OFFSET('Water Data'!$H$7,0,10*ROW('Water Data'!H27))),'Data Summary'!CI33="Yes"),OFFSET('Water Data'!$H$7,0,10*ROW('Water Data'!H27)),NA())</f>
        <v>#N/A</v>
      </c>
      <c r="U33" s="57" t="e">
        <f ca="true">+IF(AND(ISNUMBER(OFFSET('Water Data'!$H$10,0,10*ROW('Water Data'!H27))),'Data Summary'!CJ33="Yes"),OFFSET('Water Data'!$H$10,0,10*ROW('Water Data'!H27)),NA())</f>
        <v>#N/A</v>
      </c>
      <c r="V33" s="103" t="e">
        <f ca="true">+IF(AND(ISNUMBER(OFFSET('Sanitation Data'!$C$5,0,10*ROW('Sanitation Data'!C27))),'Data Summary'!CK33="Yes"),100-OFFSET('Sanitation Data'!$C$5,0,10*ROW('Sanitation Data'!C27)),NA())</f>
        <v>#N/A</v>
      </c>
      <c r="W33" s="103" t="e">
        <f ca="true">+IF(AND(ISNUMBER(OFFSET('Sanitation Data'!$C$7,0,10*ROW('Sanitation Data'!C27))),'Data Summary'!CL33="Yes"),OFFSET('Sanitation Data'!$C$7,0,10*ROW('Sanitation Data'!C27)),NA())</f>
        <v>#N/A</v>
      </c>
      <c r="X33" s="103" t="e">
        <f ca="true">+IF(AND(ISNUMBER(OFFSET('Sanitation Data'!$C$11,0,10*ROW('Sanitation Data'!C27))),'Data Summary'!CM33="Yes"),OFFSET('Sanitation Data'!$C$11,0,10*ROW('Sanitation Data'!C27)),NA())</f>
        <v>#N/A</v>
      </c>
      <c r="Y33" s="103" t="e">
        <f ca="true">+IF(AND(ISNUMBER(OFFSET('Sanitation Data'!$C$12,0,10*ROW('Sanitation Data'!C27))),'Data Summary'!CN33="Yes"),OFFSET('Sanitation Data'!$C$12,0,10*ROW('Sanitation Data'!C27)),NA())</f>
        <v>#N/A</v>
      </c>
      <c r="Z33" s="103" t="e">
        <f ca="true">+IF(AND(ISNUMBER(OFFSET('Sanitation Data'!$C$13,0,10*ROW('Sanitation Data'!C27))),'Data Summary'!CO33="Yes"),OFFSET('Sanitation Data'!$C$13,0,10*ROW('Sanitation Data'!C27)),NA())</f>
        <v>#N/A</v>
      </c>
      <c r="AA33" s="103" t="e">
        <f ca="true">+IF(AND(ISNUMBER(OFFSET('Sanitation Data'!$D$5,0,10*ROW('Sanitation Data'!D27))),'Data Summary'!CP33="Yes"),100-OFFSET('Sanitation Data'!$D$5,0,10*ROW('Sanitation Data'!D27)),NA())</f>
        <v>#N/A</v>
      </c>
      <c r="AB33" s="103" t="e">
        <f ca="true">+IF(AND(ISNUMBER(OFFSET('Sanitation Data'!$D$7,0,10*ROW('Sanitation Data'!D27))),'Data Summary'!CQ33="Yes"),OFFSET('Sanitation Data'!$D$7,0,10*ROW('Sanitation Data'!D27)),NA())</f>
        <v>#N/A</v>
      </c>
      <c r="AC33" s="103" t="e">
        <f ca="true">+IF(AND(ISNUMBER(OFFSET('Sanitation Data'!$D$11,0,10*ROW('Sanitation Data'!D27))),'Data Summary'!CR33="Yes"),OFFSET('Sanitation Data'!$D$11,0,10*ROW('Sanitation Data'!D27)),NA())</f>
        <v>#N/A</v>
      </c>
      <c r="AD33" s="103" t="e">
        <f ca="true">+IF(AND(ISNUMBER(OFFSET('Sanitation Data'!$D$12,0,10*ROW('Sanitation Data'!D27))),'Data Summary'!CS33="Yes"),OFFSET('Sanitation Data'!$D$12,0,10*ROW('Sanitation Data'!D27)),NA())</f>
        <v>#N/A</v>
      </c>
      <c r="AE33" s="103" t="e">
        <f ca="true">+IF(AND(ISNUMBER(OFFSET('Sanitation Data'!$D$13,0,10*ROW('Sanitation Data'!D27))),'Data Summary'!CT33="Yes"),OFFSET('Sanitation Data'!$D$13,0,10*ROW('Sanitation Data'!D27)),NA())</f>
        <v>#N/A</v>
      </c>
      <c r="AF33" s="103" t="e">
        <f ca="true">+IF(AND(ISNUMBER(OFFSET('Sanitation Data'!$E$5,0,10*ROW('Sanitation Data'!E27))),'Data Summary'!CU33="Yes"),100-OFFSET('Sanitation Data'!$E$5,0,10*ROW('Sanitation Data'!E27)),NA())</f>
        <v>#N/A</v>
      </c>
      <c r="AG33" s="103" t="e">
        <f ca="true">+IF(AND(ISNUMBER(OFFSET('Sanitation Data'!$E$7,0,10*ROW('Sanitation Data'!E27))),'Data Summary'!CV33="Yes"),OFFSET('Sanitation Data'!$E$7,0,10*ROW('Sanitation Data'!E27)),NA())</f>
        <v>#N/A</v>
      </c>
      <c r="AH33" s="103" t="e">
        <f ca="true">+IF(AND(ISNUMBER(OFFSET('Sanitation Data'!$E$11,0,10*ROW('Sanitation Data'!E27))),'Data Summary'!CW33="Yes"),OFFSET('Sanitation Data'!$E$11,0,10*ROW('Sanitation Data'!E27)),NA())</f>
        <v>#N/A</v>
      </c>
      <c r="AI33" s="103" t="e">
        <f ca="true">+IF(AND(ISNUMBER(OFFSET('Sanitation Data'!$E$12,0,10*ROW('Sanitation Data'!E27))),'Data Summary'!CX33="Yes"),OFFSET('Sanitation Data'!$E$12,0,10*ROW('Sanitation Data'!E27)),NA())</f>
        <v>#N/A</v>
      </c>
      <c r="AJ33" s="103" t="e">
        <f ca="true">+IF(AND(ISNUMBER(OFFSET('Sanitation Data'!$E$13,0,10*ROW('Sanitation Data'!E27))),'Data Summary'!CY33="Yes"),OFFSET('Sanitation Data'!$E$13,0,10*ROW('Sanitation Data'!E27)),NA())</f>
        <v>#N/A</v>
      </c>
      <c r="AK33" s="103" t="e">
        <f ca="true">+IF(AND(ISNUMBER(OFFSET('Sanitation Data'!$F$5,0,10*ROW('Sanitation Data'!F27))),'Data Summary'!CZ33="Yes"),100-OFFSET('Sanitation Data'!$F$5,0,10*ROW('Sanitation Data'!F27)),NA())</f>
        <v>#N/A</v>
      </c>
      <c r="AL33" s="103" t="e">
        <f ca="true">+IF(AND(ISNUMBER(OFFSET('Sanitation Data'!$F$7,0,10*ROW('Sanitation Data'!F27))),'Data Summary'!DA33="Yes"),OFFSET('Sanitation Data'!$F$7,0,10*ROW('Sanitation Data'!F27)),NA())</f>
        <v>#N/A</v>
      </c>
      <c r="AM33" s="103" t="e">
        <f ca="true">+IF(AND(ISNUMBER(OFFSET('Sanitation Data'!$F$11,0,10*ROW('Sanitation Data'!F27))),'Data Summary'!DB33="Yes"),OFFSET('Sanitation Data'!$F$11,0,10*ROW('Sanitation Data'!F27)),NA())</f>
        <v>#N/A</v>
      </c>
      <c r="AN33" s="103" t="e">
        <f ca="true">+IF(AND(ISNUMBER(OFFSET('Sanitation Data'!$F$12,0,10*ROW('Sanitation Data'!F27))),'Data Summary'!DC33="Yes"),OFFSET('Sanitation Data'!$F$12,0,10*ROW('Sanitation Data'!F27)),NA())</f>
        <v>#N/A</v>
      </c>
      <c r="AO33" s="103" t="e">
        <f ca="true">+IF(AND(ISNUMBER(OFFSET('Sanitation Data'!$F$13,0,10*ROW('Sanitation Data'!F27))),'Data Summary'!DD33="Yes"),OFFSET('Sanitation Data'!$F$13,0,10*ROW('Sanitation Data'!F27)),NA())</f>
        <v>#N/A</v>
      </c>
      <c r="AP33" s="103" t="e">
        <f ca="true">+IF(AND(ISNUMBER(OFFSET('Sanitation Data'!$G$5,0,10*ROW('Sanitation Data'!G27))),'Data Summary'!DE33="Yes"),100-OFFSET('Sanitation Data'!$G$5,0,10*ROW('Sanitation Data'!G27)),NA())</f>
        <v>#N/A</v>
      </c>
      <c r="AQ33" s="103" t="e">
        <f ca="true">+IF(AND(ISNUMBER(OFFSET('Sanitation Data'!$G$7,0,10*ROW('Sanitation Data'!G27))),'Data Summary'!DF33="Yes"),OFFSET('Sanitation Data'!$G$7,0,10*ROW('Sanitation Data'!G27)),NA())</f>
        <v>#N/A</v>
      </c>
      <c r="AR33" s="103" t="e">
        <f ca="true">+IF(AND(ISNUMBER(OFFSET('Sanitation Data'!$G$11,0,10*ROW('Sanitation Data'!G27))),'Data Summary'!DG33="Yes"),OFFSET('Sanitation Data'!$G$11,0,10*ROW('Sanitation Data'!G27)),NA())</f>
        <v>#N/A</v>
      </c>
      <c r="AS33" s="103" t="e">
        <f ca="true">+IF(AND(ISNUMBER(OFFSET('Sanitation Data'!$G$12,0,10*ROW('Sanitation Data'!G27))),'Data Summary'!DH33="Yes"),OFFSET('Sanitation Data'!$G$12,0,10*ROW('Sanitation Data'!G27)),NA())</f>
        <v>#N/A</v>
      </c>
      <c r="AT33" s="103" t="e">
        <f ca="true">+IF(AND(ISNUMBER(OFFSET('Sanitation Data'!$G$13,0,10*ROW('Sanitation Data'!G27))),'Data Summary'!DI33="Yes"),OFFSET('Sanitation Data'!$G$13,0,10*ROW('Sanitation Data'!G27)),NA())</f>
        <v>#N/A</v>
      </c>
      <c r="AU33" s="103" t="e">
        <f ca="true">+IF(AND(ISNUMBER(OFFSET('Sanitation Data'!$H$5,0,10*ROW('Sanitation Data'!H27))),'Data Summary'!DJ33="Yes"),100-OFFSET('Sanitation Data'!$H$5,0,10*ROW('Sanitation Data'!H27)),NA())</f>
        <v>#N/A</v>
      </c>
      <c r="AV33" s="103" t="e">
        <f ca="true">+IF(AND(ISNUMBER(OFFSET('Sanitation Data'!$H$7,0,10*ROW('Sanitation Data'!H27))),'Data Summary'!DK33="Yes"),OFFSET('Sanitation Data'!$H$7,0,10*ROW('Sanitation Data'!H27)),NA())</f>
        <v>#N/A</v>
      </c>
      <c r="AW33" s="103" t="e">
        <f ca="true">+IF(AND(ISNUMBER(OFFSET('Sanitation Data'!$H$11,0,10*ROW('Sanitation Data'!H27))),'Data Summary'!DL33="Yes"),OFFSET('Sanitation Data'!$H$11,0,10*ROW('Sanitation Data'!H27)),NA())</f>
        <v>#N/A</v>
      </c>
      <c r="AX33" s="103" t="e">
        <f ca="true">+IF(AND(ISNUMBER(OFFSET('Sanitation Data'!$H$12,0,10*ROW('Sanitation Data'!H27))),'Data Summary'!DM33="Yes"),OFFSET('Sanitation Data'!$H$12,0,10*ROW('Sanitation Data'!H27)),NA())</f>
        <v>#N/A</v>
      </c>
      <c r="AY33" s="103" t="e">
        <f ca="true">+IF(AND(ISNUMBER(OFFSET('Sanitation Data'!$H$13,0,10*ROW('Sanitation Data'!H27))),'Data Summary'!DN33="Yes"),OFFSET('Sanitation Data'!$H$13,0,10*ROW('Sanitation Data'!H27)),NA())</f>
        <v>#N/A</v>
      </c>
      <c r="AZ33" s="108" t="e">
        <f ca="true">+IF(AND(ISNUMBER(OFFSET('Hygiene Data'!$C$6,0,10*ROW('Hygiene Data'!C27))),'Data Summary'!DO33="Yes"),OFFSET('Hygiene Data'!$C$6,0,10*ROW('Hygiene Data'!C27)),NA())</f>
        <v>#N/A</v>
      </c>
      <c r="BA33" s="108" t="e">
        <f ca="true">+IF(AND(ISNUMBER(OFFSET('Hygiene Data'!$C$8,0,10*ROW('Hygiene Data'!C27))),'Data Summary'!DP33="Yes"),OFFSET('Hygiene Data'!$C$8,0,10*ROW('Hygiene Data'!C27)),NA())</f>
        <v>#N/A</v>
      </c>
      <c r="BB33" s="108" t="e">
        <f ca="true">+IF(AND(ISNUMBER(OFFSET('Hygiene Data'!$C$10,0,10*ROW('Hygiene Data'!C27))),'Data Summary'!DQ33="Yes"),OFFSET('Hygiene Data'!$C$10,0,10*ROW('Hygiene Data'!C27)),NA())</f>
        <v>#N/A</v>
      </c>
      <c r="BC33" s="108" t="e">
        <f ca="true">+IF(AND(ISNUMBER(OFFSET('Hygiene Data'!$D$6,0,10*ROW('Hygiene Data'!D27))),'Data Summary'!DR33="Yes"),OFFSET('Hygiene Data'!$D$6,0,10*ROW('Hygiene Data'!D27)),NA())</f>
        <v>#N/A</v>
      </c>
      <c r="BD33" s="108" t="e">
        <f ca="true">+IF(AND(ISNUMBER(OFFSET('Hygiene Data'!$D$8,0,10*ROW('Hygiene Data'!D27))),'Data Summary'!DS33="Yes"),OFFSET('Hygiene Data'!$D$8,0,10*ROW('Hygiene Data'!D27)),NA())</f>
        <v>#N/A</v>
      </c>
      <c r="BE33" s="108" t="e">
        <f ca="true">+IF(AND(ISNUMBER(OFFSET('Hygiene Data'!$D$10,0,10*ROW('Hygiene Data'!D27))),'Data Summary'!DT33="Yes"),OFFSET('Hygiene Data'!$D$10,0,10*ROW('Hygiene Data'!D27)),NA())</f>
        <v>#N/A</v>
      </c>
      <c r="BF33" s="108" t="e">
        <f ca="true">+IF(AND(ISNUMBER(OFFSET('Hygiene Data'!$E$6,0,10*ROW('Hygiene Data'!E27))),'Data Summary'!DU33="Yes"),OFFSET('Hygiene Data'!$E$6,0,10*ROW('Hygiene Data'!E27)),NA())</f>
        <v>#N/A</v>
      </c>
      <c r="BG33" s="108" t="e">
        <f ca="true">+IF(AND(ISNUMBER(OFFSET('Hygiene Data'!$E$8,0,10*ROW('Hygiene Data'!E27))),'Data Summary'!DV33="Yes"),OFFSET('Hygiene Data'!$E$8,0,10*ROW('Hygiene Data'!E27)),NA())</f>
        <v>#N/A</v>
      </c>
      <c r="BH33" s="108" t="e">
        <f ca="true">+IF(AND(ISNUMBER(OFFSET('Hygiene Data'!$E$10,0,10*ROW('Hygiene Data'!E27))),'Data Summary'!DW33="Yes"),OFFSET('Hygiene Data'!$E$10,0,10*ROW('Hygiene Data'!E27)),NA())</f>
        <v>#N/A</v>
      </c>
      <c r="BI33" s="108" t="e">
        <f ca="true">+IF(AND(ISNUMBER(OFFSET('Hygiene Data'!$F$6,0,10*ROW('Hygiene Data'!F27))),'Data Summary'!DX33="Yes"),OFFSET('Hygiene Data'!$F$6,0,10*ROW('Hygiene Data'!F27)),NA())</f>
        <v>#N/A</v>
      </c>
      <c r="BJ33" s="108" t="e">
        <f ca="true">+IF(AND(ISNUMBER(OFFSET('Hygiene Data'!$F$8,0,10*ROW('Hygiene Data'!F27))),'Data Summary'!DY33="Yes"),OFFSET('Hygiene Data'!$F$8,0,10*ROW('Hygiene Data'!F27)),NA())</f>
        <v>#N/A</v>
      </c>
      <c r="BK33" s="108" t="e">
        <f ca="true">+IF(AND(ISNUMBER(OFFSET('Hygiene Data'!$F$10,0,10*ROW('Hygiene Data'!F27))),'Data Summary'!DZ33="Yes"),OFFSET('Hygiene Data'!$F$10,0,10*ROW('Hygiene Data'!F27)),NA())</f>
        <v>#N/A</v>
      </c>
      <c r="BL33" s="108" t="e">
        <f ca="true">+IF(AND(ISNUMBER(OFFSET('Hygiene Data'!$G$6,0,10*ROW('Hygiene Data'!G27))),'Data Summary'!EA33="Yes"),OFFSET('Hygiene Data'!$G$6,0,10*ROW('Hygiene Data'!G27)),NA())</f>
        <v>#N/A</v>
      </c>
      <c r="BM33" s="108" t="e">
        <f ca="true">+IF(AND(ISNUMBER(OFFSET('Hygiene Data'!$G$8,0,10*ROW('Hygiene Data'!G27))),'Data Summary'!EB33="Yes"),OFFSET('Hygiene Data'!$G$8,0,10*ROW('Hygiene Data'!G27)),NA())</f>
        <v>#N/A</v>
      </c>
      <c r="BN33" s="108" t="e">
        <f ca="true">+IF(AND(ISNUMBER(OFFSET('Hygiene Data'!$G$10,0,10*ROW('Hygiene Data'!G27))),'Data Summary'!EC33="Yes"),OFFSET('Hygiene Data'!$G$10,0,10*ROW('Hygiene Data'!G27)),NA())</f>
        <v>#N/A</v>
      </c>
      <c r="BO33" s="108" t="e">
        <f ca="true">+IF(AND(ISNUMBER(OFFSET('Hygiene Data'!$H$6,0,10*ROW('Hygiene Data'!H27))),'Data Summary'!ED33="Yes"),OFFSET('Hygiene Data'!$H$6,0,10*ROW('Hygiene Data'!H27)),NA())</f>
        <v>#N/A</v>
      </c>
      <c r="BP33" s="108" t="e">
        <f ca="true">+IF(AND(ISNUMBER(OFFSET('Hygiene Data'!$H$8,0,10*ROW('Hygiene Data'!H27))),'Data Summary'!EE33="Yes"),OFFSET('Hygiene Data'!$H$8,0,10*ROW('Hygiene Data'!H27)),NA())</f>
        <v>#N/A</v>
      </c>
      <c r="BQ33" s="108" t="e">
        <f ca="true">+IF(AND(ISNUMBER(OFFSET('Hygiene Data'!$H$10,0,10*ROW('Hygiene Data'!H27))),'Data Summary'!EF33="Yes"),OFFSET('Hygiene Data'!$H$10,0,10*ROW('Hygiene Data'!H27)),NA())</f>
        <v>#N/A</v>
      </c>
    </row>
    <row r="34" x14ac:dyDescent="0.2">
      <c r="A34" s="56" t="e">
        <f ca="true">+IF(OFFSET('Water Data'!$B$1,0,10*ROW('Water Data'!B28))="",NA(),OFFSET('Water Data'!$B$1,0,10*ROW('Water Data'!B28)))</f>
        <v>#N/A</v>
      </c>
      <c r="B34" s="56" t="e">
        <f ca="true">+IF(OFFSET('Water Data'!$A$3,0,10*ROW('Water Data'!A31))="",NA(),OFFSET('Water Data'!$A$3,0,10*ROW('Water Data'!A31)))</f>
        <v>#N/A</v>
      </c>
      <c r="C34" s="56" t="e">
        <f ca="true">+IF(OFFSET('Water Data'!$C$3,0,10*ROW('Water Data'!C31))="",NA(),OFFSET('Water Data'!$C$3,0,10*ROW('Water Data'!C31)))</f>
        <v>#N/A</v>
      </c>
      <c r="D34" s="57" t="e">
        <f ca="true">+IF(AND(ISNUMBER(OFFSET('Water Data'!$C$5,0,10*ROW('Water Data'!C28))),'Data Summary'!BS34="Yes"),100-OFFSET('Water Data'!$C$5,0,10*ROW('Water Data'!C28)),NA())</f>
        <v>#N/A</v>
      </c>
      <c r="E34" s="57" t="e">
        <f ca="true">+IF(AND(ISNUMBER(OFFSET('Water Data'!$C$7,0,10*ROW('Water Data'!C28))),'Data Summary'!BT34="Yes"),OFFSET('Water Data'!$C$7,0,10*ROW('Water Data'!C28)),NA())</f>
        <v>#N/A</v>
      </c>
      <c r="F34" s="57" t="e">
        <f ca="true">+IF(AND(ISNUMBER(OFFSET('Water Data'!$C$10,0,10*ROW('Water Data'!C28))),'Data Summary'!BU34="Yes"),OFFSET('Water Data'!$C$10,0,10*ROW('Water Data'!C28)),NA())</f>
        <v>#N/A</v>
      </c>
      <c r="G34" s="57" t="e">
        <f ca="true">+IF(AND(ISNUMBER(OFFSET('Water Data'!$D$5,0,10*ROW('Water Data'!D28))),'Data Summary'!BV34="Yes"),100-OFFSET('Water Data'!$D$5,0,10*ROW('Water Data'!D28)),NA())</f>
        <v>#N/A</v>
      </c>
      <c r="H34" s="57" t="e">
        <f ca="true">+IF(AND(ISNUMBER(OFFSET('Water Data'!$D$7,0,10*ROW('Water Data'!D28))),'Data Summary'!BW34="Yes"),OFFSET('Water Data'!$D$7,0,10*ROW('Water Data'!D28)),NA())</f>
        <v>#N/A</v>
      </c>
      <c r="I34" s="57" t="e">
        <f ca="true">+IF(AND(ISNUMBER(OFFSET('Water Data'!$D$10,0,10*ROW('Water Data'!D28))),'Data Summary'!BX34="Yes"),OFFSET('Water Data'!$D$10,0,10*ROW('Water Data'!D28)),NA())</f>
        <v>#N/A</v>
      </c>
      <c r="J34" s="57" t="e">
        <f ca="true">+IF(AND(ISNUMBER(OFFSET('Water Data'!$E$5,0,10*ROW('Water Data'!E28))),'Data Summary'!BY34="Yes"),100-OFFSET('Water Data'!$E$5,0,10*ROW('Water Data'!E28)),NA())</f>
        <v>#N/A</v>
      </c>
      <c r="K34" s="57" t="e">
        <f ca="true">+IF(AND(ISNUMBER(OFFSET('Water Data'!$E$7,0,10*ROW('Water Data'!E28))),'Data Summary'!BZ34="Yes"),OFFSET('Water Data'!$E$7,0,10*ROW('Water Data'!E28)),NA())</f>
        <v>#N/A</v>
      </c>
      <c r="L34" s="57" t="e">
        <f ca="true">+IF(AND(ISNUMBER(OFFSET('Water Data'!$E$10,0,10*ROW('Water Data'!E28))),'Data Summary'!CA34="Yes"),OFFSET('Water Data'!$E$10,0,10*ROW('Water Data'!E28)),NA())</f>
        <v>#N/A</v>
      </c>
      <c r="M34" s="57" t="e">
        <f ca="true">+IF(AND(ISNUMBER(OFFSET('Water Data'!$F$5,0,10*ROW('Water Data'!F28))),'Data Summary'!CB34="Yes"),100-OFFSET('Water Data'!$F$5,0,10*ROW('Water Data'!F28)),NA())</f>
        <v>#N/A</v>
      </c>
      <c r="N34" s="57" t="e">
        <f ca="true">+IF(AND(ISNUMBER(OFFSET('Water Data'!$F$7,0,10*ROW('Water Data'!F28))),'Data Summary'!CC34="Yes"),OFFSET('Water Data'!$F$7,0,10*ROW('Water Data'!F28)),NA())</f>
        <v>#N/A</v>
      </c>
      <c r="O34" s="57" t="e">
        <f ca="true">+IF(AND(ISNUMBER(OFFSET('Water Data'!$F$10,0,10*ROW('Water Data'!F28))),'Data Summary'!CD34="Yes"),OFFSET('Water Data'!$F$10,0,10*ROW('Water Data'!F28)),NA())</f>
        <v>#N/A</v>
      </c>
      <c r="P34" s="57" t="e">
        <f ca="true">+IF(AND(ISNUMBER(OFFSET('Water Data'!$G$5,0,10*ROW('Water Data'!G28))),'Data Summary'!CE34="Yes"),100-OFFSET('Water Data'!$G$5,0,10*ROW('Water Data'!G28)),NA())</f>
        <v>#N/A</v>
      </c>
      <c r="Q34" s="57" t="e">
        <f ca="true">+IF(AND(ISNUMBER(OFFSET('Water Data'!$G$7,0,10*ROW('Water Data'!G28))),'Data Summary'!CF34="Yes"),OFFSET('Water Data'!$G$7,0,10*ROW('Water Data'!G28)),NA())</f>
        <v>#N/A</v>
      </c>
      <c r="R34" s="57" t="e">
        <f ca="true">+IF(AND(ISNUMBER(OFFSET('Water Data'!$G$10,0,10*ROW('Water Data'!G28))),'Data Summary'!CG34="Yes"),OFFSET('Water Data'!$G$10,0,10*ROW('Water Data'!G28)),NA())</f>
        <v>#N/A</v>
      </c>
      <c r="S34" s="57" t="e">
        <f ca="true">+IF(AND(ISNUMBER(OFFSET('Water Data'!$H$5,0,10*ROW('Water Data'!H28))),'Data Summary'!CH34="Yes"),100-OFFSET('Water Data'!$H$5,0,10*ROW('Water Data'!H28)),NA())</f>
        <v>#N/A</v>
      </c>
      <c r="T34" s="57" t="e">
        <f ca="true">+IF(AND(ISNUMBER(OFFSET('Water Data'!$H$7,0,10*ROW('Water Data'!H28))),'Data Summary'!CI34="Yes"),OFFSET('Water Data'!$H$7,0,10*ROW('Water Data'!H28)),NA())</f>
        <v>#N/A</v>
      </c>
      <c r="U34" s="57" t="e">
        <f ca="true">+IF(AND(ISNUMBER(OFFSET('Water Data'!$H$10,0,10*ROW('Water Data'!H28))),'Data Summary'!CJ34="Yes"),OFFSET('Water Data'!$H$10,0,10*ROW('Water Data'!H28)),NA())</f>
        <v>#N/A</v>
      </c>
      <c r="V34" s="103" t="e">
        <f ca="true">+IF(AND(ISNUMBER(OFFSET('Sanitation Data'!$C$5,0,10*ROW('Sanitation Data'!C28))),'Data Summary'!CK34="Yes"),100-OFFSET('Sanitation Data'!$C$5,0,10*ROW('Sanitation Data'!C28)),NA())</f>
        <v>#N/A</v>
      </c>
      <c r="W34" s="103" t="e">
        <f ca="true">+IF(AND(ISNUMBER(OFFSET('Sanitation Data'!$C$7,0,10*ROW('Sanitation Data'!C28))),'Data Summary'!CL34="Yes"),OFFSET('Sanitation Data'!$C$7,0,10*ROW('Sanitation Data'!C28)),NA())</f>
        <v>#N/A</v>
      </c>
      <c r="X34" s="103" t="e">
        <f ca="true">+IF(AND(ISNUMBER(OFFSET('Sanitation Data'!$C$11,0,10*ROW('Sanitation Data'!C28))),'Data Summary'!CM34="Yes"),OFFSET('Sanitation Data'!$C$11,0,10*ROW('Sanitation Data'!C28)),NA())</f>
        <v>#N/A</v>
      </c>
      <c r="Y34" s="103" t="e">
        <f ca="true">+IF(AND(ISNUMBER(OFFSET('Sanitation Data'!$C$12,0,10*ROW('Sanitation Data'!C28))),'Data Summary'!CN34="Yes"),OFFSET('Sanitation Data'!$C$12,0,10*ROW('Sanitation Data'!C28)),NA())</f>
        <v>#N/A</v>
      </c>
      <c r="Z34" s="103" t="e">
        <f ca="true">+IF(AND(ISNUMBER(OFFSET('Sanitation Data'!$C$13,0,10*ROW('Sanitation Data'!C28))),'Data Summary'!CO34="Yes"),OFFSET('Sanitation Data'!$C$13,0,10*ROW('Sanitation Data'!C28)),NA())</f>
        <v>#N/A</v>
      </c>
      <c r="AA34" s="103" t="e">
        <f ca="true">+IF(AND(ISNUMBER(OFFSET('Sanitation Data'!$D$5,0,10*ROW('Sanitation Data'!D28))),'Data Summary'!CP34="Yes"),100-OFFSET('Sanitation Data'!$D$5,0,10*ROW('Sanitation Data'!D28)),NA())</f>
        <v>#N/A</v>
      </c>
      <c r="AB34" s="103" t="e">
        <f ca="true">+IF(AND(ISNUMBER(OFFSET('Sanitation Data'!$D$7,0,10*ROW('Sanitation Data'!D28))),'Data Summary'!CQ34="Yes"),OFFSET('Sanitation Data'!$D$7,0,10*ROW('Sanitation Data'!D28)),NA())</f>
        <v>#N/A</v>
      </c>
      <c r="AC34" s="103" t="e">
        <f ca="true">+IF(AND(ISNUMBER(OFFSET('Sanitation Data'!$D$11,0,10*ROW('Sanitation Data'!D28))),'Data Summary'!CR34="Yes"),OFFSET('Sanitation Data'!$D$11,0,10*ROW('Sanitation Data'!D28)),NA())</f>
        <v>#N/A</v>
      </c>
      <c r="AD34" s="103" t="e">
        <f ca="true">+IF(AND(ISNUMBER(OFFSET('Sanitation Data'!$D$12,0,10*ROW('Sanitation Data'!D28))),'Data Summary'!CS34="Yes"),OFFSET('Sanitation Data'!$D$12,0,10*ROW('Sanitation Data'!D28)),NA())</f>
        <v>#N/A</v>
      </c>
      <c r="AE34" s="103" t="e">
        <f ca="true">+IF(AND(ISNUMBER(OFFSET('Sanitation Data'!$D$13,0,10*ROW('Sanitation Data'!D28))),'Data Summary'!CT34="Yes"),OFFSET('Sanitation Data'!$D$13,0,10*ROW('Sanitation Data'!D28)),NA())</f>
        <v>#N/A</v>
      </c>
      <c r="AF34" s="103" t="e">
        <f ca="true">+IF(AND(ISNUMBER(OFFSET('Sanitation Data'!$E$5,0,10*ROW('Sanitation Data'!E28))),'Data Summary'!CU34="Yes"),100-OFFSET('Sanitation Data'!$E$5,0,10*ROW('Sanitation Data'!E28)),NA())</f>
        <v>#N/A</v>
      </c>
      <c r="AG34" s="103" t="e">
        <f ca="true">+IF(AND(ISNUMBER(OFFSET('Sanitation Data'!$E$7,0,10*ROW('Sanitation Data'!E28))),'Data Summary'!CV34="Yes"),OFFSET('Sanitation Data'!$E$7,0,10*ROW('Sanitation Data'!E28)),NA())</f>
        <v>#N/A</v>
      </c>
      <c r="AH34" s="103" t="e">
        <f ca="true">+IF(AND(ISNUMBER(OFFSET('Sanitation Data'!$E$11,0,10*ROW('Sanitation Data'!E28))),'Data Summary'!CW34="Yes"),OFFSET('Sanitation Data'!$E$11,0,10*ROW('Sanitation Data'!E28)),NA())</f>
        <v>#N/A</v>
      </c>
      <c r="AI34" s="103" t="e">
        <f ca="true">+IF(AND(ISNUMBER(OFFSET('Sanitation Data'!$E$12,0,10*ROW('Sanitation Data'!E28))),'Data Summary'!CX34="Yes"),OFFSET('Sanitation Data'!$E$12,0,10*ROW('Sanitation Data'!E28)),NA())</f>
        <v>#N/A</v>
      </c>
      <c r="AJ34" s="103" t="e">
        <f ca="true">+IF(AND(ISNUMBER(OFFSET('Sanitation Data'!$E$13,0,10*ROW('Sanitation Data'!E28))),'Data Summary'!CY34="Yes"),OFFSET('Sanitation Data'!$E$13,0,10*ROW('Sanitation Data'!E28)),NA())</f>
        <v>#N/A</v>
      </c>
      <c r="AK34" s="103" t="e">
        <f ca="true">+IF(AND(ISNUMBER(OFFSET('Sanitation Data'!$F$5,0,10*ROW('Sanitation Data'!F28))),'Data Summary'!CZ34="Yes"),100-OFFSET('Sanitation Data'!$F$5,0,10*ROW('Sanitation Data'!F28)),NA())</f>
        <v>#N/A</v>
      </c>
      <c r="AL34" s="103" t="e">
        <f ca="true">+IF(AND(ISNUMBER(OFFSET('Sanitation Data'!$F$7,0,10*ROW('Sanitation Data'!F28))),'Data Summary'!DA34="Yes"),OFFSET('Sanitation Data'!$F$7,0,10*ROW('Sanitation Data'!F28)),NA())</f>
        <v>#N/A</v>
      </c>
      <c r="AM34" s="103" t="e">
        <f ca="true">+IF(AND(ISNUMBER(OFFSET('Sanitation Data'!$F$11,0,10*ROW('Sanitation Data'!F28))),'Data Summary'!DB34="Yes"),OFFSET('Sanitation Data'!$F$11,0,10*ROW('Sanitation Data'!F28)),NA())</f>
        <v>#N/A</v>
      </c>
      <c r="AN34" s="103" t="e">
        <f ca="true">+IF(AND(ISNUMBER(OFFSET('Sanitation Data'!$F$12,0,10*ROW('Sanitation Data'!F28))),'Data Summary'!DC34="Yes"),OFFSET('Sanitation Data'!$F$12,0,10*ROW('Sanitation Data'!F28)),NA())</f>
        <v>#N/A</v>
      </c>
      <c r="AO34" s="103" t="e">
        <f ca="true">+IF(AND(ISNUMBER(OFFSET('Sanitation Data'!$F$13,0,10*ROW('Sanitation Data'!F28))),'Data Summary'!DD34="Yes"),OFFSET('Sanitation Data'!$F$13,0,10*ROW('Sanitation Data'!F28)),NA())</f>
        <v>#N/A</v>
      </c>
      <c r="AP34" s="103" t="e">
        <f ca="true">+IF(AND(ISNUMBER(OFFSET('Sanitation Data'!$G$5,0,10*ROW('Sanitation Data'!G28))),'Data Summary'!DE34="Yes"),100-OFFSET('Sanitation Data'!$G$5,0,10*ROW('Sanitation Data'!G28)),NA())</f>
        <v>#N/A</v>
      </c>
      <c r="AQ34" s="103" t="e">
        <f ca="true">+IF(AND(ISNUMBER(OFFSET('Sanitation Data'!$G$7,0,10*ROW('Sanitation Data'!G28))),'Data Summary'!DF34="Yes"),OFFSET('Sanitation Data'!$G$7,0,10*ROW('Sanitation Data'!G28)),NA())</f>
        <v>#N/A</v>
      </c>
      <c r="AR34" s="103" t="e">
        <f ca="true">+IF(AND(ISNUMBER(OFFSET('Sanitation Data'!$G$11,0,10*ROW('Sanitation Data'!G28))),'Data Summary'!DG34="Yes"),OFFSET('Sanitation Data'!$G$11,0,10*ROW('Sanitation Data'!G28)),NA())</f>
        <v>#N/A</v>
      </c>
      <c r="AS34" s="103" t="e">
        <f ca="true">+IF(AND(ISNUMBER(OFFSET('Sanitation Data'!$G$12,0,10*ROW('Sanitation Data'!G28))),'Data Summary'!DH34="Yes"),OFFSET('Sanitation Data'!$G$12,0,10*ROW('Sanitation Data'!G28)),NA())</f>
        <v>#N/A</v>
      </c>
      <c r="AT34" s="103" t="e">
        <f ca="true">+IF(AND(ISNUMBER(OFFSET('Sanitation Data'!$G$13,0,10*ROW('Sanitation Data'!G28))),'Data Summary'!DI34="Yes"),OFFSET('Sanitation Data'!$G$13,0,10*ROW('Sanitation Data'!G28)),NA())</f>
        <v>#N/A</v>
      </c>
      <c r="AU34" s="103" t="e">
        <f ca="true">+IF(AND(ISNUMBER(OFFSET('Sanitation Data'!$H$5,0,10*ROW('Sanitation Data'!H28))),'Data Summary'!DJ34="Yes"),100-OFFSET('Sanitation Data'!$H$5,0,10*ROW('Sanitation Data'!H28)),NA())</f>
        <v>#N/A</v>
      </c>
      <c r="AV34" s="103" t="e">
        <f ca="true">+IF(AND(ISNUMBER(OFFSET('Sanitation Data'!$H$7,0,10*ROW('Sanitation Data'!H28))),'Data Summary'!DK34="Yes"),OFFSET('Sanitation Data'!$H$7,0,10*ROW('Sanitation Data'!H28)),NA())</f>
        <v>#N/A</v>
      </c>
      <c r="AW34" s="103" t="e">
        <f ca="true">+IF(AND(ISNUMBER(OFFSET('Sanitation Data'!$H$11,0,10*ROW('Sanitation Data'!H28))),'Data Summary'!DL34="Yes"),OFFSET('Sanitation Data'!$H$11,0,10*ROW('Sanitation Data'!H28)),NA())</f>
        <v>#N/A</v>
      </c>
      <c r="AX34" s="103" t="e">
        <f ca="true">+IF(AND(ISNUMBER(OFFSET('Sanitation Data'!$H$12,0,10*ROW('Sanitation Data'!H28))),'Data Summary'!DM34="Yes"),OFFSET('Sanitation Data'!$H$12,0,10*ROW('Sanitation Data'!H28)),NA())</f>
        <v>#N/A</v>
      </c>
      <c r="AY34" s="103" t="e">
        <f ca="true">+IF(AND(ISNUMBER(OFFSET('Sanitation Data'!$H$13,0,10*ROW('Sanitation Data'!H28))),'Data Summary'!DN34="Yes"),OFFSET('Sanitation Data'!$H$13,0,10*ROW('Sanitation Data'!H28)),NA())</f>
        <v>#N/A</v>
      </c>
      <c r="AZ34" s="108" t="e">
        <f ca="true">+IF(AND(ISNUMBER(OFFSET('Hygiene Data'!$C$6,0,10*ROW('Hygiene Data'!C28))),'Data Summary'!DO34="Yes"),OFFSET('Hygiene Data'!$C$6,0,10*ROW('Hygiene Data'!C28)),NA())</f>
        <v>#N/A</v>
      </c>
      <c r="BA34" s="108" t="e">
        <f ca="true">+IF(AND(ISNUMBER(OFFSET('Hygiene Data'!$C$8,0,10*ROW('Hygiene Data'!C28))),'Data Summary'!DP34="Yes"),OFFSET('Hygiene Data'!$C$8,0,10*ROW('Hygiene Data'!C28)),NA())</f>
        <v>#N/A</v>
      </c>
      <c r="BB34" s="108" t="e">
        <f ca="true">+IF(AND(ISNUMBER(OFFSET('Hygiene Data'!$C$10,0,10*ROW('Hygiene Data'!C28))),'Data Summary'!DQ34="Yes"),OFFSET('Hygiene Data'!$C$10,0,10*ROW('Hygiene Data'!C28)),NA())</f>
        <v>#N/A</v>
      </c>
      <c r="BC34" s="108" t="e">
        <f ca="true">+IF(AND(ISNUMBER(OFFSET('Hygiene Data'!$D$6,0,10*ROW('Hygiene Data'!D28))),'Data Summary'!DR34="Yes"),OFFSET('Hygiene Data'!$D$6,0,10*ROW('Hygiene Data'!D28)),NA())</f>
        <v>#N/A</v>
      </c>
      <c r="BD34" s="108" t="e">
        <f ca="true">+IF(AND(ISNUMBER(OFFSET('Hygiene Data'!$D$8,0,10*ROW('Hygiene Data'!D28))),'Data Summary'!DS34="Yes"),OFFSET('Hygiene Data'!$D$8,0,10*ROW('Hygiene Data'!D28)),NA())</f>
        <v>#N/A</v>
      </c>
      <c r="BE34" s="108" t="e">
        <f ca="true">+IF(AND(ISNUMBER(OFFSET('Hygiene Data'!$D$10,0,10*ROW('Hygiene Data'!D28))),'Data Summary'!DT34="Yes"),OFFSET('Hygiene Data'!$D$10,0,10*ROW('Hygiene Data'!D28)),NA())</f>
        <v>#N/A</v>
      </c>
      <c r="BF34" s="108" t="e">
        <f ca="true">+IF(AND(ISNUMBER(OFFSET('Hygiene Data'!$E$6,0,10*ROW('Hygiene Data'!E28))),'Data Summary'!DU34="Yes"),OFFSET('Hygiene Data'!$E$6,0,10*ROW('Hygiene Data'!E28)),NA())</f>
        <v>#N/A</v>
      </c>
      <c r="BG34" s="108" t="e">
        <f ca="true">+IF(AND(ISNUMBER(OFFSET('Hygiene Data'!$E$8,0,10*ROW('Hygiene Data'!E28))),'Data Summary'!DV34="Yes"),OFFSET('Hygiene Data'!$E$8,0,10*ROW('Hygiene Data'!E28)),NA())</f>
        <v>#N/A</v>
      </c>
      <c r="BH34" s="108" t="e">
        <f ca="true">+IF(AND(ISNUMBER(OFFSET('Hygiene Data'!$E$10,0,10*ROW('Hygiene Data'!E28))),'Data Summary'!DW34="Yes"),OFFSET('Hygiene Data'!$E$10,0,10*ROW('Hygiene Data'!E28)),NA())</f>
        <v>#N/A</v>
      </c>
      <c r="BI34" s="108" t="e">
        <f ca="true">+IF(AND(ISNUMBER(OFFSET('Hygiene Data'!$F$6,0,10*ROW('Hygiene Data'!F28))),'Data Summary'!DX34="Yes"),OFFSET('Hygiene Data'!$F$6,0,10*ROW('Hygiene Data'!F28)),NA())</f>
        <v>#N/A</v>
      </c>
      <c r="BJ34" s="108" t="e">
        <f ca="true">+IF(AND(ISNUMBER(OFFSET('Hygiene Data'!$F$8,0,10*ROW('Hygiene Data'!F28))),'Data Summary'!DY34="Yes"),OFFSET('Hygiene Data'!$F$8,0,10*ROW('Hygiene Data'!F28)),NA())</f>
        <v>#N/A</v>
      </c>
      <c r="BK34" s="108" t="e">
        <f ca="true">+IF(AND(ISNUMBER(OFFSET('Hygiene Data'!$F$10,0,10*ROW('Hygiene Data'!F28))),'Data Summary'!DZ34="Yes"),OFFSET('Hygiene Data'!$F$10,0,10*ROW('Hygiene Data'!F28)),NA())</f>
        <v>#N/A</v>
      </c>
      <c r="BL34" s="108" t="e">
        <f ca="true">+IF(AND(ISNUMBER(OFFSET('Hygiene Data'!$G$6,0,10*ROW('Hygiene Data'!G28))),'Data Summary'!EA34="Yes"),OFFSET('Hygiene Data'!$G$6,0,10*ROW('Hygiene Data'!G28)),NA())</f>
        <v>#N/A</v>
      </c>
      <c r="BM34" s="108" t="e">
        <f ca="true">+IF(AND(ISNUMBER(OFFSET('Hygiene Data'!$G$8,0,10*ROW('Hygiene Data'!G28))),'Data Summary'!EB34="Yes"),OFFSET('Hygiene Data'!$G$8,0,10*ROW('Hygiene Data'!G28)),NA())</f>
        <v>#N/A</v>
      </c>
      <c r="BN34" s="108" t="e">
        <f ca="true">+IF(AND(ISNUMBER(OFFSET('Hygiene Data'!$G$10,0,10*ROW('Hygiene Data'!G28))),'Data Summary'!EC34="Yes"),OFFSET('Hygiene Data'!$G$10,0,10*ROW('Hygiene Data'!G28)),NA())</f>
        <v>#N/A</v>
      </c>
      <c r="BO34" s="108" t="e">
        <f ca="true">+IF(AND(ISNUMBER(OFFSET('Hygiene Data'!$H$6,0,10*ROW('Hygiene Data'!H28))),'Data Summary'!ED34="Yes"),OFFSET('Hygiene Data'!$H$6,0,10*ROW('Hygiene Data'!H28)),NA())</f>
        <v>#N/A</v>
      </c>
      <c r="BP34" s="108" t="e">
        <f ca="true">+IF(AND(ISNUMBER(OFFSET('Hygiene Data'!$H$8,0,10*ROW('Hygiene Data'!H28))),'Data Summary'!EE34="Yes"),OFFSET('Hygiene Data'!$H$8,0,10*ROW('Hygiene Data'!H28)),NA())</f>
        <v>#N/A</v>
      </c>
      <c r="BQ34" s="108" t="e">
        <f ca="true">+IF(AND(ISNUMBER(OFFSET('Hygiene Data'!$H$10,0,10*ROW('Hygiene Data'!H28))),'Data Summary'!EF34="Yes"),OFFSET('Hygiene Data'!$H$10,0,10*ROW('Hygiene Data'!H28)),NA())</f>
        <v>#N/A</v>
      </c>
    </row>
    <row r="35" x14ac:dyDescent="0.2">
      <c r="A35" s="56" t="e">
        <f ca="true">+IF(OFFSET('Water Data'!$B$1,0,10*ROW('Water Data'!B29))="",NA(),OFFSET('Water Data'!$B$1,0,10*ROW('Water Data'!B29)))</f>
        <v>#N/A</v>
      </c>
      <c r="B35" s="56" t="e">
        <f ca="true">+IF(OFFSET('Water Data'!$A$3,0,10*ROW('Water Data'!A32))="",NA(),OFFSET('Water Data'!$A$3,0,10*ROW('Water Data'!A32)))</f>
        <v>#N/A</v>
      </c>
      <c r="C35" s="56" t="e">
        <f ca="true">+IF(OFFSET('Water Data'!$C$3,0,10*ROW('Water Data'!C32))="",NA(),OFFSET('Water Data'!$C$3,0,10*ROW('Water Data'!C32)))</f>
        <v>#N/A</v>
      </c>
      <c r="D35" s="57" t="e">
        <f ca="true">+IF(AND(ISNUMBER(OFFSET('Water Data'!$C$5,0,10*ROW('Water Data'!C29))),'Data Summary'!BS35="Yes"),100-OFFSET('Water Data'!$C$5,0,10*ROW('Water Data'!C29)),NA())</f>
        <v>#N/A</v>
      </c>
      <c r="E35" s="57" t="e">
        <f ca="true">+IF(AND(ISNUMBER(OFFSET('Water Data'!$C$7,0,10*ROW('Water Data'!C29))),'Data Summary'!BT35="Yes"),OFFSET('Water Data'!$C$7,0,10*ROW('Water Data'!C29)),NA())</f>
        <v>#N/A</v>
      </c>
      <c r="F35" s="57" t="e">
        <f ca="true">+IF(AND(ISNUMBER(OFFSET('Water Data'!$C$10,0,10*ROW('Water Data'!C29))),'Data Summary'!BU35="Yes"),OFFSET('Water Data'!$C$10,0,10*ROW('Water Data'!C29)),NA())</f>
        <v>#N/A</v>
      </c>
      <c r="G35" s="57" t="e">
        <f ca="true">+IF(AND(ISNUMBER(OFFSET('Water Data'!$D$5,0,10*ROW('Water Data'!D29))),'Data Summary'!BV35="Yes"),100-OFFSET('Water Data'!$D$5,0,10*ROW('Water Data'!D29)),NA())</f>
        <v>#N/A</v>
      </c>
      <c r="H35" s="57" t="e">
        <f ca="true">+IF(AND(ISNUMBER(OFFSET('Water Data'!$D$7,0,10*ROW('Water Data'!D29))),'Data Summary'!BW35="Yes"),OFFSET('Water Data'!$D$7,0,10*ROW('Water Data'!D29)),NA())</f>
        <v>#N/A</v>
      </c>
      <c r="I35" s="57" t="e">
        <f ca="true">+IF(AND(ISNUMBER(OFFSET('Water Data'!$D$10,0,10*ROW('Water Data'!D29))),'Data Summary'!BX35="Yes"),OFFSET('Water Data'!$D$10,0,10*ROW('Water Data'!D29)),NA())</f>
        <v>#N/A</v>
      </c>
      <c r="J35" s="57" t="e">
        <f ca="true">+IF(AND(ISNUMBER(OFFSET('Water Data'!$E$5,0,10*ROW('Water Data'!E29))),'Data Summary'!BY35="Yes"),100-OFFSET('Water Data'!$E$5,0,10*ROW('Water Data'!E29)),NA())</f>
        <v>#N/A</v>
      </c>
      <c r="K35" s="57" t="e">
        <f ca="true">+IF(AND(ISNUMBER(OFFSET('Water Data'!$E$7,0,10*ROW('Water Data'!E29))),'Data Summary'!BZ35="Yes"),OFFSET('Water Data'!$E$7,0,10*ROW('Water Data'!E29)),NA())</f>
        <v>#N/A</v>
      </c>
      <c r="L35" s="57" t="e">
        <f ca="true">+IF(AND(ISNUMBER(OFFSET('Water Data'!$E$10,0,10*ROW('Water Data'!E29))),'Data Summary'!CA35="Yes"),OFFSET('Water Data'!$E$10,0,10*ROW('Water Data'!E29)),NA())</f>
        <v>#N/A</v>
      </c>
      <c r="M35" s="57" t="e">
        <f ca="true">+IF(AND(ISNUMBER(OFFSET('Water Data'!$F$5,0,10*ROW('Water Data'!F29))),'Data Summary'!CB35="Yes"),100-OFFSET('Water Data'!$F$5,0,10*ROW('Water Data'!F29)),NA())</f>
        <v>#N/A</v>
      </c>
      <c r="N35" s="57" t="e">
        <f ca="true">+IF(AND(ISNUMBER(OFFSET('Water Data'!$F$7,0,10*ROW('Water Data'!F29))),'Data Summary'!CC35="Yes"),OFFSET('Water Data'!$F$7,0,10*ROW('Water Data'!F29)),NA())</f>
        <v>#N/A</v>
      </c>
      <c r="O35" s="57" t="e">
        <f ca="true">+IF(AND(ISNUMBER(OFFSET('Water Data'!$F$10,0,10*ROW('Water Data'!F29))),'Data Summary'!CD35="Yes"),OFFSET('Water Data'!$F$10,0,10*ROW('Water Data'!F29)),NA())</f>
        <v>#N/A</v>
      </c>
      <c r="P35" s="57" t="e">
        <f ca="true">+IF(AND(ISNUMBER(OFFSET('Water Data'!$G$5,0,10*ROW('Water Data'!G29))),'Data Summary'!CE35="Yes"),100-OFFSET('Water Data'!$G$5,0,10*ROW('Water Data'!G29)),NA())</f>
        <v>#N/A</v>
      </c>
      <c r="Q35" s="57" t="e">
        <f ca="true">+IF(AND(ISNUMBER(OFFSET('Water Data'!$G$7,0,10*ROW('Water Data'!G29))),'Data Summary'!CF35="Yes"),OFFSET('Water Data'!$G$7,0,10*ROW('Water Data'!G29)),NA())</f>
        <v>#N/A</v>
      </c>
      <c r="R35" s="57" t="e">
        <f ca="true">+IF(AND(ISNUMBER(OFFSET('Water Data'!$G$10,0,10*ROW('Water Data'!G29))),'Data Summary'!CG35="Yes"),OFFSET('Water Data'!$G$10,0,10*ROW('Water Data'!G29)),NA())</f>
        <v>#N/A</v>
      </c>
      <c r="S35" s="57" t="e">
        <f ca="true">+IF(AND(ISNUMBER(OFFSET('Water Data'!$H$5,0,10*ROW('Water Data'!H29))),'Data Summary'!CH35="Yes"),100-OFFSET('Water Data'!$H$5,0,10*ROW('Water Data'!H29)),NA())</f>
        <v>#N/A</v>
      </c>
      <c r="T35" s="57" t="e">
        <f ca="true">+IF(AND(ISNUMBER(OFFSET('Water Data'!$H$7,0,10*ROW('Water Data'!H29))),'Data Summary'!CI35="Yes"),OFFSET('Water Data'!$H$7,0,10*ROW('Water Data'!H29)),NA())</f>
        <v>#N/A</v>
      </c>
      <c r="U35" s="57" t="e">
        <f ca="true">+IF(AND(ISNUMBER(OFFSET('Water Data'!$H$10,0,10*ROW('Water Data'!H29))),'Data Summary'!CJ35="Yes"),OFFSET('Water Data'!$H$10,0,10*ROW('Water Data'!H29)),NA())</f>
        <v>#N/A</v>
      </c>
      <c r="V35" s="103" t="e">
        <f ca="true">+IF(AND(ISNUMBER(OFFSET('Sanitation Data'!$C$5,0,10*ROW('Sanitation Data'!C29))),'Data Summary'!CK35="Yes"),100-OFFSET('Sanitation Data'!$C$5,0,10*ROW('Sanitation Data'!C29)),NA())</f>
        <v>#N/A</v>
      </c>
      <c r="W35" s="103" t="e">
        <f ca="true">+IF(AND(ISNUMBER(OFFSET('Sanitation Data'!$C$7,0,10*ROW('Sanitation Data'!C29))),'Data Summary'!CL35="Yes"),OFFSET('Sanitation Data'!$C$7,0,10*ROW('Sanitation Data'!C29)),NA())</f>
        <v>#N/A</v>
      </c>
      <c r="X35" s="103" t="e">
        <f ca="true">+IF(AND(ISNUMBER(OFFSET('Sanitation Data'!$C$11,0,10*ROW('Sanitation Data'!C29))),'Data Summary'!CM35="Yes"),OFFSET('Sanitation Data'!$C$11,0,10*ROW('Sanitation Data'!C29)),NA())</f>
        <v>#N/A</v>
      </c>
      <c r="Y35" s="103" t="e">
        <f ca="true">+IF(AND(ISNUMBER(OFFSET('Sanitation Data'!$C$12,0,10*ROW('Sanitation Data'!C29))),'Data Summary'!CN35="Yes"),OFFSET('Sanitation Data'!$C$12,0,10*ROW('Sanitation Data'!C29)),NA())</f>
        <v>#N/A</v>
      </c>
      <c r="Z35" s="103" t="e">
        <f ca="true">+IF(AND(ISNUMBER(OFFSET('Sanitation Data'!$C$13,0,10*ROW('Sanitation Data'!C29))),'Data Summary'!CO35="Yes"),OFFSET('Sanitation Data'!$C$13,0,10*ROW('Sanitation Data'!C29)),NA())</f>
        <v>#N/A</v>
      </c>
      <c r="AA35" s="103" t="e">
        <f ca="true">+IF(AND(ISNUMBER(OFFSET('Sanitation Data'!$D$5,0,10*ROW('Sanitation Data'!D29))),'Data Summary'!CP35="Yes"),100-OFFSET('Sanitation Data'!$D$5,0,10*ROW('Sanitation Data'!D29)),NA())</f>
        <v>#N/A</v>
      </c>
      <c r="AB35" s="103" t="e">
        <f ca="true">+IF(AND(ISNUMBER(OFFSET('Sanitation Data'!$D$7,0,10*ROW('Sanitation Data'!D29))),'Data Summary'!CQ35="Yes"),OFFSET('Sanitation Data'!$D$7,0,10*ROW('Sanitation Data'!D29)),NA())</f>
        <v>#N/A</v>
      </c>
      <c r="AC35" s="103" t="e">
        <f ca="true">+IF(AND(ISNUMBER(OFFSET('Sanitation Data'!$D$11,0,10*ROW('Sanitation Data'!D29))),'Data Summary'!CR35="Yes"),OFFSET('Sanitation Data'!$D$11,0,10*ROW('Sanitation Data'!D29)),NA())</f>
        <v>#N/A</v>
      </c>
      <c r="AD35" s="103" t="e">
        <f ca="true">+IF(AND(ISNUMBER(OFFSET('Sanitation Data'!$D$12,0,10*ROW('Sanitation Data'!D29))),'Data Summary'!CS35="Yes"),OFFSET('Sanitation Data'!$D$12,0,10*ROW('Sanitation Data'!D29)),NA())</f>
        <v>#N/A</v>
      </c>
      <c r="AE35" s="103" t="e">
        <f ca="true">+IF(AND(ISNUMBER(OFFSET('Sanitation Data'!$D$13,0,10*ROW('Sanitation Data'!D29))),'Data Summary'!CT35="Yes"),OFFSET('Sanitation Data'!$D$13,0,10*ROW('Sanitation Data'!D29)),NA())</f>
        <v>#N/A</v>
      </c>
      <c r="AF35" s="103" t="e">
        <f ca="true">+IF(AND(ISNUMBER(OFFSET('Sanitation Data'!$E$5,0,10*ROW('Sanitation Data'!E29))),'Data Summary'!CU35="Yes"),100-OFFSET('Sanitation Data'!$E$5,0,10*ROW('Sanitation Data'!E29)),NA())</f>
        <v>#N/A</v>
      </c>
      <c r="AG35" s="103" t="e">
        <f ca="true">+IF(AND(ISNUMBER(OFFSET('Sanitation Data'!$E$7,0,10*ROW('Sanitation Data'!E29))),'Data Summary'!CV35="Yes"),OFFSET('Sanitation Data'!$E$7,0,10*ROW('Sanitation Data'!E29)),NA())</f>
        <v>#N/A</v>
      </c>
      <c r="AH35" s="103" t="e">
        <f ca="true">+IF(AND(ISNUMBER(OFFSET('Sanitation Data'!$E$11,0,10*ROW('Sanitation Data'!E29))),'Data Summary'!CW35="Yes"),OFFSET('Sanitation Data'!$E$11,0,10*ROW('Sanitation Data'!E29)),NA())</f>
        <v>#N/A</v>
      </c>
      <c r="AI35" s="103" t="e">
        <f ca="true">+IF(AND(ISNUMBER(OFFSET('Sanitation Data'!$E$12,0,10*ROW('Sanitation Data'!E29))),'Data Summary'!CX35="Yes"),OFFSET('Sanitation Data'!$E$12,0,10*ROW('Sanitation Data'!E29)),NA())</f>
        <v>#N/A</v>
      </c>
      <c r="AJ35" s="103" t="e">
        <f ca="true">+IF(AND(ISNUMBER(OFFSET('Sanitation Data'!$E$13,0,10*ROW('Sanitation Data'!E29))),'Data Summary'!CY35="Yes"),OFFSET('Sanitation Data'!$E$13,0,10*ROW('Sanitation Data'!E29)),NA())</f>
        <v>#N/A</v>
      </c>
      <c r="AK35" s="103" t="e">
        <f ca="true">+IF(AND(ISNUMBER(OFFSET('Sanitation Data'!$F$5,0,10*ROW('Sanitation Data'!F29))),'Data Summary'!CZ35="Yes"),100-OFFSET('Sanitation Data'!$F$5,0,10*ROW('Sanitation Data'!F29)),NA())</f>
        <v>#N/A</v>
      </c>
      <c r="AL35" s="103" t="e">
        <f ca="true">+IF(AND(ISNUMBER(OFFSET('Sanitation Data'!$F$7,0,10*ROW('Sanitation Data'!F29))),'Data Summary'!DA35="Yes"),OFFSET('Sanitation Data'!$F$7,0,10*ROW('Sanitation Data'!F29)),NA())</f>
        <v>#N/A</v>
      </c>
      <c r="AM35" s="103" t="e">
        <f ca="true">+IF(AND(ISNUMBER(OFFSET('Sanitation Data'!$F$11,0,10*ROW('Sanitation Data'!F29))),'Data Summary'!DB35="Yes"),OFFSET('Sanitation Data'!$F$11,0,10*ROW('Sanitation Data'!F29)),NA())</f>
        <v>#N/A</v>
      </c>
      <c r="AN35" s="103" t="e">
        <f ca="true">+IF(AND(ISNUMBER(OFFSET('Sanitation Data'!$F$12,0,10*ROW('Sanitation Data'!F29))),'Data Summary'!DC35="Yes"),OFFSET('Sanitation Data'!$F$12,0,10*ROW('Sanitation Data'!F29)),NA())</f>
        <v>#N/A</v>
      </c>
      <c r="AO35" s="103" t="e">
        <f ca="true">+IF(AND(ISNUMBER(OFFSET('Sanitation Data'!$F$13,0,10*ROW('Sanitation Data'!F29))),'Data Summary'!DD35="Yes"),OFFSET('Sanitation Data'!$F$13,0,10*ROW('Sanitation Data'!F29)),NA())</f>
        <v>#N/A</v>
      </c>
      <c r="AP35" s="103" t="e">
        <f ca="true">+IF(AND(ISNUMBER(OFFSET('Sanitation Data'!$G$5,0,10*ROW('Sanitation Data'!G29))),'Data Summary'!DE35="Yes"),100-OFFSET('Sanitation Data'!$G$5,0,10*ROW('Sanitation Data'!G29)),NA())</f>
        <v>#N/A</v>
      </c>
      <c r="AQ35" s="103" t="e">
        <f ca="true">+IF(AND(ISNUMBER(OFFSET('Sanitation Data'!$G$7,0,10*ROW('Sanitation Data'!G29))),'Data Summary'!DF35="Yes"),OFFSET('Sanitation Data'!$G$7,0,10*ROW('Sanitation Data'!G29)),NA())</f>
        <v>#N/A</v>
      </c>
      <c r="AR35" s="103" t="e">
        <f ca="true">+IF(AND(ISNUMBER(OFFSET('Sanitation Data'!$G$11,0,10*ROW('Sanitation Data'!G29))),'Data Summary'!DG35="Yes"),OFFSET('Sanitation Data'!$G$11,0,10*ROW('Sanitation Data'!G29)),NA())</f>
        <v>#N/A</v>
      </c>
      <c r="AS35" s="103" t="e">
        <f ca="true">+IF(AND(ISNUMBER(OFFSET('Sanitation Data'!$G$12,0,10*ROW('Sanitation Data'!G29))),'Data Summary'!DH35="Yes"),OFFSET('Sanitation Data'!$G$12,0,10*ROW('Sanitation Data'!G29)),NA())</f>
        <v>#N/A</v>
      </c>
      <c r="AT35" s="103" t="e">
        <f ca="true">+IF(AND(ISNUMBER(OFFSET('Sanitation Data'!$G$13,0,10*ROW('Sanitation Data'!G29))),'Data Summary'!DI35="Yes"),OFFSET('Sanitation Data'!$G$13,0,10*ROW('Sanitation Data'!G29)),NA())</f>
        <v>#N/A</v>
      </c>
      <c r="AU35" s="103" t="e">
        <f ca="true">+IF(AND(ISNUMBER(OFFSET('Sanitation Data'!$H$5,0,10*ROW('Sanitation Data'!H29))),'Data Summary'!DJ35="Yes"),100-OFFSET('Sanitation Data'!$H$5,0,10*ROW('Sanitation Data'!H29)),NA())</f>
        <v>#N/A</v>
      </c>
      <c r="AV35" s="103" t="e">
        <f ca="true">+IF(AND(ISNUMBER(OFFSET('Sanitation Data'!$H$7,0,10*ROW('Sanitation Data'!H29))),'Data Summary'!DK35="Yes"),OFFSET('Sanitation Data'!$H$7,0,10*ROW('Sanitation Data'!H29)),NA())</f>
        <v>#N/A</v>
      </c>
      <c r="AW35" s="103" t="e">
        <f ca="true">+IF(AND(ISNUMBER(OFFSET('Sanitation Data'!$H$11,0,10*ROW('Sanitation Data'!H29))),'Data Summary'!DL35="Yes"),OFFSET('Sanitation Data'!$H$11,0,10*ROW('Sanitation Data'!H29)),NA())</f>
        <v>#N/A</v>
      </c>
      <c r="AX35" s="103" t="e">
        <f ca="true">+IF(AND(ISNUMBER(OFFSET('Sanitation Data'!$H$12,0,10*ROW('Sanitation Data'!H29))),'Data Summary'!DM35="Yes"),OFFSET('Sanitation Data'!$H$12,0,10*ROW('Sanitation Data'!H29)),NA())</f>
        <v>#N/A</v>
      </c>
      <c r="AY35" s="103" t="e">
        <f ca="true">+IF(AND(ISNUMBER(OFFSET('Sanitation Data'!$H$13,0,10*ROW('Sanitation Data'!H29))),'Data Summary'!DN35="Yes"),OFFSET('Sanitation Data'!$H$13,0,10*ROW('Sanitation Data'!H29)),NA())</f>
        <v>#N/A</v>
      </c>
      <c r="AZ35" s="108" t="e">
        <f ca="true">+IF(AND(ISNUMBER(OFFSET('Hygiene Data'!$C$6,0,10*ROW('Hygiene Data'!C29))),'Data Summary'!DO35="Yes"),OFFSET('Hygiene Data'!$C$6,0,10*ROW('Hygiene Data'!C29)),NA())</f>
        <v>#N/A</v>
      </c>
      <c r="BA35" s="108" t="e">
        <f ca="true">+IF(AND(ISNUMBER(OFFSET('Hygiene Data'!$C$8,0,10*ROW('Hygiene Data'!C29))),'Data Summary'!DP35="Yes"),OFFSET('Hygiene Data'!$C$8,0,10*ROW('Hygiene Data'!C29)),NA())</f>
        <v>#N/A</v>
      </c>
      <c r="BB35" s="108" t="e">
        <f ca="true">+IF(AND(ISNUMBER(OFFSET('Hygiene Data'!$C$10,0,10*ROW('Hygiene Data'!C29))),'Data Summary'!DQ35="Yes"),OFFSET('Hygiene Data'!$C$10,0,10*ROW('Hygiene Data'!C29)),NA())</f>
        <v>#N/A</v>
      </c>
      <c r="BC35" s="108" t="e">
        <f ca="true">+IF(AND(ISNUMBER(OFFSET('Hygiene Data'!$D$6,0,10*ROW('Hygiene Data'!D29))),'Data Summary'!DR35="Yes"),OFFSET('Hygiene Data'!$D$6,0,10*ROW('Hygiene Data'!D29)),NA())</f>
        <v>#N/A</v>
      </c>
      <c r="BD35" s="108" t="e">
        <f ca="true">+IF(AND(ISNUMBER(OFFSET('Hygiene Data'!$D$8,0,10*ROW('Hygiene Data'!D29))),'Data Summary'!DS35="Yes"),OFFSET('Hygiene Data'!$D$8,0,10*ROW('Hygiene Data'!D29)),NA())</f>
        <v>#N/A</v>
      </c>
      <c r="BE35" s="108" t="e">
        <f ca="true">+IF(AND(ISNUMBER(OFFSET('Hygiene Data'!$D$10,0,10*ROW('Hygiene Data'!D29))),'Data Summary'!DT35="Yes"),OFFSET('Hygiene Data'!$D$10,0,10*ROW('Hygiene Data'!D29)),NA())</f>
        <v>#N/A</v>
      </c>
      <c r="BF35" s="108" t="e">
        <f ca="true">+IF(AND(ISNUMBER(OFFSET('Hygiene Data'!$E$6,0,10*ROW('Hygiene Data'!E29))),'Data Summary'!DU35="Yes"),OFFSET('Hygiene Data'!$E$6,0,10*ROW('Hygiene Data'!E29)),NA())</f>
        <v>#N/A</v>
      </c>
      <c r="BG35" s="108" t="e">
        <f ca="true">+IF(AND(ISNUMBER(OFFSET('Hygiene Data'!$E$8,0,10*ROW('Hygiene Data'!E29))),'Data Summary'!DV35="Yes"),OFFSET('Hygiene Data'!$E$8,0,10*ROW('Hygiene Data'!E29)),NA())</f>
        <v>#N/A</v>
      </c>
      <c r="BH35" s="108" t="e">
        <f ca="true">+IF(AND(ISNUMBER(OFFSET('Hygiene Data'!$E$10,0,10*ROW('Hygiene Data'!E29))),'Data Summary'!DW35="Yes"),OFFSET('Hygiene Data'!$E$10,0,10*ROW('Hygiene Data'!E29)),NA())</f>
        <v>#N/A</v>
      </c>
      <c r="BI35" s="108" t="e">
        <f ca="true">+IF(AND(ISNUMBER(OFFSET('Hygiene Data'!$F$6,0,10*ROW('Hygiene Data'!F29))),'Data Summary'!DX35="Yes"),OFFSET('Hygiene Data'!$F$6,0,10*ROW('Hygiene Data'!F29)),NA())</f>
        <v>#N/A</v>
      </c>
      <c r="BJ35" s="108" t="e">
        <f ca="true">+IF(AND(ISNUMBER(OFFSET('Hygiene Data'!$F$8,0,10*ROW('Hygiene Data'!F29))),'Data Summary'!DY35="Yes"),OFFSET('Hygiene Data'!$F$8,0,10*ROW('Hygiene Data'!F29)),NA())</f>
        <v>#N/A</v>
      </c>
      <c r="BK35" s="108" t="e">
        <f ca="true">+IF(AND(ISNUMBER(OFFSET('Hygiene Data'!$F$10,0,10*ROW('Hygiene Data'!F29))),'Data Summary'!DZ35="Yes"),OFFSET('Hygiene Data'!$F$10,0,10*ROW('Hygiene Data'!F29)),NA())</f>
        <v>#N/A</v>
      </c>
      <c r="BL35" s="108" t="e">
        <f ca="true">+IF(AND(ISNUMBER(OFFSET('Hygiene Data'!$G$6,0,10*ROW('Hygiene Data'!G29))),'Data Summary'!EA35="Yes"),OFFSET('Hygiene Data'!$G$6,0,10*ROW('Hygiene Data'!G29)),NA())</f>
        <v>#N/A</v>
      </c>
      <c r="BM35" s="108" t="e">
        <f ca="true">+IF(AND(ISNUMBER(OFFSET('Hygiene Data'!$G$8,0,10*ROW('Hygiene Data'!G29))),'Data Summary'!EB35="Yes"),OFFSET('Hygiene Data'!$G$8,0,10*ROW('Hygiene Data'!G29)),NA())</f>
        <v>#N/A</v>
      </c>
      <c r="BN35" s="108" t="e">
        <f ca="true">+IF(AND(ISNUMBER(OFFSET('Hygiene Data'!$G$10,0,10*ROW('Hygiene Data'!G29))),'Data Summary'!EC35="Yes"),OFFSET('Hygiene Data'!$G$10,0,10*ROW('Hygiene Data'!G29)),NA())</f>
        <v>#N/A</v>
      </c>
      <c r="BO35" s="108" t="e">
        <f ca="true">+IF(AND(ISNUMBER(OFFSET('Hygiene Data'!$H$6,0,10*ROW('Hygiene Data'!H29))),'Data Summary'!ED35="Yes"),OFFSET('Hygiene Data'!$H$6,0,10*ROW('Hygiene Data'!H29)),NA())</f>
        <v>#N/A</v>
      </c>
      <c r="BP35" s="108" t="e">
        <f ca="true">+IF(AND(ISNUMBER(OFFSET('Hygiene Data'!$H$8,0,10*ROW('Hygiene Data'!H29))),'Data Summary'!EE35="Yes"),OFFSET('Hygiene Data'!$H$8,0,10*ROW('Hygiene Data'!H29)),NA())</f>
        <v>#N/A</v>
      </c>
      <c r="BQ35" s="108" t="e">
        <f ca="true">+IF(AND(ISNUMBER(OFFSET('Hygiene Data'!$H$10,0,10*ROW('Hygiene Data'!H29))),'Data Summary'!EF35="Yes"),OFFSET('Hygiene Data'!$H$10,0,10*ROW('Hygiene Data'!H29)),NA())</f>
        <v>#N/A</v>
      </c>
    </row>
    <row r="36" x14ac:dyDescent="0.2">
      <c r="A36" s="56" t="e">
        <f ca="true">+IF(OFFSET('Water Data'!$B$1,0,10*ROW('Water Data'!B30))="",NA(),OFFSET('Water Data'!$B$1,0,10*ROW('Water Data'!B30)))</f>
        <v>#N/A</v>
      </c>
      <c r="B36" s="56" t="e">
        <f ca="true">+IF(OFFSET('Water Data'!$A$3,0,10*ROW('Water Data'!A33))="",NA(),OFFSET('Water Data'!$A$3,0,10*ROW('Water Data'!A33)))</f>
        <v>#N/A</v>
      </c>
      <c r="C36" s="56" t="e">
        <f ca="true">+IF(OFFSET('Water Data'!$C$3,0,10*ROW('Water Data'!C33))="",NA(),OFFSET('Water Data'!$C$3,0,10*ROW('Water Data'!C33)))</f>
        <v>#N/A</v>
      </c>
      <c r="D36" s="57" t="e">
        <f ca="true">+IF(AND(ISNUMBER(OFFSET('Water Data'!$C$5,0,10*ROW('Water Data'!C30))),'Data Summary'!BS36="Yes"),100-OFFSET('Water Data'!$C$5,0,10*ROW('Water Data'!C30)),NA())</f>
        <v>#N/A</v>
      </c>
      <c r="E36" s="57" t="e">
        <f ca="true">+IF(AND(ISNUMBER(OFFSET('Water Data'!$C$7,0,10*ROW('Water Data'!C30))),'Data Summary'!BT36="Yes"),OFFSET('Water Data'!$C$7,0,10*ROW('Water Data'!C30)),NA())</f>
        <v>#N/A</v>
      </c>
      <c r="F36" s="57" t="e">
        <f ca="true">+IF(AND(ISNUMBER(OFFSET('Water Data'!$C$10,0,10*ROW('Water Data'!C30))),'Data Summary'!BU36="Yes"),OFFSET('Water Data'!$C$10,0,10*ROW('Water Data'!C30)),NA())</f>
        <v>#N/A</v>
      </c>
      <c r="G36" s="57" t="e">
        <f ca="true">+IF(AND(ISNUMBER(OFFSET('Water Data'!$D$5,0,10*ROW('Water Data'!D30))),'Data Summary'!BV36="Yes"),100-OFFSET('Water Data'!$D$5,0,10*ROW('Water Data'!D30)),NA())</f>
        <v>#N/A</v>
      </c>
      <c r="H36" s="57" t="e">
        <f ca="true">+IF(AND(ISNUMBER(OFFSET('Water Data'!$D$7,0,10*ROW('Water Data'!D30))),'Data Summary'!BW36="Yes"),OFFSET('Water Data'!$D$7,0,10*ROW('Water Data'!D30)),NA())</f>
        <v>#N/A</v>
      </c>
      <c r="I36" s="57" t="e">
        <f ca="true">+IF(AND(ISNUMBER(OFFSET('Water Data'!$D$10,0,10*ROW('Water Data'!D30))),'Data Summary'!BX36="Yes"),OFFSET('Water Data'!$D$10,0,10*ROW('Water Data'!D30)),NA())</f>
        <v>#N/A</v>
      </c>
      <c r="J36" s="57" t="e">
        <f ca="true">+IF(AND(ISNUMBER(OFFSET('Water Data'!$E$5,0,10*ROW('Water Data'!E30))),'Data Summary'!BY36="Yes"),100-OFFSET('Water Data'!$E$5,0,10*ROW('Water Data'!E30)),NA())</f>
        <v>#N/A</v>
      </c>
      <c r="K36" s="57" t="e">
        <f ca="true">+IF(AND(ISNUMBER(OFFSET('Water Data'!$E$7,0,10*ROW('Water Data'!E30))),'Data Summary'!BZ36="Yes"),OFFSET('Water Data'!$E$7,0,10*ROW('Water Data'!E30)),NA())</f>
        <v>#N/A</v>
      </c>
      <c r="L36" s="57" t="e">
        <f ca="true">+IF(AND(ISNUMBER(OFFSET('Water Data'!$E$10,0,10*ROW('Water Data'!E30))),'Data Summary'!CA36="Yes"),OFFSET('Water Data'!$E$10,0,10*ROW('Water Data'!E30)),NA())</f>
        <v>#N/A</v>
      </c>
      <c r="M36" s="57" t="e">
        <f ca="true">+IF(AND(ISNUMBER(OFFSET('Water Data'!$F$5,0,10*ROW('Water Data'!F30))),'Data Summary'!CB36="Yes"),100-OFFSET('Water Data'!$F$5,0,10*ROW('Water Data'!F30)),NA())</f>
        <v>#N/A</v>
      </c>
      <c r="N36" s="57" t="e">
        <f ca="true">+IF(AND(ISNUMBER(OFFSET('Water Data'!$F$7,0,10*ROW('Water Data'!F30))),'Data Summary'!CC36="Yes"),OFFSET('Water Data'!$F$7,0,10*ROW('Water Data'!F30)),NA())</f>
        <v>#N/A</v>
      </c>
      <c r="O36" s="57" t="e">
        <f ca="true">+IF(AND(ISNUMBER(OFFSET('Water Data'!$F$10,0,10*ROW('Water Data'!F30))),'Data Summary'!CD36="Yes"),OFFSET('Water Data'!$F$10,0,10*ROW('Water Data'!F30)),NA())</f>
        <v>#N/A</v>
      </c>
      <c r="P36" s="57" t="e">
        <f ca="true">+IF(AND(ISNUMBER(OFFSET('Water Data'!$G$5,0,10*ROW('Water Data'!G30))),'Data Summary'!CE36="Yes"),100-OFFSET('Water Data'!$G$5,0,10*ROW('Water Data'!G30)),NA())</f>
        <v>#N/A</v>
      </c>
      <c r="Q36" s="57" t="e">
        <f ca="true">+IF(AND(ISNUMBER(OFFSET('Water Data'!$G$7,0,10*ROW('Water Data'!G30))),'Data Summary'!CF36="Yes"),OFFSET('Water Data'!$G$7,0,10*ROW('Water Data'!G30)),NA())</f>
        <v>#N/A</v>
      </c>
      <c r="R36" s="57" t="e">
        <f ca="true">+IF(AND(ISNUMBER(OFFSET('Water Data'!$G$10,0,10*ROW('Water Data'!G30))),'Data Summary'!CG36="Yes"),OFFSET('Water Data'!$G$10,0,10*ROW('Water Data'!G30)),NA())</f>
        <v>#N/A</v>
      </c>
      <c r="S36" s="57" t="e">
        <f ca="true">+IF(AND(ISNUMBER(OFFSET('Water Data'!$H$5,0,10*ROW('Water Data'!H30))),'Data Summary'!CH36="Yes"),100-OFFSET('Water Data'!$H$5,0,10*ROW('Water Data'!H30)),NA())</f>
        <v>#N/A</v>
      </c>
      <c r="T36" s="57" t="e">
        <f ca="true">+IF(AND(ISNUMBER(OFFSET('Water Data'!$H$7,0,10*ROW('Water Data'!H30))),'Data Summary'!CI36="Yes"),OFFSET('Water Data'!$H$7,0,10*ROW('Water Data'!H30)),NA())</f>
        <v>#N/A</v>
      </c>
      <c r="U36" s="57" t="e">
        <f ca="true">+IF(AND(ISNUMBER(OFFSET('Water Data'!$H$10,0,10*ROW('Water Data'!H30))),'Data Summary'!CJ36="Yes"),OFFSET('Water Data'!$H$10,0,10*ROW('Water Data'!H30)),NA())</f>
        <v>#N/A</v>
      </c>
      <c r="V36" s="103" t="e">
        <f ca="true">+IF(AND(ISNUMBER(OFFSET('Sanitation Data'!$C$5,0,10*ROW('Sanitation Data'!C30))),'Data Summary'!CK36="Yes"),100-OFFSET('Sanitation Data'!$C$5,0,10*ROW('Sanitation Data'!C30)),NA())</f>
        <v>#N/A</v>
      </c>
      <c r="W36" s="103" t="e">
        <f ca="true">+IF(AND(ISNUMBER(OFFSET('Sanitation Data'!$C$7,0,10*ROW('Sanitation Data'!C30))),'Data Summary'!CL36="Yes"),OFFSET('Sanitation Data'!$C$7,0,10*ROW('Sanitation Data'!C30)),NA())</f>
        <v>#N/A</v>
      </c>
      <c r="X36" s="103" t="e">
        <f ca="true">+IF(AND(ISNUMBER(OFFSET('Sanitation Data'!$C$11,0,10*ROW('Sanitation Data'!C30))),'Data Summary'!CM36="Yes"),OFFSET('Sanitation Data'!$C$11,0,10*ROW('Sanitation Data'!C30)),NA())</f>
        <v>#N/A</v>
      </c>
      <c r="Y36" s="103" t="e">
        <f ca="true">+IF(AND(ISNUMBER(OFFSET('Sanitation Data'!$C$12,0,10*ROW('Sanitation Data'!C30))),'Data Summary'!CN36="Yes"),OFFSET('Sanitation Data'!$C$12,0,10*ROW('Sanitation Data'!C30)),NA())</f>
        <v>#N/A</v>
      </c>
      <c r="Z36" s="103" t="e">
        <f ca="true">+IF(AND(ISNUMBER(OFFSET('Sanitation Data'!$C$13,0,10*ROW('Sanitation Data'!C30))),'Data Summary'!CO36="Yes"),OFFSET('Sanitation Data'!$C$13,0,10*ROW('Sanitation Data'!C30)),NA())</f>
        <v>#N/A</v>
      </c>
      <c r="AA36" s="103" t="e">
        <f ca="true">+IF(AND(ISNUMBER(OFFSET('Sanitation Data'!$D$5,0,10*ROW('Sanitation Data'!D30))),'Data Summary'!CP36="Yes"),100-OFFSET('Sanitation Data'!$D$5,0,10*ROW('Sanitation Data'!D30)),NA())</f>
        <v>#N/A</v>
      </c>
      <c r="AB36" s="103" t="e">
        <f ca="true">+IF(AND(ISNUMBER(OFFSET('Sanitation Data'!$D$7,0,10*ROW('Sanitation Data'!D30))),'Data Summary'!CQ36="Yes"),OFFSET('Sanitation Data'!$D$7,0,10*ROW('Sanitation Data'!D30)),NA())</f>
        <v>#N/A</v>
      </c>
      <c r="AC36" s="103" t="e">
        <f ca="true">+IF(AND(ISNUMBER(OFFSET('Sanitation Data'!$D$11,0,10*ROW('Sanitation Data'!D30))),'Data Summary'!CR36="Yes"),OFFSET('Sanitation Data'!$D$11,0,10*ROW('Sanitation Data'!D30)),NA())</f>
        <v>#N/A</v>
      </c>
      <c r="AD36" s="103" t="e">
        <f ca="true">+IF(AND(ISNUMBER(OFFSET('Sanitation Data'!$D$12,0,10*ROW('Sanitation Data'!D30))),'Data Summary'!CS36="Yes"),OFFSET('Sanitation Data'!$D$12,0,10*ROW('Sanitation Data'!D30)),NA())</f>
        <v>#N/A</v>
      </c>
      <c r="AE36" s="103" t="e">
        <f ca="true">+IF(AND(ISNUMBER(OFFSET('Sanitation Data'!$D$13,0,10*ROW('Sanitation Data'!D30))),'Data Summary'!CT36="Yes"),OFFSET('Sanitation Data'!$D$13,0,10*ROW('Sanitation Data'!D30)),NA())</f>
        <v>#N/A</v>
      </c>
      <c r="AF36" s="103" t="e">
        <f ca="true">+IF(AND(ISNUMBER(OFFSET('Sanitation Data'!$E$5,0,10*ROW('Sanitation Data'!E30))),'Data Summary'!CU36="Yes"),100-OFFSET('Sanitation Data'!$E$5,0,10*ROW('Sanitation Data'!E30)),NA())</f>
        <v>#N/A</v>
      </c>
      <c r="AG36" s="103" t="e">
        <f ca="true">+IF(AND(ISNUMBER(OFFSET('Sanitation Data'!$E$7,0,10*ROW('Sanitation Data'!E30))),'Data Summary'!CV36="Yes"),OFFSET('Sanitation Data'!$E$7,0,10*ROW('Sanitation Data'!E30)),NA())</f>
        <v>#N/A</v>
      </c>
      <c r="AH36" s="103" t="e">
        <f ca="true">+IF(AND(ISNUMBER(OFFSET('Sanitation Data'!$E$11,0,10*ROW('Sanitation Data'!E30))),'Data Summary'!CW36="Yes"),OFFSET('Sanitation Data'!$E$11,0,10*ROW('Sanitation Data'!E30)),NA())</f>
        <v>#N/A</v>
      </c>
      <c r="AI36" s="103" t="e">
        <f ca="true">+IF(AND(ISNUMBER(OFFSET('Sanitation Data'!$E$12,0,10*ROW('Sanitation Data'!E30))),'Data Summary'!CX36="Yes"),OFFSET('Sanitation Data'!$E$12,0,10*ROW('Sanitation Data'!E30)),NA())</f>
        <v>#N/A</v>
      </c>
      <c r="AJ36" s="103" t="e">
        <f ca="true">+IF(AND(ISNUMBER(OFFSET('Sanitation Data'!$E$13,0,10*ROW('Sanitation Data'!E30))),'Data Summary'!CY36="Yes"),OFFSET('Sanitation Data'!$E$13,0,10*ROW('Sanitation Data'!E30)),NA())</f>
        <v>#N/A</v>
      </c>
      <c r="AK36" s="103" t="e">
        <f ca="true">+IF(AND(ISNUMBER(OFFSET('Sanitation Data'!$F$5,0,10*ROW('Sanitation Data'!F30))),'Data Summary'!CZ36="Yes"),100-OFFSET('Sanitation Data'!$F$5,0,10*ROW('Sanitation Data'!F30)),NA())</f>
        <v>#N/A</v>
      </c>
      <c r="AL36" s="103" t="e">
        <f ca="true">+IF(AND(ISNUMBER(OFFSET('Sanitation Data'!$F$7,0,10*ROW('Sanitation Data'!F30))),'Data Summary'!DA36="Yes"),OFFSET('Sanitation Data'!$F$7,0,10*ROW('Sanitation Data'!F30)),NA())</f>
        <v>#N/A</v>
      </c>
      <c r="AM36" s="103" t="e">
        <f ca="true">+IF(AND(ISNUMBER(OFFSET('Sanitation Data'!$F$11,0,10*ROW('Sanitation Data'!F30))),'Data Summary'!DB36="Yes"),OFFSET('Sanitation Data'!$F$11,0,10*ROW('Sanitation Data'!F30)),NA())</f>
        <v>#N/A</v>
      </c>
      <c r="AN36" s="103" t="e">
        <f ca="true">+IF(AND(ISNUMBER(OFFSET('Sanitation Data'!$F$12,0,10*ROW('Sanitation Data'!F30))),'Data Summary'!DC36="Yes"),OFFSET('Sanitation Data'!$F$12,0,10*ROW('Sanitation Data'!F30)),NA())</f>
        <v>#N/A</v>
      </c>
      <c r="AO36" s="103" t="e">
        <f ca="true">+IF(AND(ISNUMBER(OFFSET('Sanitation Data'!$F$13,0,10*ROW('Sanitation Data'!F30))),'Data Summary'!DD36="Yes"),OFFSET('Sanitation Data'!$F$13,0,10*ROW('Sanitation Data'!F30)),NA())</f>
        <v>#N/A</v>
      </c>
      <c r="AP36" s="103" t="e">
        <f ca="true">+IF(AND(ISNUMBER(OFFSET('Sanitation Data'!$G$5,0,10*ROW('Sanitation Data'!G30))),'Data Summary'!DE36="Yes"),100-OFFSET('Sanitation Data'!$G$5,0,10*ROW('Sanitation Data'!G30)),NA())</f>
        <v>#N/A</v>
      </c>
      <c r="AQ36" s="103" t="e">
        <f ca="true">+IF(AND(ISNUMBER(OFFSET('Sanitation Data'!$G$7,0,10*ROW('Sanitation Data'!G30))),'Data Summary'!DF36="Yes"),OFFSET('Sanitation Data'!$G$7,0,10*ROW('Sanitation Data'!G30)),NA())</f>
        <v>#N/A</v>
      </c>
      <c r="AR36" s="103" t="e">
        <f ca="true">+IF(AND(ISNUMBER(OFFSET('Sanitation Data'!$G$11,0,10*ROW('Sanitation Data'!G30))),'Data Summary'!DG36="Yes"),OFFSET('Sanitation Data'!$G$11,0,10*ROW('Sanitation Data'!G30)),NA())</f>
        <v>#N/A</v>
      </c>
      <c r="AS36" s="103" t="e">
        <f ca="true">+IF(AND(ISNUMBER(OFFSET('Sanitation Data'!$G$12,0,10*ROW('Sanitation Data'!G30))),'Data Summary'!DH36="Yes"),OFFSET('Sanitation Data'!$G$12,0,10*ROW('Sanitation Data'!G30)),NA())</f>
        <v>#N/A</v>
      </c>
      <c r="AT36" s="103" t="e">
        <f ca="true">+IF(AND(ISNUMBER(OFFSET('Sanitation Data'!$G$13,0,10*ROW('Sanitation Data'!G30))),'Data Summary'!DI36="Yes"),OFFSET('Sanitation Data'!$G$13,0,10*ROW('Sanitation Data'!G30)),NA())</f>
        <v>#N/A</v>
      </c>
      <c r="AU36" s="103" t="e">
        <f ca="true">+IF(AND(ISNUMBER(OFFSET('Sanitation Data'!$H$5,0,10*ROW('Sanitation Data'!H30))),'Data Summary'!DJ36="Yes"),100-OFFSET('Sanitation Data'!$H$5,0,10*ROW('Sanitation Data'!H30)),NA())</f>
        <v>#N/A</v>
      </c>
      <c r="AV36" s="103" t="e">
        <f ca="true">+IF(AND(ISNUMBER(OFFSET('Sanitation Data'!$H$7,0,10*ROW('Sanitation Data'!H30))),'Data Summary'!DK36="Yes"),OFFSET('Sanitation Data'!$H$7,0,10*ROW('Sanitation Data'!H30)),NA())</f>
        <v>#N/A</v>
      </c>
      <c r="AW36" s="103" t="e">
        <f ca="true">+IF(AND(ISNUMBER(OFFSET('Sanitation Data'!$H$11,0,10*ROW('Sanitation Data'!H30))),'Data Summary'!DL36="Yes"),OFFSET('Sanitation Data'!$H$11,0,10*ROW('Sanitation Data'!H30)),NA())</f>
        <v>#N/A</v>
      </c>
      <c r="AX36" s="103" t="e">
        <f ca="true">+IF(AND(ISNUMBER(OFFSET('Sanitation Data'!$H$12,0,10*ROW('Sanitation Data'!H30))),'Data Summary'!DM36="Yes"),OFFSET('Sanitation Data'!$H$12,0,10*ROW('Sanitation Data'!H30)),NA())</f>
        <v>#N/A</v>
      </c>
      <c r="AY36" s="103" t="e">
        <f ca="true">+IF(AND(ISNUMBER(OFFSET('Sanitation Data'!$H$13,0,10*ROW('Sanitation Data'!H30))),'Data Summary'!DN36="Yes"),OFFSET('Sanitation Data'!$H$13,0,10*ROW('Sanitation Data'!H30)),NA())</f>
        <v>#N/A</v>
      </c>
      <c r="AZ36" s="108" t="e">
        <f ca="true">+IF(AND(ISNUMBER(OFFSET('Hygiene Data'!$C$6,0,10*ROW('Hygiene Data'!C30))),'Data Summary'!DO36="Yes"),OFFSET('Hygiene Data'!$C$6,0,10*ROW('Hygiene Data'!C30)),NA())</f>
        <v>#N/A</v>
      </c>
      <c r="BA36" s="108" t="e">
        <f ca="true">+IF(AND(ISNUMBER(OFFSET('Hygiene Data'!$C$8,0,10*ROW('Hygiene Data'!C30))),'Data Summary'!DP36="Yes"),OFFSET('Hygiene Data'!$C$8,0,10*ROW('Hygiene Data'!C30)),NA())</f>
        <v>#N/A</v>
      </c>
      <c r="BB36" s="108" t="e">
        <f ca="true">+IF(AND(ISNUMBER(OFFSET('Hygiene Data'!$C$10,0,10*ROW('Hygiene Data'!C30))),'Data Summary'!DQ36="Yes"),OFFSET('Hygiene Data'!$C$10,0,10*ROW('Hygiene Data'!C30)),NA())</f>
        <v>#N/A</v>
      </c>
      <c r="BC36" s="108" t="e">
        <f ca="true">+IF(AND(ISNUMBER(OFFSET('Hygiene Data'!$D$6,0,10*ROW('Hygiene Data'!D30))),'Data Summary'!DR36="Yes"),OFFSET('Hygiene Data'!$D$6,0,10*ROW('Hygiene Data'!D30)),NA())</f>
        <v>#N/A</v>
      </c>
      <c r="BD36" s="108" t="e">
        <f ca="true">+IF(AND(ISNUMBER(OFFSET('Hygiene Data'!$D$8,0,10*ROW('Hygiene Data'!D30))),'Data Summary'!DS36="Yes"),OFFSET('Hygiene Data'!$D$8,0,10*ROW('Hygiene Data'!D30)),NA())</f>
        <v>#N/A</v>
      </c>
      <c r="BE36" s="108" t="e">
        <f ca="true">+IF(AND(ISNUMBER(OFFSET('Hygiene Data'!$D$10,0,10*ROW('Hygiene Data'!D30))),'Data Summary'!DT36="Yes"),OFFSET('Hygiene Data'!$D$10,0,10*ROW('Hygiene Data'!D30)),NA())</f>
        <v>#N/A</v>
      </c>
      <c r="BF36" s="108" t="e">
        <f ca="true">+IF(AND(ISNUMBER(OFFSET('Hygiene Data'!$E$6,0,10*ROW('Hygiene Data'!E30))),'Data Summary'!DU36="Yes"),OFFSET('Hygiene Data'!$E$6,0,10*ROW('Hygiene Data'!E30)),NA())</f>
        <v>#N/A</v>
      </c>
      <c r="BG36" s="108" t="e">
        <f ca="true">+IF(AND(ISNUMBER(OFFSET('Hygiene Data'!$E$8,0,10*ROW('Hygiene Data'!E30))),'Data Summary'!DV36="Yes"),OFFSET('Hygiene Data'!$E$8,0,10*ROW('Hygiene Data'!E30)),NA())</f>
        <v>#N/A</v>
      </c>
      <c r="BH36" s="108" t="e">
        <f ca="true">+IF(AND(ISNUMBER(OFFSET('Hygiene Data'!$E$10,0,10*ROW('Hygiene Data'!E30))),'Data Summary'!DW36="Yes"),OFFSET('Hygiene Data'!$E$10,0,10*ROW('Hygiene Data'!E30)),NA())</f>
        <v>#N/A</v>
      </c>
      <c r="BI36" s="108" t="e">
        <f ca="true">+IF(AND(ISNUMBER(OFFSET('Hygiene Data'!$F$6,0,10*ROW('Hygiene Data'!F30))),'Data Summary'!DX36="Yes"),OFFSET('Hygiene Data'!$F$6,0,10*ROW('Hygiene Data'!F30)),NA())</f>
        <v>#N/A</v>
      </c>
      <c r="BJ36" s="108" t="e">
        <f ca="true">+IF(AND(ISNUMBER(OFFSET('Hygiene Data'!$F$8,0,10*ROW('Hygiene Data'!F30))),'Data Summary'!DY36="Yes"),OFFSET('Hygiene Data'!$F$8,0,10*ROW('Hygiene Data'!F30)),NA())</f>
        <v>#N/A</v>
      </c>
      <c r="BK36" s="108" t="e">
        <f ca="true">+IF(AND(ISNUMBER(OFFSET('Hygiene Data'!$F$10,0,10*ROW('Hygiene Data'!F30))),'Data Summary'!DZ36="Yes"),OFFSET('Hygiene Data'!$F$10,0,10*ROW('Hygiene Data'!F30)),NA())</f>
        <v>#N/A</v>
      </c>
      <c r="BL36" s="108" t="e">
        <f ca="true">+IF(AND(ISNUMBER(OFFSET('Hygiene Data'!$G$6,0,10*ROW('Hygiene Data'!G30))),'Data Summary'!EA36="Yes"),OFFSET('Hygiene Data'!$G$6,0,10*ROW('Hygiene Data'!G30)),NA())</f>
        <v>#N/A</v>
      </c>
      <c r="BM36" s="108" t="e">
        <f ca="true">+IF(AND(ISNUMBER(OFFSET('Hygiene Data'!$G$8,0,10*ROW('Hygiene Data'!G30))),'Data Summary'!EB36="Yes"),OFFSET('Hygiene Data'!$G$8,0,10*ROW('Hygiene Data'!G30)),NA())</f>
        <v>#N/A</v>
      </c>
      <c r="BN36" s="108" t="e">
        <f ca="true">+IF(AND(ISNUMBER(OFFSET('Hygiene Data'!$G$10,0,10*ROW('Hygiene Data'!G30))),'Data Summary'!EC36="Yes"),OFFSET('Hygiene Data'!$G$10,0,10*ROW('Hygiene Data'!G30)),NA())</f>
        <v>#N/A</v>
      </c>
      <c r="BO36" s="108" t="e">
        <f ca="true">+IF(AND(ISNUMBER(OFFSET('Hygiene Data'!$H$6,0,10*ROW('Hygiene Data'!H30))),'Data Summary'!ED36="Yes"),OFFSET('Hygiene Data'!$H$6,0,10*ROW('Hygiene Data'!H30)),NA())</f>
        <v>#N/A</v>
      </c>
      <c r="BP36" s="108" t="e">
        <f ca="true">+IF(AND(ISNUMBER(OFFSET('Hygiene Data'!$H$8,0,10*ROW('Hygiene Data'!H30))),'Data Summary'!EE36="Yes"),OFFSET('Hygiene Data'!$H$8,0,10*ROW('Hygiene Data'!H30)),NA())</f>
        <v>#N/A</v>
      </c>
      <c r="BQ36" s="108" t="e">
        <f ca="true">+IF(AND(ISNUMBER(OFFSET('Hygiene Data'!$H$10,0,10*ROW('Hygiene Data'!H30))),'Data Summary'!EF36="Yes"),OFFSET('Hygiene Data'!$H$10,0,10*ROW('Hygiene Data'!H30)),NA())</f>
        <v>#N/A</v>
      </c>
    </row>
    <row r="37" x14ac:dyDescent="0.2">
      <c r="A37" s="56" t="e">
        <f ca="true">+IF(OFFSET('Water Data'!$B$1,0,10*ROW('Water Data'!B31))="",NA(),OFFSET('Water Data'!$B$1,0,10*ROW('Water Data'!B31)))</f>
        <v>#N/A</v>
      </c>
      <c r="B37" s="56" t="e">
        <f ca="true">+IF(OFFSET('Water Data'!$A$3,0,10*ROW('Water Data'!A34))="",NA(),OFFSET('Water Data'!$A$3,0,10*ROW('Water Data'!A34)))</f>
        <v>#N/A</v>
      </c>
      <c r="C37" s="56" t="e">
        <f ca="true">+IF(OFFSET('Water Data'!$C$3,0,10*ROW('Water Data'!C34))="",NA(),OFFSET('Water Data'!$C$3,0,10*ROW('Water Data'!C34)))</f>
        <v>#N/A</v>
      </c>
      <c r="D37" s="57" t="e">
        <f ca="true">+IF(AND(ISNUMBER(OFFSET('Water Data'!$C$5,0,10*ROW('Water Data'!C31))),'Data Summary'!BS37="Yes"),100-OFFSET('Water Data'!$C$5,0,10*ROW('Water Data'!C31)),NA())</f>
        <v>#N/A</v>
      </c>
      <c r="E37" s="57" t="e">
        <f ca="true">+IF(AND(ISNUMBER(OFFSET('Water Data'!$C$7,0,10*ROW('Water Data'!C31))),'Data Summary'!BT37="Yes"),OFFSET('Water Data'!$C$7,0,10*ROW('Water Data'!C31)),NA())</f>
        <v>#N/A</v>
      </c>
      <c r="F37" s="57" t="e">
        <f ca="true">+IF(AND(ISNUMBER(OFFSET('Water Data'!$C$10,0,10*ROW('Water Data'!C31))),'Data Summary'!BU37="Yes"),OFFSET('Water Data'!$C$10,0,10*ROW('Water Data'!C31)),NA())</f>
        <v>#N/A</v>
      </c>
      <c r="G37" s="57" t="e">
        <f ca="true">+IF(AND(ISNUMBER(OFFSET('Water Data'!$D$5,0,10*ROW('Water Data'!D31))),'Data Summary'!BV37="Yes"),100-OFFSET('Water Data'!$D$5,0,10*ROW('Water Data'!D31)),NA())</f>
        <v>#N/A</v>
      </c>
      <c r="H37" s="57" t="e">
        <f ca="true">+IF(AND(ISNUMBER(OFFSET('Water Data'!$D$7,0,10*ROW('Water Data'!D31))),'Data Summary'!BW37="Yes"),OFFSET('Water Data'!$D$7,0,10*ROW('Water Data'!D31)),NA())</f>
        <v>#N/A</v>
      </c>
      <c r="I37" s="57" t="e">
        <f ca="true">+IF(AND(ISNUMBER(OFFSET('Water Data'!$D$10,0,10*ROW('Water Data'!D31))),'Data Summary'!BX37="Yes"),OFFSET('Water Data'!$D$10,0,10*ROW('Water Data'!D31)),NA())</f>
        <v>#N/A</v>
      </c>
      <c r="J37" s="57" t="e">
        <f ca="true">+IF(AND(ISNUMBER(OFFSET('Water Data'!$E$5,0,10*ROW('Water Data'!E31))),'Data Summary'!BY37="Yes"),100-OFFSET('Water Data'!$E$5,0,10*ROW('Water Data'!E31)),NA())</f>
        <v>#N/A</v>
      </c>
      <c r="K37" s="57" t="e">
        <f ca="true">+IF(AND(ISNUMBER(OFFSET('Water Data'!$E$7,0,10*ROW('Water Data'!E31))),'Data Summary'!BZ37="Yes"),OFFSET('Water Data'!$E$7,0,10*ROW('Water Data'!E31)),NA())</f>
        <v>#N/A</v>
      </c>
      <c r="L37" s="57" t="e">
        <f ca="true">+IF(AND(ISNUMBER(OFFSET('Water Data'!$E$10,0,10*ROW('Water Data'!E31))),'Data Summary'!CA37="Yes"),OFFSET('Water Data'!$E$10,0,10*ROW('Water Data'!E31)),NA())</f>
        <v>#N/A</v>
      </c>
      <c r="M37" s="57" t="e">
        <f ca="true">+IF(AND(ISNUMBER(OFFSET('Water Data'!$F$5,0,10*ROW('Water Data'!F31))),'Data Summary'!CB37="Yes"),100-OFFSET('Water Data'!$F$5,0,10*ROW('Water Data'!F31)),NA())</f>
        <v>#N/A</v>
      </c>
      <c r="N37" s="57" t="e">
        <f ca="true">+IF(AND(ISNUMBER(OFFSET('Water Data'!$F$7,0,10*ROW('Water Data'!F31))),'Data Summary'!CC37="Yes"),OFFSET('Water Data'!$F$7,0,10*ROW('Water Data'!F31)),NA())</f>
        <v>#N/A</v>
      </c>
      <c r="O37" s="57" t="e">
        <f ca="true">+IF(AND(ISNUMBER(OFFSET('Water Data'!$F$10,0,10*ROW('Water Data'!F31))),'Data Summary'!CD37="Yes"),OFFSET('Water Data'!$F$10,0,10*ROW('Water Data'!F31)),NA())</f>
        <v>#N/A</v>
      </c>
      <c r="P37" s="57" t="e">
        <f ca="true">+IF(AND(ISNUMBER(OFFSET('Water Data'!$G$5,0,10*ROW('Water Data'!G31))),'Data Summary'!CE37="Yes"),100-OFFSET('Water Data'!$G$5,0,10*ROW('Water Data'!G31)),NA())</f>
        <v>#N/A</v>
      </c>
      <c r="Q37" s="57" t="e">
        <f ca="true">+IF(AND(ISNUMBER(OFFSET('Water Data'!$G$7,0,10*ROW('Water Data'!G31))),'Data Summary'!CF37="Yes"),OFFSET('Water Data'!$G$7,0,10*ROW('Water Data'!G31)),NA())</f>
        <v>#N/A</v>
      </c>
      <c r="R37" s="57" t="e">
        <f ca="true">+IF(AND(ISNUMBER(OFFSET('Water Data'!$G$10,0,10*ROW('Water Data'!G31))),'Data Summary'!CG37="Yes"),OFFSET('Water Data'!$G$10,0,10*ROW('Water Data'!G31)),NA())</f>
        <v>#N/A</v>
      </c>
      <c r="S37" s="57" t="e">
        <f ca="true">+IF(AND(ISNUMBER(OFFSET('Water Data'!$H$5,0,10*ROW('Water Data'!H31))),'Data Summary'!CH37="Yes"),100-OFFSET('Water Data'!$H$5,0,10*ROW('Water Data'!H31)),NA())</f>
        <v>#N/A</v>
      </c>
      <c r="T37" s="57" t="e">
        <f ca="true">+IF(AND(ISNUMBER(OFFSET('Water Data'!$H$7,0,10*ROW('Water Data'!H31))),'Data Summary'!CI37="Yes"),OFFSET('Water Data'!$H$7,0,10*ROW('Water Data'!H31)),NA())</f>
        <v>#N/A</v>
      </c>
      <c r="U37" s="57" t="e">
        <f ca="true">+IF(AND(ISNUMBER(OFFSET('Water Data'!$H$10,0,10*ROW('Water Data'!H31))),'Data Summary'!CJ37="Yes"),OFFSET('Water Data'!$H$10,0,10*ROW('Water Data'!H31)),NA())</f>
        <v>#N/A</v>
      </c>
      <c r="V37" s="103" t="e">
        <f ca="true">+IF(AND(ISNUMBER(OFFSET('Sanitation Data'!$C$5,0,10*ROW('Sanitation Data'!C31))),'Data Summary'!CK37="Yes"),100-OFFSET('Sanitation Data'!$C$5,0,10*ROW('Sanitation Data'!C31)),NA())</f>
        <v>#N/A</v>
      </c>
      <c r="W37" s="103" t="e">
        <f ca="true">+IF(AND(ISNUMBER(OFFSET('Sanitation Data'!$C$7,0,10*ROW('Sanitation Data'!C31))),'Data Summary'!CL37="Yes"),OFFSET('Sanitation Data'!$C$7,0,10*ROW('Sanitation Data'!C31)),NA())</f>
        <v>#N/A</v>
      </c>
      <c r="X37" s="103" t="e">
        <f ca="true">+IF(AND(ISNUMBER(OFFSET('Sanitation Data'!$C$11,0,10*ROW('Sanitation Data'!C31))),'Data Summary'!CM37="Yes"),OFFSET('Sanitation Data'!$C$11,0,10*ROW('Sanitation Data'!C31)),NA())</f>
        <v>#N/A</v>
      </c>
      <c r="Y37" s="103" t="e">
        <f ca="true">+IF(AND(ISNUMBER(OFFSET('Sanitation Data'!$C$12,0,10*ROW('Sanitation Data'!C31))),'Data Summary'!CN37="Yes"),OFFSET('Sanitation Data'!$C$12,0,10*ROW('Sanitation Data'!C31)),NA())</f>
        <v>#N/A</v>
      </c>
      <c r="Z37" s="103" t="e">
        <f ca="true">+IF(AND(ISNUMBER(OFFSET('Sanitation Data'!$C$13,0,10*ROW('Sanitation Data'!C31))),'Data Summary'!CO37="Yes"),OFFSET('Sanitation Data'!$C$13,0,10*ROW('Sanitation Data'!C31)),NA())</f>
        <v>#N/A</v>
      </c>
      <c r="AA37" s="103" t="e">
        <f ca="true">+IF(AND(ISNUMBER(OFFSET('Sanitation Data'!$D$5,0,10*ROW('Sanitation Data'!D31))),'Data Summary'!CP37="Yes"),100-OFFSET('Sanitation Data'!$D$5,0,10*ROW('Sanitation Data'!D31)),NA())</f>
        <v>#N/A</v>
      </c>
      <c r="AB37" s="103" t="e">
        <f ca="true">+IF(AND(ISNUMBER(OFFSET('Sanitation Data'!$D$7,0,10*ROW('Sanitation Data'!D31))),'Data Summary'!CQ37="Yes"),OFFSET('Sanitation Data'!$D$7,0,10*ROW('Sanitation Data'!D31)),NA())</f>
        <v>#N/A</v>
      </c>
      <c r="AC37" s="103" t="e">
        <f ca="true">+IF(AND(ISNUMBER(OFFSET('Sanitation Data'!$D$11,0,10*ROW('Sanitation Data'!D31))),'Data Summary'!CR37="Yes"),OFFSET('Sanitation Data'!$D$11,0,10*ROW('Sanitation Data'!D31)),NA())</f>
        <v>#N/A</v>
      </c>
      <c r="AD37" s="103" t="e">
        <f ca="true">+IF(AND(ISNUMBER(OFFSET('Sanitation Data'!$D$12,0,10*ROW('Sanitation Data'!D31))),'Data Summary'!CS37="Yes"),OFFSET('Sanitation Data'!$D$12,0,10*ROW('Sanitation Data'!D31)),NA())</f>
        <v>#N/A</v>
      </c>
      <c r="AE37" s="103" t="e">
        <f ca="true">+IF(AND(ISNUMBER(OFFSET('Sanitation Data'!$D$13,0,10*ROW('Sanitation Data'!D31))),'Data Summary'!CT37="Yes"),OFFSET('Sanitation Data'!$D$13,0,10*ROW('Sanitation Data'!D31)),NA())</f>
        <v>#N/A</v>
      </c>
      <c r="AF37" s="103" t="e">
        <f ca="true">+IF(AND(ISNUMBER(OFFSET('Sanitation Data'!$E$5,0,10*ROW('Sanitation Data'!E31))),'Data Summary'!CU37="Yes"),100-OFFSET('Sanitation Data'!$E$5,0,10*ROW('Sanitation Data'!E31)),NA())</f>
        <v>#N/A</v>
      </c>
      <c r="AG37" s="103" t="e">
        <f ca="true">+IF(AND(ISNUMBER(OFFSET('Sanitation Data'!$E$7,0,10*ROW('Sanitation Data'!E31))),'Data Summary'!CV37="Yes"),OFFSET('Sanitation Data'!$E$7,0,10*ROW('Sanitation Data'!E31)),NA())</f>
        <v>#N/A</v>
      </c>
      <c r="AH37" s="103" t="e">
        <f ca="true">+IF(AND(ISNUMBER(OFFSET('Sanitation Data'!$E$11,0,10*ROW('Sanitation Data'!E31))),'Data Summary'!CW37="Yes"),OFFSET('Sanitation Data'!$E$11,0,10*ROW('Sanitation Data'!E31)),NA())</f>
        <v>#N/A</v>
      </c>
      <c r="AI37" s="103" t="e">
        <f ca="true">+IF(AND(ISNUMBER(OFFSET('Sanitation Data'!$E$12,0,10*ROW('Sanitation Data'!E31))),'Data Summary'!CX37="Yes"),OFFSET('Sanitation Data'!$E$12,0,10*ROW('Sanitation Data'!E31)),NA())</f>
        <v>#N/A</v>
      </c>
      <c r="AJ37" s="103" t="e">
        <f ca="true">+IF(AND(ISNUMBER(OFFSET('Sanitation Data'!$E$13,0,10*ROW('Sanitation Data'!E31))),'Data Summary'!CY37="Yes"),OFFSET('Sanitation Data'!$E$13,0,10*ROW('Sanitation Data'!E31)),NA())</f>
        <v>#N/A</v>
      </c>
      <c r="AK37" s="103" t="e">
        <f ca="true">+IF(AND(ISNUMBER(OFFSET('Sanitation Data'!$F$5,0,10*ROW('Sanitation Data'!F31))),'Data Summary'!CZ37="Yes"),100-OFFSET('Sanitation Data'!$F$5,0,10*ROW('Sanitation Data'!F31)),NA())</f>
        <v>#N/A</v>
      </c>
      <c r="AL37" s="103" t="e">
        <f ca="true">+IF(AND(ISNUMBER(OFFSET('Sanitation Data'!$F$7,0,10*ROW('Sanitation Data'!F31))),'Data Summary'!DA37="Yes"),OFFSET('Sanitation Data'!$F$7,0,10*ROW('Sanitation Data'!F31)),NA())</f>
        <v>#N/A</v>
      </c>
      <c r="AM37" s="103" t="e">
        <f ca="true">+IF(AND(ISNUMBER(OFFSET('Sanitation Data'!$F$11,0,10*ROW('Sanitation Data'!F31))),'Data Summary'!DB37="Yes"),OFFSET('Sanitation Data'!$F$11,0,10*ROW('Sanitation Data'!F31)),NA())</f>
        <v>#N/A</v>
      </c>
      <c r="AN37" s="103" t="e">
        <f ca="true">+IF(AND(ISNUMBER(OFFSET('Sanitation Data'!$F$12,0,10*ROW('Sanitation Data'!F31))),'Data Summary'!DC37="Yes"),OFFSET('Sanitation Data'!$F$12,0,10*ROW('Sanitation Data'!F31)),NA())</f>
        <v>#N/A</v>
      </c>
      <c r="AO37" s="103" t="e">
        <f ca="true">+IF(AND(ISNUMBER(OFFSET('Sanitation Data'!$F$13,0,10*ROW('Sanitation Data'!F31))),'Data Summary'!DD37="Yes"),OFFSET('Sanitation Data'!$F$13,0,10*ROW('Sanitation Data'!F31)),NA())</f>
        <v>#N/A</v>
      </c>
      <c r="AP37" s="103" t="e">
        <f ca="true">+IF(AND(ISNUMBER(OFFSET('Sanitation Data'!$G$5,0,10*ROW('Sanitation Data'!G31))),'Data Summary'!DE37="Yes"),100-OFFSET('Sanitation Data'!$G$5,0,10*ROW('Sanitation Data'!G31)),NA())</f>
        <v>#N/A</v>
      </c>
      <c r="AQ37" s="103" t="e">
        <f ca="true">+IF(AND(ISNUMBER(OFFSET('Sanitation Data'!$G$7,0,10*ROW('Sanitation Data'!G31))),'Data Summary'!DF37="Yes"),OFFSET('Sanitation Data'!$G$7,0,10*ROW('Sanitation Data'!G31)),NA())</f>
        <v>#N/A</v>
      </c>
      <c r="AR37" s="103" t="e">
        <f ca="true">+IF(AND(ISNUMBER(OFFSET('Sanitation Data'!$G$11,0,10*ROW('Sanitation Data'!G31))),'Data Summary'!DG37="Yes"),OFFSET('Sanitation Data'!$G$11,0,10*ROW('Sanitation Data'!G31)),NA())</f>
        <v>#N/A</v>
      </c>
      <c r="AS37" s="103" t="e">
        <f ca="true">+IF(AND(ISNUMBER(OFFSET('Sanitation Data'!$G$12,0,10*ROW('Sanitation Data'!G31))),'Data Summary'!DH37="Yes"),OFFSET('Sanitation Data'!$G$12,0,10*ROW('Sanitation Data'!G31)),NA())</f>
        <v>#N/A</v>
      </c>
      <c r="AT37" s="103" t="e">
        <f ca="true">+IF(AND(ISNUMBER(OFFSET('Sanitation Data'!$G$13,0,10*ROW('Sanitation Data'!G31))),'Data Summary'!DI37="Yes"),OFFSET('Sanitation Data'!$G$13,0,10*ROW('Sanitation Data'!G31)),NA())</f>
        <v>#N/A</v>
      </c>
      <c r="AU37" s="103" t="e">
        <f ca="true">+IF(AND(ISNUMBER(OFFSET('Sanitation Data'!$H$5,0,10*ROW('Sanitation Data'!H31))),'Data Summary'!DJ37="Yes"),100-OFFSET('Sanitation Data'!$H$5,0,10*ROW('Sanitation Data'!H31)),NA())</f>
        <v>#N/A</v>
      </c>
      <c r="AV37" s="103" t="e">
        <f ca="true">+IF(AND(ISNUMBER(OFFSET('Sanitation Data'!$H$7,0,10*ROW('Sanitation Data'!H31))),'Data Summary'!DK37="Yes"),OFFSET('Sanitation Data'!$H$7,0,10*ROW('Sanitation Data'!H31)),NA())</f>
        <v>#N/A</v>
      </c>
      <c r="AW37" s="103" t="e">
        <f ca="true">+IF(AND(ISNUMBER(OFFSET('Sanitation Data'!$H$11,0,10*ROW('Sanitation Data'!H31))),'Data Summary'!DL37="Yes"),OFFSET('Sanitation Data'!$H$11,0,10*ROW('Sanitation Data'!H31)),NA())</f>
        <v>#N/A</v>
      </c>
      <c r="AX37" s="103" t="e">
        <f ca="true">+IF(AND(ISNUMBER(OFFSET('Sanitation Data'!$H$12,0,10*ROW('Sanitation Data'!H31))),'Data Summary'!DM37="Yes"),OFFSET('Sanitation Data'!$H$12,0,10*ROW('Sanitation Data'!H31)),NA())</f>
        <v>#N/A</v>
      </c>
      <c r="AY37" s="103" t="e">
        <f ca="true">+IF(AND(ISNUMBER(OFFSET('Sanitation Data'!$H$13,0,10*ROW('Sanitation Data'!H31))),'Data Summary'!DN37="Yes"),OFFSET('Sanitation Data'!$H$13,0,10*ROW('Sanitation Data'!H31)),NA())</f>
        <v>#N/A</v>
      </c>
      <c r="AZ37" s="108" t="e">
        <f ca="true">+IF(AND(ISNUMBER(OFFSET('Hygiene Data'!$C$6,0,10*ROW('Hygiene Data'!C31))),'Data Summary'!DO37="Yes"),OFFSET('Hygiene Data'!$C$6,0,10*ROW('Hygiene Data'!C31)),NA())</f>
        <v>#N/A</v>
      </c>
      <c r="BA37" s="108" t="e">
        <f ca="true">+IF(AND(ISNUMBER(OFFSET('Hygiene Data'!$C$8,0,10*ROW('Hygiene Data'!C31))),'Data Summary'!DP37="Yes"),OFFSET('Hygiene Data'!$C$8,0,10*ROW('Hygiene Data'!C31)),NA())</f>
        <v>#N/A</v>
      </c>
      <c r="BB37" s="108" t="e">
        <f ca="true">+IF(AND(ISNUMBER(OFFSET('Hygiene Data'!$C$10,0,10*ROW('Hygiene Data'!C31))),'Data Summary'!DQ37="Yes"),OFFSET('Hygiene Data'!$C$10,0,10*ROW('Hygiene Data'!C31)),NA())</f>
        <v>#N/A</v>
      </c>
      <c r="BC37" s="108" t="e">
        <f ca="true">+IF(AND(ISNUMBER(OFFSET('Hygiene Data'!$D$6,0,10*ROW('Hygiene Data'!D31))),'Data Summary'!DR37="Yes"),OFFSET('Hygiene Data'!$D$6,0,10*ROW('Hygiene Data'!D31)),NA())</f>
        <v>#N/A</v>
      </c>
      <c r="BD37" s="108" t="e">
        <f ca="true">+IF(AND(ISNUMBER(OFFSET('Hygiene Data'!$D$8,0,10*ROW('Hygiene Data'!D31))),'Data Summary'!DS37="Yes"),OFFSET('Hygiene Data'!$D$8,0,10*ROW('Hygiene Data'!D31)),NA())</f>
        <v>#N/A</v>
      </c>
      <c r="BE37" s="108" t="e">
        <f ca="true">+IF(AND(ISNUMBER(OFFSET('Hygiene Data'!$D$10,0,10*ROW('Hygiene Data'!D31))),'Data Summary'!DT37="Yes"),OFFSET('Hygiene Data'!$D$10,0,10*ROW('Hygiene Data'!D31)),NA())</f>
        <v>#N/A</v>
      </c>
      <c r="BF37" s="108" t="e">
        <f ca="true">+IF(AND(ISNUMBER(OFFSET('Hygiene Data'!$E$6,0,10*ROW('Hygiene Data'!E31))),'Data Summary'!DU37="Yes"),OFFSET('Hygiene Data'!$E$6,0,10*ROW('Hygiene Data'!E31)),NA())</f>
        <v>#N/A</v>
      </c>
      <c r="BG37" s="108" t="e">
        <f ca="true">+IF(AND(ISNUMBER(OFFSET('Hygiene Data'!$E$8,0,10*ROW('Hygiene Data'!E31))),'Data Summary'!DV37="Yes"),OFFSET('Hygiene Data'!$E$8,0,10*ROW('Hygiene Data'!E31)),NA())</f>
        <v>#N/A</v>
      </c>
      <c r="BH37" s="108" t="e">
        <f ca="true">+IF(AND(ISNUMBER(OFFSET('Hygiene Data'!$E$10,0,10*ROW('Hygiene Data'!E31))),'Data Summary'!DW37="Yes"),OFFSET('Hygiene Data'!$E$10,0,10*ROW('Hygiene Data'!E31)),NA())</f>
        <v>#N/A</v>
      </c>
      <c r="BI37" s="108" t="e">
        <f ca="true">+IF(AND(ISNUMBER(OFFSET('Hygiene Data'!$F$6,0,10*ROW('Hygiene Data'!F31))),'Data Summary'!DX37="Yes"),OFFSET('Hygiene Data'!$F$6,0,10*ROW('Hygiene Data'!F31)),NA())</f>
        <v>#N/A</v>
      </c>
      <c r="BJ37" s="108" t="e">
        <f ca="true">+IF(AND(ISNUMBER(OFFSET('Hygiene Data'!$F$8,0,10*ROW('Hygiene Data'!F31))),'Data Summary'!DY37="Yes"),OFFSET('Hygiene Data'!$F$8,0,10*ROW('Hygiene Data'!F31)),NA())</f>
        <v>#N/A</v>
      </c>
      <c r="BK37" s="108" t="e">
        <f ca="true">+IF(AND(ISNUMBER(OFFSET('Hygiene Data'!$F$10,0,10*ROW('Hygiene Data'!F31))),'Data Summary'!DZ37="Yes"),OFFSET('Hygiene Data'!$F$10,0,10*ROW('Hygiene Data'!F31)),NA())</f>
        <v>#N/A</v>
      </c>
      <c r="BL37" s="108" t="e">
        <f ca="true">+IF(AND(ISNUMBER(OFFSET('Hygiene Data'!$G$6,0,10*ROW('Hygiene Data'!G31))),'Data Summary'!EA37="Yes"),OFFSET('Hygiene Data'!$G$6,0,10*ROW('Hygiene Data'!G31)),NA())</f>
        <v>#N/A</v>
      </c>
      <c r="BM37" s="108" t="e">
        <f ca="true">+IF(AND(ISNUMBER(OFFSET('Hygiene Data'!$G$8,0,10*ROW('Hygiene Data'!G31))),'Data Summary'!EB37="Yes"),OFFSET('Hygiene Data'!$G$8,0,10*ROW('Hygiene Data'!G31)),NA())</f>
        <v>#N/A</v>
      </c>
      <c r="BN37" s="108" t="e">
        <f ca="true">+IF(AND(ISNUMBER(OFFSET('Hygiene Data'!$G$10,0,10*ROW('Hygiene Data'!G31))),'Data Summary'!EC37="Yes"),OFFSET('Hygiene Data'!$G$10,0,10*ROW('Hygiene Data'!G31)),NA())</f>
        <v>#N/A</v>
      </c>
      <c r="BO37" s="108" t="e">
        <f ca="true">+IF(AND(ISNUMBER(OFFSET('Hygiene Data'!$H$6,0,10*ROW('Hygiene Data'!H31))),'Data Summary'!ED37="Yes"),OFFSET('Hygiene Data'!$H$6,0,10*ROW('Hygiene Data'!H31)),NA())</f>
        <v>#N/A</v>
      </c>
      <c r="BP37" s="108" t="e">
        <f ca="true">+IF(AND(ISNUMBER(OFFSET('Hygiene Data'!$H$8,0,10*ROW('Hygiene Data'!H31))),'Data Summary'!EE37="Yes"),OFFSET('Hygiene Data'!$H$8,0,10*ROW('Hygiene Data'!H31)),NA())</f>
        <v>#N/A</v>
      </c>
      <c r="BQ37" s="108" t="e">
        <f ca="true">+IF(AND(ISNUMBER(OFFSET('Hygiene Data'!$H$10,0,10*ROW('Hygiene Data'!H31))),'Data Summary'!EF37="Yes"),OFFSET('Hygiene Data'!$H$10,0,10*ROW('Hygiene Data'!H31)),NA())</f>
        <v>#N/A</v>
      </c>
    </row>
    <row r="38" x14ac:dyDescent="0.2">
      <c r="A38" s="56" t="e">
        <f ca="true">+IF(OFFSET('Water Data'!$B$1,0,10*ROW('Water Data'!B32))="",NA(),OFFSET('Water Data'!$B$1,0,10*ROW('Water Data'!B32)))</f>
        <v>#N/A</v>
      </c>
      <c r="B38" s="56" t="e">
        <f ca="true">+IF(OFFSET('Water Data'!$A$3,0,10*ROW('Water Data'!A35))="",NA(),OFFSET('Water Data'!$A$3,0,10*ROW('Water Data'!A35)))</f>
        <v>#N/A</v>
      </c>
      <c r="C38" s="56" t="e">
        <f ca="true">+IF(OFFSET('Water Data'!$C$3,0,10*ROW('Water Data'!C35))="",NA(),OFFSET('Water Data'!$C$3,0,10*ROW('Water Data'!C35)))</f>
        <v>#N/A</v>
      </c>
      <c r="D38" s="57" t="e">
        <f ca="true">+IF(AND(ISNUMBER(OFFSET('Water Data'!$C$5,0,10*ROW('Water Data'!C32))),'Data Summary'!BS38="Yes"),100-OFFSET('Water Data'!$C$5,0,10*ROW('Water Data'!C32)),NA())</f>
        <v>#N/A</v>
      </c>
      <c r="E38" s="57" t="e">
        <f ca="true">+IF(AND(ISNUMBER(OFFSET('Water Data'!$C$7,0,10*ROW('Water Data'!C32))),'Data Summary'!BT38="Yes"),OFFSET('Water Data'!$C$7,0,10*ROW('Water Data'!C32)),NA())</f>
        <v>#N/A</v>
      </c>
      <c r="F38" s="57" t="e">
        <f ca="true">+IF(AND(ISNUMBER(OFFSET('Water Data'!$C$10,0,10*ROW('Water Data'!C32))),'Data Summary'!BU38="Yes"),OFFSET('Water Data'!$C$10,0,10*ROW('Water Data'!C32)),NA())</f>
        <v>#N/A</v>
      </c>
      <c r="G38" s="57" t="e">
        <f ca="true">+IF(AND(ISNUMBER(OFFSET('Water Data'!$D$5,0,10*ROW('Water Data'!D32))),'Data Summary'!BV38="Yes"),100-OFFSET('Water Data'!$D$5,0,10*ROW('Water Data'!D32)),NA())</f>
        <v>#N/A</v>
      </c>
      <c r="H38" s="57" t="e">
        <f ca="true">+IF(AND(ISNUMBER(OFFSET('Water Data'!$D$7,0,10*ROW('Water Data'!D32))),'Data Summary'!BW38="Yes"),OFFSET('Water Data'!$D$7,0,10*ROW('Water Data'!D32)),NA())</f>
        <v>#N/A</v>
      </c>
      <c r="I38" s="57" t="e">
        <f ca="true">+IF(AND(ISNUMBER(OFFSET('Water Data'!$D$10,0,10*ROW('Water Data'!D32))),'Data Summary'!BX38="Yes"),OFFSET('Water Data'!$D$10,0,10*ROW('Water Data'!D32)),NA())</f>
        <v>#N/A</v>
      </c>
      <c r="J38" s="57" t="e">
        <f ca="true">+IF(AND(ISNUMBER(OFFSET('Water Data'!$E$5,0,10*ROW('Water Data'!E32))),'Data Summary'!BY38="Yes"),100-OFFSET('Water Data'!$E$5,0,10*ROW('Water Data'!E32)),NA())</f>
        <v>#N/A</v>
      </c>
      <c r="K38" s="57" t="e">
        <f ca="true">+IF(AND(ISNUMBER(OFFSET('Water Data'!$E$7,0,10*ROW('Water Data'!E32))),'Data Summary'!BZ38="Yes"),OFFSET('Water Data'!$E$7,0,10*ROW('Water Data'!E32)),NA())</f>
        <v>#N/A</v>
      </c>
      <c r="L38" s="57" t="e">
        <f ca="true">+IF(AND(ISNUMBER(OFFSET('Water Data'!$E$10,0,10*ROW('Water Data'!E32))),'Data Summary'!CA38="Yes"),OFFSET('Water Data'!$E$10,0,10*ROW('Water Data'!E32)),NA())</f>
        <v>#N/A</v>
      </c>
      <c r="M38" s="57" t="e">
        <f ca="true">+IF(AND(ISNUMBER(OFFSET('Water Data'!$F$5,0,10*ROW('Water Data'!F32))),'Data Summary'!CB38="Yes"),100-OFFSET('Water Data'!$F$5,0,10*ROW('Water Data'!F32)),NA())</f>
        <v>#N/A</v>
      </c>
      <c r="N38" s="57" t="e">
        <f ca="true">+IF(AND(ISNUMBER(OFFSET('Water Data'!$F$7,0,10*ROW('Water Data'!F32))),'Data Summary'!CC38="Yes"),OFFSET('Water Data'!$F$7,0,10*ROW('Water Data'!F32)),NA())</f>
        <v>#N/A</v>
      </c>
      <c r="O38" s="57" t="e">
        <f ca="true">+IF(AND(ISNUMBER(OFFSET('Water Data'!$F$10,0,10*ROW('Water Data'!F32))),'Data Summary'!CD38="Yes"),OFFSET('Water Data'!$F$10,0,10*ROW('Water Data'!F32)),NA())</f>
        <v>#N/A</v>
      </c>
      <c r="P38" s="57" t="e">
        <f ca="true">+IF(AND(ISNUMBER(OFFSET('Water Data'!$G$5,0,10*ROW('Water Data'!G32))),'Data Summary'!CE38="Yes"),100-OFFSET('Water Data'!$G$5,0,10*ROW('Water Data'!G32)),NA())</f>
        <v>#N/A</v>
      </c>
      <c r="Q38" s="57" t="e">
        <f ca="true">+IF(AND(ISNUMBER(OFFSET('Water Data'!$G$7,0,10*ROW('Water Data'!G32))),'Data Summary'!CF38="Yes"),OFFSET('Water Data'!$G$7,0,10*ROW('Water Data'!G32)),NA())</f>
        <v>#N/A</v>
      </c>
      <c r="R38" s="57" t="e">
        <f ca="true">+IF(AND(ISNUMBER(OFFSET('Water Data'!$G$10,0,10*ROW('Water Data'!G32))),'Data Summary'!CG38="Yes"),OFFSET('Water Data'!$G$10,0,10*ROW('Water Data'!G32)),NA())</f>
        <v>#N/A</v>
      </c>
      <c r="S38" s="57" t="e">
        <f ca="true">+IF(AND(ISNUMBER(OFFSET('Water Data'!$H$5,0,10*ROW('Water Data'!H32))),'Data Summary'!CH38="Yes"),100-OFFSET('Water Data'!$H$5,0,10*ROW('Water Data'!H32)),NA())</f>
        <v>#N/A</v>
      </c>
      <c r="T38" s="57" t="e">
        <f ca="true">+IF(AND(ISNUMBER(OFFSET('Water Data'!$H$7,0,10*ROW('Water Data'!H32))),'Data Summary'!CI38="Yes"),OFFSET('Water Data'!$H$7,0,10*ROW('Water Data'!H32)),NA())</f>
        <v>#N/A</v>
      </c>
      <c r="U38" s="57" t="e">
        <f ca="true">+IF(AND(ISNUMBER(OFFSET('Water Data'!$H$10,0,10*ROW('Water Data'!H32))),'Data Summary'!CJ38="Yes"),OFFSET('Water Data'!$H$10,0,10*ROW('Water Data'!H32)),NA())</f>
        <v>#N/A</v>
      </c>
      <c r="V38" s="103" t="e">
        <f ca="true">+IF(AND(ISNUMBER(OFFSET('Sanitation Data'!$C$5,0,10*ROW('Sanitation Data'!C32))),'Data Summary'!CK38="Yes"),100-OFFSET('Sanitation Data'!$C$5,0,10*ROW('Sanitation Data'!C32)),NA())</f>
        <v>#N/A</v>
      </c>
      <c r="W38" s="103" t="e">
        <f ca="true">+IF(AND(ISNUMBER(OFFSET('Sanitation Data'!$C$7,0,10*ROW('Sanitation Data'!C32))),'Data Summary'!CL38="Yes"),OFFSET('Sanitation Data'!$C$7,0,10*ROW('Sanitation Data'!C32)),NA())</f>
        <v>#N/A</v>
      </c>
      <c r="X38" s="103" t="e">
        <f ca="true">+IF(AND(ISNUMBER(OFFSET('Sanitation Data'!$C$11,0,10*ROW('Sanitation Data'!C32))),'Data Summary'!CM38="Yes"),OFFSET('Sanitation Data'!$C$11,0,10*ROW('Sanitation Data'!C32)),NA())</f>
        <v>#N/A</v>
      </c>
      <c r="Y38" s="103" t="e">
        <f ca="true">+IF(AND(ISNUMBER(OFFSET('Sanitation Data'!$C$12,0,10*ROW('Sanitation Data'!C32))),'Data Summary'!CN38="Yes"),OFFSET('Sanitation Data'!$C$12,0,10*ROW('Sanitation Data'!C32)),NA())</f>
        <v>#N/A</v>
      </c>
      <c r="Z38" s="103" t="e">
        <f ca="true">+IF(AND(ISNUMBER(OFFSET('Sanitation Data'!$C$13,0,10*ROW('Sanitation Data'!C32))),'Data Summary'!CO38="Yes"),OFFSET('Sanitation Data'!$C$13,0,10*ROW('Sanitation Data'!C32)),NA())</f>
        <v>#N/A</v>
      </c>
      <c r="AA38" s="103" t="e">
        <f ca="true">+IF(AND(ISNUMBER(OFFSET('Sanitation Data'!$D$5,0,10*ROW('Sanitation Data'!D32))),'Data Summary'!CP38="Yes"),100-OFFSET('Sanitation Data'!$D$5,0,10*ROW('Sanitation Data'!D32)),NA())</f>
        <v>#N/A</v>
      </c>
      <c r="AB38" s="103" t="e">
        <f ca="true">+IF(AND(ISNUMBER(OFFSET('Sanitation Data'!$D$7,0,10*ROW('Sanitation Data'!D32))),'Data Summary'!CQ38="Yes"),OFFSET('Sanitation Data'!$D$7,0,10*ROW('Sanitation Data'!D32)),NA())</f>
        <v>#N/A</v>
      </c>
      <c r="AC38" s="103" t="e">
        <f ca="true">+IF(AND(ISNUMBER(OFFSET('Sanitation Data'!$D$11,0,10*ROW('Sanitation Data'!D32))),'Data Summary'!CR38="Yes"),OFFSET('Sanitation Data'!$D$11,0,10*ROW('Sanitation Data'!D32)),NA())</f>
        <v>#N/A</v>
      </c>
      <c r="AD38" s="103" t="e">
        <f ca="true">+IF(AND(ISNUMBER(OFFSET('Sanitation Data'!$D$12,0,10*ROW('Sanitation Data'!D32))),'Data Summary'!CS38="Yes"),OFFSET('Sanitation Data'!$D$12,0,10*ROW('Sanitation Data'!D32)),NA())</f>
        <v>#N/A</v>
      </c>
      <c r="AE38" s="103" t="e">
        <f ca="true">+IF(AND(ISNUMBER(OFFSET('Sanitation Data'!$D$13,0,10*ROW('Sanitation Data'!D32))),'Data Summary'!CT38="Yes"),OFFSET('Sanitation Data'!$D$13,0,10*ROW('Sanitation Data'!D32)),NA())</f>
        <v>#N/A</v>
      </c>
      <c r="AF38" s="103" t="e">
        <f ca="true">+IF(AND(ISNUMBER(OFFSET('Sanitation Data'!$E$5,0,10*ROW('Sanitation Data'!E32))),'Data Summary'!CU38="Yes"),100-OFFSET('Sanitation Data'!$E$5,0,10*ROW('Sanitation Data'!E32)),NA())</f>
        <v>#N/A</v>
      </c>
      <c r="AG38" s="103" t="e">
        <f ca="true">+IF(AND(ISNUMBER(OFFSET('Sanitation Data'!$E$7,0,10*ROW('Sanitation Data'!E32))),'Data Summary'!CV38="Yes"),OFFSET('Sanitation Data'!$E$7,0,10*ROW('Sanitation Data'!E32)),NA())</f>
        <v>#N/A</v>
      </c>
      <c r="AH38" s="103" t="e">
        <f ca="true">+IF(AND(ISNUMBER(OFFSET('Sanitation Data'!$E$11,0,10*ROW('Sanitation Data'!E32))),'Data Summary'!CW38="Yes"),OFFSET('Sanitation Data'!$E$11,0,10*ROW('Sanitation Data'!E32)),NA())</f>
        <v>#N/A</v>
      </c>
      <c r="AI38" s="103" t="e">
        <f ca="true">+IF(AND(ISNUMBER(OFFSET('Sanitation Data'!$E$12,0,10*ROW('Sanitation Data'!E32))),'Data Summary'!CX38="Yes"),OFFSET('Sanitation Data'!$E$12,0,10*ROW('Sanitation Data'!E32)),NA())</f>
        <v>#N/A</v>
      </c>
      <c r="AJ38" s="103" t="e">
        <f ca="true">+IF(AND(ISNUMBER(OFFSET('Sanitation Data'!$E$13,0,10*ROW('Sanitation Data'!E32))),'Data Summary'!CY38="Yes"),OFFSET('Sanitation Data'!$E$13,0,10*ROW('Sanitation Data'!E32)),NA())</f>
        <v>#N/A</v>
      </c>
      <c r="AK38" s="103" t="e">
        <f ca="true">+IF(AND(ISNUMBER(OFFSET('Sanitation Data'!$F$5,0,10*ROW('Sanitation Data'!F32))),'Data Summary'!CZ38="Yes"),100-OFFSET('Sanitation Data'!$F$5,0,10*ROW('Sanitation Data'!F32)),NA())</f>
        <v>#N/A</v>
      </c>
      <c r="AL38" s="103" t="e">
        <f ca="true">+IF(AND(ISNUMBER(OFFSET('Sanitation Data'!$F$7,0,10*ROW('Sanitation Data'!F32))),'Data Summary'!DA38="Yes"),OFFSET('Sanitation Data'!$F$7,0,10*ROW('Sanitation Data'!F32)),NA())</f>
        <v>#N/A</v>
      </c>
      <c r="AM38" s="103" t="e">
        <f ca="true">+IF(AND(ISNUMBER(OFFSET('Sanitation Data'!$F$11,0,10*ROW('Sanitation Data'!F32))),'Data Summary'!DB38="Yes"),OFFSET('Sanitation Data'!$F$11,0,10*ROW('Sanitation Data'!F32)),NA())</f>
        <v>#N/A</v>
      </c>
      <c r="AN38" s="103" t="e">
        <f ca="true">+IF(AND(ISNUMBER(OFFSET('Sanitation Data'!$F$12,0,10*ROW('Sanitation Data'!F32))),'Data Summary'!DC38="Yes"),OFFSET('Sanitation Data'!$F$12,0,10*ROW('Sanitation Data'!F32)),NA())</f>
        <v>#N/A</v>
      </c>
      <c r="AO38" s="103" t="e">
        <f ca="true">+IF(AND(ISNUMBER(OFFSET('Sanitation Data'!$F$13,0,10*ROW('Sanitation Data'!F32))),'Data Summary'!DD38="Yes"),OFFSET('Sanitation Data'!$F$13,0,10*ROW('Sanitation Data'!F32)),NA())</f>
        <v>#N/A</v>
      </c>
      <c r="AP38" s="103" t="e">
        <f ca="true">+IF(AND(ISNUMBER(OFFSET('Sanitation Data'!$G$5,0,10*ROW('Sanitation Data'!G32))),'Data Summary'!DE38="Yes"),100-OFFSET('Sanitation Data'!$G$5,0,10*ROW('Sanitation Data'!G32)),NA())</f>
        <v>#N/A</v>
      </c>
      <c r="AQ38" s="103" t="e">
        <f ca="true">+IF(AND(ISNUMBER(OFFSET('Sanitation Data'!$G$7,0,10*ROW('Sanitation Data'!G32))),'Data Summary'!DF38="Yes"),OFFSET('Sanitation Data'!$G$7,0,10*ROW('Sanitation Data'!G32)),NA())</f>
        <v>#N/A</v>
      </c>
      <c r="AR38" s="103" t="e">
        <f ca="true">+IF(AND(ISNUMBER(OFFSET('Sanitation Data'!$G$11,0,10*ROW('Sanitation Data'!G32))),'Data Summary'!DG38="Yes"),OFFSET('Sanitation Data'!$G$11,0,10*ROW('Sanitation Data'!G32)),NA())</f>
        <v>#N/A</v>
      </c>
      <c r="AS38" s="103" t="e">
        <f ca="true">+IF(AND(ISNUMBER(OFFSET('Sanitation Data'!$G$12,0,10*ROW('Sanitation Data'!G32))),'Data Summary'!DH38="Yes"),OFFSET('Sanitation Data'!$G$12,0,10*ROW('Sanitation Data'!G32)),NA())</f>
        <v>#N/A</v>
      </c>
      <c r="AT38" s="103" t="e">
        <f ca="true">+IF(AND(ISNUMBER(OFFSET('Sanitation Data'!$G$13,0,10*ROW('Sanitation Data'!G32))),'Data Summary'!DI38="Yes"),OFFSET('Sanitation Data'!$G$13,0,10*ROW('Sanitation Data'!G32)),NA())</f>
        <v>#N/A</v>
      </c>
      <c r="AU38" s="103" t="e">
        <f ca="true">+IF(AND(ISNUMBER(OFFSET('Sanitation Data'!$H$5,0,10*ROW('Sanitation Data'!H32))),'Data Summary'!DJ38="Yes"),100-OFFSET('Sanitation Data'!$H$5,0,10*ROW('Sanitation Data'!H32)),NA())</f>
        <v>#N/A</v>
      </c>
      <c r="AV38" s="103" t="e">
        <f ca="true">+IF(AND(ISNUMBER(OFFSET('Sanitation Data'!$H$7,0,10*ROW('Sanitation Data'!H32))),'Data Summary'!DK38="Yes"),OFFSET('Sanitation Data'!$H$7,0,10*ROW('Sanitation Data'!H32)),NA())</f>
        <v>#N/A</v>
      </c>
      <c r="AW38" s="103" t="e">
        <f ca="true">+IF(AND(ISNUMBER(OFFSET('Sanitation Data'!$H$11,0,10*ROW('Sanitation Data'!H32))),'Data Summary'!DL38="Yes"),OFFSET('Sanitation Data'!$H$11,0,10*ROW('Sanitation Data'!H32)),NA())</f>
        <v>#N/A</v>
      </c>
      <c r="AX38" s="103" t="e">
        <f ca="true">+IF(AND(ISNUMBER(OFFSET('Sanitation Data'!$H$12,0,10*ROW('Sanitation Data'!H32))),'Data Summary'!DM38="Yes"),OFFSET('Sanitation Data'!$H$12,0,10*ROW('Sanitation Data'!H32)),NA())</f>
        <v>#N/A</v>
      </c>
      <c r="AY38" s="103" t="e">
        <f ca="true">+IF(AND(ISNUMBER(OFFSET('Sanitation Data'!$H$13,0,10*ROW('Sanitation Data'!H32))),'Data Summary'!DN38="Yes"),OFFSET('Sanitation Data'!$H$13,0,10*ROW('Sanitation Data'!H32)),NA())</f>
        <v>#N/A</v>
      </c>
      <c r="AZ38" s="108" t="e">
        <f ca="true">+IF(AND(ISNUMBER(OFFSET('Hygiene Data'!$C$6,0,10*ROW('Hygiene Data'!C32))),'Data Summary'!DO38="Yes"),OFFSET('Hygiene Data'!$C$6,0,10*ROW('Hygiene Data'!C32)),NA())</f>
        <v>#N/A</v>
      </c>
      <c r="BA38" s="108" t="e">
        <f ca="true">+IF(AND(ISNUMBER(OFFSET('Hygiene Data'!$C$8,0,10*ROW('Hygiene Data'!C32))),'Data Summary'!DP38="Yes"),OFFSET('Hygiene Data'!$C$8,0,10*ROW('Hygiene Data'!C32)),NA())</f>
        <v>#N/A</v>
      </c>
      <c r="BB38" s="108" t="e">
        <f ca="true">+IF(AND(ISNUMBER(OFFSET('Hygiene Data'!$C$10,0,10*ROW('Hygiene Data'!C32))),'Data Summary'!DQ38="Yes"),OFFSET('Hygiene Data'!$C$10,0,10*ROW('Hygiene Data'!C32)),NA())</f>
        <v>#N/A</v>
      </c>
      <c r="BC38" s="108" t="e">
        <f ca="true">+IF(AND(ISNUMBER(OFFSET('Hygiene Data'!$D$6,0,10*ROW('Hygiene Data'!D32))),'Data Summary'!DR38="Yes"),OFFSET('Hygiene Data'!$D$6,0,10*ROW('Hygiene Data'!D32)),NA())</f>
        <v>#N/A</v>
      </c>
      <c r="BD38" s="108" t="e">
        <f ca="true">+IF(AND(ISNUMBER(OFFSET('Hygiene Data'!$D$8,0,10*ROW('Hygiene Data'!D32))),'Data Summary'!DS38="Yes"),OFFSET('Hygiene Data'!$D$8,0,10*ROW('Hygiene Data'!D32)),NA())</f>
        <v>#N/A</v>
      </c>
      <c r="BE38" s="108" t="e">
        <f ca="true">+IF(AND(ISNUMBER(OFFSET('Hygiene Data'!$D$10,0,10*ROW('Hygiene Data'!D32))),'Data Summary'!DT38="Yes"),OFFSET('Hygiene Data'!$D$10,0,10*ROW('Hygiene Data'!D32)),NA())</f>
        <v>#N/A</v>
      </c>
      <c r="BF38" s="108" t="e">
        <f ca="true">+IF(AND(ISNUMBER(OFFSET('Hygiene Data'!$E$6,0,10*ROW('Hygiene Data'!E32))),'Data Summary'!DU38="Yes"),OFFSET('Hygiene Data'!$E$6,0,10*ROW('Hygiene Data'!E32)),NA())</f>
        <v>#N/A</v>
      </c>
      <c r="BG38" s="108" t="e">
        <f ca="true">+IF(AND(ISNUMBER(OFFSET('Hygiene Data'!$E$8,0,10*ROW('Hygiene Data'!E32))),'Data Summary'!DV38="Yes"),OFFSET('Hygiene Data'!$E$8,0,10*ROW('Hygiene Data'!E32)),NA())</f>
        <v>#N/A</v>
      </c>
      <c r="BH38" s="108" t="e">
        <f ca="true">+IF(AND(ISNUMBER(OFFSET('Hygiene Data'!$E$10,0,10*ROW('Hygiene Data'!E32))),'Data Summary'!DW38="Yes"),OFFSET('Hygiene Data'!$E$10,0,10*ROW('Hygiene Data'!E32)),NA())</f>
        <v>#N/A</v>
      </c>
      <c r="BI38" s="108" t="e">
        <f ca="true">+IF(AND(ISNUMBER(OFFSET('Hygiene Data'!$F$6,0,10*ROW('Hygiene Data'!F32))),'Data Summary'!DX38="Yes"),OFFSET('Hygiene Data'!$F$6,0,10*ROW('Hygiene Data'!F32)),NA())</f>
        <v>#N/A</v>
      </c>
      <c r="BJ38" s="108" t="e">
        <f ca="true">+IF(AND(ISNUMBER(OFFSET('Hygiene Data'!$F$8,0,10*ROW('Hygiene Data'!F32))),'Data Summary'!DY38="Yes"),OFFSET('Hygiene Data'!$F$8,0,10*ROW('Hygiene Data'!F32)),NA())</f>
        <v>#N/A</v>
      </c>
      <c r="BK38" s="108" t="e">
        <f ca="true">+IF(AND(ISNUMBER(OFFSET('Hygiene Data'!$F$10,0,10*ROW('Hygiene Data'!F32))),'Data Summary'!DZ38="Yes"),OFFSET('Hygiene Data'!$F$10,0,10*ROW('Hygiene Data'!F32)),NA())</f>
        <v>#N/A</v>
      </c>
      <c r="BL38" s="108" t="e">
        <f ca="true">+IF(AND(ISNUMBER(OFFSET('Hygiene Data'!$G$6,0,10*ROW('Hygiene Data'!G32))),'Data Summary'!EA38="Yes"),OFFSET('Hygiene Data'!$G$6,0,10*ROW('Hygiene Data'!G32)),NA())</f>
        <v>#N/A</v>
      </c>
      <c r="BM38" s="108" t="e">
        <f ca="true">+IF(AND(ISNUMBER(OFFSET('Hygiene Data'!$G$8,0,10*ROW('Hygiene Data'!G32))),'Data Summary'!EB38="Yes"),OFFSET('Hygiene Data'!$G$8,0,10*ROW('Hygiene Data'!G32)),NA())</f>
        <v>#N/A</v>
      </c>
      <c r="BN38" s="108" t="e">
        <f ca="true">+IF(AND(ISNUMBER(OFFSET('Hygiene Data'!$G$10,0,10*ROW('Hygiene Data'!G32))),'Data Summary'!EC38="Yes"),OFFSET('Hygiene Data'!$G$10,0,10*ROW('Hygiene Data'!G32)),NA())</f>
        <v>#N/A</v>
      </c>
      <c r="BO38" s="108" t="e">
        <f ca="true">+IF(AND(ISNUMBER(OFFSET('Hygiene Data'!$H$6,0,10*ROW('Hygiene Data'!H32))),'Data Summary'!ED38="Yes"),OFFSET('Hygiene Data'!$H$6,0,10*ROW('Hygiene Data'!H32)),NA())</f>
        <v>#N/A</v>
      </c>
      <c r="BP38" s="108" t="e">
        <f ca="true">+IF(AND(ISNUMBER(OFFSET('Hygiene Data'!$H$8,0,10*ROW('Hygiene Data'!H32))),'Data Summary'!EE38="Yes"),OFFSET('Hygiene Data'!$H$8,0,10*ROW('Hygiene Data'!H32)),NA())</f>
        <v>#N/A</v>
      </c>
      <c r="BQ38" s="108" t="e">
        <f ca="true">+IF(AND(ISNUMBER(OFFSET('Hygiene Data'!$H$10,0,10*ROW('Hygiene Data'!H32))),'Data Summary'!EF38="Yes"),OFFSET('Hygiene Data'!$H$10,0,10*ROW('Hygiene Data'!H32)),NA())</f>
        <v>#N/A</v>
      </c>
    </row>
    <row r="39" x14ac:dyDescent="0.2">
      <c r="A39" s="56" t="e">
        <f ca="true">+IF(OFFSET('Water Data'!$B$1,0,10*ROW('Water Data'!B33))="",NA(),OFFSET('Water Data'!$B$1,0,10*ROW('Water Data'!B33)))</f>
        <v>#N/A</v>
      </c>
      <c r="B39" s="56" t="e">
        <f ca="true">+IF(OFFSET('Water Data'!$A$3,0,10*ROW('Water Data'!A36))="",NA(),OFFSET('Water Data'!$A$3,0,10*ROW('Water Data'!A36)))</f>
        <v>#N/A</v>
      </c>
      <c r="C39" s="56" t="e">
        <f ca="true">+IF(OFFSET('Water Data'!$C$3,0,10*ROW('Water Data'!C36))="",NA(),OFFSET('Water Data'!$C$3,0,10*ROW('Water Data'!C36)))</f>
        <v>#N/A</v>
      </c>
      <c r="D39" s="57" t="e">
        <f ca="true">+IF(AND(ISNUMBER(OFFSET('Water Data'!$C$5,0,10*ROW('Water Data'!C33))),'Data Summary'!BS39="Yes"),100-OFFSET('Water Data'!$C$5,0,10*ROW('Water Data'!C33)),NA())</f>
        <v>#N/A</v>
      </c>
      <c r="E39" s="57" t="e">
        <f ca="true">+IF(AND(ISNUMBER(OFFSET('Water Data'!$C$7,0,10*ROW('Water Data'!C33))),'Data Summary'!BT39="Yes"),OFFSET('Water Data'!$C$7,0,10*ROW('Water Data'!C33)),NA())</f>
        <v>#N/A</v>
      </c>
      <c r="F39" s="57" t="e">
        <f ca="true">+IF(AND(ISNUMBER(OFFSET('Water Data'!$C$10,0,10*ROW('Water Data'!C33))),'Data Summary'!BU39="Yes"),OFFSET('Water Data'!$C$10,0,10*ROW('Water Data'!C33)),NA())</f>
        <v>#N/A</v>
      </c>
      <c r="G39" s="57" t="e">
        <f ca="true">+IF(AND(ISNUMBER(OFFSET('Water Data'!$D$5,0,10*ROW('Water Data'!D33))),'Data Summary'!BV39="Yes"),100-OFFSET('Water Data'!$D$5,0,10*ROW('Water Data'!D33)),NA())</f>
        <v>#N/A</v>
      </c>
      <c r="H39" s="57" t="e">
        <f ca="true">+IF(AND(ISNUMBER(OFFSET('Water Data'!$D$7,0,10*ROW('Water Data'!D33))),'Data Summary'!BW39="Yes"),OFFSET('Water Data'!$D$7,0,10*ROW('Water Data'!D33)),NA())</f>
        <v>#N/A</v>
      </c>
      <c r="I39" s="57" t="e">
        <f ca="true">+IF(AND(ISNUMBER(OFFSET('Water Data'!$D$10,0,10*ROW('Water Data'!D33))),'Data Summary'!BX39="Yes"),OFFSET('Water Data'!$D$10,0,10*ROW('Water Data'!D33)),NA())</f>
        <v>#N/A</v>
      </c>
      <c r="J39" s="57" t="e">
        <f ca="true">+IF(AND(ISNUMBER(OFFSET('Water Data'!$E$5,0,10*ROW('Water Data'!E33))),'Data Summary'!BY39="Yes"),100-OFFSET('Water Data'!$E$5,0,10*ROW('Water Data'!E33)),NA())</f>
        <v>#N/A</v>
      </c>
      <c r="K39" s="57" t="e">
        <f ca="true">+IF(AND(ISNUMBER(OFFSET('Water Data'!$E$7,0,10*ROW('Water Data'!E33))),'Data Summary'!BZ39="Yes"),OFFSET('Water Data'!$E$7,0,10*ROW('Water Data'!E33)),NA())</f>
        <v>#N/A</v>
      </c>
      <c r="L39" s="57" t="e">
        <f ca="true">+IF(AND(ISNUMBER(OFFSET('Water Data'!$E$10,0,10*ROW('Water Data'!E33))),'Data Summary'!CA39="Yes"),OFFSET('Water Data'!$E$10,0,10*ROW('Water Data'!E33)),NA())</f>
        <v>#N/A</v>
      </c>
      <c r="M39" s="57" t="e">
        <f ca="true">+IF(AND(ISNUMBER(OFFSET('Water Data'!$F$5,0,10*ROW('Water Data'!F33))),'Data Summary'!CB39="Yes"),100-OFFSET('Water Data'!$F$5,0,10*ROW('Water Data'!F33)),NA())</f>
        <v>#N/A</v>
      </c>
      <c r="N39" s="57" t="e">
        <f ca="true">+IF(AND(ISNUMBER(OFFSET('Water Data'!$F$7,0,10*ROW('Water Data'!F33))),'Data Summary'!CC39="Yes"),OFFSET('Water Data'!$F$7,0,10*ROW('Water Data'!F33)),NA())</f>
        <v>#N/A</v>
      </c>
      <c r="O39" s="57" t="e">
        <f ca="true">+IF(AND(ISNUMBER(OFFSET('Water Data'!$F$10,0,10*ROW('Water Data'!F33))),'Data Summary'!CD39="Yes"),OFFSET('Water Data'!$F$10,0,10*ROW('Water Data'!F33)),NA())</f>
        <v>#N/A</v>
      </c>
      <c r="P39" s="57" t="e">
        <f ca="true">+IF(AND(ISNUMBER(OFFSET('Water Data'!$G$5,0,10*ROW('Water Data'!G33))),'Data Summary'!CE39="Yes"),100-OFFSET('Water Data'!$G$5,0,10*ROW('Water Data'!G33)),NA())</f>
        <v>#N/A</v>
      </c>
      <c r="Q39" s="57" t="e">
        <f ca="true">+IF(AND(ISNUMBER(OFFSET('Water Data'!$G$7,0,10*ROW('Water Data'!G33))),'Data Summary'!CF39="Yes"),OFFSET('Water Data'!$G$7,0,10*ROW('Water Data'!G33)),NA())</f>
        <v>#N/A</v>
      </c>
      <c r="R39" s="57" t="e">
        <f ca="true">+IF(AND(ISNUMBER(OFFSET('Water Data'!$G$10,0,10*ROW('Water Data'!G33))),'Data Summary'!CG39="Yes"),OFFSET('Water Data'!$G$10,0,10*ROW('Water Data'!G33)),NA())</f>
        <v>#N/A</v>
      </c>
      <c r="S39" s="57" t="e">
        <f ca="true">+IF(AND(ISNUMBER(OFFSET('Water Data'!$H$5,0,10*ROW('Water Data'!H33))),'Data Summary'!CH39="Yes"),100-OFFSET('Water Data'!$H$5,0,10*ROW('Water Data'!H33)),NA())</f>
        <v>#N/A</v>
      </c>
      <c r="T39" s="57" t="e">
        <f ca="true">+IF(AND(ISNUMBER(OFFSET('Water Data'!$H$7,0,10*ROW('Water Data'!H33))),'Data Summary'!CI39="Yes"),OFFSET('Water Data'!$H$7,0,10*ROW('Water Data'!H33)),NA())</f>
        <v>#N/A</v>
      </c>
      <c r="U39" s="57" t="e">
        <f ca="true">+IF(AND(ISNUMBER(OFFSET('Water Data'!$H$10,0,10*ROW('Water Data'!H33))),'Data Summary'!CJ39="Yes"),OFFSET('Water Data'!$H$10,0,10*ROW('Water Data'!H33)),NA())</f>
        <v>#N/A</v>
      </c>
      <c r="V39" s="103" t="e">
        <f ca="true">+IF(AND(ISNUMBER(OFFSET('Sanitation Data'!$C$5,0,10*ROW('Sanitation Data'!C33))),'Data Summary'!CK39="Yes"),100-OFFSET('Sanitation Data'!$C$5,0,10*ROW('Sanitation Data'!C33)),NA())</f>
        <v>#N/A</v>
      </c>
      <c r="W39" s="103" t="e">
        <f ca="true">+IF(AND(ISNUMBER(OFFSET('Sanitation Data'!$C$7,0,10*ROW('Sanitation Data'!C33))),'Data Summary'!CL39="Yes"),OFFSET('Sanitation Data'!$C$7,0,10*ROW('Sanitation Data'!C33)),NA())</f>
        <v>#N/A</v>
      </c>
      <c r="X39" s="103" t="e">
        <f ca="true">+IF(AND(ISNUMBER(OFFSET('Sanitation Data'!$C$11,0,10*ROW('Sanitation Data'!C33))),'Data Summary'!CM39="Yes"),OFFSET('Sanitation Data'!$C$11,0,10*ROW('Sanitation Data'!C33)),NA())</f>
        <v>#N/A</v>
      </c>
      <c r="Y39" s="103" t="e">
        <f ca="true">+IF(AND(ISNUMBER(OFFSET('Sanitation Data'!$C$12,0,10*ROW('Sanitation Data'!C33))),'Data Summary'!CN39="Yes"),OFFSET('Sanitation Data'!$C$12,0,10*ROW('Sanitation Data'!C33)),NA())</f>
        <v>#N/A</v>
      </c>
      <c r="Z39" s="103" t="e">
        <f ca="true">+IF(AND(ISNUMBER(OFFSET('Sanitation Data'!$C$13,0,10*ROW('Sanitation Data'!C33))),'Data Summary'!CO39="Yes"),OFFSET('Sanitation Data'!$C$13,0,10*ROW('Sanitation Data'!C33)),NA())</f>
        <v>#N/A</v>
      </c>
      <c r="AA39" s="103" t="e">
        <f ca="true">+IF(AND(ISNUMBER(OFFSET('Sanitation Data'!$D$5,0,10*ROW('Sanitation Data'!D33))),'Data Summary'!CP39="Yes"),100-OFFSET('Sanitation Data'!$D$5,0,10*ROW('Sanitation Data'!D33)),NA())</f>
        <v>#N/A</v>
      </c>
      <c r="AB39" s="103" t="e">
        <f ca="true">+IF(AND(ISNUMBER(OFFSET('Sanitation Data'!$D$7,0,10*ROW('Sanitation Data'!D33))),'Data Summary'!CQ39="Yes"),OFFSET('Sanitation Data'!$D$7,0,10*ROW('Sanitation Data'!D33)),NA())</f>
        <v>#N/A</v>
      </c>
      <c r="AC39" s="103" t="e">
        <f ca="true">+IF(AND(ISNUMBER(OFFSET('Sanitation Data'!$D$11,0,10*ROW('Sanitation Data'!D33))),'Data Summary'!CR39="Yes"),OFFSET('Sanitation Data'!$D$11,0,10*ROW('Sanitation Data'!D33)),NA())</f>
        <v>#N/A</v>
      </c>
      <c r="AD39" s="103" t="e">
        <f ca="true">+IF(AND(ISNUMBER(OFFSET('Sanitation Data'!$D$12,0,10*ROW('Sanitation Data'!D33))),'Data Summary'!CS39="Yes"),OFFSET('Sanitation Data'!$D$12,0,10*ROW('Sanitation Data'!D33)),NA())</f>
        <v>#N/A</v>
      </c>
      <c r="AE39" s="103" t="e">
        <f ca="true">+IF(AND(ISNUMBER(OFFSET('Sanitation Data'!$D$13,0,10*ROW('Sanitation Data'!D33))),'Data Summary'!CT39="Yes"),OFFSET('Sanitation Data'!$D$13,0,10*ROW('Sanitation Data'!D33)),NA())</f>
        <v>#N/A</v>
      </c>
      <c r="AF39" s="103" t="e">
        <f ca="true">+IF(AND(ISNUMBER(OFFSET('Sanitation Data'!$E$5,0,10*ROW('Sanitation Data'!E33))),'Data Summary'!CU39="Yes"),100-OFFSET('Sanitation Data'!$E$5,0,10*ROW('Sanitation Data'!E33)),NA())</f>
        <v>#N/A</v>
      </c>
      <c r="AG39" s="103" t="e">
        <f ca="true">+IF(AND(ISNUMBER(OFFSET('Sanitation Data'!$E$7,0,10*ROW('Sanitation Data'!E33))),'Data Summary'!CV39="Yes"),OFFSET('Sanitation Data'!$E$7,0,10*ROW('Sanitation Data'!E33)),NA())</f>
        <v>#N/A</v>
      </c>
      <c r="AH39" s="103" t="e">
        <f ca="true">+IF(AND(ISNUMBER(OFFSET('Sanitation Data'!$E$11,0,10*ROW('Sanitation Data'!E33))),'Data Summary'!CW39="Yes"),OFFSET('Sanitation Data'!$E$11,0,10*ROW('Sanitation Data'!E33)),NA())</f>
        <v>#N/A</v>
      </c>
      <c r="AI39" s="103" t="e">
        <f ca="true">+IF(AND(ISNUMBER(OFFSET('Sanitation Data'!$E$12,0,10*ROW('Sanitation Data'!E33))),'Data Summary'!CX39="Yes"),OFFSET('Sanitation Data'!$E$12,0,10*ROW('Sanitation Data'!E33)),NA())</f>
        <v>#N/A</v>
      </c>
      <c r="AJ39" s="103" t="e">
        <f ca="true">+IF(AND(ISNUMBER(OFFSET('Sanitation Data'!$E$13,0,10*ROW('Sanitation Data'!E33))),'Data Summary'!CY39="Yes"),OFFSET('Sanitation Data'!$E$13,0,10*ROW('Sanitation Data'!E33)),NA())</f>
        <v>#N/A</v>
      </c>
      <c r="AK39" s="103" t="e">
        <f ca="true">+IF(AND(ISNUMBER(OFFSET('Sanitation Data'!$F$5,0,10*ROW('Sanitation Data'!F33))),'Data Summary'!CZ39="Yes"),100-OFFSET('Sanitation Data'!$F$5,0,10*ROW('Sanitation Data'!F33)),NA())</f>
        <v>#N/A</v>
      </c>
      <c r="AL39" s="103" t="e">
        <f ca="true">+IF(AND(ISNUMBER(OFFSET('Sanitation Data'!$F$7,0,10*ROW('Sanitation Data'!F33))),'Data Summary'!DA39="Yes"),OFFSET('Sanitation Data'!$F$7,0,10*ROW('Sanitation Data'!F33)),NA())</f>
        <v>#N/A</v>
      </c>
      <c r="AM39" s="103" t="e">
        <f ca="true">+IF(AND(ISNUMBER(OFFSET('Sanitation Data'!$F$11,0,10*ROW('Sanitation Data'!F33))),'Data Summary'!DB39="Yes"),OFFSET('Sanitation Data'!$F$11,0,10*ROW('Sanitation Data'!F33)),NA())</f>
        <v>#N/A</v>
      </c>
      <c r="AN39" s="103" t="e">
        <f ca="true">+IF(AND(ISNUMBER(OFFSET('Sanitation Data'!$F$12,0,10*ROW('Sanitation Data'!F33))),'Data Summary'!DC39="Yes"),OFFSET('Sanitation Data'!$F$12,0,10*ROW('Sanitation Data'!F33)),NA())</f>
        <v>#N/A</v>
      </c>
      <c r="AO39" s="103" t="e">
        <f ca="true">+IF(AND(ISNUMBER(OFFSET('Sanitation Data'!$F$13,0,10*ROW('Sanitation Data'!F33))),'Data Summary'!DD39="Yes"),OFFSET('Sanitation Data'!$F$13,0,10*ROW('Sanitation Data'!F33)),NA())</f>
        <v>#N/A</v>
      </c>
      <c r="AP39" s="103" t="e">
        <f ca="true">+IF(AND(ISNUMBER(OFFSET('Sanitation Data'!$G$5,0,10*ROW('Sanitation Data'!G33))),'Data Summary'!DE39="Yes"),100-OFFSET('Sanitation Data'!$G$5,0,10*ROW('Sanitation Data'!G33)),NA())</f>
        <v>#N/A</v>
      </c>
      <c r="AQ39" s="103" t="e">
        <f ca="true">+IF(AND(ISNUMBER(OFFSET('Sanitation Data'!$G$7,0,10*ROW('Sanitation Data'!G33))),'Data Summary'!DF39="Yes"),OFFSET('Sanitation Data'!$G$7,0,10*ROW('Sanitation Data'!G33)),NA())</f>
        <v>#N/A</v>
      </c>
      <c r="AR39" s="103" t="e">
        <f ca="true">+IF(AND(ISNUMBER(OFFSET('Sanitation Data'!$G$11,0,10*ROW('Sanitation Data'!G33))),'Data Summary'!DG39="Yes"),OFFSET('Sanitation Data'!$G$11,0,10*ROW('Sanitation Data'!G33)),NA())</f>
        <v>#N/A</v>
      </c>
      <c r="AS39" s="103" t="e">
        <f ca="true">+IF(AND(ISNUMBER(OFFSET('Sanitation Data'!$G$12,0,10*ROW('Sanitation Data'!G33))),'Data Summary'!DH39="Yes"),OFFSET('Sanitation Data'!$G$12,0,10*ROW('Sanitation Data'!G33)),NA())</f>
        <v>#N/A</v>
      </c>
      <c r="AT39" s="103" t="e">
        <f ca="true">+IF(AND(ISNUMBER(OFFSET('Sanitation Data'!$G$13,0,10*ROW('Sanitation Data'!G33))),'Data Summary'!DI39="Yes"),OFFSET('Sanitation Data'!$G$13,0,10*ROW('Sanitation Data'!G33)),NA())</f>
        <v>#N/A</v>
      </c>
      <c r="AU39" s="103" t="e">
        <f ca="true">+IF(AND(ISNUMBER(OFFSET('Sanitation Data'!$H$5,0,10*ROW('Sanitation Data'!H33))),'Data Summary'!DJ39="Yes"),100-OFFSET('Sanitation Data'!$H$5,0,10*ROW('Sanitation Data'!H33)),NA())</f>
        <v>#N/A</v>
      </c>
      <c r="AV39" s="103" t="e">
        <f ca="true">+IF(AND(ISNUMBER(OFFSET('Sanitation Data'!$H$7,0,10*ROW('Sanitation Data'!H33))),'Data Summary'!DK39="Yes"),OFFSET('Sanitation Data'!$H$7,0,10*ROW('Sanitation Data'!H33)),NA())</f>
        <v>#N/A</v>
      </c>
      <c r="AW39" s="103" t="e">
        <f ca="true">+IF(AND(ISNUMBER(OFFSET('Sanitation Data'!$H$11,0,10*ROW('Sanitation Data'!H33))),'Data Summary'!DL39="Yes"),OFFSET('Sanitation Data'!$H$11,0,10*ROW('Sanitation Data'!H33)),NA())</f>
        <v>#N/A</v>
      </c>
      <c r="AX39" s="103" t="e">
        <f ca="true">+IF(AND(ISNUMBER(OFFSET('Sanitation Data'!$H$12,0,10*ROW('Sanitation Data'!H33))),'Data Summary'!DM39="Yes"),OFFSET('Sanitation Data'!$H$12,0,10*ROW('Sanitation Data'!H33)),NA())</f>
        <v>#N/A</v>
      </c>
      <c r="AY39" s="103" t="e">
        <f ca="true">+IF(AND(ISNUMBER(OFFSET('Sanitation Data'!$H$13,0,10*ROW('Sanitation Data'!H33))),'Data Summary'!DN39="Yes"),OFFSET('Sanitation Data'!$H$13,0,10*ROW('Sanitation Data'!H33)),NA())</f>
        <v>#N/A</v>
      </c>
      <c r="AZ39" s="108" t="e">
        <f ca="true">+IF(AND(ISNUMBER(OFFSET('Hygiene Data'!$C$6,0,10*ROW('Hygiene Data'!C33))),'Data Summary'!DO39="Yes"),OFFSET('Hygiene Data'!$C$6,0,10*ROW('Hygiene Data'!C33)),NA())</f>
        <v>#N/A</v>
      </c>
      <c r="BA39" s="108" t="e">
        <f ca="true">+IF(AND(ISNUMBER(OFFSET('Hygiene Data'!$C$8,0,10*ROW('Hygiene Data'!C33))),'Data Summary'!DP39="Yes"),OFFSET('Hygiene Data'!$C$8,0,10*ROW('Hygiene Data'!C33)),NA())</f>
        <v>#N/A</v>
      </c>
      <c r="BB39" s="108" t="e">
        <f ca="true">+IF(AND(ISNUMBER(OFFSET('Hygiene Data'!$C$10,0,10*ROW('Hygiene Data'!C33))),'Data Summary'!DQ39="Yes"),OFFSET('Hygiene Data'!$C$10,0,10*ROW('Hygiene Data'!C33)),NA())</f>
        <v>#N/A</v>
      </c>
      <c r="BC39" s="108" t="e">
        <f ca="true">+IF(AND(ISNUMBER(OFFSET('Hygiene Data'!$D$6,0,10*ROW('Hygiene Data'!D33))),'Data Summary'!DR39="Yes"),OFFSET('Hygiene Data'!$D$6,0,10*ROW('Hygiene Data'!D33)),NA())</f>
        <v>#N/A</v>
      </c>
      <c r="BD39" s="108" t="e">
        <f ca="true">+IF(AND(ISNUMBER(OFFSET('Hygiene Data'!$D$8,0,10*ROW('Hygiene Data'!D33))),'Data Summary'!DS39="Yes"),OFFSET('Hygiene Data'!$D$8,0,10*ROW('Hygiene Data'!D33)),NA())</f>
        <v>#N/A</v>
      </c>
      <c r="BE39" s="108" t="e">
        <f ca="true">+IF(AND(ISNUMBER(OFFSET('Hygiene Data'!$D$10,0,10*ROW('Hygiene Data'!D33))),'Data Summary'!DT39="Yes"),OFFSET('Hygiene Data'!$D$10,0,10*ROW('Hygiene Data'!D33)),NA())</f>
        <v>#N/A</v>
      </c>
      <c r="BF39" s="108" t="e">
        <f ca="true">+IF(AND(ISNUMBER(OFFSET('Hygiene Data'!$E$6,0,10*ROW('Hygiene Data'!E33))),'Data Summary'!DU39="Yes"),OFFSET('Hygiene Data'!$E$6,0,10*ROW('Hygiene Data'!E33)),NA())</f>
        <v>#N/A</v>
      </c>
      <c r="BG39" s="108" t="e">
        <f ca="true">+IF(AND(ISNUMBER(OFFSET('Hygiene Data'!$E$8,0,10*ROW('Hygiene Data'!E33))),'Data Summary'!DV39="Yes"),OFFSET('Hygiene Data'!$E$8,0,10*ROW('Hygiene Data'!E33)),NA())</f>
        <v>#N/A</v>
      </c>
      <c r="BH39" s="108" t="e">
        <f ca="true">+IF(AND(ISNUMBER(OFFSET('Hygiene Data'!$E$10,0,10*ROW('Hygiene Data'!E33))),'Data Summary'!DW39="Yes"),OFFSET('Hygiene Data'!$E$10,0,10*ROW('Hygiene Data'!E33)),NA())</f>
        <v>#N/A</v>
      </c>
      <c r="BI39" s="108" t="e">
        <f ca="true">+IF(AND(ISNUMBER(OFFSET('Hygiene Data'!$F$6,0,10*ROW('Hygiene Data'!F33))),'Data Summary'!DX39="Yes"),OFFSET('Hygiene Data'!$F$6,0,10*ROW('Hygiene Data'!F33)),NA())</f>
        <v>#N/A</v>
      </c>
      <c r="BJ39" s="108" t="e">
        <f ca="true">+IF(AND(ISNUMBER(OFFSET('Hygiene Data'!$F$8,0,10*ROW('Hygiene Data'!F33))),'Data Summary'!DY39="Yes"),OFFSET('Hygiene Data'!$F$8,0,10*ROW('Hygiene Data'!F33)),NA())</f>
        <v>#N/A</v>
      </c>
      <c r="BK39" s="108" t="e">
        <f ca="true">+IF(AND(ISNUMBER(OFFSET('Hygiene Data'!$F$10,0,10*ROW('Hygiene Data'!F33))),'Data Summary'!DZ39="Yes"),OFFSET('Hygiene Data'!$F$10,0,10*ROW('Hygiene Data'!F33)),NA())</f>
        <v>#N/A</v>
      </c>
      <c r="BL39" s="108" t="e">
        <f ca="true">+IF(AND(ISNUMBER(OFFSET('Hygiene Data'!$G$6,0,10*ROW('Hygiene Data'!G33))),'Data Summary'!EA39="Yes"),OFFSET('Hygiene Data'!$G$6,0,10*ROW('Hygiene Data'!G33)),NA())</f>
        <v>#N/A</v>
      </c>
      <c r="BM39" s="108" t="e">
        <f ca="true">+IF(AND(ISNUMBER(OFFSET('Hygiene Data'!$G$8,0,10*ROW('Hygiene Data'!G33))),'Data Summary'!EB39="Yes"),OFFSET('Hygiene Data'!$G$8,0,10*ROW('Hygiene Data'!G33)),NA())</f>
        <v>#N/A</v>
      </c>
      <c r="BN39" s="108" t="e">
        <f ca="true">+IF(AND(ISNUMBER(OFFSET('Hygiene Data'!$G$10,0,10*ROW('Hygiene Data'!G33))),'Data Summary'!EC39="Yes"),OFFSET('Hygiene Data'!$G$10,0,10*ROW('Hygiene Data'!G33)),NA())</f>
        <v>#N/A</v>
      </c>
      <c r="BO39" s="108" t="e">
        <f ca="true">+IF(AND(ISNUMBER(OFFSET('Hygiene Data'!$H$6,0,10*ROW('Hygiene Data'!H33))),'Data Summary'!ED39="Yes"),OFFSET('Hygiene Data'!$H$6,0,10*ROW('Hygiene Data'!H33)),NA())</f>
        <v>#N/A</v>
      </c>
      <c r="BP39" s="108" t="e">
        <f ca="true">+IF(AND(ISNUMBER(OFFSET('Hygiene Data'!$H$8,0,10*ROW('Hygiene Data'!H33))),'Data Summary'!EE39="Yes"),OFFSET('Hygiene Data'!$H$8,0,10*ROW('Hygiene Data'!H33)),NA())</f>
        <v>#N/A</v>
      </c>
      <c r="BQ39" s="108" t="e">
        <f ca="true">+IF(AND(ISNUMBER(OFFSET('Hygiene Data'!$H$10,0,10*ROW('Hygiene Data'!H33))),'Data Summary'!EF39="Yes"),OFFSET('Hygiene Data'!$H$10,0,10*ROW('Hygiene Data'!H33)),NA())</f>
        <v>#N/A</v>
      </c>
    </row>
    <row r="40" x14ac:dyDescent="0.2">
      <c r="A40" s="56" t="e">
        <f ca="true">+IF(OFFSET('Water Data'!$B$1,0,10*ROW('Water Data'!B34))="",NA(),OFFSET('Water Data'!$B$1,0,10*ROW('Water Data'!B34)))</f>
        <v>#N/A</v>
      </c>
      <c r="B40" s="56" t="e">
        <f ca="true">+IF(OFFSET('Water Data'!$A$3,0,10*ROW('Water Data'!A37))="",NA(),OFFSET('Water Data'!$A$3,0,10*ROW('Water Data'!A37)))</f>
        <v>#N/A</v>
      </c>
      <c r="C40" s="56" t="e">
        <f ca="true">+IF(OFFSET('Water Data'!$C$3,0,10*ROW('Water Data'!C37))="",NA(),OFFSET('Water Data'!$C$3,0,10*ROW('Water Data'!C37)))</f>
        <v>#N/A</v>
      </c>
      <c r="D40" s="57" t="e">
        <f ca="true">+IF(AND(ISNUMBER(OFFSET('Water Data'!$C$5,0,10*ROW('Water Data'!C34))),'Data Summary'!BS40="Yes"),100-OFFSET('Water Data'!$C$5,0,10*ROW('Water Data'!C34)),NA())</f>
        <v>#N/A</v>
      </c>
      <c r="E40" s="57" t="e">
        <f ca="true">+IF(AND(ISNUMBER(OFFSET('Water Data'!$C$7,0,10*ROW('Water Data'!C34))),'Data Summary'!BT40="Yes"),OFFSET('Water Data'!$C$7,0,10*ROW('Water Data'!C34)),NA())</f>
        <v>#N/A</v>
      </c>
      <c r="F40" s="57" t="e">
        <f ca="true">+IF(AND(ISNUMBER(OFFSET('Water Data'!$C$10,0,10*ROW('Water Data'!C34))),'Data Summary'!BU40="Yes"),OFFSET('Water Data'!$C$10,0,10*ROW('Water Data'!C34)),NA())</f>
        <v>#N/A</v>
      </c>
      <c r="G40" s="57" t="e">
        <f ca="true">+IF(AND(ISNUMBER(OFFSET('Water Data'!$D$5,0,10*ROW('Water Data'!D34))),'Data Summary'!BV40="Yes"),100-OFFSET('Water Data'!$D$5,0,10*ROW('Water Data'!D34)),NA())</f>
        <v>#N/A</v>
      </c>
      <c r="H40" s="57" t="e">
        <f ca="true">+IF(AND(ISNUMBER(OFFSET('Water Data'!$D$7,0,10*ROW('Water Data'!D34))),'Data Summary'!BW40="Yes"),OFFSET('Water Data'!$D$7,0,10*ROW('Water Data'!D34)),NA())</f>
        <v>#N/A</v>
      </c>
      <c r="I40" s="57" t="e">
        <f ca="true">+IF(AND(ISNUMBER(OFFSET('Water Data'!$D$10,0,10*ROW('Water Data'!D34))),'Data Summary'!BX40="Yes"),OFFSET('Water Data'!$D$10,0,10*ROW('Water Data'!D34)),NA())</f>
        <v>#N/A</v>
      </c>
      <c r="J40" s="57" t="e">
        <f ca="true">+IF(AND(ISNUMBER(OFFSET('Water Data'!$E$5,0,10*ROW('Water Data'!E34))),'Data Summary'!BY40="Yes"),100-OFFSET('Water Data'!$E$5,0,10*ROW('Water Data'!E34)),NA())</f>
        <v>#N/A</v>
      </c>
      <c r="K40" s="57" t="e">
        <f ca="true">+IF(AND(ISNUMBER(OFFSET('Water Data'!$E$7,0,10*ROW('Water Data'!E34))),'Data Summary'!BZ40="Yes"),OFFSET('Water Data'!$E$7,0,10*ROW('Water Data'!E34)),NA())</f>
        <v>#N/A</v>
      </c>
      <c r="L40" s="57" t="e">
        <f ca="true">+IF(AND(ISNUMBER(OFFSET('Water Data'!$E$10,0,10*ROW('Water Data'!E34))),'Data Summary'!CA40="Yes"),OFFSET('Water Data'!$E$10,0,10*ROW('Water Data'!E34)),NA())</f>
        <v>#N/A</v>
      </c>
      <c r="M40" s="57" t="e">
        <f ca="true">+IF(AND(ISNUMBER(OFFSET('Water Data'!$F$5,0,10*ROW('Water Data'!F34))),'Data Summary'!CB40="Yes"),100-OFFSET('Water Data'!$F$5,0,10*ROW('Water Data'!F34)),NA())</f>
        <v>#N/A</v>
      </c>
      <c r="N40" s="57" t="e">
        <f ca="true">+IF(AND(ISNUMBER(OFFSET('Water Data'!$F$7,0,10*ROW('Water Data'!F34))),'Data Summary'!CC40="Yes"),OFFSET('Water Data'!$F$7,0,10*ROW('Water Data'!F34)),NA())</f>
        <v>#N/A</v>
      </c>
      <c r="O40" s="57" t="e">
        <f ca="true">+IF(AND(ISNUMBER(OFFSET('Water Data'!$F$10,0,10*ROW('Water Data'!F34))),'Data Summary'!CD40="Yes"),OFFSET('Water Data'!$F$10,0,10*ROW('Water Data'!F34)),NA())</f>
        <v>#N/A</v>
      </c>
      <c r="P40" s="57" t="e">
        <f ca="true">+IF(AND(ISNUMBER(OFFSET('Water Data'!$G$5,0,10*ROW('Water Data'!G34))),'Data Summary'!CE40="Yes"),100-OFFSET('Water Data'!$G$5,0,10*ROW('Water Data'!G34)),NA())</f>
        <v>#N/A</v>
      </c>
      <c r="Q40" s="57" t="e">
        <f ca="true">+IF(AND(ISNUMBER(OFFSET('Water Data'!$G$7,0,10*ROW('Water Data'!G34))),'Data Summary'!CF40="Yes"),OFFSET('Water Data'!$G$7,0,10*ROW('Water Data'!G34)),NA())</f>
        <v>#N/A</v>
      </c>
      <c r="R40" s="57" t="e">
        <f ca="true">+IF(AND(ISNUMBER(OFFSET('Water Data'!$G$10,0,10*ROW('Water Data'!G34))),'Data Summary'!CG40="Yes"),OFFSET('Water Data'!$G$10,0,10*ROW('Water Data'!G34)),NA())</f>
        <v>#N/A</v>
      </c>
      <c r="S40" s="57" t="e">
        <f ca="true">+IF(AND(ISNUMBER(OFFSET('Water Data'!$H$5,0,10*ROW('Water Data'!H34))),'Data Summary'!CH40="Yes"),100-OFFSET('Water Data'!$H$5,0,10*ROW('Water Data'!H34)),NA())</f>
        <v>#N/A</v>
      </c>
      <c r="T40" s="57" t="e">
        <f ca="true">+IF(AND(ISNUMBER(OFFSET('Water Data'!$H$7,0,10*ROW('Water Data'!H34))),'Data Summary'!CI40="Yes"),OFFSET('Water Data'!$H$7,0,10*ROW('Water Data'!H34)),NA())</f>
        <v>#N/A</v>
      </c>
      <c r="U40" s="57" t="e">
        <f ca="true">+IF(AND(ISNUMBER(OFFSET('Water Data'!$H$10,0,10*ROW('Water Data'!H34))),'Data Summary'!CJ40="Yes"),OFFSET('Water Data'!$H$10,0,10*ROW('Water Data'!H34)),NA())</f>
        <v>#N/A</v>
      </c>
      <c r="V40" s="103" t="e">
        <f ca="true">+IF(AND(ISNUMBER(OFFSET('Sanitation Data'!$C$5,0,10*ROW('Sanitation Data'!C34))),'Data Summary'!CK40="Yes"),100-OFFSET('Sanitation Data'!$C$5,0,10*ROW('Sanitation Data'!C34)),NA())</f>
        <v>#N/A</v>
      </c>
      <c r="W40" s="103" t="e">
        <f ca="true">+IF(AND(ISNUMBER(OFFSET('Sanitation Data'!$C$7,0,10*ROW('Sanitation Data'!C34))),'Data Summary'!CL40="Yes"),OFFSET('Sanitation Data'!$C$7,0,10*ROW('Sanitation Data'!C34)),NA())</f>
        <v>#N/A</v>
      </c>
      <c r="X40" s="103" t="e">
        <f ca="true">+IF(AND(ISNUMBER(OFFSET('Sanitation Data'!$C$11,0,10*ROW('Sanitation Data'!C34))),'Data Summary'!CM40="Yes"),OFFSET('Sanitation Data'!$C$11,0,10*ROW('Sanitation Data'!C34)),NA())</f>
        <v>#N/A</v>
      </c>
      <c r="Y40" s="103" t="e">
        <f ca="true">+IF(AND(ISNUMBER(OFFSET('Sanitation Data'!$C$12,0,10*ROW('Sanitation Data'!C34))),'Data Summary'!CN40="Yes"),OFFSET('Sanitation Data'!$C$12,0,10*ROW('Sanitation Data'!C34)),NA())</f>
        <v>#N/A</v>
      </c>
      <c r="Z40" s="103" t="e">
        <f ca="true">+IF(AND(ISNUMBER(OFFSET('Sanitation Data'!$C$13,0,10*ROW('Sanitation Data'!C34))),'Data Summary'!CO40="Yes"),OFFSET('Sanitation Data'!$C$13,0,10*ROW('Sanitation Data'!C34)),NA())</f>
        <v>#N/A</v>
      </c>
      <c r="AA40" s="103" t="e">
        <f ca="true">+IF(AND(ISNUMBER(OFFSET('Sanitation Data'!$D$5,0,10*ROW('Sanitation Data'!D34))),'Data Summary'!CP40="Yes"),100-OFFSET('Sanitation Data'!$D$5,0,10*ROW('Sanitation Data'!D34)),NA())</f>
        <v>#N/A</v>
      </c>
      <c r="AB40" s="103" t="e">
        <f ca="true">+IF(AND(ISNUMBER(OFFSET('Sanitation Data'!$D$7,0,10*ROW('Sanitation Data'!D34))),'Data Summary'!CQ40="Yes"),OFFSET('Sanitation Data'!$D$7,0,10*ROW('Sanitation Data'!D34)),NA())</f>
        <v>#N/A</v>
      </c>
      <c r="AC40" s="103" t="e">
        <f ca="true">+IF(AND(ISNUMBER(OFFSET('Sanitation Data'!$D$11,0,10*ROW('Sanitation Data'!D34))),'Data Summary'!CR40="Yes"),OFFSET('Sanitation Data'!$D$11,0,10*ROW('Sanitation Data'!D34)),NA())</f>
        <v>#N/A</v>
      </c>
      <c r="AD40" s="103" t="e">
        <f ca="true">+IF(AND(ISNUMBER(OFFSET('Sanitation Data'!$D$12,0,10*ROW('Sanitation Data'!D34))),'Data Summary'!CS40="Yes"),OFFSET('Sanitation Data'!$D$12,0,10*ROW('Sanitation Data'!D34)),NA())</f>
        <v>#N/A</v>
      </c>
      <c r="AE40" s="103" t="e">
        <f ca="true">+IF(AND(ISNUMBER(OFFSET('Sanitation Data'!$D$13,0,10*ROW('Sanitation Data'!D34))),'Data Summary'!CT40="Yes"),OFFSET('Sanitation Data'!$D$13,0,10*ROW('Sanitation Data'!D34)),NA())</f>
        <v>#N/A</v>
      </c>
      <c r="AF40" s="103" t="e">
        <f ca="true">+IF(AND(ISNUMBER(OFFSET('Sanitation Data'!$E$5,0,10*ROW('Sanitation Data'!E34))),'Data Summary'!CU40="Yes"),100-OFFSET('Sanitation Data'!$E$5,0,10*ROW('Sanitation Data'!E34)),NA())</f>
        <v>#N/A</v>
      </c>
      <c r="AG40" s="103" t="e">
        <f ca="true">+IF(AND(ISNUMBER(OFFSET('Sanitation Data'!$E$7,0,10*ROW('Sanitation Data'!E34))),'Data Summary'!CV40="Yes"),OFFSET('Sanitation Data'!$E$7,0,10*ROW('Sanitation Data'!E34)),NA())</f>
        <v>#N/A</v>
      </c>
      <c r="AH40" s="103" t="e">
        <f ca="true">+IF(AND(ISNUMBER(OFFSET('Sanitation Data'!$E$11,0,10*ROW('Sanitation Data'!E34))),'Data Summary'!CW40="Yes"),OFFSET('Sanitation Data'!$E$11,0,10*ROW('Sanitation Data'!E34)),NA())</f>
        <v>#N/A</v>
      </c>
      <c r="AI40" s="103" t="e">
        <f ca="true">+IF(AND(ISNUMBER(OFFSET('Sanitation Data'!$E$12,0,10*ROW('Sanitation Data'!E34))),'Data Summary'!CX40="Yes"),OFFSET('Sanitation Data'!$E$12,0,10*ROW('Sanitation Data'!E34)),NA())</f>
        <v>#N/A</v>
      </c>
      <c r="AJ40" s="103" t="e">
        <f ca="true">+IF(AND(ISNUMBER(OFFSET('Sanitation Data'!$E$13,0,10*ROW('Sanitation Data'!E34))),'Data Summary'!CY40="Yes"),OFFSET('Sanitation Data'!$E$13,0,10*ROW('Sanitation Data'!E34)),NA())</f>
        <v>#N/A</v>
      </c>
      <c r="AK40" s="103" t="e">
        <f ca="true">+IF(AND(ISNUMBER(OFFSET('Sanitation Data'!$F$5,0,10*ROW('Sanitation Data'!F34))),'Data Summary'!CZ40="Yes"),100-OFFSET('Sanitation Data'!$F$5,0,10*ROW('Sanitation Data'!F34)),NA())</f>
        <v>#N/A</v>
      </c>
      <c r="AL40" s="103" t="e">
        <f ca="true">+IF(AND(ISNUMBER(OFFSET('Sanitation Data'!$F$7,0,10*ROW('Sanitation Data'!F34))),'Data Summary'!DA40="Yes"),OFFSET('Sanitation Data'!$F$7,0,10*ROW('Sanitation Data'!F34)),NA())</f>
        <v>#N/A</v>
      </c>
      <c r="AM40" s="103" t="e">
        <f ca="true">+IF(AND(ISNUMBER(OFFSET('Sanitation Data'!$F$11,0,10*ROW('Sanitation Data'!F34))),'Data Summary'!DB40="Yes"),OFFSET('Sanitation Data'!$F$11,0,10*ROW('Sanitation Data'!F34)),NA())</f>
        <v>#N/A</v>
      </c>
      <c r="AN40" s="103" t="e">
        <f ca="true">+IF(AND(ISNUMBER(OFFSET('Sanitation Data'!$F$12,0,10*ROW('Sanitation Data'!F34))),'Data Summary'!DC40="Yes"),OFFSET('Sanitation Data'!$F$12,0,10*ROW('Sanitation Data'!F34)),NA())</f>
        <v>#N/A</v>
      </c>
      <c r="AO40" s="103" t="e">
        <f ca="true">+IF(AND(ISNUMBER(OFFSET('Sanitation Data'!$F$13,0,10*ROW('Sanitation Data'!F34))),'Data Summary'!DD40="Yes"),OFFSET('Sanitation Data'!$F$13,0,10*ROW('Sanitation Data'!F34)),NA())</f>
        <v>#N/A</v>
      </c>
      <c r="AP40" s="103" t="e">
        <f ca="true">+IF(AND(ISNUMBER(OFFSET('Sanitation Data'!$G$5,0,10*ROW('Sanitation Data'!G34))),'Data Summary'!DE40="Yes"),100-OFFSET('Sanitation Data'!$G$5,0,10*ROW('Sanitation Data'!G34)),NA())</f>
        <v>#N/A</v>
      </c>
      <c r="AQ40" s="103" t="e">
        <f ca="true">+IF(AND(ISNUMBER(OFFSET('Sanitation Data'!$G$7,0,10*ROW('Sanitation Data'!G34))),'Data Summary'!DF40="Yes"),OFFSET('Sanitation Data'!$G$7,0,10*ROW('Sanitation Data'!G34)),NA())</f>
        <v>#N/A</v>
      </c>
      <c r="AR40" s="103" t="e">
        <f ca="true">+IF(AND(ISNUMBER(OFFSET('Sanitation Data'!$G$11,0,10*ROW('Sanitation Data'!G34))),'Data Summary'!DG40="Yes"),OFFSET('Sanitation Data'!$G$11,0,10*ROW('Sanitation Data'!G34)),NA())</f>
        <v>#N/A</v>
      </c>
      <c r="AS40" s="103" t="e">
        <f ca="true">+IF(AND(ISNUMBER(OFFSET('Sanitation Data'!$G$12,0,10*ROW('Sanitation Data'!G34))),'Data Summary'!DH40="Yes"),OFFSET('Sanitation Data'!$G$12,0,10*ROW('Sanitation Data'!G34)),NA())</f>
        <v>#N/A</v>
      </c>
      <c r="AT40" s="103" t="e">
        <f ca="true">+IF(AND(ISNUMBER(OFFSET('Sanitation Data'!$G$13,0,10*ROW('Sanitation Data'!G34))),'Data Summary'!DI40="Yes"),OFFSET('Sanitation Data'!$G$13,0,10*ROW('Sanitation Data'!G34)),NA())</f>
        <v>#N/A</v>
      </c>
      <c r="AU40" s="103" t="e">
        <f ca="true">+IF(AND(ISNUMBER(OFFSET('Sanitation Data'!$H$5,0,10*ROW('Sanitation Data'!H34))),'Data Summary'!DJ40="Yes"),100-OFFSET('Sanitation Data'!$H$5,0,10*ROW('Sanitation Data'!H34)),NA())</f>
        <v>#N/A</v>
      </c>
      <c r="AV40" s="103" t="e">
        <f ca="true">+IF(AND(ISNUMBER(OFFSET('Sanitation Data'!$H$7,0,10*ROW('Sanitation Data'!H34))),'Data Summary'!DK40="Yes"),OFFSET('Sanitation Data'!$H$7,0,10*ROW('Sanitation Data'!H34)),NA())</f>
        <v>#N/A</v>
      </c>
      <c r="AW40" s="103" t="e">
        <f ca="true">+IF(AND(ISNUMBER(OFFSET('Sanitation Data'!$H$11,0,10*ROW('Sanitation Data'!H34))),'Data Summary'!DL40="Yes"),OFFSET('Sanitation Data'!$H$11,0,10*ROW('Sanitation Data'!H34)),NA())</f>
        <v>#N/A</v>
      </c>
      <c r="AX40" s="103" t="e">
        <f ca="true">+IF(AND(ISNUMBER(OFFSET('Sanitation Data'!$H$12,0,10*ROW('Sanitation Data'!H34))),'Data Summary'!DM40="Yes"),OFFSET('Sanitation Data'!$H$12,0,10*ROW('Sanitation Data'!H34)),NA())</f>
        <v>#N/A</v>
      </c>
      <c r="AY40" s="103" t="e">
        <f ca="true">+IF(AND(ISNUMBER(OFFSET('Sanitation Data'!$H$13,0,10*ROW('Sanitation Data'!H34))),'Data Summary'!DN40="Yes"),OFFSET('Sanitation Data'!$H$13,0,10*ROW('Sanitation Data'!H34)),NA())</f>
        <v>#N/A</v>
      </c>
      <c r="AZ40" s="108" t="e">
        <f ca="true">+IF(AND(ISNUMBER(OFFSET('Hygiene Data'!$C$6,0,10*ROW('Hygiene Data'!C34))),'Data Summary'!DO40="Yes"),OFFSET('Hygiene Data'!$C$6,0,10*ROW('Hygiene Data'!C34)),NA())</f>
        <v>#N/A</v>
      </c>
      <c r="BA40" s="108" t="e">
        <f ca="true">+IF(AND(ISNUMBER(OFFSET('Hygiene Data'!$C$8,0,10*ROW('Hygiene Data'!C34))),'Data Summary'!DP40="Yes"),OFFSET('Hygiene Data'!$C$8,0,10*ROW('Hygiene Data'!C34)),NA())</f>
        <v>#N/A</v>
      </c>
      <c r="BB40" s="108" t="e">
        <f ca="true">+IF(AND(ISNUMBER(OFFSET('Hygiene Data'!$C$10,0,10*ROW('Hygiene Data'!C34))),'Data Summary'!DQ40="Yes"),OFFSET('Hygiene Data'!$C$10,0,10*ROW('Hygiene Data'!C34)),NA())</f>
        <v>#N/A</v>
      </c>
      <c r="BC40" s="108" t="e">
        <f ca="true">+IF(AND(ISNUMBER(OFFSET('Hygiene Data'!$D$6,0,10*ROW('Hygiene Data'!D34))),'Data Summary'!DR40="Yes"),OFFSET('Hygiene Data'!$D$6,0,10*ROW('Hygiene Data'!D34)),NA())</f>
        <v>#N/A</v>
      </c>
      <c r="BD40" s="108" t="e">
        <f ca="true">+IF(AND(ISNUMBER(OFFSET('Hygiene Data'!$D$8,0,10*ROW('Hygiene Data'!D34))),'Data Summary'!DS40="Yes"),OFFSET('Hygiene Data'!$D$8,0,10*ROW('Hygiene Data'!D34)),NA())</f>
        <v>#N/A</v>
      </c>
      <c r="BE40" s="108" t="e">
        <f ca="true">+IF(AND(ISNUMBER(OFFSET('Hygiene Data'!$D$10,0,10*ROW('Hygiene Data'!D34))),'Data Summary'!DT40="Yes"),OFFSET('Hygiene Data'!$D$10,0,10*ROW('Hygiene Data'!D34)),NA())</f>
        <v>#N/A</v>
      </c>
      <c r="BF40" s="108" t="e">
        <f ca="true">+IF(AND(ISNUMBER(OFFSET('Hygiene Data'!$E$6,0,10*ROW('Hygiene Data'!E34))),'Data Summary'!DU40="Yes"),OFFSET('Hygiene Data'!$E$6,0,10*ROW('Hygiene Data'!E34)),NA())</f>
        <v>#N/A</v>
      </c>
      <c r="BG40" s="108" t="e">
        <f ca="true">+IF(AND(ISNUMBER(OFFSET('Hygiene Data'!$E$8,0,10*ROW('Hygiene Data'!E34))),'Data Summary'!DV40="Yes"),OFFSET('Hygiene Data'!$E$8,0,10*ROW('Hygiene Data'!E34)),NA())</f>
        <v>#N/A</v>
      </c>
      <c r="BH40" s="108" t="e">
        <f ca="true">+IF(AND(ISNUMBER(OFFSET('Hygiene Data'!$E$10,0,10*ROW('Hygiene Data'!E34))),'Data Summary'!DW40="Yes"),OFFSET('Hygiene Data'!$E$10,0,10*ROW('Hygiene Data'!E34)),NA())</f>
        <v>#N/A</v>
      </c>
      <c r="BI40" s="108" t="e">
        <f ca="true">+IF(AND(ISNUMBER(OFFSET('Hygiene Data'!$F$6,0,10*ROW('Hygiene Data'!F34))),'Data Summary'!DX40="Yes"),OFFSET('Hygiene Data'!$F$6,0,10*ROW('Hygiene Data'!F34)),NA())</f>
        <v>#N/A</v>
      </c>
      <c r="BJ40" s="108" t="e">
        <f ca="true">+IF(AND(ISNUMBER(OFFSET('Hygiene Data'!$F$8,0,10*ROW('Hygiene Data'!F34))),'Data Summary'!DY40="Yes"),OFFSET('Hygiene Data'!$F$8,0,10*ROW('Hygiene Data'!F34)),NA())</f>
        <v>#N/A</v>
      </c>
      <c r="BK40" s="108" t="e">
        <f ca="true">+IF(AND(ISNUMBER(OFFSET('Hygiene Data'!$F$10,0,10*ROW('Hygiene Data'!F34))),'Data Summary'!DZ40="Yes"),OFFSET('Hygiene Data'!$F$10,0,10*ROW('Hygiene Data'!F34)),NA())</f>
        <v>#N/A</v>
      </c>
      <c r="BL40" s="108" t="e">
        <f ca="true">+IF(AND(ISNUMBER(OFFSET('Hygiene Data'!$G$6,0,10*ROW('Hygiene Data'!G34))),'Data Summary'!EA40="Yes"),OFFSET('Hygiene Data'!$G$6,0,10*ROW('Hygiene Data'!G34)),NA())</f>
        <v>#N/A</v>
      </c>
      <c r="BM40" s="108" t="e">
        <f ca="true">+IF(AND(ISNUMBER(OFFSET('Hygiene Data'!$G$8,0,10*ROW('Hygiene Data'!G34))),'Data Summary'!EB40="Yes"),OFFSET('Hygiene Data'!$G$8,0,10*ROW('Hygiene Data'!G34)),NA())</f>
        <v>#N/A</v>
      </c>
      <c r="BN40" s="108" t="e">
        <f ca="true">+IF(AND(ISNUMBER(OFFSET('Hygiene Data'!$G$10,0,10*ROW('Hygiene Data'!G34))),'Data Summary'!EC40="Yes"),OFFSET('Hygiene Data'!$G$10,0,10*ROW('Hygiene Data'!G34)),NA())</f>
        <v>#N/A</v>
      </c>
      <c r="BO40" s="108" t="e">
        <f ca="true">+IF(AND(ISNUMBER(OFFSET('Hygiene Data'!$H$6,0,10*ROW('Hygiene Data'!H34))),'Data Summary'!ED40="Yes"),OFFSET('Hygiene Data'!$H$6,0,10*ROW('Hygiene Data'!H34)),NA())</f>
        <v>#N/A</v>
      </c>
      <c r="BP40" s="108" t="e">
        <f ca="true">+IF(AND(ISNUMBER(OFFSET('Hygiene Data'!$H$8,0,10*ROW('Hygiene Data'!H34))),'Data Summary'!EE40="Yes"),OFFSET('Hygiene Data'!$H$8,0,10*ROW('Hygiene Data'!H34)),NA())</f>
        <v>#N/A</v>
      </c>
      <c r="BQ40" s="108" t="e">
        <f ca="true">+IF(AND(ISNUMBER(OFFSET('Hygiene Data'!$H$10,0,10*ROW('Hygiene Data'!H34))),'Data Summary'!EF40="Yes"),OFFSET('Hygiene Data'!$H$10,0,10*ROW('Hygiene Data'!H34)),NA())</f>
        <v>#N/A</v>
      </c>
    </row>
    <row r="41" x14ac:dyDescent="0.2">
      <c r="A41" s="56" t="e">
        <f ca="true">+IF(OFFSET('Water Data'!$B$1,0,10*ROW('Water Data'!B35))="",NA(),OFFSET('Water Data'!$B$1,0,10*ROW('Water Data'!B35)))</f>
        <v>#N/A</v>
      </c>
      <c r="B41" s="56" t="e">
        <f ca="true">+IF(OFFSET('Water Data'!$A$3,0,10*ROW('Water Data'!A38))="",NA(),OFFSET('Water Data'!$A$3,0,10*ROW('Water Data'!A38)))</f>
        <v>#N/A</v>
      </c>
      <c r="C41" s="56" t="e">
        <f ca="true">+IF(OFFSET('Water Data'!$C$3,0,10*ROW('Water Data'!C38))="",NA(),OFFSET('Water Data'!$C$3,0,10*ROW('Water Data'!C38)))</f>
        <v>#N/A</v>
      </c>
      <c r="D41" s="57" t="e">
        <f ca="true">+IF(AND(ISNUMBER(OFFSET('Water Data'!$C$5,0,10*ROW('Water Data'!C35))),'Data Summary'!BS41="Yes"),100-OFFSET('Water Data'!$C$5,0,10*ROW('Water Data'!C35)),NA())</f>
        <v>#N/A</v>
      </c>
      <c r="E41" s="57" t="e">
        <f ca="true">+IF(AND(ISNUMBER(OFFSET('Water Data'!$C$7,0,10*ROW('Water Data'!C35))),'Data Summary'!BT41="Yes"),OFFSET('Water Data'!$C$7,0,10*ROW('Water Data'!C35)),NA())</f>
        <v>#N/A</v>
      </c>
      <c r="F41" s="57" t="e">
        <f ca="true">+IF(AND(ISNUMBER(OFFSET('Water Data'!$C$10,0,10*ROW('Water Data'!C35))),'Data Summary'!BU41="Yes"),OFFSET('Water Data'!$C$10,0,10*ROW('Water Data'!C35)),NA())</f>
        <v>#N/A</v>
      </c>
      <c r="G41" s="57" t="e">
        <f ca="true">+IF(AND(ISNUMBER(OFFSET('Water Data'!$D$5,0,10*ROW('Water Data'!D35))),'Data Summary'!BV41="Yes"),100-OFFSET('Water Data'!$D$5,0,10*ROW('Water Data'!D35)),NA())</f>
        <v>#N/A</v>
      </c>
      <c r="H41" s="57" t="e">
        <f ca="true">+IF(AND(ISNUMBER(OFFSET('Water Data'!$D$7,0,10*ROW('Water Data'!D35))),'Data Summary'!BW41="Yes"),OFFSET('Water Data'!$D$7,0,10*ROW('Water Data'!D35)),NA())</f>
        <v>#N/A</v>
      </c>
      <c r="I41" s="57" t="e">
        <f ca="true">+IF(AND(ISNUMBER(OFFSET('Water Data'!$D$10,0,10*ROW('Water Data'!D35))),'Data Summary'!BX41="Yes"),OFFSET('Water Data'!$D$10,0,10*ROW('Water Data'!D35)),NA())</f>
        <v>#N/A</v>
      </c>
      <c r="J41" s="57" t="e">
        <f ca="true">+IF(AND(ISNUMBER(OFFSET('Water Data'!$E$5,0,10*ROW('Water Data'!E35))),'Data Summary'!BY41="Yes"),100-OFFSET('Water Data'!$E$5,0,10*ROW('Water Data'!E35)),NA())</f>
        <v>#N/A</v>
      </c>
      <c r="K41" s="57" t="e">
        <f ca="true">+IF(AND(ISNUMBER(OFFSET('Water Data'!$E$7,0,10*ROW('Water Data'!E35))),'Data Summary'!BZ41="Yes"),OFFSET('Water Data'!$E$7,0,10*ROW('Water Data'!E35)),NA())</f>
        <v>#N/A</v>
      </c>
      <c r="L41" s="57" t="e">
        <f ca="true">+IF(AND(ISNUMBER(OFFSET('Water Data'!$E$10,0,10*ROW('Water Data'!E35))),'Data Summary'!CA41="Yes"),OFFSET('Water Data'!$E$10,0,10*ROW('Water Data'!E35)),NA())</f>
        <v>#N/A</v>
      </c>
      <c r="M41" s="57" t="e">
        <f ca="true">+IF(AND(ISNUMBER(OFFSET('Water Data'!$F$5,0,10*ROW('Water Data'!F35))),'Data Summary'!CB41="Yes"),100-OFFSET('Water Data'!$F$5,0,10*ROW('Water Data'!F35)),NA())</f>
        <v>#N/A</v>
      </c>
      <c r="N41" s="57" t="e">
        <f ca="true">+IF(AND(ISNUMBER(OFFSET('Water Data'!$F$7,0,10*ROW('Water Data'!F35))),'Data Summary'!CC41="Yes"),OFFSET('Water Data'!$F$7,0,10*ROW('Water Data'!F35)),NA())</f>
        <v>#N/A</v>
      </c>
      <c r="O41" s="57" t="e">
        <f ca="true">+IF(AND(ISNUMBER(OFFSET('Water Data'!$F$10,0,10*ROW('Water Data'!F35))),'Data Summary'!CD41="Yes"),OFFSET('Water Data'!$F$10,0,10*ROW('Water Data'!F35)),NA())</f>
        <v>#N/A</v>
      </c>
      <c r="P41" s="57" t="e">
        <f ca="true">+IF(AND(ISNUMBER(OFFSET('Water Data'!$G$5,0,10*ROW('Water Data'!G35))),'Data Summary'!CE41="Yes"),100-OFFSET('Water Data'!$G$5,0,10*ROW('Water Data'!G35)),NA())</f>
        <v>#N/A</v>
      </c>
      <c r="Q41" s="57" t="e">
        <f ca="true">+IF(AND(ISNUMBER(OFFSET('Water Data'!$G$7,0,10*ROW('Water Data'!G35))),'Data Summary'!CF41="Yes"),OFFSET('Water Data'!$G$7,0,10*ROW('Water Data'!G35)),NA())</f>
        <v>#N/A</v>
      </c>
      <c r="R41" s="57" t="e">
        <f ca="true">+IF(AND(ISNUMBER(OFFSET('Water Data'!$G$10,0,10*ROW('Water Data'!G35))),'Data Summary'!CG41="Yes"),OFFSET('Water Data'!$G$10,0,10*ROW('Water Data'!G35)),NA())</f>
        <v>#N/A</v>
      </c>
      <c r="S41" s="57" t="e">
        <f ca="true">+IF(AND(ISNUMBER(OFFSET('Water Data'!$H$5,0,10*ROW('Water Data'!H35))),'Data Summary'!CH41="Yes"),100-OFFSET('Water Data'!$H$5,0,10*ROW('Water Data'!H35)),NA())</f>
        <v>#N/A</v>
      </c>
      <c r="T41" s="57" t="e">
        <f ca="true">+IF(AND(ISNUMBER(OFFSET('Water Data'!$H$7,0,10*ROW('Water Data'!H35))),'Data Summary'!CI41="Yes"),OFFSET('Water Data'!$H$7,0,10*ROW('Water Data'!H35)),NA())</f>
        <v>#N/A</v>
      </c>
      <c r="U41" s="57" t="e">
        <f ca="true">+IF(AND(ISNUMBER(OFFSET('Water Data'!$H$10,0,10*ROW('Water Data'!H35))),'Data Summary'!CJ41="Yes"),OFFSET('Water Data'!$H$10,0,10*ROW('Water Data'!H35)),NA())</f>
        <v>#N/A</v>
      </c>
      <c r="V41" s="103" t="e">
        <f ca="true">+IF(AND(ISNUMBER(OFFSET('Sanitation Data'!$C$5,0,10*ROW('Sanitation Data'!C35))),'Data Summary'!CK41="Yes"),100-OFFSET('Sanitation Data'!$C$5,0,10*ROW('Sanitation Data'!C35)),NA())</f>
        <v>#N/A</v>
      </c>
      <c r="W41" s="103" t="e">
        <f ca="true">+IF(AND(ISNUMBER(OFFSET('Sanitation Data'!$C$7,0,10*ROW('Sanitation Data'!C35))),'Data Summary'!CL41="Yes"),OFFSET('Sanitation Data'!$C$7,0,10*ROW('Sanitation Data'!C35)),NA())</f>
        <v>#N/A</v>
      </c>
      <c r="X41" s="103" t="e">
        <f ca="true">+IF(AND(ISNUMBER(OFFSET('Sanitation Data'!$C$11,0,10*ROW('Sanitation Data'!C35))),'Data Summary'!CM41="Yes"),OFFSET('Sanitation Data'!$C$11,0,10*ROW('Sanitation Data'!C35)),NA())</f>
        <v>#N/A</v>
      </c>
      <c r="Y41" s="103" t="e">
        <f ca="true">+IF(AND(ISNUMBER(OFFSET('Sanitation Data'!$C$12,0,10*ROW('Sanitation Data'!C35))),'Data Summary'!CN41="Yes"),OFFSET('Sanitation Data'!$C$12,0,10*ROW('Sanitation Data'!C35)),NA())</f>
        <v>#N/A</v>
      </c>
      <c r="Z41" s="103" t="e">
        <f ca="true">+IF(AND(ISNUMBER(OFFSET('Sanitation Data'!$C$13,0,10*ROW('Sanitation Data'!C35))),'Data Summary'!CO41="Yes"),OFFSET('Sanitation Data'!$C$13,0,10*ROW('Sanitation Data'!C35)),NA())</f>
        <v>#N/A</v>
      </c>
      <c r="AA41" s="103" t="e">
        <f ca="true">+IF(AND(ISNUMBER(OFFSET('Sanitation Data'!$D$5,0,10*ROW('Sanitation Data'!D35))),'Data Summary'!CP41="Yes"),100-OFFSET('Sanitation Data'!$D$5,0,10*ROW('Sanitation Data'!D35)),NA())</f>
        <v>#N/A</v>
      </c>
      <c r="AB41" s="103" t="e">
        <f ca="true">+IF(AND(ISNUMBER(OFFSET('Sanitation Data'!$D$7,0,10*ROW('Sanitation Data'!D35))),'Data Summary'!CQ41="Yes"),OFFSET('Sanitation Data'!$D$7,0,10*ROW('Sanitation Data'!D35)),NA())</f>
        <v>#N/A</v>
      </c>
      <c r="AC41" s="103" t="e">
        <f ca="true">+IF(AND(ISNUMBER(OFFSET('Sanitation Data'!$D$11,0,10*ROW('Sanitation Data'!D35))),'Data Summary'!CR41="Yes"),OFFSET('Sanitation Data'!$D$11,0,10*ROW('Sanitation Data'!D35)),NA())</f>
        <v>#N/A</v>
      </c>
      <c r="AD41" s="103" t="e">
        <f ca="true">+IF(AND(ISNUMBER(OFFSET('Sanitation Data'!$D$12,0,10*ROW('Sanitation Data'!D35))),'Data Summary'!CS41="Yes"),OFFSET('Sanitation Data'!$D$12,0,10*ROW('Sanitation Data'!D35)),NA())</f>
        <v>#N/A</v>
      </c>
      <c r="AE41" s="103" t="e">
        <f ca="true">+IF(AND(ISNUMBER(OFFSET('Sanitation Data'!$D$13,0,10*ROW('Sanitation Data'!D35))),'Data Summary'!CT41="Yes"),OFFSET('Sanitation Data'!$D$13,0,10*ROW('Sanitation Data'!D35)),NA())</f>
        <v>#N/A</v>
      </c>
      <c r="AF41" s="103" t="e">
        <f ca="true">+IF(AND(ISNUMBER(OFFSET('Sanitation Data'!$E$5,0,10*ROW('Sanitation Data'!E35))),'Data Summary'!CU41="Yes"),100-OFFSET('Sanitation Data'!$E$5,0,10*ROW('Sanitation Data'!E35)),NA())</f>
        <v>#N/A</v>
      </c>
      <c r="AG41" s="103" t="e">
        <f ca="true">+IF(AND(ISNUMBER(OFFSET('Sanitation Data'!$E$7,0,10*ROW('Sanitation Data'!E35))),'Data Summary'!CV41="Yes"),OFFSET('Sanitation Data'!$E$7,0,10*ROW('Sanitation Data'!E35)),NA())</f>
        <v>#N/A</v>
      </c>
      <c r="AH41" s="103" t="e">
        <f ca="true">+IF(AND(ISNUMBER(OFFSET('Sanitation Data'!$E$11,0,10*ROW('Sanitation Data'!E35))),'Data Summary'!CW41="Yes"),OFFSET('Sanitation Data'!$E$11,0,10*ROW('Sanitation Data'!E35)),NA())</f>
        <v>#N/A</v>
      </c>
      <c r="AI41" s="103" t="e">
        <f ca="true">+IF(AND(ISNUMBER(OFFSET('Sanitation Data'!$E$12,0,10*ROW('Sanitation Data'!E35))),'Data Summary'!CX41="Yes"),OFFSET('Sanitation Data'!$E$12,0,10*ROW('Sanitation Data'!E35)),NA())</f>
        <v>#N/A</v>
      </c>
      <c r="AJ41" s="103" t="e">
        <f ca="true">+IF(AND(ISNUMBER(OFFSET('Sanitation Data'!$E$13,0,10*ROW('Sanitation Data'!E35))),'Data Summary'!CY41="Yes"),OFFSET('Sanitation Data'!$E$13,0,10*ROW('Sanitation Data'!E35)),NA())</f>
        <v>#N/A</v>
      </c>
      <c r="AK41" s="103" t="e">
        <f ca="true">+IF(AND(ISNUMBER(OFFSET('Sanitation Data'!$F$5,0,10*ROW('Sanitation Data'!F35))),'Data Summary'!CZ41="Yes"),100-OFFSET('Sanitation Data'!$F$5,0,10*ROW('Sanitation Data'!F35)),NA())</f>
        <v>#N/A</v>
      </c>
      <c r="AL41" s="103" t="e">
        <f ca="true">+IF(AND(ISNUMBER(OFFSET('Sanitation Data'!$F$7,0,10*ROW('Sanitation Data'!F35))),'Data Summary'!DA41="Yes"),OFFSET('Sanitation Data'!$F$7,0,10*ROW('Sanitation Data'!F35)),NA())</f>
        <v>#N/A</v>
      </c>
      <c r="AM41" s="103" t="e">
        <f ca="true">+IF(AND(ISNUMBER(OFFSET('Sanitation Data'!$F$11,0,10*ROW('Sanitation Data'!F35))),'Data Summary'!DB41="Yes"),OFFSET('Sanitation Data'!$F$11,0,10*ROW('Sanitation Data'!F35)),NA())</f>
        <v>#N/A</v>
      </c>
      <c r="AN41" s="103" t="e">
        <f ca="true">+IF(AND(ISNUMBER(OFFSET('Sanitation Data'!$F$12,0,10*ROW('Sanitation Data'!F35))),'Data Summary'!DC41="Yes"),OFFSET('Sanitation Data'!$F$12,0,10*ROW('Sanitation Data'!F35)),NA())</f>
        <v>#N/A</v>
      </c>
      <c r="AO41" s="103" t="e">
        <f ca="true">+IF(AND(ISNUMBER(OFFSET('Sanitation Data'!$F$13,0,10*ROW('Sanitation Data'!F35))),'Data Summary'!DD41="Yes"),OFFSET('Sanitation Data'!$F$13,0,10*ROW('Sanitation Data'!F35)),NA())</f>
        <v>#N/A</v>
      </c>
      <c r="AP41" s="103" t="e">
        <f ca="true">+IF(AND(ISNUMBER(OFFSET('Sanitation Data'!$G$5,0,10*ROW('Sanitation Data'!G35))),'Data Summary'!DE41="Yes"),100-OFFSET('Sanitation Data'!$G$5,0,10*ROW('Sanitation Data'!G35)),NA())</f>
        <v>#N/A</v>
      </c>
      <c r="AQ41" s="103" t="e">
        <f ca="true">+IF(AND(ISNUMBER(OFFSET('Sanitation Data'!$G$7,0,10*ROW('Sanitation Data'!G35))),'Data Summary'!DF41="Yes"),OFFSET('Sanitation Data'!$G$7,0,10*ROW('Sanitation Data'!G35)),NA())</f>
        <v>#N/A</v>
      </c>
      <c r="AR41" s="103" t="e">
        <f ca="true">+IF(AND(ISNUMBER(OFFSET('Sanitation Data'!$G$11,0,10*ROW('Sanitation Data'!G35))),'Data Summary'!DG41="Yes"),OFFSET('Sanitation Data'!$G$11,0,10*ROW('Sanitation Data'!G35)),NA())</f>
        <v>#N/A</v>
      </c>
      <c r="AS41" s="103" t="e">
        <f ca="true">+IF(AND(ISNUMBER(OFFSET('Sanitation Data'!$G$12,0,10*ROW('Sanitation Data'!G35))),'Data Summary'!DH41="Yes"),OFFSET('Sanitation Data'!$G$12,0,10*ROW('Sanitation Data'!G35)),NA())</f>
        <v>#N/A</v>
      </c>
      <c r="AT41" s="103" t="e">
        <f ca="true">+IF(AND(ISNUMBER(OFFSET('Sanitation Data'!$G$13,0,10*ROW('Sanitation Data'!G35))),'Data Summary'!DI41="Yes"),OFFSET('Sanitation Data'!$G$13,0,10*ROW('Sanitation Data'!G35)),NA())</f>
        <v>#N/A</v>
      </c>
      <c r="AU41" s="103" t="e">
        <f ca="true">+IF(AND(ISNUMBER(OFFSET('Sanitation Data'!$H$5,0,10*ROW('Sanitation Data'!H35))),'Data Summary'!DJ41="Yes"),100-OFFSET('Sanitation Data'!$H$5,0,10*ROW('Sanitation Data'!H35)),NA())</f>
        <v>#N/A</v>
      </c>
      <c r="AV41" s="103" t="e">
        <f ca="true">+IF(AND(ISNUMBER(OFFSET('Sanitation Data'!$H$7,0,10*ROW('Sanitation Data'!H35))),'Data Summary'!DK41="Yes"),OFFSET('Sanitation Data'!$H$7,0,10*ROW('Sanitation Data'!H35)),NA())</f>
        <v>#N/A</v>
      </c>
      <c r="AW41" s="103" t="e">
        <f ca="true">+IF(AND(ISNUMBER(OFFSET('Sanitation Data'!$H$11,0,10*ROW('Sanitation Data'!H35))),'Data Summary'!DL41="Yes"),OFFSET('Sanitation Data'!$H$11,0,10*ROW('Sanitation Data'!H35)),NA())</f>
        <v>#N/A</v>
      </c>
      <c r="AX41" s="103" t="e">
        <f ca="true">+IF(AND(ISNUMBER(OFFSET('Sanitation Data'!$H$12,0,10*ROW('Sanitation Data'!H35))),'Data Summary'!DM41="Yes"),OFFSET('Sanitation Data'!$H$12,0,10*ROW('Sanitation Data'!H35)),NA())</f>
        <v>#N/A</v>
      </c>
      <c r="AY41" s="103" t="e">
        <f ca="true">+IF(AND(ISNUMBER(OFFSET('Sanitation Data'!$H$13,0,10*ROW('Sanitation Data'!H35))),'Data Summary'!DN41="Yes"),OFFSET('Sanitation Data'!$H$13,0,10*ROW('Sanitation Data'!H35)),NA())</f>
        <v>#N/A</v>
      </c>
      <c r="AZ41" s="108" t="e">
        <f ca="true">+IF(AND(ISNUMBER(OFFSET('Hygiene Data'!$C$6,0,10*ROW('Hygiene Data'!C35))),'Data Summary'!DO41="Yes"),OFFSET('Hygiene Data'!$C$6,0,10*ROW('Hygiene Data'!C35)),NA())</f>
        <v>#N/A</v>
      </c>
      <c r="BA41" s="108" t="e">
        <f ca="true">+IF(AND(ISNUMBER(OFFSET('Hygiene Data'!$C$8,0,10*ROW('Hygiene Data'!C35))),'Data Summary'!DP41="Yes"),OFFSET('Hygiene Data'!$C$8,0,10*ROW('Hygiene Data'!C35)),NA())</f>
        <v>#N/A</v>
      </c>
      <c r="BB41" s="108" t="e">
        <f ca="true">+IF(AND(ISNUMBER(OFFSET('Hygiene Data'!$C$10,0,10*ROW('Hygiene Data'!C35))),'Data Summary'!DQ41="Yes"),OFFSET('Hygiene Data'!$C$10,0,10*ROW('Hygiene Data'!C35)),NA())</f>
        <v>#N/A</v>
      </c>
      <c r="BC41" s="108" t="e">
        <f ca="true">+IF(AND(ISNUMBER(OFFSET('Hygiene Data'!$D$6,0,10*ROW('Hygiene Data'!D35))),'Data Summary'!DR41="Yes"),OFFSET('Hygiene Data'!$D$6,0,10*ROW('Hygiene Data'!D35)),NA())</f>
        <v>#N/A</v>
      </c>
      <c r="BD41" s="108" t="e">
        <f ca="true">+IF(AND(ISNUMBER(OFFSET('Hygiene Data'!$D$8,0,10*ROW('Hygiene Data'!D35))),'Data Summary'!DS41="Yes"),OFFSET('Hygiene Data'!$D$8,0,10*ROW('Hygiene Data'!D35)),NA())</f>
        <v>#N/A</v>
      </c>
      <c r="BE41" s="108" t="e">
        <f ca="true">+IF(AND(ISNUMBER(OFFSET('Hygiene Data'!$D$10,0,10*ROW('Hygiene Data'!D35))),'Data Summary'!DT41="Yes"),OFFSET('Hygiene Data'!$D$10,0,10*ROW('Hygiene Data'!D35)),NA())</f>
        <v>#N/A</v>
      </c>
      <c r="BF41" s="108" t="e">
        <f ca="true">+IF(AND(ISNUMBER(OFFSET('Hygiene Data'!$E$6,0,10*ROW('Hygiene Data'!E35))),'Data Summary'!DU41="Yes"),OFFSET('Hygiene Data'!$E$6,0,10*ROW('Hygiene Data'!E35)),NA())</f>
        <v>#N/A</v>
      </c>
      <c r="BG41" s="108" t="e">
        <f ca="true">+IF(AND(ISNUMBER(OFFSET('Hygiene Data'!$E$8,0,10*ROW('Hygiene Data'!E35))),'Data Summary'!DV41="Yes"),OFFSET('Hygiene Data'!$E$8,0,10*ROW('Hygiene Data'!E35)),NA())</f>
        <v>#N/A</v>
      </c>
      <c r="BH41" s="108" t="e">
        <f ca="true">+IF(AND(ISNUMBER(OFFSET('Hygiene Data'!$E$10,0,10*ROW('Hygiene Data'!E35))),'Data Summary'!DW41="Yes"),OFFSET('Hygiene Data'!$E$10,0,10*ROW('Hygiene Data'!E35)),NA())</f>
        <v>#N/A</v>
      </c>
      <c r="BI41" s="108" t="e">
        <f ca="true">+IF(AND(ISNUMBER(OFFSET('Hygiene Data'!$F$6,0,10*ROW('Hygiene Data'!F35))),'Data Summary'!DX41="Yes"),OFFSET('Hygiene Data'!$F$6,0,10*ROW('Hygiene Data'!F35)),NA())</f>
        <v>#N/A</v>
      </c>
      <c r="BJ41" s="108" t="e">
        <f ca="true">+IF(AND(ISNUMBER(OFFSET('Hygiene Data'!$F$8,0,10*ROW('Hygiene Data'!F35))),'Data Summary'!DY41="Yes"),OFFSET('Hygiene Data'!$F$8,0,10*ROW('Hygiene Data'!F35)),NA())</f>
        <v>#N/A</v>
      </c>
      <c r="BK41" s="108" t="e">
        <f ca="true">+IF(AND(ISNUMBER(OFFSET('Hygiene Data'!$F$10,0,10*ROW('Hygiene Data'!F35))),'Data Summary'!DZ41="Yes"),OFFSET('Hygiene Data'!$F$10,0,10*ROW('Hygiene Data'!F35)),NA())</f>
        <v>#N/A</v>
      </c>
      <c r="BL41" s="108" t="e">
        <f ca="true">+IF(AND(ISNUMBER(OFFSET('Hygiene Data'!$G$6,0,10*ROW('Hygiene Data'!G35))),'Data Summary'!EA41="Yes"),OFFSET('Hygiene Data'!$G$6,0,10*ROW('Hygiene Data'!G35)),NA())</f>
        <v>#N/A</v>
      </c>
      <c r="BM41" s="108" t="e">
        <f ca="true">+IF(AND(ISNUMBER(OFFSET('Hygiene Data'!$G$8,0,10*ROW('Hygiene Data'!G35))),'Data Summary'!EB41="Yes"),OFFSET('Hygiene Data'!$G$8,0,10*ROW('Hygiene Data'!G35)),NA())</f>
        <v>#N/A</v>
      </c>
      <c r="BN41" s="108" t="e">
        <f ca="true">+IF(AND(ISNUMBER(OFFSET('Hygiene Data'!$G$10,0,10*ROW('Hygiene Data'!G35))),'Data Summary'!EC41="Yes"),OFFSET('Hygiene Data'!$G$10,0,10*ROW('Hygiene Data'!G35)),NA())</f>
        <v>#N/A</v>
      </c>
      <c r="BO41" s="108" t="e">
        <f ca="true">+IF(AND(ISNUMBER(OFFSET('Hygiene Data'!$H$6,0,10*ROW('Hygiene Data'!H35))),'Data Summary'!ED41="Yes"),OFFSET('Hygiene Data'!$H$6,0,10*ROW('Hygiene Data'!H35)),NA())</f>
        <v>#N/A</v>
      </c>
      <c r="BP41" s="108" t="e">
        <f ca="true">+IF(AND(ISNUMBER(OFFSET('Hygiene Data'!$H$8,0,10*ROW('Hygiene Data'!H35))),'Data Summary'!EE41="Yes"),OFFSET('Hygiene Data'!$H$8,0,10*ROW('Hygiene Data'!H35)),NA())</f>
        <v>#N/A</v>
      </c>
      <c r="BQ41" s="108" t="e">
        <f ca="true">+IF(AND(ISNUMBER(OFFSET('Hygiene Data'!$H$10,0,10*ROW('Hygiene Data'!H35))),'Data Summary'!EF41="Yes"),OFFSET('Hygiene Data'!$H$10,0,10*ROW('Hygiene Data'!H35)),NA())</f>
        <v>#N/A</v>
      </c>
    </row>
    <row r="42" x14ac:dyDescent="0.2">
      <c r="A42" s="56" t="e">
        <f ca="true">+IF(OFFSET('Water Data'!$B$1,0,10*ROW('Water Data'!B36))="",NA(),OFFSET('Water Data'!$B$1,0,10*ROW('Water Data'!B36)))</f>
        <v>#N/A</v>
      </c>
      <c r="B42" s="56" t="e">
        <f ca="true">+IF(OFFSET('Water Data'!$A$3,0,10*ROW('Water Data'!A39))="",NA(),OFFSET('Water Data'!$A$3,0,10*ROW('Water Data'!A39)))</f>
        <v>#N/A</v>
      </c>
      <c r="C42" s="56" t="e">
        <f ca="true">+IF(OFFSET('Water Data'!$C$3,0,10*ROW('Water Data'!C39))="",NA(),OFFSET('Water Data'!$C$3,0,10*ROW('Water Data'!C39)))</f>
        <v>#N/A</v>
      </c>
      <c r="D42" s="57" t="e">
        <f ca="true">+IF(AND(ISNUMBER(OFFSET('Water Data'!$C$5,0,10*ROW('Water Data'!C36))),'Data Summary'!BS42="Yes"),100-OFFSET('Water Data'!$C$5,0,10*ROW('Water Data'!C36)),NA())</f>
        <v>#N/A</v>
      </c>
      <c r="E42" s="57" t="e">
        <f ca="true">+IF(AND(ISNUMBER(OFFSET('Water Data'!$C$7,0,10*ROW('Water Data'!C36))),'Data Summary'!BT42="Yes"),OFFSET('Water Data'!$C$7,0,10*ROW('Water Data'!C36)),NA())</f>
        <v>#N/A</v>
      </c>
      <c r="F42" s="57" t="e">
        <f ca="true">+IF(AND(ISNUMBER(OFFSET('Water Data'!$C$10,0,10*ROW('Water Data'!C36))),'Data Summary'!BU42="Yes"),OFFSET('Water Data'!$C$10,0,10*ROW('Water Data'!C36)),NA())</f>
        <v>#N/A</v>
      </c>
      <c r="G42" s="57" t="e">
        <f ca="true">+IF(AND(ISNUMBER(OFFSET('Water Data'!$D$5,0,10*ROW('Water Data'!D36))),'Data Summary'!BV42="Yes"),100-OFFSET('Water Data'!$D$5,0,10*ROW('Water Data'!D36)),NA())</f>
        <v>#N/A</v>
      </c>
      <c r="H42" s="57" t="e">
        <f ca="true">+IF(AND(ISNUMBER(OFFSET('Water Data'!$D$7,0,10*ROW('Water Data'!D36))),'Data Summary'!BW42="Yes"),OFFSET('Water Data'!$D$7,0,10*ROW('Water Data'!D36)),NA())</f>
        <v>#N/A</v>
      </c>
      <c r="I42" s="57" t="e">
        <f ca="true">+IF(AND(ISNUMBER(OFFSET('Water Data'!$D$10,0,10*ROW('Water Data'!D36))),'Data Summary'!BX42="Yes"),OFFSET('Water Data'!$D$10,0,10*ROW('Water Data'!D36)),NA())</f>
        <v>#N/A</v>
      </c>
      <c r="J42" s="57" t="e">
        <f ca="true">+IF(AND(ISNUMBER(OFFSET('Water Data'!$E$5,0,10*ROW('Water Data'!E36))),'Data Summary'!BY42="Yes"),100-OFFSET('Water Data'!$E$5,0,10*ROW('Water Data'!E36)),NA())</f>
        <v>#N/A</v>
      </c>
      <c r="K42" s="57" t="e">
        <f ca="true">+IF(AND(ISNUMBER(OFFSET('Water Data'!$E$7,0,10*ROW('Water Data'!E36))),'Data Summary'!BZ42="Yes"),OFFSET('Water Data'!$E$7,0,10*ROW('Water Data'!E36)),NA())</f>
        <v>#N/A</v>
      </c>
      <c r="L42" s="57" t="e">
        <f ca="true">+IF(AND(ISNUMBER(OFFSET('Water Data'!$E$10,0,10*ROW('Water Data'!E36))),'Data Summary'!CA42="Yes"),OFFSET('Water Data'!$E$10,0,10*ROW('Water Data'!E36)),NA())</f>
        <v>#N/A</v>
      </c>
      <c r="M42" s="57" t="e">
        <f ca="true">+IF(AND(ISNUMBER(OFFSET('Water Data'!$F$5,0,10*ROW('Water Data'!F36))),'Data Summary'!CB42="Yes"),100-OFFSET('Water Data'!$F$5,0,10*ROW('Water Data'!F36)),NA())</f>
        <v>#N/A</v>
      </c>
      <c r="N42" s="57" t="e">
        <f ca="true">+IF(AND(ISNUMBER(OFFSET('Water Data'!$F$7,0,10*ROW('Water Data'!F36))),'Data Summary'!CC42="Yes"),OFFSET('Water Data'!$F$7,0,10*ROW('Water Data'!F36)),NA())</f>
        <v>#N/A</v>
      </c>
      <c r="O42" s="57" t="e">
        <f ca="true">+IF(AND(ISNUMBER(OFFSET('Water Data'!$F$10,0,10*ROW('Water Data'!F36))),'Data Summary'!CD42="Yes"),OFFSET('Water Data'!$F$10,0,10*ROW('Water Data'!F36)),NA())</f>
        <v>#N/A</v>
      </c>
      <c r="P42" s="57" t="e">
        <f ca="true">+IF(AND(ISNUMBER(OFFSET('Water Data'!$G$5,0,10*ROW('Water Data'!G36))),'Data Summary'!CE42="Yes"),100-OFFSET('Water Data'!$G$5,0,10*ROW('Water Data'!G36)),NA())</f>
        <v>#N/A</v>
      </c>
      <c r="Q42" s="57" t="e">
        <f ca="true">+IF(AND(ISNUMBER(OFFSET('Water Data'!$G$7,0,10*ROW('Water Data'!G36))),'Data Summary'!CF42="Yes"),OFFSET('Water Data'!$G$7,0,10*ROW('Water Data'!G36)),NA())</f>
        <v>#N/A</v>
      </c>
      <c r="R42" s="57" t="e">
        <f ca="true">+IF(AND(ISNUMBER(OFFSET('Water Data'!$G$10,0,10*ROW('Water Data'!G36))),'Data Summary'!CG42="Yes"),OFFSET('Water Data'!$G$10,0,10*ROW('Water Data'!G36)),NA())</f>
        <v>#N/A</v>
      </c>
      <c r="S42" s="57" t="e">
        <f ca="true">+IF(AND(ISNUMBER(OFFSET('Water Data'!$H$5,0,10*ROW('Water Data'!H36))),'Data Summary'!CH42="Yes"),100-OFFSET('Water Data'!$H$5,0,10*ROW('Water Data'!H36)),NA())</f>
        <v>#N/A</v>
      </c>
      <c r="T42" s="57" t="e">
        <f ca="true">+IF(AND(ISNUMBER(OFFSET('Water Data'!$H$7,0,10*ROW('Water Data'!H36))),'Data Summary'!CI42="Yes"),OFFSET('Water Data'!$H$7,0,10*ROW('Water Data'!H36)),NA())</f>
        <v>#N/A</v>
      </c>
      <c r="U42" s="57" t="e">
        <f ca="true">+IF(AND(ISNUMBER(OFFSET('Water Data'!$H$10,0,10*ROW('Water Data'!H36))),'Data Summary'!CJ42="Yes"),OFFSET('Water Data'!$H$10,0,10*ROW('Water Data'!H36)),NA())</f>
        <v>#N/A</v>
      </c>
      <c r="V42" s="103" t="e">
        <f ca="true">+IF(AND(ISNUMBER(OFFSET('Sanitation Data'!$C$5,0,10*ROW('Sanitation Data'!C36))),'Data Summary'!CK42="Yes"),100-OFFSET('Sanitation Data'!$C$5,0,10*ROW('Sanitation Data'!C36)),NA())</f>
        <v>#N/A</v>
      </c>
      <c r="W42" s="103" t="e">
        <f ca="true">+IF(AND(ISNUMBER(OFFSET('Sanitation Data'!$C$7,0,10*ROW('Sanitation Data'!C36))),'Data Summary'!CL42="Yes"),OFFSET('Sanitation Data'!$C$7,0,10*ROW('Sanitation Data'!C36)),NA())</f>
        <v>#N/A</v>
      </c>
      <c r="X42" s="103" t="e">
        <f ca="true">+IF(AND(ISNUMBER(OFFSET('Sanitation Data'!$C$11,0,10*ROW('Sanitation Data'!C36))),'Data Summary'!CM42="Yes"),OFFSET('Sanitation Data'!$C$11,0,10*ROW('Sanitation Data'!C36)),NA())</f>
        <v>#N/A</v>
      </c>
      <c r="Y42" s="103" t="e">
        <f ca="true">+IF(AND(ISNUMBER(OFFSET('Sanitation Data'!$C$12,0,10*ROW('Sanitation Data'!C36))),'Data Summary'!CN42="Yes"),OFFSET('Sanitation Data'!$C$12,0,10*ROW('Sanitation Data'!C36)),NA())</f>
        <v>#N/A</v>
      </c>
      <c r="Z42" s="103" t="e">
        <f ca="true">+IF(AND(ISNUMBER(OFFSET('Sanitation Data'!$C$13,0,10*ROW('Sanitation Data'!C36))),'Data Summary'!CO42="Yes"),OFFSET('Sanitation Data'!$C$13,0,10*ROW('Sanitation Data'!C36)),NA())</f>
        <v>#N/A</v>
      </c>
      <c r="AA42" s="103" t="e">
        <f ca="true">+IF(AND(ISNUMBER(OFFSET('Sanitation Data'!$D$5,0,10*ROW('Sanitation Data'!D36))),'Data Summary'!CP42="Yes"),100-OFFSET('Sanitation Data'!$D$5,0,10*ROW('Sanitation Data'!D36)),NA())</f>
        <v>#N/A</v>
      </c>
      <c r="AB42" s="103" t="e">
        <f ca="true">+IF(AND(ISNUMBER(OFFSET('Sanitation Data'!$D$7,0,10*ROW('Sanitation Data'!D36))),'Data Summary'!CQ42="Yes"),OFFSET('Sanitation Data'!$D$7,0,10*ROW('Sanitation Data'!D36)),NA())</f>
        <v>#N/A</v>
      </c>
      <c r="AC42" s="103" t="e">
        <f ca="true">+IF(AND(ISNUMBER(OFFSET('Sanitation Data'!$D$11,0,10*ROW('Sanitation Data'!D36))),'Data Summary'!CR42="Yes"),OFFSET('Sanitation Data'!$D$11,0,10*ROW('Sanitation Data'!D36)),NA())</f>
        <v>#N/A</v>
      </c>
      <c r="AD42" s="103" t="e">
        <f ca="true">+IF(AND(ISNUMBER(OFFSET('Sanitation Data'!$D$12,0,10*ROW('Sanitation Data'!D36))),'Data Summary'!CS42="Yes"),OFFSET('Sanitation Data'!$D$12,0,10*ROW('Sanitation Data'!D36)),NA())</f>
        <v>#N/A</v>
      </c>
      <c r="AE42" s="103" t="e">
        <f ca="true">+IF(AND(ISNUMBER(OFFSET('Sanitation Data'!$D$13,0,10*ROW('Sanitation Data'!D36))),'Data Summary'!CT42="Yes"),OFFSET('Sanitation Data'!$D$13,0,10*ROW('Sanitation Data'!D36)),NA())</f>
        <v>#N/A</v>
      </c>
      <c r="AF42" s="103" t="e">
        <f ca="true">+IF(AND(ISNUMBER(OFFSET('Sanitation Data'!$E$5,0,10*ROW('Sanitation Data'!E36))),'Data Summary'!CU42="Yes"),100-OFFSET('Sanitation Data'!$E$5,0,10*ROW('Sanitation Data'!E36)),NA())</f>
        <v>#N/A</v>
      </c>
      <c r="AG42" s="103" t="e">
        <f ca="true">+IF(AND(ISNUMBER(OFFSET('Sanitation Data'!$E$7,0,10*ROW('Sanitation Data'!E36))),'Data Summary'!CV42="Yes"),OFFSET('Sanitation Data'!$E$7,0,10*ROW('Sanitation Data'!E36)),NA())</f>
        <v>#N/A</v>
      </c>
      <c r="AH42" s="103" t="e">
        <f ca="true">+IF(AND(ISNUMBER(OFFSET('Sanitation Data'!$E$11,0,10*ROW('Sanitation Data'!E36))),'Data Summary'!CW42="Yes"),OFFSET('Sanitation Data'!$E$11,0,10*ROW('Sanitation Data'!E36)),NA())</f>
        <v>#N/A</v>
      </c>
      <c r="AI42" s="103" t="e">
        <f ca="true">+IF(AND(ISNUMBER(OFFSET('Sanitation Data'!$E$12,0,10*ROW('Sanitation Data'!E36))),'Data Summary'!CX42="Yes"),OFFSET('Sanitation Data'!$E$12,0,10*ROW('Sanitation Data'!E36)),NA())</f>
        <v>#N/A</v>
      </c>
      <c r="AJ42" s="103" t="e">
        <f ca="true">+IF(AND(ISNUMBER(OFFSET('Sanitation Data'!$E$13,0,10*ROW('Sanitation Data'!E36))),'Data Summary'!CY42="Yes"),OFFSET('Sanitation Data'!$E$13,0,10*ROW('Sanitation Data'!E36)),NA())</f>
        <v>#N/A</v>
      </c>
      <c r="AK42" s="103" t="e">
        <f ca="true">+IF(AND(ISNUMBER(OFFSET('Sanitation Data'!$F$5,0,10*ROW('Sanitation Data'!F36))),'Data Summary'!CZ42="Yes"),100-OFFSET('Sanitation Data'!$F$5,0,10*ROW('Sanitation Data'!F36)),NA())</f>
        <v>#N/A</v>
      </c>
      <c r="AL42" s="103" t="e">
        <f ca="true">+IF(AND(ISNUMBER(OFFSET('Sanitation Data'!$F$7,0,10*ROW('Sanitation Data'!F36))),'Data Summary'!DA42="Yes"),OFFSET('Sanitation Data'!$F$7,0,10*ROW('Sanitation Data'!F36)),NA())</f>
        <v>#N/A</v>
      </c>
      <c r="AM42" s="103" t="e">
        <f ca="true">+IF(AND(ISNUMBER(OFFSET('Sanitation Data'!$F$11,0,10*ROW('Sanitation Data'!F36))),'Data Summary'!DB42="Yes"),OFFSET('Sanitation Data'!$F$11,0,10*ROW('Sanitation Data'!F36)),NA())</f>
        <v>#N/A</v>
      </c>
      <c r="AN42" s="103" t="e">
        <f ca="true">+IF(AND(ISNUMBER(OFFSET('Sanitation Data'!$F$12,0,10*ROW('Sanitation Data'!F36))),'Data Summary'!DC42="Yes"),OFFSET('Sanitation Data'!$F$12,0,10*ROW('Sanitation Data'!F36)),NA())</f>
        <v>#N/A</v>
      </c>
      <c r="AO42" s="103" t="e">
        <f ca="true">+IF(AND(ISNUMBER(OFFSET('Sanitation Data'!$F$13,0,10*ROW('Sanitation Data'!F36))),'Data Summary'!DD42="Yes"),OFFSET('Sanitation Data'!$F$13,0,10*ROW('Sanitation Data'!F36)),NA())</f>
        <v>#N/A</v>
      </c>
      <c r="AP42" s="103" t="e">
        <f ca="true">+IF(AND(ISNUMBER(OFFSET('Sanitation Data'!$G$5,0,10*ROW('Sanitation Data'!G36))),'Data Summary'!DE42="Yes"),100-OFFSET('Sanitation Data'!$G$5,0,10*ROW('Sanitation Data'!G36)),NA())</f>
        <v>#N/A</v>
      </c>
      <c r="AQ42" s="103" t="e">
        <f ca="true">+IF(AND(ISNUMBER(OFFSET('Sanitation Data'!$G$7,0,10*ROW('Sanitation Data'!G36))),'Data Summary'!DF42="Yes"),OFFSET('Sanitation Data'!$G$7,0,10*ROW('Sanitation Data'!G36)),NA())</f>
        <v>#N/A</v>
      </c>
      <c r="AR42" s="103" t="e">
        <f ca="true">+IF(AND(ISNUMBER(OFFSET('Sanitation Data'!$G$11,0,10*ROW('Sanitation Data'!G36))),'Data Summary'!DG42="Yes"),OFFSET('Sanitation Data'!$G$11,0,10*ROW('Sanitation Data'!G36)),NA())</f>
        <v>#N/A</v>
      </c>
      <c r="AS42" s="103" t="e">
        <f ca="true">+IF(AND(ISNUMBER(OFFSET('Sanitation Data'!$G$12,0,10*ROW('Sanitation Data'!G36))),'Data Summary'!DH42="Yes"),OFFSET('Sanitation Data'!$G$12,0,10*ROW('Sanitation Data'!G36)),NA())</f>
        <v>#N/A</v>
      </c>
      <c r="AT42" s="103" t="e">
        <f ca="true">+IF(AND(ISNUMBER(OFFSET('Sanitation Data'!$G$13,0,10*ROW('Sanitation Data'!G36))),'Data Summary'!DI42="Yes"),OFFSET('Sanitation Data'!$G$13,0,10*ROW('Sanitation Data'!G36)),NA())</f>
        <v>#N/A</v>
      </c>
      <c r="AU42" s="103" t="e">
        <f ca="true">+IF(AND(ISNUMBER(OFFSET('Sanitation Data'!$H$5,0,10*ROW('Sanitation Data'!H36))),'Data Summary'!DJ42="Yes"),100-OFFSET('Sanitation Data'!$H$5,0,10*ROW('Sanitation Data'!H36)),NA())</f>
        <v>#N/A</v>
      </c>
      <c r="AV42" s="103" t="e">
        <f ca="true">+IF(AND(ISNUMBER(OFFSET('Sanitation Data'!$H$7,0,10*ROW('Sanitation Data'!H36))),'Data Summary'!DK42="Yes"),OFFSET('Sanitation Data'!$H$7,0,10*ROW('Sanitation Data'!H36)),NA())</f>
        <v>#N/A</v>
      </c>
      <c r="AW42" s="103" t="e">
        <f ca="true">+IF(AND(ISNUMBER(OFFSET('Sanitation Data'!$H$11,0,10*ROW('Sanitation Data'!H36))),'Data Summary'!DL42="Yes"),OFFSET('Sanitation Data'!$H$11,0,10*ROW('Sanitation Data'!H36)),NA())</f>
        <v>#N/A</v>
      </c>
      <c r="AX42" s="103" t="e">
        <f ca="true">+IF(AND(ISNUMBER(OFFSET('Sanitation Data'!$H$12,0,10*ROW('Sanitation Data'!H36))),'Data Summary'!DM42="Yes"),OFFSET('Sanitation Data'!$H$12,0,10*ROW('Sanitation Data'!H36)),NA())</f>
        <v>#N/A</v>
      </c>
      <c r="AY42" s="103" t="e">
        <f ca="true">+IF(AND(ISNUMBER(OFFSET('Sanitation Data'!$H$13,0,10*ROW('Sanitation Data'!H36))),'Data Summary'!DN42="Yes"),OFFSET('Sanitation Data'!$H$13,0,10*ROW('Sanitation Data'!H36)),NA())</f>
        <v>#N/A</v>
      </c>
      <c r="AZ42" s="108" t="e">
        <f ca="true">+IF(AND(ISNUMBER(OFFSET('Hygiene Data'!$C$6,0,10*ROW('Hygiene Data'!C36))),'Data Summary'!DO42="Yes"),OFFSET('Hygiene Data'!$C$6,0,10*ROW('Hygiene Data'!C36)),NA())</f>
        <v>#N/A</v>
      </c>
      <c r="BA42" s="108" t="e">
        <f ca="true">+IF(AND(ISNUMBER(OFFSET('Hygiene Data'!$C$8,0,10*ROW('Hygiene Data'!C36))),'Data Summary'!DP42="Yes"),OFFSET('Hygiene Data'!$C$8,0,10*ROW('Hygiene Data'!C36)),NA())</f>
        <v>#N/A</v>
      </c>
      <c r="BB42" s="108" t="e">
        <f ca="true">+IF(AND(ISNUMBER(OFFSET('Hygiene Data'!$C$10,0,10*ROW('Hygiene Data'!C36))),'Data Summary'!DQ42="Yes"),OFFSET('Hygiene Data'!$C$10,0,10*ROW('Hygiene Data'!C36)),NA())</f>
        <v>#N/A</v>
      </c>
      <c r="BC42" s="108" t="e">
        <f ca="true">+IF(AND(ISNUMBER(OFFSET('Hygiene Data'!$D$6,0,10*ROW('Hygiene Data'!D36))),'Data Summary'!DR42="Yes"),OFFSET('Hygiene Data'!$D$6,0,10*ROW('Hygiene Data'!D36)),NA())</f>
        <v>#N/A</v>
      </c>
      <c r="BD42" s="108" t="e">
        <f ca="true">+IF(AND(ISNUMBER(OFFSET('Hygiene Data'!$D$8,0,10*ROW('Hygiene Data'!D36))),'Data Summary'!DS42="Yes"),OFFSET('Hygiene Data'!$D$8,0,10*ROW('Hygiene Data'!D36)),NA())</f>
        <v>#N/A</v>
      </c>
      <c r="BE42" s="108" t="e">
        <f ca="true">+IF(AND(ISNUMBER(OFFSET('Hygiene Data'!$D$10,0,10*ROW('Hygiene Data'!D36))),'Data Summary'!DT42="Yes"),OFFSET('Hygiene Data'!$D$10,0,10*ROW('Hygiene Data'!D36)),NA())</f>
        <v>#N/A</v>
      </c>
      <c r="BF42" s="108" t="e">
        <f ca="true">+IF(AND(ISNUMBER(OFFSET('Hygiene Data'!$E$6,0,10*ROW('Hygiene Data'!E36))),'Data Summary'!DU42="Yes"),OFFSET('Hygiene Data'!$E$6,0,10*ROW('Hygiene Data'!E36)),NA())</f>
        <v>#N/A</v>
      </c>
      <c r="BG42" s="108" t="e">
        <f ca="true">+IF(AND(ISNUMBER(OFFSET('Hygiene Data'!$E$8,0,10*ROW('Hygiene Data'!E36))),'Data Summary'!DV42="Yes"),OFFSET('Hygiene Data'!$E$8,0,10*ROW('Hygiene Data'!E36)),NA())</f>
        <v>#N/A</v>
      </c>
      <c r="BH42" s="108" t="e">
        <f ca="true">+IF(AND(ISNUMBER(OFFSET('Hygiene Data'!$E$10,0,10*ROW('Hygiene Data'!E36))),'Data Summary'!DW42="Yes"),OFFSET('Hygiene Data'!$E$10,0,10*ROW('Hygiene Data'!E36)),NA())</f>
        <v>#N/A</v>
      </c>
      <c r="BI42" s="108" t="e">
        <f ca="true">+IF(AND(ISNUMBER(OFFSET('Hygiene Data'!$F$6,0,10*ROW('Hygiene Data'!F36))),'Data Summary'!DX42="Yes"),OFFSET('Hygiene Data'!$F$6,0,10*ROW('Hygiene Data'!F36)),NA())</f>
        <v>#N/A</v>
      </c>
      <c r="BJ42" s="108" t="e">
        <f ca="true">+IF(AND(ISNUMBER(OFFSET('Hygiene Data'!$F$8,0,10*ROW('Hygiene Data'!F36))),'Data Summary'!DY42="Yes"),OFFSET('Hygiene Data'!$F$8,0,10*ROW('Hygiene Data'!F36)),NA())</f>
        <v>#N/A</v>
      </c>
      <c r="BK42" s="108" t="e">
        <f ca="true">+IF(AND(ISNUMBER(OFFSET('Hygiene Data'!$F$10,0,10*ROW('Hygiene Data'!F36))),'Data Summary'!DZ42="Yes"),OFFSET('Hygiene Data'!$F$10,0,10*ROW('Hygiene Data'!F36)),NA())</f>
        <v>#N/A</v>
      </c>
      <c r="BL42" s="108" t="e">
        <f ca="true">+IF(AND(ISNUMBER(OFFSET('Hygiene Data'!$G$6,0,10*ROW('Hygiene Data'!G36))),'Data Summary'!EA42="Yes"),OFFSET('Hygiene Data'!$G$6,0,10*ROW('Hygiene Data'!G36)),NA())</f>
        <v>#N/A</v>
      </c>
      <c r="BM42" s="108" t="e">
        <f ca="true">+IF(AND(ISNUMBER(OFFSET('Hygiene Data'!$G$8,0,10*ROW('Hygiene Data'!G36))),'Data Summary'!EB42="Yes"),OFFSET('Hygiene Data'!$G$8,0,10*ROW('Hygiene Data'!G36)),NA())</f>
        <v>#N/A</v>
      </c>
      <c r="BN42" s="108" t="e">
        <f ca="true">+IF(AND(ISNUMBER(OFFSET('Hygiene Data'!$G$10,0,10*ROW('Hygiene Data'!G36))),'Data Summary'!EC42="Yes"),OFFSET('Hygiene Data'!$G$10,0,10*ROW('Hygiene Data'!G36)),NA())</f>
        <v>#N/A</v>
      </c>
      <c r="BO42" s="108" t="e">
        <f ca="true">+IF(AND(ISNUMBER(OFFSET('Hygiene Data'!$H$6,0,10*ROW('Hygiene Data'!H36))),'Data Summary'!ED42="Yes"),OFFSET('Hygiene Data'!$H$6,0,10*ROW('Hygiene Data'!H36)),NA())</f>
        <v>#N/A</v>
      </c>
      <c r="BP42" s="108" t="e">
        <f ca="true">+IF(AND(ISNUMBER(OFFSET('Hygiene Data'!$H$8,0,10*ROW('Hygiene Data'!H36))),'Data Summary'!EE42="Yes"),OFFSET('Hygiene Data'!$H$8,0,10*ROW('Hygiene Data'!H36)),NA())</f>
        <v>#N/A</v>
      </c>
      <c r="BQ42" s="108" t="e">
        <f ca="true">+IF(AND(ISNUMBER(OFFSET('Hygiene Data'!$H$10,0,10*ROW('Hygiene Data'!H36))),'Data Summary'!EF42="Yes"),OFFSET('Hygiene Data'!$H$10,0,10*ROW('Hygiene Data'!H36)),NA())</f>
        <v>#N/A</v>
      </c>
    </row>
    <row r="43" x14ac:dyDescent="0.2">
      <c r="A43" s="56" t="e">
        <f ca="true">+IF(OFFSET('Water Data'!$B$1,0,10*ROW('Water Data'!B37))="",NA(),OFFSET('Water Data'!$B$1,0,10*ROW('Water Data'!B37)))</f>
        <v>#N/A</v>
      </c>
      <c r="B43" s="56" t="e">
        <f ca="true">+IF(OFFSET('Water Data'!$A$3,0,10*ROW('Water Data'!A40))="",NA(),OFFSET('Water Data'!$A$3,0,10*ROW('Water Data'!A40)))</f>
        <v>#N/A</v>
      </c>
      <c r="C43" s="56" t="e">
        <f ca="true">+IF(OFFSET('Water Data'!$C$3,0,10*ROW('Water Data'!C40))="",NA(),OFFSET('Water Data'!$C$3,0,10*ROW('Water Data'!C40)))</f>
        <v>#N/A</v>
      </c>
      <c r="D43" s="57" t="e">
        <f ca="true">+IF(AND(ISNUMBER(OFFSET('Water Data'!$C$5,0,10*ROW('Water Data'!C37))),'Data Summary'!BS43="Yes"),100-OFFSET('Water Data'!$C$5,0,10*ROW('Water Data'!C37)),NA())</f>
        <v>#N/A</v>
      </c>
      <c r="E43" s="57" t="e">
        <f ca="true">+IF(AND(ISNUMBER(OFFSET('Water Data'!$C$7,0,10*ROW('Water Data'!C37))),'Data Summary'!BT43="Yes"),OFFSET('Water Data'!$C$7,0,10*ROW('Water Data'!C37)),NA())</f>
        <v>#N/A</v>
      </c>
      <c r="F43" s="57" t="e">
        <f ca="true">+IF(AND(ISNUMBER(OFFSET('Water Data'!$C$10,0,10*ROW('Water Data'!C37))),'Data Summary'!BU43="Yes"),OFFSET('Water Data'!$C$10,0,10*ROW('Water Data'!C37)),NA())</f>
        <v>#N/A</v>
      </c>
      <c r="G43" s="57" t="e">
        <f ca="true">+IF(AND(ISNUMBER(OFFSET('Water Data'!$D$5,0,10*ROW('Water Data'!D37))),'Data Summary'!BV43="Yes"),100-OFFSET('Water Data'!$D$5,0,10*ROW('Water Data'!D37)),NA())</f>
        <v>#N/A</v>
      </c>
      <c r="H43" s="57" t="e">
        <f ca="true">+IF(AND(ISNUMBER(OFFSET('Water Data'!$D$7,0,10*ROW('Water Data'!D37))),'Data Summary'!BW43="Yes"),OFFSET('Water Data'!$D$7,0,10*ROW('Water Data'!D37)),NA())</f>
        <v>#N/A</v>
      </c>
      <c r="I43" s="57" t="e">
        <f ca="true">+IF(AND(ISNUMBER(OFFSET('Water Data'!$D$10,0,10*ROW('Water Data'!D37))),'Data Summary'!BX43="Yes"),OFFSET('Water Data'!$D$10,0,10*ROW('Water Data'!D37)),NA())</f>
        <v>#N/A</v>
      </c>
      <c r="J43" s="57" t="e">
        <f ca="true">+IF(AND(ISNUMBER(OFFSET('Water Data'!$E$5,0,10*ROW('Water Data'!E37))),'Data Summary'!BY43="Yes"),100-OFFSET('Water Data'!$E$5,0,10*ROW('Water Data'!E37)),NA())</f>
        <v>#N/A</v>
      </c>
      <c r="K43" s="57" t="e">
        <f ca="true">+IF(AND(ISNUMBER(OFFSET('Water Data'!$E$7,0,10*ROW('Water Data'!E37))),'Data Summary'!BZ43="Yes"),OFFSET('Water Data'!$E$7,0,10*ROW('Water Data'!E37)),NA())</f>
        <v>#N/A</v>
      </c>
      <c r="L43" s="57" t="e">
        <f ca="true">+IF(AND(ISNUMBER(OFFSET('Water Data'!$E$10,0,10*ROW('Water Data'!E37))),'Data Summary'!CA43="Yes"),OFFSET('Water Data'!$E$10,0,10*ROW('Water Data'!E37)),NA())</f>
        <v>#N/A</v>
      </c>
      <c r="M43" s="57" t="e">
        <f ca="true">+IF(AND(ISNUMBER(OFFSET('Water Data'!$F$5,0,10*ROW('Water Data'!F37))),'Data Summary'!CB43="Yes"),100-OFFSET('Water Data'!$F$5,0,10*ROW('Water Data'!F37)),NA())</f>
        <v>#N/A</v>
      </c>
      <c r="N43" s="57" t="e">
        <f ca="true">+IF(AND(ISNUMBER(OFFSET('Water Data'!$F$7,0,10*ROW('Water Data'!F37))),'Data Summary'!CC43="Yes"),OFFSET('Water Data'!$F$7,0,10*ROW('Water Data'!F37)),NA())</f>
        <v>#N/A</v>
      </c>
      <c r="O43" s="57" t="e">
        <f ca="true">+IF(AND(ISNUMBER(OFFSET('Water Data'!$F$10,0,10*ROW('Water Data'!F37))),'Data Summary'!CD43="Yes"),OFFSET('Water Data'!$F$10,0,10*ROW('Water Data'!F37)),NA())</f>
        <v>#N/A</v>
      </c>
      <c r="P43" s="57" t="e">
        <f ca="true">+IF(AND(ISNUMBER(OFFSET('Water Data'!$G$5,0,10*ROW('Water Data'!G37))),'Data Summary'!CE43="Yes"),100-OFFSET('Water Data'!$G$5,0,10*ROW('Water Data'!G37)),NA())</f>
        <v>#N/A</v>
      </c>
      <c r="Q43" s="57" t="e">
        <f ca="true">+IF(AND(ISNUMBER(OFFSET('Water Data'!$G$7,0,10*ROW('Water Data'!G37))),'Data Summary'!CF43="Yes"),OFFSET('Water Data'!$G$7,0,10*ROW('Water Data'!G37)),NA())</f>
        <v>#N/A</v>
      </c>
      <c r="R43" s="57" t="e">
        <f ca="true">+IF(AND(ISNUMBER(OFFSET('Water Data'!$G$10,0,10*ROW('Water Data'!G37))),'Data Summary'!CG43="Yes"),OFFSET('Water Data'!$G$10,0,10*ROW('Water Data'!G37)),NA())</f>
        <v>#N/A</v>
      </c>
      <c r="S43" s="57" t="e">
        <f ca="true">+IF(AND(ISNUMBER(OFFSET('Water Data'!$H$5,0,10*ROW('Water Data'!H37))),'Data Summary'!CH43="Yes"),100-OFFSET('Water Data'!$H$5,0,10*ROW('Water Data'!H37)),NA())</f>
        <v>#N/A</v>
      </c>
      <c r="T43" s="57" t="e">
        <f ca="true">+IF(AND(ISNUMBER(OFFSET('Water Data'!$H$7,0,10*ROW('Water Data'!H37))),'Data Summary'!CI43="Yes"),OFFSET('Water Data'!$H$7,0,10*ROW('Water Data'!H37)),NA())</f>
        <v>#N/A</v>
      </c>
      <c r="U43" s="57" t="e">
        <f ca="true">+IF(AND(ISNUMBER(OFFSET('Water Data'!$H$10,0,10*ROW('Water Data'!H37))),'Data Summary'!CJ43="Yes"),OFFSET('Water Data'!$H$10,0,10*ROW('Water Data'!H37)),NA())</f>
        <v>#N/A</v>
      </c>
      <c r="V43" s="103" t="e">
        <f ca="true">+IF(AND(ISNUMBER(OFFSET('Sanitation Data'!$C$5,0,10*ROW('Sanitation Data'!C37))),'Data Summary'!CK43="Yes"),100-OFFSET('Sanitation Data'!$C$5,0,10*ROW('Sanitation Data'!C37)),NA())</f>
        <v>#N/A</v>
      </c>
      <c r="W43" s="103" t="e">
        <f ca="true">+IF(AND(ISNUMBER(OFFSET('Sanitation Data'!$C$7,0,10*ROW('Sanitation Data'!C37))),'Data Summary'!CL43="Yes"),OFFSET('Sanitation Data'!$C$7,0,10*ROW('Sanitation Data'!C37)),NA())</f>
        <v>#N/A</v>
      </c>
      <c r="X43" s="103" t="e">
        <f ca="true">+IF(AND(ISNUMBER(OFFSET('Sanitation Data'!$C$11,0,10*ROW('Sanitation Data'!C37))),'Data Summary'!CM43="Yes"),OFFSET('Sanitation Data'!$C$11,0,10*ROW('Sanitation Data'!C37)),NA())</f>
        <v>#N/A</v>
      </c>
      <c r="Y43" s="103" t="e">
        <f ca="true">+IF(AND(ISNUMBER(OFFSET('Sanitation Data'!$C$12,0,10*ROW('Sanitation Data'!C37))),'Data Summary'!CN43="Yes"),OFFSET('Sanitation Data'!$C$12,0,10*ROW('Sanitation Data'!C37)),NA())</f>
        <v>#N/A</v>
      </c>
      <c r="Z43" s="103" t="e">
        <f ca="true">+IF(AND(ISNUMBER(OFFSET('Sanitation Data'!$C$13,0,10*ROW('Sanitation Data'!C37))),'Data Summary'!CO43="Yes"),OFFSET('Sanitation Data'!$C$13,0,10*ROW('Sanitation Data'!C37)),NA())</f>
        <v>#N/A</v>
      </c>
      <c r="AA43" s="103" t="e">
        <f ca="true">+IF(AND(ISNUMBER(OFFSET('Sanitation Data'!$D$5,0,10*ROW('Sanitation Data'!D37))),'Data Summary'!CP43="Yes"),100-OFFSET('Sanitation Data'!$D$5,0,10*ROW('Sanitation Data'!D37)),NA())</f>
        <v>#N/A</v>
      </c>
      <c r="AB43" s="103" t="e">
        <f ca="true">+IF(AND(ISNUMBER(OFFSET('Sanitation Data'!$D$7,0,10*ROW('Sanitation Data'!D37))),'Data Summary'!CQ43="Yes"),OFFSET('Sanitation Data'!$D$7,0,10*ROW('Sanitation Data'!D37)),NA())</f>
        <v>#N/A</v>
      </c>
      <c r="AC43" s="103" t="e">
        <f ca="true">+IF(AND(ISNUMBER(OFFSET('Sanitation Data'!$D$11,0,10*ROW('Sanitation Data'!D37))),'Data Summary'!CR43="Yes"),OFFSET('Sanitation Data'!$D$11,0,10*ROW('Sanitation Data'!D37)),NA())</f>
        <v>#N/A</v>
      </c>
      <c r="AD43" s="103" t="e">
        <f ca="true">+IF(AND(ISNUMBER(OFFSET('Sanitation Data'!$D$12,0,10*ROW('Sanitation Data'!D37))),'Data Summary'!CS43="Yes"),OFFSET('Sanitation Data'!$D$12,0,10*ROW('Sanitation Data'!D37)),NA())</f>
        <v>#N/A</v>
      </c>
      <c r="AE43" s="103" t="e">
        <f ca="true">+IF(AND(ISNUMBER(OFFSET('Sanitation Data'!$D$13,0,10*ROW('Sanitation Data'!D37))),'Data Summary'!CT43="Yes"),OFFSET('Sanitation Data'!$D$13,0,10*ROW('Sanitation Data'!D37)),NA())</f>
        <v>#N/A</v>
      </c>
      <c r="AF43" s="103" t="e">
        <f ca="true">+IF(AND(ISNUMBER(OFFSET('Sanitation Data'!$E$5,0,10*ROW('Sanitation Data'!E37))),'Data Summary'!CU43="Yes"),100-OFFSET('Sanitation Data'!$E$5,0,10*ROW('Sanitation Data'!E37)),NA())</f>
        <v>#N/A</v>
      </c>
      <c r="AG43" s="103" t="e">
        <f ca="true">+IF(AND(ISNUMBER(OFFSET('Sanitation Data'!$E$7,0,10*ROW('Sanitation Data'!E37))),'Data Summary'!CV43="Yes"),OFFSET('Sanitation Data'!$E$7,0,10*ROW('Sanitation Data'!E37)),NA())</f>
        <v>#N/A</v>
      </c>
      <c r="AH43" s="103" t="e">
        <f ca="true">+IF(AND(ISNUMBER(OFFSET('Sanitation Data'!$E$11,0,10*ROW('Sanitation Data'!E37))),'Data Summary'!CW43="Yes"),OFFSET('Sanitation Data'!$E$11,0,10*ROW('Sanitation Data'!E37)),NA())</f>
        <v>#N/A</v>
      </c>
      <c r="AI43" s="103" t="e">
        <f ca="true">+IF(AND(ISNUMBER(OFFSET('Sanitation Data'!$E$12,0,10*ROW('Sanitation Data'!E37))),'Data Summary'!CX43="Yes"),OFFSET('Sanitation Data'!$E$12,0,10*ROW('Sanitation Data'!E37)),NA())</f>
        <v>#N/A</v>
      </c>
      <c r="AJ43" s="103" t="e">
        <f ca="true">+IF(AND(ISNUMBER(OFFSET('Sanitation Data'!$E$13,0,10*ROW('Sanitation Data'!E37))),'Data Summary'!CY43="Yes"),OFFSET('Sanitation Data'!$E$13,0,10*ROW('Sanitation Data'!E37)),NA())</f>
        <v>#N/A</v>
      </c>
      <c r="AK43" s="103" t="e">
        <f ca="true">+IF(AND(ISNUMBER(OFFSET('Sanitation Data'!$F$5,0,10*ROW('Sanitation Data'!F37))),'Data Summary'!CZ43="Yes"),100-OFFSET('Sanitation Data'!$F$5,0,10*ROW('Sanitation Data'!F37)),NA())</f>
        <v>#N/A</v>
      </c>
      <c r="AL43" s="103" t="e">
        <f ca="true">+IF(AND(ISNUMBER(OFFSET('Sanitation Data'!$F$7,0,10*ROW('Sanitation Data'!F37))),'Data Summary'!DA43="Yes"),OFFSET('Sanitation Data'!$F$7,0,10*ROW('Sanitation Data'!F37)),NA())</f>
        <v>#N/A</v>
      </c>
      <c r="AM43" s="103" t="e">
        <f ca="true">+IF(AND(ISNUMBER(OFFSET('Sanitation Data'!$F$11,0,10*ROW('Sanitation Data'!F37))),'Data Summary'!DB43="Yes"),OFFSET('Sanitation Data'!$F$11,0,10*ROW('Sanitation Data'!F37)),NA())</f>
        <v>#N/A</v>
      </c>
      <c r="AN43" s="103" t="e">
        <f ca="true">+IF(AND(ISNUMBER(OFFSET('Sanitation Data'!$F$12,0,10*ROW('Sanitation Data'!F37))),'Data Summary'!DC43="Yes"),OFFSET('Sanitation Data'!$F$12,0,10*ROW('Sanitation Data'!F37)),NA())</f>
        <v>#N/A</v>
      </c>
      <c r="AO43" s="103" t="e">
        <f ca="true">+IF(AND(ISNUMBER(OFFSET('Sanitation Data'!$F$13,0,10*ROW('Sanitation Data'!F37))),'Data Summary'!DD43="Yes"),OFFSET('Sanitation Data'!$F$13,0,10*ROW('Sanitation Data'!F37)),NA())</f>
        <v>#N/A</v>
      </c>
      <c r="AP43" s="103" t="e">
        <f ca="true">+IF(AND(ISNUMBER(OFFSET('Sanitation Data'!$G$5,0,10*ROW('Sanitation Data'!G37))),'Data Summary'!DE43="Yes"),100-OFFSET('Sanitation Data'!$G$5,0,10*ROW('Sanitation Data'!G37)),NA())</f>
        <v>#N/A</v>
      </c>
      <c r="AQ43" s="103" t="e">
        <f ca="true">+IF(AND(ISNUMBER(OFFSET('Sanitation Data'!$G$7,0,10*ROW('Sanitation Data'!G37))),'Data Summary'!DF43="Yes"),OFFSET('Sanitation Data'!$G$7,0,10*ROW('Sanitation Data'!G37)),NA())</f>
        <v>#N/A</v>
      </c>
      <c r="AR43" s="103" t="e">
        <f ca="true">+IF(AND(ISNUMBER(OFFSET('Sanitation Data'!$G$11,0,10*ROW('Sanitation Data'!G37))),'Data Summary'!DG43="Yes"),OFFSET('Sanitation Data'!$G$11,0,10*ROW('Sanitation Data'!G37)),NA())</f>
        <v>#N/A</v>
      </c>
      <c r="AS43" s="103" t="e">
        <f ca="true">+IF(AND(ISNUMBER(OFFSET('Sanitation Data'!$G$12,0,10*ROW('Sanitation Data'!G37))),'Data Summary'!DH43="Yes"),OFFSET('Sanitation Data'!$G$12,0,10*ROW('Sanitation Data'!G37)),NA())</f>
        <v>#N/A</v>
      </c>
      <c r="AT43" s="103" t="e">
        <f ca="true">+IF(AND(ISNUMBER(OFFSET('Sanitation Data'!$G$13,0,10*ROW('Sanitation Data'!G37))),'Data Summary'!DI43="Yes"),OFFSET('Sanitation Data'!$G$13,0,10*ROW('Sanitation Data'!G37)),NA())</f>
        <v>#N/A</v>
      </c>
      <c r="AU43" s="103" t="e">
        <f ca="true">+IF(AND(ISNUMBER(OFFSET('Sanitation Data'!$H$5,0,10*ROW('Sanitation Data'!H37))),'Data Summary'!DJ43="Yes"),100-OFFSET('Sanitation Data'!$H$5,0,10*ROW('Sanitation Data'!H37)),NA())</f>
        <v>#N/A</v>
      </c>
      <c r="AV43" s="103" t="e">
        <f ca="true">+IF(AND(ISNUMBER(OFFSET('Sanitation Data'!$H$7,0,10*ROW('Sanitation Data'!H37))),'Data Summary'!DK43="Yes"),OFFSET('Sanitation Data'!$H$7,0,10*ROW('Sanitation Data'!H37)),NA())</f>
        <v>#N/A</v>
      </c>
      <c r="AW43" s="103" t="e">
        <f ca="true">+IF(AND(ISNUMBER(OFFSET('Sanitation Data'!$H$11,0,10*ROW('Sanitation Data'!H37))),'Data Summary'!DL43="Yes"),OFFSET('Sanitation Data'!$H$11,0,10*ROW('Sanitation Data'!H37)),NA())</f>
        <v>#N/A</v>
      </c>
      <c r="AX43" s="103" t="e">
        <f ca="true">+IF(AND(ISNUMBER(OFFSET('Sanitation Data'!$H$12,0,10*ROW('Sanitation Data'!H37))),'Data Summary'!DM43="Yes"),OFFSET('Sanitation Data'!$H$12,0,10*ROW('Sanitation Data'!H37)),NA())</f>
        <v>#N/A</v>
      </c>
      <c r="AY43" s="103" t="e">
        <f ca="true">+IF(AND(ISNUMBER(OFFSET('Sanitation Data'!$H$13,0,10*ROW('Sanitation Data'!H37))),'Data Summary'!DN43="Yes"),OFFSET('Sanitation Data'!$H$13,0,10*ROW('Sanitation Data'!H37)),NA())</f>
        <v>#N/A</v>
      </c>
      <c r="AZ43" s="108" t="e">
        <f ca="true">+IF(AND(ISNUMBER(OFFSET('Hygiene Data'!$C$6,0,10*ROW('Hygiene Data'!C37))),'Data Summary'!DO43="Yes"),OFFSET('Hygiene Data'!$C$6,0,10*ROW('Hygiene Data'!C37)),NA())</f>
        <v>#N/A</v>
      </c>
      <c r="BA43" s="108" t="e">
        <f ca="true">+IF(AND(ISNUMBER(OFFSET('Hygiene Data'!$C$8,0,10*ROW('Hygiene Data'!C37))),'Data Summary'!DP43="Yes"),OFFSET('Hygiene Data'!$C$8,0,10*ROW('Hygiene Data'!C37)),NA())</f>
        <v>#N/A</v>
      </c>
      <c r="BB43" s="108" t="e">
        <f ca="true">+IF(AND(ISNUMBER(OFFSET('Hygiene Data'!$C$10,0,10*ROW('Hygiene Data'!C37))),'Data Summary'!DQ43="Yes"),OFFSET('Hygiene Data'!$C$10,0,10*ROW('Hygiene Data'!C37)),NA())</f>
        <v>#N/A</v>
      </c>
      <c r="BC43" s="108" t="e">
        <f ca="true">+IF(AND(ISNUMBER(OFFSET('Hygiene Data'!$D$6,0,10*ROW('Hygiene Data'!D37))),'Data Summary'!DR43="Yes"),OFFSET('Hygiene Data'!$D$6,0,10*ROW('Hygiene Data'!D37)),NA())</f>
        <v>#N/A</v>
      </c>
      <c r="BD43" s="108" t="e">
        <f ca="true">+IF(AND(ISNUMBER(OFFSET('Hygiene Data'!$D$8,0,10*ROW('Hygiene Data'!D37))),'Data Summary'!DS43="Yes"),OFFSET('Hygiene Data'!$D$8,0,10*ROW('Hygiene Data'!D37)),NA())</f>
        <v>#N/A</v>
      </c>
      <c r="BE43" s="108" t="e">
        <f ca="true">+IF(AND(ISNUMBER(OFFSET('Hygiene Data'!$D$10,0,10*ROW('Hygiene Data'!D37))),'Data Summary'!DT43="Yes"),OFFSET('Hygiene Data'!$D$10,0,10*ROW('Hygiene Data'!D37)),NA())</f>
        <v>#N/A</v>
      </c>
      <c r="BF43" s="108" t="e">
        <f ca="true">+IF(AND(ISNUMBER(OFFSET('Hygiene Data'!$E$6,0,10*ROW('Hygiene Data'!E37))),'Data Summary'!DU43="Yes"),OFFSET('Hygiene Data'!$E$6,0,10*ROW('Hygiene Data'!E37)),NA())</f>
        <v>#N/A</v>
      </c>
      <c r="BG43" s="108" t="e">
        <f ca="true">+IF(AND(ISNUMBER(OFFSET('Hygiene Data'!$E$8,0,10*ROW('Hygiene Data'!E37))),'Data Summary'!DV43="Yes"),OFFSET('Hygiene Data'!$E$8,0,10*ROW('Hygiene Data'!E37)),NA())</f>
        <v>#N/A</v>
      </c>
      <c r="BH43" s="108" t="e">
        <f ca="true">+IF(AND(ISNUMBER(OFFSET('Hygiene Data'!$E$10,0,10*ROW('Hygiene Data'!E37))),'Data Summary'!DW43="Yes"),OFFSET('Hygiene Data'!$E$10,0,10*ROW('Hygiene Data'!E37)),NA())</f>
        <v>#N/A</v>
      </c>
      <c r="BI43" s="108" t="e">
        <f ca="true">+IF(AND(ISNUMBER(OFFSET('Hygiene Data'!$F$6,0,10*ROW('Hygiene Data'!F37))),'Data Summary'!DX43="Yes"),OFFSET('Hygiene Data'!$F$6,0,10*ROW('Hygiene Data'!F37)),NA())</f>
        <v>#N/A</v>
      </c>
      <c r="BJ43" s="108" t="e">
        <f ca="true">+IF(AND(ISNUMBER(OFFSET('Hygiene Data'!$F$8,0,10*ROW('Hygiene Data'!F37))),'Data Summary'!DY43="Yes"),OFFSET('Hygiene Data'!$F$8,0,10*ROW('Hygiene Data'!F37)),NA())</f>
        <v>#N/A</v>
      </c>
      <c r="BK43" s="108" t="e">
        <f ca="true">+IF(AND(ISNUMBER(OFFSET('Hygiene Data'!$F$10,0,10*ROW('Hygiene Data'!F37))),'Data Summary'!DZ43="Yes"),OFFSET('Hygiene Data'!$F$10,0,10*ROW('Hygiene Data'!F37)),NA())</f>
        <v>#N/A</v>
      </c>
      <c r="BL43" s="108" t="e">
        <f ca="true">+IF(AND(ISNUMBER(OFFSET('Hygiene Data'!$G$6,0,10*ROW('Hygiene Data'!G37))),'Data Summary'!EA43="Yes"),OFFSET('Hygiene Data'!$G$6,0,10*ROW('Hygiene Data'!G37)),NA())</f>
        <v>#N/A</v>
      </c>
      <c r="BM43" s="108" t="e">
        <f ca="true">+IF(AND(ISNUMBER(OFFSET('Hygiene Data'!$G$8,0,10*ROW('Hygiene Data'!G37))),'Data Summary'!EB43="Yes"),OFFSET('Hygiene Data'!$G$8,0,10*ROW('Hygiene Data'!G37)),NA())</f>
        <v>#N/A</v>
      </c>
      <c r="BN43" s="108" t="e">
        <f ca="true">+IF(AND(ISNUMBER(OFFSET('Hygiene Data'!$G$10,0,10*ROW('Hygiene Data'!G37))),'Data Summary'!EC43="Yes"),OFFSET('Hygiene Data'!$G$10,0,10*ROW('Hygiene Data'!G37)),NA())</f>
        <v>#N/A</v>
      </c>
      <c r="BO43" s="108" t="e">
        <f ca="true">+IF(AND(ISNUMBER(OFFSET('Hygiene Data'!$H$6,0,10*ROW('Hygiene Data'!H37))),'Data Summary'!ED43="Yes"),OFFSET('Hygiene Data'!$H$6,0,10*ROW('Hygiene Data'!H37)),NA())</f>
        <v>#N/A</v>
      </c>
      <c r="BP43" s="108" t="e">
        <f ca="true">+IF(AND(ISNUMBER(OFFSET('Hygiene Data'!$H$8,0,10*ROW('Hygiene Data'!H37))),'Data Summary'!EE43="Yes"),OFFSET('Hygiene Data'!$H$8,0,10*ROW('Hygiene Data'!H37)),NA())</f>
        <v>#N/A</v>
      </c>
      <c r="BQ43" s="108" t="e">
        <f ca="true">+IF(AND(ISNUMBER(OFFSET('Hygiene Data'!$H$10,0,10*ROW('Hygiene Data'!H37))),'Data Summary'!EF43="Yes"),OFFSET('Hygiene Data'!$H$10,0,10*ROW('Hygiene Data'!H37)),NA())</f>
        <v>#N/A</v>
      </c>
    </row>
    <row r="44" x14ac:dyDescent="0.2">
      <c r="A44" s="56" t="e">
        <f ca="true">+IF(OFFSET('Water Data'!$B$1,0,10*ROW('Water Data'!B38))="",NA(),OFFSET('Water Data'!$B$1,0,10*ROW('Water Data'!B38)))</f>
        <v>#N/A</v>
      </c>
      <c r="B44" s="56" t="e">
        <f ca="true">+IF(OFFSET('Water Data'!$A$3,0,10*ROW('Water Data'!A41))="",NA(),OFFSET('Water Data'!$A$3,0,10*ROW('Water Data'!A41)))</f>
        <v>#N/A</v>
      </c>
      <c r="C44" s="56" t="e">
        <f ca="true">+IF(OFFSET('Water Data'!$C$3,0,10*ROW('Water Data'!C41))="",NA(),OFFSET('Water Data'!$C$3,0,10*ROW('Water Data'!C41)))</f>
        <v>#N/A</v>
      </c>
      <c r="D44" s="57" t="e">
        <f ca="true">+IF(AND(ISNUMBER(OFFSET('Water Data'!$C$5,0,10*ROW('Water Data'!C38))),'Data Summary'!BS44="Yes"),100-OFFSET('Water Data'!$C$5,0,10*ROW('Water Data'!C38)),NA())</f>
        <v>#N/A</v>
      </c>
      <c r="E44" s="57" t="e">
        <f ca="true">+IF(AND(ISNUMBER(OFFSET('Water Data'!$C$7,0,10*ROW('Water Data'!C38))),'Data Summary'!BT44="Yes"),OFFSET('Water Data'!$C$7,0,10*ROW('Water Data'!C38)),NA())</f>
        <v>#N/A</v>
      </c>
      <c r="F44" s="57" t="e">
        <f ca="true">+IF(AND(ISNUMBER(OFFSET('Water Data'!$C$10,0,10*ROW('Water Data'!C38))),'Data Summary'!BU44="Yes"),OFFSET('Water Data'!$C$10,0,10*ROW('Water Data'!C38)),NA())</f>
        <v>#N/A</v>
      </c>
      <c r="G44" s="57" t="e">
        <f ca="true">+IF(AND(ISNUMBER(OFFSET('Water Data'!$D$5,0,10*ROW('Water Data'!D38))),'Data Summary'!BV44="Yes"),100-OFFSET('Water Data'!$D$5,0,10*ROW('Water Data'!D38)),NA())</f>
        <v>#N/A</v>
      </c>
      <c r="H44" s="57" t="e">
        <f ca="true">+IF(AND(ISNUMBER(OFFSET('Water Data'!$D$7,0,10*ROW('Water Data'!D38))),'Data Summary'!BW44="Yes"),OFFSET('Water Data'!$D$7,0,10*ROW('Water Data'!D38)),NA())</f>
        <v>#N/A</v>
      </c>
      <c r="I44" s="57" t="e">
        <f ca="true">+IF(AND(ISNUMBER(OFFSET('Water Data'!$D$10,0,10*ROW('Water Data'!D38))),'Data Summary'!BX44="Yes"),OFFSET('Water Data'!$D$10,0,10*ROW('Water Data'!D38)),NA())</f>
        <v>#N/A</v>
      </c>
      <c r="J44" s="57" t="e">
        <f ca="true">+IF(AND(ISNUMBER(OFFSET('Water Data'!$E$5,0,10*ROW('Water Data'!E38))),'Data Summary'!BY44="Yes"),100-OFFSET('Water Data'!$E$5,0,10*ROW('Water Data'!E38)),NA())</f>
        <v>#N/A</v>
      </c>
      <c r="K44" s="57" t="e">
        <f ca="true">+IF(AND(ISNUMBER(OFFSET('Water Data'!$E$7,0,10*ROW('Water Data'!E38))),'Data Summary'!BZ44="Yes"),OFFSET('Water Data'!$E$7,0,10*ROW('Water Data'!E38)),NA())</f>
        <v>#N/A</v>
      </c>
      <c r="L44" s="57" t="e">
        <f ca="true">+IF(AND(ISNUMBER(OFFSET('Water Data'!$E$10,0,10*ROW('Water Data'!E38))),'Data Summary'!CA44="Yes"),OFFSET('Water Data'!$E$10,0,10*ROW('Water Data'!E38)),NA())</f>
        <v>#N/A</v>
      </c>
      <c r="M44" s="57" t="e">
        <f ca="true">+IF(AND(ISNUMBER(OFFSET('Water Data'!$F$5,0,10*ROW('Water Data'!F38))),'Data Summary'!CB44="Yes"),100-OFFSET('Water Data'!$F$5,0,10*ROW('Water Data'!F38)),NA())</f>
        <v>#N/A</v>
      </c>
      <c r="N44" s="57" t="e">
        <f ca="true">+IF(AND(ISNUMBER(OFFSET('Water Data'!$F$7,0,10*ROW('Water Data'!F38))),'Data Summary'!CC44="Yes"),OFFSET('Water Data'!$F$7,0,10*ROW('Water Data'!F38)),NA())</f>
        <v>#N/A</v>
      </c>
      <c r="O44" s="57" t="e">
        <f ca="true">+IF(AND(ISNUMBER(OFFSET('Water Data'!$F$10,0,10*ROW('Water Data'!F38))),'Data Summary'!CD44="Yes"),OFFSET('Water Data'!$F$10,0,10*ROW('Water Data'!F38)),NA())</f>
        <v>#N/A</v>
      </c>
      <c r="P44" s="57" t="e">
        <f ca="true">+IF(AND(ISNUMBER(OFFSET('Water Data'!$G$5,0,10*ROW('Water Data'!G38))),'Data Summary'!CE44="Yes"),100-OFFSET('Water Data'!$G$5,0,10*ROW('Water Data'!G38)),NA())</f>
        <v>#N/A</v>
      </c>
      <c r="Q44" s="57" t="e">
        <f ca="true">+IF(AND(ISNUMBER(OFFSET('Water Data'!$G$7,0,10*ROW('Water Data'!G38))),'Data Summary'!CF44="Yes"),OFFSET('Water Data'!$G$7,0,10*ROW('Water Data'!G38)),NA())</f>
        <v>#N/A</v>
      </c>
      <c r="R44" s="57" t="e">
        <f ca="true">+IF(AND(ISNUMBER(OFFSET('Water Data'!$G$10,0,10*ROW('Water Data'!G38))),'Data Summary'!CG44="Yes"),OFFSET('Water Data'!$G$10,0,10*ROW('Water Data'!G38)),NA())</f>
        <v>#N/A</v>
      </c>
      <c r="S44" s="57" t="e">
        <f ca="true">+IF(AND(ISNUMBER(OFFSET('Water Data'!$H$5,0,10*ROW('Water Data'!H38))),'Data Summary'!CH44="Yes"),100-OFFSET('Water Data'!$H$5,0,10*ROW('Water Data'!H38)),NA())</f>
        <v>#N/A</v>
      </c>
      <c r="T44" s="57" t="e">
        <f ca="true">+IF(AND(ISNUMBER(OFFSET('Water Data'!$H$7,0,10*ROW('Water Data'!H38))),'Data Summary'!CI44="Yes"),OFFSET('Water Data'!$H$7,0,10*ROW('Water Data'!H38)),NA())</f>
        <v>#N/A</v>
      </c>
      <c r="U44" s="57" t="e">
        <f ca="true">+IF(AND(ISNUMBER(OFFSET('Water Data'!$H$10,0,10*ROW('Water Data'!H38))),'Data Summary'!CJ44="Yes"),OFFSET('Water Data'!$H$10,0,10*ROW('Water Data'!H38)),NA())</f>
        <v>#N/A</v>
      </c>
      <c r="V44" s="103" t="e">
        <f ca="true">+IF(AND(ISNUMBER(OFFSET('Sanitation Data'!$C$5,0,10*ROW('Sanitation Data'!C38))),'Data Summary'!CK44="Yes"),100-OFFSET('Sanitation Data'!$C$5,0,10*ROW('Sanitation Data'!C38)),NA())</f>
        <v>#N/A</v>
      </c>
      <c r="W44" s="103" t="e">
        <f ca="true">+IF(AND(ISNUMBER(OFFSET('Sanitation Data'!$C$7,0,10*ROW('Sanitation Data'!C38))),'Data Summary'!CL44="Yes"),OFFSET('Sanitation Data'!$C$7,0,10*ROW('Sanitation Data'!C38)),NA())</f>
        <v>#N/A</v>
      </c>
      <c r="X44" s="103" t="e">
        <f ca="true">+IF(AND(ISNUMBER(OFFSET('Sanitation Data'!$C$11,0,10*ROW('Sanitation Data'!C38))),'Data Summary'!CM44="Yes"),OFFSET('Sanitation Data'!$C$11,0,10*ROW('Sanitation Data'!C38)),NA())</f>
        <v>#N/A</v>
      </c>
      <c r="Y44" s="103" t="e">
        <f ca="true">+IF(AND(ISNUMBER(OFFSET('Sanitation Data'!$C$12,0,10*ROW('Sanitation Data'!C38))),'Data Summary'!CN44="Yes"),OFFSET('Sanitation Data'!$C$12,0,10*ROW('Sanitation Data'!C38)),NA())</f>
        <v>#N/A</v>
      </c>
      <c r="Z44" s="103" t="e">
        <f ca="true">+IF(AND(ISNUMBER(OFFSET('Sanitation Data'!$C$13,0,10*ROW('Sanitation Data'!C38))),'Data Summary'!CO44="Yes"),OFFSET('Sanitation Data'!$C$13,0,10*ROW('Sanitation Data'!C38)),NA())</f>
        <v>#N/A</v>
      </c>
      <c r="AA44" s="103" t="e">
        <f ca="true">+IF(AND(ISNUMBER(OFFSET('Sanitation Data'!$D$5,0,10*ROW('Sanitation Data'!D38))),'Data Summary'!CP44="Yes"),100-OFFSET('Sanitation Data'!$D$5,0,10*ROW('Sanitation Data'!D38)),NA())</f>
        <v>#N/A</v>
      </c>
      <c r="AB44" s="103" t="e">
        <f ca="true">+IF(AND(ISNUMBER(OFFSET('Sanitation Data'!$D$7,0,10*ROW('Sanitation Data'!D38))),'Data Summary'!CQ44="Yes"),OFFSET('Sanitation Data'!$D$7,0,10*ROW('Sanitation Data'!D38)),NA())</f>
        <v>#N/A</v>
      </c>
      <c r="AC44" s="103" t="e">
        <f ca="true">+IF(AND(ISNUMBER(OFFSET('Sanitation Data'!$D$11,0,10*ROW('Sanitation Data'!D38))),'Data Summary'!CR44="Yes"),OFFSET('Sanitation Data'!$D$11,0,10*ROW('Sanitation Data'!D38)),NA())</f>
        <v>#N/A</v>
      </c>
      <c r="AD44" s="103" t="e">
        <f ca="true">+IF(AND(ISNUMBER(OFFSET('Sanitation Data'!$D$12,0,10*ROW('Sanitation Data'!D38))),'Data Summary'!CS44="Yes"),OFFSET('Sanitation Data'!$D$12,0,10*ROW('Sanitation Data'!D38)),NA())</f>
        <v>#N/A</v>
      </c>
      <c r="AE44" s="103" t="e">
        <f ca="true">+IF(AND(ISNUMBER(OFFSET('Sanitation Data'!$D$13,0,10*ROW('Sanitation Data'!D38))),'Data Summary'!CT44="Yes"),OFFSET('Sanitation Data'!$D$13,0,10*ROW('Sanitation Data'!D38)),NA())</f>
        <v>#N/A</v>
      </c>
      <c r="AF44" s="103" t="e">
        <f ca="true">+IF(AND(ISNUMBER(OFFSET('Sanitation Data'!$E$5,0,10*ROW('Sanitation Data'!E38))),'Data Summary'!CU44="Yes"),100-OFFSET('Sanitation Data'!$E$5,0,10*ROW('Sanitation Data'!E38)),NA())</f>
        <v>#N/A</v>
      </c>
      <c r="AG44" s="103" t="e">
        <f ca="true">+IF(AND(ISNUMBER(OFFSET('Sanitation Data'!$E$7,0,10*ROW('Sanitation Data'!E38))),'Data Summary'!CV44="Yes"),OFFSET('Sanitation Data'!$E$7,0,10*ROW('Sanitation Data'!E38)),NA())</f>
        <v>#N/A</v>
      </c>
      <c r="AH44" s="103" t="e">
        <f ca="true">+IF(AND(ISNUMBER(OFFSET('Sanitation Data'!$E$11,0,10*ROW('Sanitation Data'!E38))),'Data Summary'!CW44="Yes"),OFFSET('Sanitation Data'!$E$11,0,10*ROW('Sanitation Data'!E38)),NA())</f>
        <v>#N/A</v>
      </c>
      <c r="AI44" s="103" t="e">
        <f ca="true">+IF(AND(ISNUMBER(OFFSET('Sanitation Data'!$E$12,0,10*ROW('Sanitation Data'!E38))),'Data Summary'!CX44="Yes"),OFFSET('Sanitation Data'!$E$12,0,10*ROW('Sanitation Data'!E38)),NA())</f>
        <v>#N/A</v>
      </c>
      <c r="AJ44" s="103" t="e">
        <f ca="true">+IF(AND(ISNUMBER(OFFSET('Sanitation Data'!$E$13,0,10*ROW('Sanitation Data'!E38))),'Data Summary'!CY44="Yes"),OFFSET('Sanitation Data'!$E$13,0,10*ROW('Sanitation Data'!E38)),NA())</f>
        <v>#N/A</v>
      </c>
      <c r="AK44" s="103" t="e">
        <f ca="true">+IF(AND(ISNUMBER(OFFSET('Sanitation Data'!$F$5,0,10*ROW('Sanitation Data'!F38))),'Data Summary'!CZ44="Yes"),100-OFFSET('Sanitation Data'!$F$5,0,10*ROW('Sanitation Data'!F38)),NA())</f>
        <v>#N/A</v>
      </c>
      <c r="AL44" s="103" t="e">
        <f ca="true">+IF(AND(ISNUMBER(OFFSET('Sanitation Data'!$F$7,0,10*ROW('Sanitation Data'!F38))),'Data Summary'!DA44="Yes"),OFFSET('Sanitation Data'!$F$7,0,10*ROW('Sanitation Data'!F38)),NA())</f>
        <v>#N/A</v>
      </c>
      <c r="AM44" s="103" t="e">
        <f ca="true">+IF(AND(ISNUMBER(OFFSET('Sanitation Data'!$F$11,0,10*ROW('Sanitation Data'!F38))),'Data Summary'!DB44="Yes"),OFFSET('Sanitation Data'!$F$11,0,10*ROW('Sanitation Data'!F38)),NA())</f>
        <v>#N/A</v>
      </c>
      <c r="AN44" s="103" t="e">
        <f ca="true">+IF(AND(ISNUMBER(OFFSET('Sanitation Data'!$F$12,0,10*ROW('Sanitation Data'!F38))),'Data Summary'!DC44="Yes"),OFFSET('Sanitation Data'!$F$12,0,10*ROW('Sanitation Data'!F38)),NA())</f>
        <v>#N/A</v>
      </c>
      <c r="AO44" s="103" t="e">
        <f ca="true">+IF(AND(ISNUMBER(OFFSET('Sanitation Data'!$F$13,0,10*ROW('Sanitation Data'!F38))),'Data Summary'!DD44="Yes"),OFFSET('Sanitation Data'!$F$13,0,10*ROW('Sanitation Data'!F38)),NA())</f>
        <v>#N/A</v>
      </c>
      <c r="AP44" s="103" t="e">
        <f ca="true">+IF(AND(ISNUMBER(OFFSET('Sanitation Data'!$G$5,0,10*ROW('Sanitation Data'!G38))),'Data Summary'!DE44="Yes"),100-OFFSET('Sanitation Data'!$G$5,0,10*ROW('Sanitation Data'!G38)),NA())</f>
        <v>#N/A</v>
      </c>
      <c r="AQ44" s="103" t="e">
        <f ca="true">+IF(AND(ISNUMBER(OFFSET('Sanitation Data'!$G$7,0,10*ROW('Sanitation Data'!G38))),'Data Summary'!DF44="Yes"),OFFSET('Sanitation Data'!$G$7,0,10*ROW('Sanitation Data'!G38)),NA())</f>
        <v>#N/A</v>
      </c>
      <c r="AR44" s="103" t="e">
        <f ca="true">+IF(AND(ISNUMBER(OFFSET('Sanitation Data'!$G$11,0,10*ROW('Sanitation Data'!G38))),'Data Summary'!DG44="Yes"),OFFSET('Sanitation Data'!$G$11,0,10*ROW('Sanitation Data'!G38)),NA())</f>
        <v>#N/A</v>
      </c>
      <c r="AS44" s="103" t="e">
        <f ca="true">+IF(AND(ISNUMBER(OFFSET('Sanitation Data'!$G$12,0,10*ROW('Sanitation Data'!G38))),'Data Summary'!DH44="Yes"),OFFSET('Sanitation Data'!$G$12,0,10*ROW('Sanitation Data'!G38)),NA())</f>
        <v>#N/A</v>
      </c>
      <c r="AT44" s="103" t="e">
        <f ca="true">+IF(AND(ISNUMBER(OFFSET('Sanitation Data'!$G$13,0,10*ROW('Sanitation Data'!G38))),'Data Summary'!DI44="Yes"),OFFSET('Sanitation Data'!$G$13,0,10*ROW('Sanitation Data'!G38)),NA())</f>
        <v>#N/A</v>
      </c>
      <c r="AU44" s="103" t="e">
        <f ca="true">+IF(AND(ISNUMBER(OFFSET('Sanitation Data'!$H$5,0,10*ROW('Sanitation Data'!H38))),'Data Summary'!DJ44="Yes"),100-OFFSET('Sanitation Data'!$H$5,0,10*ROW('Sanitation Data'!H38)),NA())</f>
        <v>#N/A</v>
      </c>
      <c r="AV44" s="103" t="e">
        <f ca="true">+IF(AND(ISNUMBER(OFFSET('Sanitation Data'!$H$7,0,10*ROW('Sanitation Data'!H38))),'Data Summary'!DK44="Yes"),OFFSET('Sanitation Data'!$H$7,0,10*ROW('Sanitation Data'!H38)),NA())</f>
        <v>#N/A</v>
      </c>
      <c r="AW44" s="103" t="e">
        <f ca="true">+IF(AND(ISNUMBER(OFFSET('Sanitation Data'!$H$11,0,10*ROW('Sanitation Data'!H38))),'Data Summary'!DL44="Yes"),OFFSET('Sanitation Data'!$H$11,0,10*ROW('Sanitation Data'!H38)),NA())</f>
        <v>#N/A</v>
      </c>
      <c r="AX44" s="103" t="e">
        <f ca="true">+IF(AND(ISNUMBER(OFFSET('Sanitation Data'!$H$12,0,10*ROW('Sanitation Data'!H38))),'Data Summary'!DM44="Yes"),OFFSET('Sanitation Data'!$H$12,0,10*ROW('Sanitation Data'!H38)),NA())</f>
        <v>#N/A</v>
      </c>
      <c r="AY44" s="103" t="e">
        <f ca="true">+IF(AND(ISNUMBER(OFFSET('Sanitation Data'!$H$13,0,10*ROW('Sanitation Data'!H38))),'Data Summary'!DN44="Yes"),OFFSET('Sanitation Data'!$H$13,0,10*ROW('Sanitation Data'!H38)),NA())</f>
        <v>#N/A</v>
      </c>
      <c r="AZ44" s="108" t="e">
        <f ca="true">+IF(AND(ISNUMBER(OFFSET('Hygiene Data'!$C$6,0,10*ROW('Hygiene Data'!C38))),'Data Summary'!DO44="Yes"),OFFSET('Hygiene Data'!$C$6,0,10*ROW('Hygiene Data'!C38)),NA())</f>
        <v>#N/A</v>
      </c>
      <c r="BA44" s="108" t="e">
        <f ca="true">+IF(AND(ISNUMBER(OFFSET('Hygiene Data'!$C$8,0,10*ROW('Hygiene Data'!C38))),'Data Summary'!DP44="Yes"),OFFSET('Hygiene Data'!$C$8,0,10*ROW('Hygiene Data'!C38)),NA())</f>
        <v>#N/A</v>
      </c>
      <c r="BB44" s="108" t="e">
        <f ca="true">+IF(AND(ISNUMBER(OFFSET('Hygiene Data'!$C$10,0,10*ROW('Hygiene Data'!C38))),'Data Summary'!DQ44="Yes"),OFFSET('Hygiene Data'!$C$10,0,10*ROW('Hygiene Data'!C38)),NA())</f>
        <v>#N/A</v>
      </c>
      <c r="BC44" s="108" t="e">
        <f ca="true">+IF(AND(ISNUMBER(OFFSET('Hygiene Data'!$D$6,0,10*ROW('Hygiene Data'!D38))),'Data Summary'!DR44="Yes"),OFFSET('Hygiene Data'!$D$6,0,10*ROW('Hygiene Data'!D38)),NA())</f>
        <v>#N/A</v>
      </c>
      <c r="BD44" s="108" t="e">
        <f ca="true">+IF(AND(ISNUMBER(OFFSET('Hygiene Data'!$D$8,0,10*ROW('Hygiene Data'!D38))),'Data Summary'!DS44="Yes"),OFFSET('Hygiene Data'!$D$8,0,10*ROW('Hygiene Data'!D38)),NA())</f>
        <v>#N/A</v>
      </c>
      <c r="BE44" s="108" t="e">
        <f ca="true">+IF(AND(ISNUMBER(OFFSET('Hygiene Data'!$D$10,0,10*ROW('Hygiene Data'!D38))),'Data Summary'!DT44="Yes"),OFFSET('Hygiene Data'!$D$10,0,10*ROW('Hygiene Data'!D38)),NA())</f>
        <v>#N/A</v>
      </c>
      <c r="BF44" s="108" t="e">
        <f ca="true">+IF(AND(ISNUMBER(OFFSET('Hygiene Data'!$E$6,0,10*ROW('Hygiene Data'!E38))),'Data Summary'!DU44="Yes"),OFFSET('Hygiene Data'!$E$6,0,10*ROW('Hygiene Data'!E38)),NA())</f>
        <v>#N/A</v>
      </c>
      <c r="BG44" s="108" t="e">
        <f ca="true">+IF(AND(ISNUMBER(OFFSET('Hygiene Data'!$E$8,0,10*ROW('Hygiene Data'!E38))),'Data Summary'!DV44="Yes"),OFFSET('Hygiene Data'!$E$8,0,10*ROW('Hygiene Data'!E38)),NA())</f>
        <v>#N/A</v>
      </c>
      <c r="BH44" s="108" t="e">
        <f ca="true">+IF(AND(ISNUMBER(OFFSET('Hygiene Data'!$E$10,0,10*ROW('Hygiene Data'!E38))),'Data Summary'!DW44="Yes"),OFFSET('Hygiene Data'!$E$10,0,10*ROW('Hygiene Data'!E38)),NA())</f>
        <v>#N/A</v>
      </c>
      <c r="BI44" s="108" t="e">
        <f ca="true">+IF(AND(ISNUMBER(OFFSET('Hygiene Data'!$F$6,0,10*ROW('Hygiene Data'!F38))),'Data Summary'!DX44="Yes"),OFFSET('Hygiene Data'!$F$6,0,10*ROW('Hygiene Data'!F38)),NA())</f>
        <v>#N/A</v>
      </c>
      <c r="BJ44" s="108" t="e">
        <f ca="true">+IF(AND(ISNUMBER(OFFSET('Hygiene Data'!$F$8,0,10*ROW('Hygiene Data'!F38))),'Data Summary'!DY44="Yes"),OFFSET('Hygiene Data'!$F$8,0,10*ROW('Hygiene Data'!F38)),NA())</f>
        <v>#N/A</v>
      </c>
      <c r="BK44" s="108" t="e">
        <f ca="true">+IF(AND(ISNUMBER(OFFSET('Hygiene Data'!$F$10,0,10*ROW('Hygiene Data'!F38))),'Data Summary'!DZ44="Yes"),OFFSET('Hygiene Data'!$F$10,0,10*ROW('Hygiene Data'!F38)),NA())</f>
        <v>#N/A</v>
      </c>
      <c r="BL44" s="108" t="e">
        <f ca="true">+IF(AND(ISNUMBER(OFFSET('Hygiene Data'!$G$6,0,10*ROW('Hygiene Data'!G38))),'Data Summary'!EA44="Yes"),OFFSET('Hygiene Data'!$G$6,0,10*ROW('Hygiene Data'!G38)),NA())</f>
        <v>#N/A</v>
      </c>
      <c r="BM44" s="108" t="e">
        <f ca="true">+IF(AND(ISNUMBER(OFFSET('Hygiene Data'!$G$8,0,10*ROW('Hygiene Data'!G38))),'Data Summary'!EB44="Yes"),OFFSET('Hygiene Data'!$G$8,0,10*ROW('Hygiene Data'!G38)),NA())</f>
        <v>#N/A</v>
      </c>
      <c r="BN44" s="108" t="e">
        <f ca="true">+IF(AND(ISNUMBER(OFFSET('Hygiene Data'!$G$10,0,10*ROW('Hygiene Data'!G38))),'Data Summary'!EC44="Yes"),OFFSET('Hygiene Data'!$G$10,0,10*ROW('Hygiene Data'!G38)),NA())</f>
        <v>#N/A</v>
      </c>
      <c r="BO44" s="108" t="e">
        <f ca="true">+IF(AND(ISNUMBER(OFFSET('Hygiene Data'!$H$6,0,10*ROW('Hygiene Data'!H38))),'Data Summary'!ED44="Yes"),OFFSET('Hygiene Data'!$H$6,0,10*ROW('Hygiene Data'!H38)),NA())</f>
        <v>#N/A</v>
      </c>
      <c r="BP44" s="108" t="e">
        <f ca="true">+IF(AND(ISNUMBER(OFFSET('Hygiene Data'!$H$8,0,10*ROW('Hygiene Data'!H38))),'Data Summary'!EE44="Yes"),OFFSET('Hygiene Data'!$H$8,0,10*ROW('Hygiene Data'!H38)),NA())</f>
        <v>#N/A</v>
      </c>
      <c r="BQ44" s="108" t="e">
        <f ca="true">+IF(AND(ISNUMBER(OFFSET('Hygiene Data'!$H$10,0,10*ROW('Hygiene Data'!H38))),'Data Summary'!EF44="Yes"),OFFSET('Hygiene Data'!$H$10,0,10*ROW('Hygiene Data'!H38)),NA())</f>
        <v>#N/A</v>
      </c>
    </row>
    <row r="45" x14ac:dyDescent="0.2">
      <c r="A45" s="56" t="e">
        <f ca="true">+IF(OFFSET('Water Data'!$B$1,0,10*ROW('Water Data'!B39))="",NA(),OFFSET('Water Data'!$B$1,0,10*ROW('Water Data'!B39)))</f>
        <v>#N/A</v>
      </c>
      <c r="B45" s="56" t="e">
        <f ca="true">+IF(OFFSET('Water Data'!$A$3,0,10*ROW('Water Data'!A42))="",NA(),OFFSET('Water Data'!$A$3,0,10*ROW('Water Data'!A42)))</f>
        <v>#N/A</v>
      </c>
      <c r="C45" s="56" t="e">
        <f ca="true">+IF(OFFSET('Water Data'!$C$3,0,10*ROW('Water Data'!C42))="",NA(),OFFSET('Water Data'!$C$3,0,10*ROW('Water Data'!C42)))</f>
        <v>#N/A</v>
      </c>
      <c r="D45" s="57" t="e">
        <f ca="true">+IF(AND(ISNUMBER(OFFSET('Water Data'!$C$5,0,10*ROW('Water Data'!C39))),'Data Summary'!BS45="Yes"),100-OFFSET('Water Data'!$C$5,0,10*ROW('Water Data'!C39)),NA())</f>
        <v>#N/A</v>
      </c>
      <c r="E45" s="57" t="e">
        <f ca="true">+IF(AND(ISNUMBER(OFFSET('Water Data'!$C$7,0,10*ROW('Water Data'!C39))),'Data Summary'!BT45="Yes"),OFFSET('Water Data'!$C$7,0,10*ROW('Water Data'!C39)),NA())</f>
        <v>#N/A</v>
      </c>
      <c r="F45" s="57" t="e">
        <f ca="true">+IF(AND(ISNUMBER(OFFSET('Water Data'!$C$10,0,10*ROW('Water Data'!C39))),'Data Summary'!BU45="Yes"),OFFSET('Water Data'!$C$10,0,10*ROW('Water Data'!C39)),NA())</f>
        <v>#N/A</v>
      </c>
      <c r="G45" s="57" t="e">
        <f ca="true">+IF(AND(ISNUMBER(OFFSET('Water Data'!$D$5,0,10*ROW('Water Data'!D39))),'Data Summary'!BV45="Yes"),100-OFFSET('Water Data'!$D$5,0,10*ROW('Water Data'!D39)),NA())</f>
        <v>#N/A</v>
      </c>
      <c r="H45" s="57" t="e">
        <f ca="true">+IF(AND(ISNUMBER(OFFSET('Water Data'!$D$7,0,10*ROW('Water Data'!D39))),'Data Summary'!BW45="Yes"),OFFSET('Water Data'!$D$7,0,10*ROW('Water Data'!D39)),NA())</f>
        <v>#N/A</v>
      </c>
      <c r="I45" s="57" t="e">
        <f ca="true">+IF(AND(ISNUMBER(OFFSET('Water Data'!$D$10,0,10*ROW('Water Data'!D39))),'Data Summary'!BX45="Yes"),OFFSET('Water Data'!$D$10,0,10*ROW('Water Data'!D39)),NA())</f>
        <v>#N/A</v>
      </c>
      <c r="J45" s="57" t="e">
        <f ca="true">+IF(AND(ISNUMBER(OFFSET('Water Data'!$E$5,0,10*ROW('Water Data'!E39))),'Data Summary'!BY45="Yes"),100-OFFSET('Water Data'!$E$5,0,10*ROW('Water Data'!E39)),NA())</f>
        <v>#N/A</v>
      </c>
      <c r="K45" s="57" t="e">
        <f ca="true">+IF(AND(ISNUMBER(OFFSET('Water Data'!$E$7,0,10*ROW('Water Data'!E39))),'Data Summary'!BZ45="Yes"),OFFSET('Water Data'!$E$7,0,10*ROW('Water Data'!E39)),NA())</f>
        <v>#N/A</v>
      </c>
      <c r="L45" s="57" t="e">
        <f ca="true">+IF(AND(ISNUMBER(OFFSET('Water Data'!$E$10,0,10*ROW('Water Data'!E39))),'Data Summary'!CA45="Yes"),OFFSET('Water Data'!$E$10,0,10*ROW('Water Data'!E39)),NA())</f>
        <v>#N/A</v>
      </c>
      <c r="M45" s="57" t="e">
        <f ca="true">+IF(AND(ISNUMBER(OFFSET('Water Data'!$F$5,0,10*ROW('Water Data'!F39))),'Data Summary'!CB45="Yes"),100-OFFSET('Water Data'!$F$5,0,10*ROW('Water Data'!F39)),NA())</f>
        <v>#N/A</v>
      </c>
      <c r="N45" s="57" t="e">
        <f ca="true">+IF(AND(ISNUMBER(OFFSET('Water Data'!$F$7,0,10*ROW('Water Data'!F39))),'Data Summary'!CC45="Yes"),OFFSET('Water Data'!$F$7,0,10*ROW('Water Data'!F39)),NA())</f>
        <v>#N/A</v>
      </c>
      <c r="O45" s="57" t="e">
        <f ca="true">+IF(AND(ISNUMBER(OFFSET('Water Data'!$F$10,0,10*ROW('Water Data'!F39))),'Data Summary'!CD45="Yes"),OFFSET('Water Data'!$F$10,0,10*ROW('Water Data'!F39)),NA())</f>
        <v>#N/A</v>
      </c>
      <c r="P45" s="57" t="e">
        <f ca="true">+IF(AND(ISNUMBER(OFFSET('Water Data'!$G$5,0,10*ROW('Water Data'!G39))),'Data Summary'!CE45="Yes"),100-OFFSET('Water Data'!$G$5,0,10*ROW('Water Data'!G39)),NA())</f>
        <v>#N/A</v>
      </c>
      <c r="Q45" s="57" t="e">
        <f ca="true">+IF(AND(ISNUMBER(OFFSET('Water Data'!$G$7,0,10*ROW('Water Data'!G39))),'Data Summary'!CF45="Yes"),OFFSET('Water Data'!$G$7,0,10*ROW('Water Data'!G39)),NA())</f>
        <v>#N/A</v>
      </c>
      <c r="R45" s="57" t="e">
        <f ca="true">+IF(AND(ISNUMBER(OFFSET('Water Data'!$G$10,0,10*ROW('Water Data'!G39))),'Data Summary'!CG45="Yes"),OFFSET('Water Data'!$G$10,0,10*ROW('Water Data'!G39)),NA())</f>
        <v>#N/A</v>
      </c>
      <c r="S45" s="57" t="e">
        <f ca="true">+IF(AND(ISNUMBER(OFFSET('Water Data'!$H$5,0,10*ROW('Water Data'!H39))),'Data Summary'!CH45="Yes"),100-OFFSET('Water Data'!$H$5,0,10*ROW('Water Data'!H39)),NA())</f>
        <v>#N/A</v>
      </c>
      <c r="T45" s="57" t="e">
        <f ca="true">+IF(AND(ISNUMBER(OFFSET('Water Data'!$H$7,0,10*ROW('Water Data'!H39))),'Data Summary'!CI45="Yes"),OFFSET('Water Data'!$H$7,0,10*ROW('Water Data'!H39)),NA())</f>
        <v>#N/A</v>
      </c>
      <c r="U45" s="57" t="e">
        <f ca="true">+IF(AND(ISNUMBER(OFFSET('Water Data'!$H$10,0,10*ROW('Water Data'!H39))),'Data Summary'!CJ45="Yes"),OFFSET('Water Data'!$H$10,0,10*ROW('Water Data'!H39)),NA())</f>
        <v>#N/A</v>
      </c>
      <c r="V45" s="103" t="e">
        <f ca="true">+IF(AND(ISNUMBER(OFFSET('Sanitation Data'!$C$5,0,10*ROW('Sanitation Data'!C39))),'Data Summary'!CK45="Yes"),100-OFFSET('Sanitation Data'!$C$5,0,10*ROW('Sanitation Data'!C39)),NA())</f>
        <v>#N/A</v>
      </c>
      <c r="W45" s="103" t="e">
        <f ca="true">+IF(AND(ISNUMBER(OFFSET('Sanitation Data'!$C$7,0,10*ROW('Sanitation Data'!C39))),'Data Summary'!CL45="Yes"),OFFSET('Sanitation Data'!$C$7,0,10*ROW('Sanitation Data'!C39)),NA())</f>
        <v>#N/A</v>
      </c>
      <c r="X45" s="103" t="e">
        <f ca="true">+IF(AND(ISNUMBER(OFFSET('Sanitation Data'!$C$11,0,10*ROW('Sanitation Data'!C39))),'Data Summary'!CM45="Yes"),OFFSET('Sanitation Data'!$C$11,0,10*ROW('Sanitation Data'!C39)),NA())</f>
        <v>#N/A</v>
      </c>
      <c r="Y45" s="103" t="e">
        <f ca="true">+IF(AND(ISNUMBER(OFFSET('Sanitation Data'!$C$12,0,10*ROW('Sanitation Data'!C39))),'Data Summary'!CN45="Yes"),OFFSET('Sanitation Data'!$C$12,0,10*ROW('Sanitation Data'!C39)),NA())</f>
        <v>#N/A</v>
      </c>
      <c r="Z45" s="103" t="e">
        <f ca="true">+IF(AND(ISNUMBER(OFFSET('Sanitation Data'!$C$13,0,10*ROW('Sanitation Data'!C39))),'Data Summary'!CO45="Yes"),OFFSET('Sanitation Data'!$C$13,0,10*ROW('Sanitation Data'!C39)),NA())</f>
        <v>#N/A</v>
      </c>
      <c r="AA45" s="103" t="e">
        <f ca="true">+IF(AND(ISNUMBER(OFFSET('Sanitation Data'!$D$5,0,10*ROW('Sanitation Data'!D39))),'Data Summary'!CP45="Yes"),100-OFFSET('Sanitation Data'!$D$5,0,10*ROW('Sanitation Data'!D39)),NA())</f>
        <v>#N/A</v>
      </c>
      <c r="AB45" s="103" t="e">
        <f ca="true">+IF(AND(ISNUMBER(OFFSET('Sanitation Data'!$D$7,0,10*ROW('Sanitation Data'!D39))),'Data Summary'!CQ45="Yes"),OFFSET('Sanitation Data'!$D$7,0,10*ROW('Sanitation Data'!D39)),NA())</f>
        <v>#N/A</v>
      </c>
      <c r="AC45" s="103" t="e">
        <f ca="true">+IF(AND(ISNUMBER(OFFSET('Sanitation Data'!$D$11,0,10*ROW('Sanitation Data'!D39))),'Data Summary'!CR45="Yes"),OFFSET('Sanitation Data'!$D$11,0,10*ROW('Sanitation Data'!D39)),NA())</f>
        <v>#N/A</v>
      </c>
      <c r="AD45" s="103" t="e">
        <f ca="true">+IF(AND(ISNUMBER(OFFSET('Sanitation Data'!$D$12,0,10*ROW('Sanitation Data'!D39))),'Data Summary'!CS45="Yes"),OFFSET('Sanitation Data'!$D$12,0,10*ROW('Sanitation Data'!D39)),NA())</f>
        <v>#N/A</v>
      </c>
      <c r="AE45" s="103" t="e">
        <f ca="true">+IF(AND(ISNUMBER(OFFSET('Sanitation Data'!$D$13,0,10*ROW('Sanitation Data'!D39))),'Data Summary'!CT45="Yes"),OFFSET('Sanitation Data'!$D$13,0,10*ROW('Sanitation Data'!D39)),NA())</f>
        <v>#N/A</v>
      </c>
      <c r="AF45" s="103" t="e">
        <f ca="true">+IF(AND(ISNUMBER(OFFSET('Sanitation Data'!$E$5,0,10*ROW('Sanitation Data'!E39))),'Data Summary'!CU45="Yes"),100-OFFSET('Sanitation Data'!$E$5,0,10*ROW('Sanitation Data'!E39)),NA())</f>
        <v>#N/A</v>
      </c>
      <c r="AG45" s="103" t="e">
        <f ca="true">+IF(AND(ISNUMBER(OFFSET('Sanitation Data'!$E$7,0,10*ROW('Sanitation Data'!E39))),'Data Summary'!CV45="Yes"),OFFSET('Sanitation Data'!$E$7,0,10*ROW('Sanitation Data'!E39)),NA())</f>
        <v>#N/A</v>
      </c>
      <c r="AH45" s="103" t="e">
        <f ca="true">+IF(AND(ISNUMBER(OFFSET('Sanitation Data'!$E$11,0,10*ROW('Sanitation Data'!E39))),'Data Summary'!CW45="Yes"),OFFSET('Sanitation Data'!$E$11,0,10*ROW('Sanitation Data'!E39)),NA())</f>
        <v>#N/A</v>
      </c>
      <c r="AI45" s="103" t="e">
        <f ca="true">+IF(AND(ISNUMBER(OFFSET('Sanitation Data'!$E$12,0,10*ROW('Sanitation Data'!E39))),'Data Summary'!CX45="Yes"),OFFSET('Sanitation Data'!$E$12,0,10*ROW('Sanitation Data'!E39)),NA())</f>
        <v>#N/A</v>
      </c>
      <c r="AJ45" s="103" t="e">
        <f ca="true">+IF(AND(ISNUMBER(OFFSET('Sanitation Data'!$E$13,0,10*ROW('Sanitation Data'!E39))),'Data Summary'!CY45="Yes"),OFFSET('Sanitation Data'!$E$13,0,10*ROW('Sanitation Data'!E39)),NA())</f>
        <v>#N/A</v>
      </c>
      <c r="AK45" s="103" t="e">
        <f ca="true">+IF(AND(ISNUMBER(OFFSET('Sanitation Data'!$F$5,0,10*ROW('Sanitation Data'!F39))),'Data Summary'!CZ45="Yes"),100-OFFSET('Sanitation Data'!$F$5,0,10*ROW('Sanitation Data'!F39)),NA())</f>
        <v>#N/A</v>
      </c>
      <c r="AL45" s="103" t="e">
        <f ca="true">+IF(AND(ISNUMBER(OFFSET('Sanitation Data'!$F$7,0,10*ROW('Sanitation Data'!F39))),'Data Summary'!DA45="Yes"),OFFSET('Sanitation Data'!$F$7,0,10*ROW('Sanitation Data'!F39)),NA())</f>
        <v>#N/A</v>
      </c>
      <c r="AM45" s="103" t="e">
        <f ca="true">+IF(AND(ISNUMBER(OFFSET('Sanitation Data'!$F$11,0,10*ROW('Sanitation Data'!F39))),'Data Summary'!DB45="Yes"),OFFSET('Sanitation Data'!$F$11,0,10*ROW('Sanitation Data'!F39)),NA())</f>
        <v>#N/A</v>
      </c>
      <c r="AN45" s="103" t="e">
        <f ca="true">+IF(AND(ISNUMBER(OFFSET('Sanitation Data'!$F$12,0,10*ROW('Sanitation Data'!F39))),'Data Summary'!DC45="Yes"),OFFSET('Sanitation Data'!$F$12,0,10*ROW('Sanitation Data'!F39)),NA())</f>
        <v>#N/A</v>
      </c>
      <c r="AO45" s="103" t="e">
        <f ca="true">+IF(AND(ISNUMBER(OFFSET('Sanitation Data'!$F$13,0,10*ROW('Sanitation Data'!F39))),'Data Summary'!DD45="Yes"),OFFSET('Sanitation Data'!$F$13,0,10*ROW('Sanitation Data'!F39)),NA())</f>
        <v>#N/A</v>
      </c>
      <c r="AP45" s="103" t="e">
        <f ca="true">+IF(AND(ISNUMBER(OFFSET('Sanitation Data'!$G$5,0,10*ROW('Sanitation Data'!G39))),'Data Summary'!DE45="Yes"),100-OFFSET('Sanitation Data'!$G$5,0,10*ROW('Sanitation Data'!G39)),NA())</f>
        <v>#N/A</v>
      </c>
      <c r="AQ45" s="103" t="e">
        <f ca="true">+IF(AND(ISNUMBER(OFFSET('Sanitation Data'!$G$7,0,10*ROW('Sanitation Data'!G39))),'Data Summary'!DF45="Yes"),OFFSET('Sanitation Data'!$G$7,0,10*ROW('Sanitation Data'!G39)),NA())</f>
        <v>#N/A</v>
      </c>
      <c r="AR45" s="103" t="e">
        <f ca="true">+IF(AND(ISNUMBER(OFFSET('Sanitation Data'!$G$11,0,10*ROW('Sanitation Data'!G39))),'Data Summary'!DG45="Yes"),OFFSET('Sanitation Data'!$G$11,0,10*ROW('Sanitation Data'!G39)),NA())</f>
        <v>#N/A</v>
      </c>
      <c r="AS45" s="103" t="e">
        <f ca="true">+IF(AND(ISNUMBER(OFFSET('Sanitation Data'!$G$12,0,10*ROW('Sanitation Data'!G39))),'Data Summary'!DH45="Yes"),OFFSET('Sanitation Data'!$G$12,0,10*ROW('Sanitation Data'!G39)),NA())</f>
        <v>#N/A</v>
      </c>
      <c r="AT45" s="103" t="e">
        <f ca="true">+IF(AND(ISNUMBER(OFFSET('Sanitation Data'!$G$13,0,10*ROW('Sanitation Data'!G39))),'Data Summary'!DI45="Yes"),OFFSET('Sanitation Data'!$G$13,0,10*ROW('Sanitation Data'!G39)),NA())</f>
        <v>#N/A</v>
      </c>
      <c r="AU45" s="103" t="e">
        <f ca="true">+IF(AND(ISNUMBER(OFFSET('Sanitation Data'!$H$5,0,10*ROW('Sanitation Data'!H39))),'Data Summary'!DJ45="Yes"),100-OFFSET('Sanitation Data'!$H$5,0,10*ROW('Sanitation Data'!H39)),NA())</f>
        <v>#N/A</v>
      </c>
      <c r="AV45" s="103" t="e">
        <f ca="true">+IF(AND(ISNUMBER(OFFSET('Sanitation Data'!$H$7,0,10*ROW('Sanitation Data'!H39))),'Data Summary'!DK45="Yes"),OFFSET('Sanitation Data'!$H$7,0,10*ROW('Sanitation Data'!H39)),NA())</f>
        <v>#N/A</v>
      </c>
      <c r="AW45" s="103" t="e">
        <f ca="true">+IF(AND(ISNUMBER(OFFSET('Sanitation Data'!$H$11,0,10*ROW('Sanitation Data'!H39))),'Data Summary'!DL45="Yes"),OFFSET('Sanitation Data'!$H$11,0,10*ROW('Sanitation Data'!H39)),NA())</f>
        <v>#N/A</v>
      </c>
      <c r="AX45" s="103" t="e">
        <f ca="true">+IF(AND(ISNUMBER(OFFSET('Sanitation Data'!$H$12,0,10*ROW('Sanitation Data'!H39))),'Data Summary'!DM45="Yes"),OFFSET('Sanitation Data'!$H$12,0,10*ROW('Sanitation Data'!H39)),NA())</f>
        <v>#N/A</v>
      </c>
      <c r="AY45" s="103" t="e">
        <f ca="true">+IF(AND(ISNUMBER(OFFSET('Sanitation Data'!$H$13,0,10*ROW('Sanitation Data'!H39))),'Data Summary'!DN45="Yes"),OFFSET('Sanitation Data'!$H$13,0,10*ROW('Sanitation Data'!H39)),NA())</f>
        <v>#N/A</v>
      </c>
      <c r="AZ45" s="108" t="e">
        <f ca="true">+IF(AND(ISNUMBER(OFFSET('Hygiene Data'!$C$6,0,10*ROW('Hygiene Data'!C39))),'Data Summary'!DO45="Yes"),OFFSET('Hygiene Data'!$C$6,0,10*ROW('Hygiene Data'!C39)),NA())</f>
        <v>#N/A</v>
      </c>
      <c r="BA45" s="108" t="e">
        <f ca="true">+IF(AND(ISNUMBER(OFFSET('Hygiene Data'!$C$8,0,10*ROW('Hygiene Data'!C39))),'Data Summary'!DP45="Yes"),OFFSET('Hygiene Data'!$C$8,0,10*ROW('Hygiene Data'!C39)),NA())</f>
        <v>#N/A</v>
      </c>
      <c r="BB45" s="108" t="e">
        <f ca="true">+IF(AND(ISNUMBER(OFFSET('Hygiene Data'!$C$10,0,10*ROW('Hygiene Data'!C39))),'Data Summary'!DQ45="Yes"),OFFSET('Hygiene Data'!$C$10,0,10*ROW('Hygiene Data'!C39)),NA())</f>
        <v>#N/A</v>
      </c>
      <c r="BC45" s="108" t="e">
        <f ca="true">+IF(AND(ISNUMBER(OFFSET('Hygiene Data'!$D$6,0,10*ROW('Hygiene Data'!D39))),'Data Summary'!DR45="Yes"),OFFSET('Hygiene Data'!$D$6,0,10*ROW('Hygiene Data'!D39)),NA())</f>
        <v>#N/A</v>
      </c>
      <c r="BD45" s="108" t="e">
        <f ca="true">+IF(AND(ISNUMBER(OFFSET('Hygiene Data'!$D$8,0,10*ROW('Hygiene Data'!D39))),'Data Summary'!DS45="Yes"),OFFSET('Hygiene Data'!$D$8,0,10*ROW('Hygiene Data'!D39)),NA())</f>
        <v>#N/A</v>
      </c>
      <c r="BE45" s="108" t="e">
        <f ca="true">+IF(AND(ISNUMBER(OFFSET('Hygiene Data'!$D$10,0,10*ROW('Hygiene Data'!D39))),'Data Summary'!DT45="Yes"),OFFSET('Hygiene Data'!$D$10,0,10*ROW('Hygiene Data'!D39)),NA())</f>
        <v>#N/A</v>
      </c>
      <c r="BF45" s="108" t="e">
        <f ca="true">+IF(AND(ISNUMBER(OFFSET('Hygiene Data'!$E$6,0,10*ROW('Hygiene Data'!E39))),'Data Summary'!DU45="Yes"),OFFSET('Hygiene Data'!$E$6,0,10*ROW('Hygiene Data'!E39)),NA())</f>
        <v>#N/A</v>
      </c>
      <c r="BG45" s="108" t="e">
        <f ca="true">+IF(AND(ISNUMBER(OFFSET('Hygiene Data'!$E$8,0,10*ROW('Hygiene Data'!E39))),'Data Summary'!DV45="Yes"),OFFSET('Hygiene Data'!$E$8,0,10*ROW('Hygiene Data'!E39)),NA())</f>
        <v>#N/A</v>
      </c>
      <c r="BH45" s="108" t="e">
        <f ca="true">+IF(AND(ISNUMBER(OFFSET('Hygiene Data'!$E$10,0,10*ROW('Hygiene Data'!E39))),'Data Summary'!DW45="Yes"),OFFSET('Hygiene Data'!$E$10,0,10*ROW('Hygiene Data'!E39)),NA())</f>
        <v>#N/A</v>
      </c>
      <c r="BI45" s="108" t="e">
        <f ca="true">+IF(AND(ISNUMBER(OFFSET('Hygiene Data'!$F$6,0,10*ROW('Hygiene Data'!F39))),'Data Summary'!DX45="Yes"),OFFSET('Hygiene Data'!$F$6,0,10*ROW('Hygiene Data'!F39)),NA())</f>
        <v>#N/A</v>
      </c>
      <c r="BJ45" s="108" t="e">
        <f ca="true">+IF(AND(ISNUMBER(OFFSET('Hygiene Data'!$F$8,0,10*ROW('Hygiene Data'!F39))),'Data Summary'!DY45="Yes"),OFFSET('Hygiene Data'!$F$8,0,10*ROW('Hygiene Data'!F39)),NA())</f>
        <v>#N/A</v>
      </c>
      <c r="BK45" s="108" t="e">
        <f ca="true">+IF(AND(ISNUMBER(OFFSET('Hygiene Data'!$F$10,0,10*ROW('Hygiene Data'!F39))),'Data Summary'!DZ45="Yes"),OFFSET('Hygiene Data'!$F$10,0,10*ROW('Hygiene Data'!F39)),NA())</f>
        <v>#N/A</v>
      </c>
      <c r="BL45" s="108" t="e">
        <f ca="true">+IF(AND(ISNUMBER(OFFSET('Hygiene Data'!$G$6,0,10*ROW('Hygiene Data'!G39))),'Data Summary'!EA45="Yes"),OFFSET('Hygiene Data'!$G$6,0,10*ROW('Hygiene Data'!G39)),NA())</f>
        <v>#N/A</v>
      </c>
      <c r="BM45" s="108" t="e">
        <f ca="true">+IF(AND(ISNUMBER(OFFSET('Hygiene Data'!$G$8,0,10*ROW('Hygiene Data'!G39))),'Data Summary'!EB45="Yes"),OFFSET('Hygiene Data'!$G$8,0,10*ROW('Hygiene Data'!G39)),NA())</f>
        <v>#N/A</v>
      </c>
      <c r="BN45" s="108" t="e">
        <f ca="true">+IF(AND(ISNUMBER(OFFSET('Hygiene Data'!$G$10,0,10*ROW('Hygiene Data'!G39))),'Data Summary'!EC45="Yes"),OFFSET('Hygiene Data'!$G$10,0,10*ROW('Hygiene Data'!G39)),NA())</f>
        <v>#N/A</v>
      </c>
      <c r="BO45" s="108" t="e">
        <f ca="true">+IF(AND(ISNUMBER(OFFSET('Hygiene Data'!$H$6,0,10*ROW('Hygiene Data'!H39))),'Data Summary'!ED45="Yes"),OFFSET('Hygiene Data'!$H$6,0,10*ROW('Hygiene Data'!H39)),NA())</f>
        <v>#N/A</v>
      </c>
      <c r="BP45" s="108" t="e">
        <f ca="true">+IF(AND(ISNUMBER(OFFSET('Hygiene Data'!$H$8,0,10*ROW('Hygiene Data'!H39))),'Data Summary'!EE45="Yes"),OFFSET('Hygiene Data'!$H$8,0,10*ROW('Hygiene Data'!H39)),NA())</f>
        <v>#N/A</v>
      </c>
      <c r="BQ45" s="108" t="e">
        <f ca="true">+IF(AND(ISNUMBER(OFFSET('Hygiene Data'!$H$10,0,10*ROW('Hygiene Data'!H39))),'Data Summary'!EF45="Yes"),OFFSET('Hygiene Data'!$H$10,0,10*ROW('Hygiene Data'!H39)),NA())</f>
        <v>#N/A</v>
      </c>
    </row>
    <row r="46" x14ac:dyDescent="0.2">
      <c r="A46" s="56" t="e">
        <f ca="true">+IF(OFFSET('Water Data'!$B$1,0,10*ROW('Water Data'!B40))="",NA(),OFFSET('Water Data'!$B$1,0,10*ROW('Water Data'!B40)))</f>
        <v>#N/A</v>
      </c>
      <c r="B46" s="56" t="e">
        <f ca="true">+IF(OFFSET('Water Data'!$A$3,0,10*ROW('Water Data'!A43))="",NA(),OFFSET('Water Data'!$A$3,0,10*ROW('Water Data'!A43)))</f>
        <v>#N/A</v>
      </c>
      <c r="C46" s="56" t="e">
        <f ca="true">+IF(OFFSET('Water Data'!$C$3,0,10*ROW('Water Data'!C43))="",NA(),OFFSET('Water Data'!$C$3,0,10*ROW('Water Data'!C43)))</f>
        <v>#N/A</v>
      </c>
      <c r="D46" s="57" t="e">
        <f ca="true">+IF(AND(ISNUMBER(OFFSET('Water Data'!$C$5,0,10*ROW('Water Data'!C40))),'Data Summary'!BS46="Yes"),100-OFFSET('Water Data'!$C$5,0,10*ROW('Water Data'!C40)),NA())</f>
        <v>#N/A</v>
      </c>
      <c r="E46" s="57" t="e">
        <f ca="true">+IF(AND(ISNUMBER(OFFSET('Water Data'!$C$7,0,10*ROW('Water Data'!C40))),'Data Summary'!BT46="Yes"),OFFSET('Water Data'!$C$7,0,10*ROW('Water Data'!C40)),NA())</f>
        <v>#N/A</v>
      </c>
      <c r="F46" s="57" t="e">
        <f ca="true">+IF(AND(ISNUMBER(OFFSET('Water Data'!$C$10,0,10*ROW('Water Data'!C40))),'Data Summary'!BU46="Yes"),OFFSET('Water Data'!$C$10,0,10*ROW('Water Data'!C40)),NA())</f>
        <v>#N/A</v>
      </c>
      <c r="G46" s="57" t="e">
        <f ca="true">+IF(AND(ISNUMBER(OFFSET('Water Data'!$D$5,0,10*ROW('Water Data'!D40))),'Data Summary'!BV46="Yes"),100-OFFSET('Water Data'!$D$5,0,10*ROW('Water Data'!D40)),NA())</f>
        <v>#N/A</v>
      </c>
      <c r="H46" s="57" t="e">
        <f ca="true">+IF(AND(ISNUMBER(OFFSET('Water Data'!$D$7,0,10*ROW('Water Data'!D40))),'Data Summary'!BW46="Yes"),OFFSET('Water Data'!$D$7,0,10*ROW('Water Data'!D40)),NA())</f>
        <v>#N/A</v>
      </c>
      <c r="I46" s="57" t="e">
        <f ca="true">+IF(AND(ISNUMBER(OFFSET('Water Data'!$D$10,0,10*ROW('Water Data'!D40))),'Data Summary'!BX46="Yes"),OFFSET('Water Data'!$D$10,0,10*ROW('Water Data'!D40)),NA())</f>
        <v>#N/A</v>
      </c>
      <c r="J46" s="57" t="e">
        <f ca="true">+IF(AND(ISNUMBER(OFFSET('Water Data'!$E$5,0,10*ROW('Water Data'!E40))),'Data Summary'!BY46="Yes"),100-OFFSET('Water Data'!$E$5,0,10*ROW('Water Data'!E40)),NA())</f>
        <v>#N/A</v>
      </c>
      <c r="K46" s="57" t="e">
        <f ca="true">+IF(AND(ISNUMBER(OFFSET('Water Data'!$E$7,0,10*ROW('Water Data'!E40))),'Data Summary'!BZ46="Yes"),OFFSET('Water Data'!$E$7,0,10*ROW('Water Data'!E40)),NA())</f>
        <v>#N/A</v>
      </c>
      <c r="L46" s="57" t="e">
        <f ca="true">+IF(AND(ISNUMBER(OFFSET('Water Data'!$E$10,0,10*ROW('Water Data'!E40))),'Data Summary'!CA46="Yes"),OFFSET('Water Data'!$E$10,0,10*ROW('Water Data'!E40)),NA())</f>
        <v>#N/A</v>
      </c>
      <c r="M46" s="57" t="e">
        <f ca="true">+IF(AND(ISNUMBER(OFFSET('Water Data'!$F$5,0,10*ROW('Water Data'!F40))),'Data Summary'!CB46="Yes"),100-OFFSET('Water Data'!$F$5,0,10*ROW('Water Data'!F40)),NA())</f>
        <v>#N/A</v>
      </c>
      <c r="N46" s="57" t="e">
        <f ca="true">+IF(AND(ISNUMBER(OFFSET('Water Data'!$F$7,0,10*ROW('Water Data'!F40))),'Data Summary'!CC46="Yes"),OFFSET('Water Data'!$F$7,0,10*ROW('Water Data'!F40)),NA())</f>
        <v>#N/A</v>
      </c>
      <c r="O46" s="57" t="e">
        <f ca="true">+IF(AND(ISNUMBER(OFFSET('Water Data'!$F$10,0,10*ROW('Water Data'!F40))),'Data Summary'!CD46="Yes"),OFFSET('Water Data'!$F$10,0,10*ROW('Water Data'!F40)),NA())</f>
        <v>#N/A</v>
      </c>
      <c r="P46" s="57" t="e">
        <f ca="true">+IF(AND(ISNUMBER(OFFSET('Water Data'!$G$5,0,10*ROW('Water Data'!G40))),'Data Summary'!CE46="Yes"),100-OFFSET('Water Data'!$G$5,0,10*ROW('Water Data'!G40)),NA())</f>
        <v>#N/A</v>
      </c>
      <c r="Q46" s="57" t="e">
        <f ca="true">+IF(AND(ISNUMBER(OFFSET('Water Data'!$G$7,0,10*ROW('Water Data'!G40))),'Data Summary'!CF46="Yes"),OFFSET('Water Data'!$G$7,0,10*ROW('Water Data'!G40)),NA())</f>
        <v>#N/A</v>
      </c>
      <c r="R46" s="57" t="e">
        <f ca="true">+IF(AND(ISNUMBER(OFFSET('Water Data'!$G$10,0,10*ROW('Water Data'!G40))),'Data Summary'!CG46="Yes"),OFFSET('Water Data'!$G$10,0,10*ROW('Water Data'!G40)),NA())</f>
        <v>#N/A</v>
      </c>
      <c r="S46" s="57" t="e">
        <f ca="true">+IF(AND(ISNUMBER(OFFSET('Water Data'!$H$5,0,10*ROW('Water Data'!H40))),'Data Summary'!CH46="Yes"),100-OFFSET('Water Data'!$H$5,0,10*ROW('Water Data'!H40)),NA())</f>
        <v>#N/A</v>
      </c>
      <c r="T46" s="57" t="e">
        <f ca="true">+IF(AND(ISNUMBER(OFFSET('Water Data'!$H$7,0,10*ROW('Water Data'!H40))),'Data Summary'!CI46="Yes"),OFFSET('Water Data'!$H$7,0,10*ROW('Water Data'!H40)),NA())</f>
        <v>#N/A</v>
      </c>
      <c r="U46" s="57" t="e">
        <f ca="true">+IF(AND(ISNUMBER(OFFSET('Water Data'!$H$10,0,10*ROW('Water Data'!H40))),'Data Summary'!CJ46="Yes"),OFFSET('Water Data'!$H$10,0,10*ROW('Water Data'!H40)),NA())</f>
        <v>#N/A</v>
      </c>
      <c r="V46" s="103" t="e">
        <f ca="true">+IF(AND(ISNUMBER(OFFSET('Sanitation Data'!$C$5,0,10*ROW('Sanitation Data'!C40))),'Data Summary'!CK46="Yes"),100-OFFSET('Sanitation Data'!$C$5,0,10*ROW('Sanitation Data'!C40)),NA())</f>
        <v>#N/A</v>
      </c>
      <c r="W46" s="103" t="e">
        <f ca="true">+IF(AND(ISNUMBER(OFFSET('Sanitation Data'!$C$7,0,10*ROW('Sanitation Data'!C40))),'Data Summary'!CL46="Yes"),OFFSET('Sanitation Data'!$C$7,0,10*ROW('Sanitation Data'!C40)),NA())</f>
        <v>#N/A</v>
      </c>
      <c r="X46" s="103" t="e">
        <f ca="true">+IF(AND(ISNUMBER(OFFSET('Sanitation Data'!$C$11,0,10*ROW('Sanitation Data'!C40))),'Data Summary'!CM46="Yes"),OFFSET('Sanitation Data'!$C$11,0,10*ROW('Sanitation Data'!C40)),NA())</f>
        <v>#N/A</v>
      </c>
      <c r="Y46" s="103" t="e">
        <f ca="true">+IF(AND(ISNUMBER(OFFSET('Sanitation Data'!$C$12,0,10*ROW('Sanitation Data'!C40))),'Data Summary'!CN46="Yes"),OFFSET('Sanitation Data'!$C$12,0,10*ROW('Sanitation Data'!C40)),NA())</f>
        <v>#N/A</v>
      </c>
      <c r="Z46" s="103" t="e">
        <f ca="true">+IF(AND(ISNUMBER(OFFSET('Sanitation Data'!$C$13,0,10*ROW('Sanitation Data'!C40))),'Data Summary'!CO46="Yes"),OFFSET('Sanitation Data'!$C$13,0,10*ROW('Sanitation Data'!C40)),NA())</f>
        <v>#N/A</v>
      </c>
      <c r="AA46" s="103" t="e">
        <f ca="true">+IF(AND(ISNUMBER(OFFSET('Sanitation Data'!$D$5,0,10*ROW('Sanitation Data'!D40))),'Data Summary'!CP46="Yes"),100-OFFSET('Sanitation Data'!$D$5,0,10*ROW('Sanitation Data'!D40)),NA())</f>
        <v>#N/A</v>
      </c>
      <c r="AB46" s="103" t="e">
        <f ca="true">+IF(AND(ISNUMBER(OFFSET('Sanitation Data'!$D$7,0,10*ROW('Sanitation Data'!D40))),'Data Summary'!CQ46="Yes"),OFFSET('Sanitation Data'!$D$7,0,10*ROW('Sanitation Data'!D40)),NA())</f>
        <v>#N/A</v>
      </c>
      <c r="AC46" s="103" t="e">
        <f ca="true">+IF(AND(ISNUMBER(OFFSET('Sanitation Data'!$D$11,0,10*ROW('Sanitation Data'!D40))),'Data Summary'!CR46="Yes"),OFFSET('Sanitation Data'!$D$11,0,10*ROW('Sanitation Data'!D40)),NA())</f>
        <v>#N/A</v>
      </c>
      <c r="AD46" s="103" t="e">
        <f ca="true">+IF(AND(ISNUMBER(OFFSET('Sanitation Data'!$D$12,0,10*ROW('Sanitation Data'!D40))),'Data Summary'!CS46="Yes"),OFFSET('Sanitation Data'!$D$12,0,10*ROW('Sanitation Data'!D40)),NA())</f>
        <v>#N/A</v>
      </c>
      <c r="AE46" s="103" t="e">
        <f ca="true">+IF(AND(ISNUMBER(OFFSET('Sanitation Data'!$D$13,0,10*ROW('Sanitation Data'!D40))),'Data Summary'!CT46="Yes"),OFFSET('Sanitation Data'!$D$13,0,10*ROW('Sanitation Data'!D40)),NA())</f>
        <v>#N/A</v>
      </c>
      <c r="AF46" s="103" t="e">
        <f ca="true">+IF(AND(ISNUMBER(OFFSET('Sanitation Data'!$E$5,0,10*ROW('Sanitation Data'!E40))),'Data Summary'!CU46="Yes"),100-OFFSET('Sanitation Data'!$E$5,0,10*ROW('Sanitation Data'!E40)),NA())</f>
        <v>#N/A</v>
      </c>
      <c r="AG46" s="103" t="e">
        <f ca="true">+IF(AND(ISNUMBER(OFFSET('Sanitation Data'!$E$7,0,10*ROW('Sanitation Data'!E40))),'Data Summary'!CV46="Yes"),OFFSET('Sanitation Data'!$E$7,0,10*ROW('Sanitation Data'!E40)),NA())</f>
        <v>#N/A</v>
      </c>
      <c r="AH46" s="103" t="e">
        <f ca="true">+IF(AND(ISNUMBER(OFFSET('Sanitation Data'!$E$11,0,10*ROW('Sanitation Data'!E40))),'Data Summary'!CW46="Yes"),OFFSET('Sanitation Data'!$E$11,0,10*ROW('Sanitation Data'!E40)),NA())</f>
        <v>#N/A</v>
      </c>
      <c r="AI46" s="103" t="e">
        <f ca="true">+IF(AND(ISNUMBER(OFFSET('Sanitation Data'!$E$12,0,10*ROW('Sanitation Data'!E40))),'Data Summary'!CX46="Yes"),OFFSET('Sanitation Data'!$E$12,0,10*ROW('Sanitation Data'!E40)),NA())</f>
        <v>#N/A</v>
      </c>
      <c r="AJ46" s="103" t="e">
        <f ca="true">+IF(AND(ISNUMBER(OFFSET('Sanitation Data'!$E$13,0,10*ROW('Sanitation Data'!E40))),'Data Summary'!CY46="Yes"),OFFSET('Sanitation Data'!$E$13,0,10*ROW('Sanitation Data'!E40)),NA())</f>
        <v>#N/A</v>
      </c>
      <c r="AK46" s="103" t="e">
        <f ca="true">+IF(AND(ISNUMBER(OFFSET('Sanitation Data'!$F$5,0,10*ROW('Sanitation Data'!F40))),'Data Summary'!CZ46="Yes"),100-OFFSET('Sanitation Data'!$F$5,0,10*ROW('Sanitation Data'!F40)),NA())</f>
        <v>#N/A</v>
      </c>
      <c r="AL46" s="103" t="e">
        <f ca="true">+IF(AND(ISNUMBER(OFFSET('Sanitation Data'!$F$7,0,10*ROW('Sanitation Data'!F40))),'Data Summary'!DA46="Yes"),OFFSET('Sanitation Data'!$F$7,0,10*ROW('Sanitation Data'!F40)),NA())</f>
        <v>#N/A</v>
      </c>
      <c r="AM46" s="103" t="e">
        <f ca="true">+IF(AND(ISNUMBER(OFFSET('Sanitation Data'!$F$11,0,10*ROW('Sanitation Data'!F40))),'Data Summary'!DB46="Yes"),OFFSET('Sanitation Data'!$F$11,0,10*ROW('Sanitation Data'!F40)),NA())</f>
        <v>#N/A</v>
      </c>
      <c r="AN46" s="103" t="e">
        <f ca="true">+IF(AND(ISNUMBER(OFFSET('Sanitation Data'!$F$12,0,10*ROW('Sanitation Data'!F40))),'Data Summary'!DC46="Yes"),OFFSET('Sanitation Data'!$F$12,0,10*ROW('Sanitation Data'!F40)),NA())</f>
        <v>#N/A</v>
      </c>
      <c r="AO46" s="103" t="e">
        <f ca="true">+IF(AND(ISNUMBER(OFFSET('Sanitation Data'!$F$13,0,10*ROW('Sanitation Data'!F40))),'Data Summary'!DD46="Yes"),OFFSET('Sanitation Data'!$F$13,0,10*ROW('Sanitation Data'!F40)),NA())</f>
        <v>#N/A</v>
      </c>
      <c r="AP46" s="103" t="e">
        <f ca="true">+IF(AND(ISNUMBER(OFFSET('Sanitation Data'!$G$5,0,10*ROW('Sanitation Data'!G40))),'Data Summary'!DE46="Yes"),100-OFFSET('Sanitation Data'!$G$5,0,10*ROW('Sanitation Data'!G40)),NA())</f>
        <v>#N/A</v>
      </c>
      <c r="AQ46" s="103" t="e">
        <f ca="true">+IF(AND(ISNUMBER(OFFSET('Sanitation Data'!$G$7,0,10*ROW('Sanitation Data'!G40))),'Data Summary'!DF46="Yes"),OFFSET('Sanitation Data'!$G$7,0,10*ROW('Sanitation Data'!G40)),NA())</f>
        <v>#N/A</v>
      </c>
      <c r="AR46" s="103" t="e">
        <f ca="true">+IF(AND(ISNUMBER(OFFSET('Sanitation Data'!$G$11,0,10*ROW('Sanitation Data'!G40))),'Data Summary'!DG46="Yes"),OFFSET('Sanitation Data'!$G$11,0,10*ROW('Sanitation Data'!G40)),NA())</f>
        <v>#N/A</v>
      </c>
      <c r="AS46" s="103" t="e">
        <f ca="true">+IF(AND(ISNUMBER(OFFSET('Sanitation Data'!$G$12,0,10*ROW('Sanitation Data'!G40))),'Data Summary'!DH46="Yes"),OFFSET('Sanitation Data'!$G$12,0,10*ROW('Sanitation Data'!G40)),NA())</f>
        <v>#N/A</v>
      </c>
      <c r="AT46" s="103" t="e">
        <f ca="true">+IF(AND(ISNUMBER(OFFSET('Sanitation Data'!$G$13,0,10*ROW('Sanitation Data'!G40))),'Data Summary'!DI46="Yes"),OFFSET('Sanitation Data'!$G$13,0,10*ROW('Sanitation Data'!G40)),NA())</f>
        <v>#N/A</v>
      </c>
      <c r="AU46" s="103" t="e">
        <f ca="true">+IF(AND(ISNUMBER(OFFSET('Sanitation Data'!$H$5,0,10*ROW('Sanitation Data'!H40))),'Data Summary'!DJ46="Yes"),100-OFFSET('Sanitation Data'!$H$5,0,10*ROW('Sanitation Data'!H40)),NA())</f>
        <v>#N/A</v>
      </c>
      <c r="AV46" s="103" t="e">
        <f ca="true">+IF(AND(ISNUMBER(OFFSET('Sanitation Data'!$H$7,0,10*ROW('Sanitation Data'!H40))),'Data Summary'!DK46="Yes"),OFFSET('Sanitation Data'!$H$7,0,10*ROW('Sanitation Data'!H40)),NA())</f>
        <v>#N/A</v>
      </c>
      <c r="AW46" s="103" t="e">
        <f ca="true">+IF(AND(ISNUMBER(OFFSET('Sanitation Data'!$H$11,0,10*ROW('Sanitation Data'!H40))),'Data Summary'!DL46="Yes"),OFFSET('Sanitation Data'!$H$11,0,10*ROW('Sanitation Data'!H40)),NA())</f>
        <v>#N/A</v>
      </c>
      <c r="AX46" s="103" t="e">
        <f ca="true">+IF(AND(ISNUMBER(OFFSET('Sanitation Data'!$H$12,0,10*ROW('Sanitation Data'!H40))),'Data Summary'!DM46="Yes"),OFFSET('Sanitation Data'!$H$12,0,10*ROW('Sanitation Data'!H40)),NA())</f>
        <v>#N/A</v>
      </c>
      <c r="AY46" s="103" t="e">
        <f ca="true">+IF(AND(ISNUMBER(OFFSET('Sanitation Data'!$H$13,0,10*ROW('Sanitation Data'!H40))),'Data Summary'!DN46="Yes"),OFFSET('Sanitation Data'!$H$13,0,10*ROW('Sanitation Data'!H40)),NA())</f>
        <v>#N/A</v>
      </c>
      <c r="AZ46" s="108" t="e">
        <f ca="true">+IF(AND(ISNUMBER(OFFSET('Hygiene Data'!$C$6,0,10*ROW('Hygiene Data'!C40))),'Data Summary'!DO46="Yes"),OFFSET('Hygiene Data'!$C$6,0,10*ROW('Hygiene Data'!C40)),NA())</f>
        <v>#N/A</v>
      </c>
      <c r="BA46" s="108" t="e">
        <f ca="true">+IF(AND(ISNUMBER(OFFSET('Hygiene Data'!$C$8,0,10*ROW('Hygiene Data'!C40))),'Data Summary'!DP46="Yes"),OFFSET('Hygiene Data'!$C$8,0,10*ROW('Hygiene Data'!C40)),NA())</f>
        <v>#N/A</v>
      </c>
      <c r="BB46" s="108" t="e">
        <f ca="true">+IF(AND(ISNUMBER(OFFSET('Hygiene Data'!$C$10,0,10*ROW('Hygiene Data'!C40))),'Data Summary'!DQ46="Yes"),OFFSET('Hygiene Data'!$C$10,0,10*ROW('Hygiene Data'!C40)),NA())</f>
        <v>#N/A</v>
      </c>
      <c r="BC46" s="108" t="e">
        <f ca="true">+IF(AND(ISNUMBER(OFFSET('Hygiene Data'!$D$6,0,10*ROW('Hygiene Data'!D40))),'Data Summary'!DR46="Yes"),OFFSET('Hygiene Data'!$D$6,0,10*ROW('Hygiene Data'!D40)),NA())</f>
        <v>#N/A</v>
      </c>
      <c r="BD46" s="108" t="e">
        <f ca="true">+IF(AND(ISNUMBER(OFFSET('Hygiene Data'!$D$8,0,10*ROW('Hygiene Data'!D40))),'Data Summary'!DS46="Yes"),OFFSET('Hygiene Data'!$D$8,0,10*ROW('Hygiene Data'!D40)),NA())</f>
        <v>#N/A</v>
      </c>
      <c r="BE46" s="108" t="e">
        <f ca="true">+IF(AND(ISNUMBER(OFFSET('Hygiene Data'!$D$10,0,10*ROW('Hygiene Data'!D40))),'Data Summary'!DT46="Yes"),OFFSET('Hygiene Data'!$D$10,0,10*ROW('Hygiene Data'!D40)),NA())</f>
        <v>#N/A</v>
      </c>
      <c r="BF46" s="108" t="e">
        <f ca="true">+IF(AND(ISNUMBER(OFFSET('Hygiene Data'!$E$6,0,10*ROW('Hygiene Data'!E40))),'Data Summary'!DU46="Yes"),OFFSET('Hygiene Data'!$E$6,0,10*ROW('Hygiene Data'!E40)),NA())</f>
        <v>#N/A</v>
      </c>
      <c r="BG46" s="108" t="e">
        <f ca="true">+IF(AND(ISNUMBER(OFFSET('Hygiene Data'!$E$8,0,10*ROW('Hygiene Data'!E40))),'Data Summary'!DV46="Yes"),OFFSET('Hygiene Data'!$E$8,0,10*ROW('Hygiene Data'!E40)),NA())</f>
        <v>#N/A</v>
      </c>
      <c r="BH46" s="108" t="e">
        <f ca="true">+IF(AND(ISNUMBER(OFFSET('Hygiene Data'!$E$10,0,10*ROW('Hygiene Data'!E40))),'Data Summary'!DW46="Yes"),OFFSET('Hygiene Data'!$E$10,0,10*ROW('Hygiene Data'!E40)),NA())</f>
        <v>#N/A</v>
      </c>
      <c r="BI46" s="108" t="e">
        <f ca="true">+IF(AND(ISNUMBER(OFFSET('Hygiene Data'!$F$6,0,10*ROW('Hygiene Data'!F40))),'Data Summary'!DX46="Yes"),OFFSET('Hygiene Data'!$F$6,0,10*ROW('Hygiene Data'!F40)),NA())</f>
        <v>#N/A</v>
      </c>
      <c r="BJ46" s="108" t="e">
        <f ca="true">+IF(AND(ISNUMBER(OFFSET('Hygiene Data'!$F$8,0,10*ROW('Hygiene Data'!F40))),'Data Summary'!DY46="Yes"),OFFSET('Hygiene Data'!$F$8,0,10*ROW('Hygiene Data'!F40)),NA())</f>
        <v>#N/A</v>
      </c>
      <c r="BK46" s="108" t="e">
        <f ca="true">+IF(AND(ISNUMBER(OFFSET('Hygiene Data'!$F$10,0,10*ROW('Hygiene Data'!F40))),'Data Summary'!DZ46="Yes"),OFFSET('Hygiene Data'!$F$10,0,10*ROW('Hygiene Data'!F40)),NA())</f>
        <v>#N/A</v>
      </c>
      <c r="BL46" s="108" t="e">
        <f ca="true">+IF(AND(ISNUMBER(OFFSET('Hygiene Data'!$G$6,0,10*ROW('Hygiene Data'!G40))),'Data Summary'!EA46="Yes"),OFFSET('Hygiene Data'!$G$6,0,10*ROW('Hygiene Data'!G40)),NA())</f>
        <v>#N/A</v>
      </c>
      <c r="BM46" s="108" t="e">
        <f ca="true">+IF(AND(ISNUMBER(OFFSET('Hygiene Data'!$G$8,0,10*ROW('Hygiene Data'!G40))),'Data Summary'!EB46="Yes"),OFFSET('Hygiene Data'!$G$8,0,10*ROW('Hygiene Data'!G40)),NA())</f>
        <v>#N/A</v>
      </c>
      <c r="BN46" s="108" t="e">
        <f ca="true">+IF(AND(ISNUMBER(OFFSET('Hygiene Data'!$G$10,0,10*ROW('Hygiene Data'!G40))),'Data Summary'!EC46="Yes"),OFFSET('Hygiene Data'!$G$10,0,10*ROW('Hygiene Data'!G40)),NA())</f>
        <v>#N/A</v>
      </c>
      <c r="BO46" s="108" t="e">
        <f ca="true">+IF(AND(ISNUMBER(OFFSET('Hygiene Data'!$H$6,0,10*ROW('Hygiene Data'!H40))),'Data Summary'!ED46="Yes"),OFFSET('Hygiene Data'!$H$6,0,10*ROW('Hygiene Data'!H40)),NA())</f>
        <v>#N/A</v>
      </c>
      <c r="BP46" s="108" t="e">
        <f ca="true">+IF(AND(ISNUMBER(OFFSET('Hygiene Data'!$H$8,0,10*ROW('Hygiene Data'!H40))),'Data Summary'!EE46="Yes"),OFFSET('Hygiene Data'!$H$8,0,10*ROW('Hygiene Data'!H40)),NA())</f>
        <v>#N/A</v>
      </c>
      <c r="BQ46" s="108" t="e">
        <f ca="true">+IF(AND(ISNUMBER(OFFSET('Hygiene Data'!$H$10,0,10*ROW('Hygiene Data'!H40))),'Data Summary'!EF46="Yes"),OFFSET('Hygiene Data'!$H$10,0,10*ROW('Hygiene Data'!H40)),NA())</f>
        <v>#N/A</v>
      </c>
    </row>
    <row r="47" x14ac:dyDescent="0.2">
      <c r="A47" s="56" t="e">
        <f ca="true">+IF(OFFSET('Water Data'!$B$1,0,10*ROW('Water Data'!B41))="",NA(),OFFSET('Water Data'!$B$1,0,10*ROW('Water Data'!B41)))</f>
        <v>#N/A</v>
      </c>
      <c r="B47" s="56" t="e">
        <f ca="true">+IF(OFFSET('Water Data'!$A$3,0,10*ROW('Water Data'!A44))="",NA(),OFFSET('Water Data'!$A$3,0,10*ROW('Water Data'!A44)))</f>
        <v>#N/A</v>
      </c>
      <c r="C47" s="56" t="e">
        <f ca="true">+IF(OFFSET('Water Data'!$C$3,0,10*ROW('Water Data'!C44))="",NA(),OFFSET('Water Data'!$C$3,0,10*ROW('Water Data'!C44)))</f>
        <v>#N/A</v>
      </c>
      <c r="D47" s="57" t="e">
        <f ca="true">+IF(AND(ISNUMBER(OFFSET('Water Data'!$C$5,0,10*ROW('Water Data'!C41))),'Data Summary'!BS47="Yes"),100-OFFSET('Water Data'!$C$5,0,10*ROW('Water Data'!C41)),NA())</f>
        <v>#N/A</v>
      </c>
      <c r="E47" s="57" t="e">
        <f ca="true">+IF(AND(ISNUMBER(OFFSET('Water Data'!$C$7,0,10*ROW('Water Data'!C41))),'Data Summary'!BT47="Yes"),OFFSET('Water Data'!$C$7,0,10*ROW('Water Data'!C41)),NA())</f>
        <v>#N/A</v>
      </c>
      <c r="F47" s="57" t="e">
        <f ca="true">+IF(AND(ISNUMBER(OFFSET('Water Data'!$C$10,0,10*ROW('Water Data'!C41))),'Data Summary'!BU47="Yes"),OFFSET('Water Data'!$C$10,0,10*ROW('Water Data'!C41)),NA())</f>
        <v>#N/A</v>
      </c>
      <c r="G47" s="57" t="e">
        <f ca="true">+IF(AND(ISNUMBER(OFFSET('Water Data'!$D$5,0,10*ROW('Water Data'!D41))),'Data Summary'!BV47="Yes"),100-OFFSET('Water Data'!$D$5,0,10*ROW('Water Data'!D41)),NA())</f>
        <v>#N/A</v>
      </c>
      <c r="H47" s="57" t="e">
        <f ca="true">+IF(AND(ISNUMBER(OFFSET('Water Data'!$D$7,0,10*ROW('Water Data'!D41))),'Data Summary'!BW47="Yes"),OFFSET('Water Data'!$D$7,0,10*ROW('Water Data'!D41)),NA())</f>
        <v>#N/A</v>
      </c>
      <c r="I47" s="57" t="e">
        <f ca="true">+IF(AND(ISNUMBER(OFFSET('Water Data'!$D$10,0,10*ROW('Water Data'!D41))),'Data Summary'!BX47="Yes"),OFFSET('Water Data'!$D$10,0,10*ROW('Water Data'!D41)),NA())</f>
        <v>#N/A</v>
      </c>
      <c r="J47" s="57" t="e">
        <f ca="true">+IF(AND(ISNUMBER(OFFSET('Water Data'!$E$5,0,10*ROW('Water Data'!E41))),'Data Summary'!BY47="Yes"),100-OFFSET('Water Data'!$E$5,0,10*ROW('Water Data'!E41)),NA())</f>
        <v>#N/A</v>
      </c>
      <c r="K47" s="57" t="e">
        <f ca="true">+IF(AND(ISNUMBER(OFFSET('Water Data'!$E$7,0,10*ROW('Water Data'!E41))),'Data Summary'!BZ47="Yes"),OFFSET('Water Data'!$E$7,0,10*ROW('Water Data'!E41)),NA())</f>
        <v>#N/A</v>
      </c>
      <c r="L47" s="57" t="e">
        <f ca="true">+IF(AND(ISNUMBER(OFFSET('Water Data'!$E$10,0,10*ROW('Water Data'!E41))),'Data Summary'!CA47="Yes"),OFFSET('Water Data'!$E$10,0,10*ROW('Water Data'!E41)),NA())</f>
        <v>#N/A</v>
      </c>
      <c r="M47" s="57" t="e">
        <f ca="true">+IF(AND(ISNUMBER(OFFSET('Water Data'!$F$5,0,10*ROW('Water Data'!F41))),'Data Summary'!CB47="Yes"),100-OFFSET('Water Data'!$F$5,0,10*ROW('Water Data'!F41)),NA())</f>
        <v>#N/A</v>
      </c>
      <c r="N47" s="57" t="e">
        <f ca="true">+IF(AND(ISNUMBER(OFFSET('Water Data'!$F$7,0,10*ROW('Water Data'!F41))),'Data Summary'!CC47="Yes"),OFFSET('Water Data'!$F$7,0,10*ROW('Water Data'!F41)),NA())</f>
        <v>#N/A</v>
      </c>
      <c r="O47" s="57" t="e">
        <f ca="true">+IF(AND(ISNUMBER(OFFSET('Water Data'!$F$10,0,10*ROW('Water Data'!F41))),'Data Summary'!CD47="Yes"),OFFSET('Water Data'!$F$10,0,10*ROW('Water Data'!F41)),NA())</f>
        <v>#N/A</v>
      </c>
      <c r="P47" s="57" t="e">
        <f ca="true">+IF(AND(ISNUMBER(OFFSET('Water Data'!$G$5,0,10*ROW('Water Data'!G41))),'Data Summary'!CE47="Yes"),100-OFFSET('Water Data'!$G$5,0,10*ROW('Water Data'!G41)),NA())</f>
        <v>#N/A</v>
      </c>
      <c r="Q47" s="57" t="e">
        <f ca="true">+IF(AND(ISNUMBER(OFFSET('Water Data'!$G$7,0,10*ROW('Water Data'!G41))),'Data Summary'!CF47="Yes"),OFFSET('Water Data'!$G$7,0,10*ROW('Water Data'!G41)),NA())</f>
        <v>#N/A</v>
      </c>
      <c r="R47" s="57" t="e">
        <f ca="true">+IF(AND(ISNUMBER(OFFSET('Water Data'!$G$10,0,10*ROW('Water Data'!G41))),'Data Summary'!CG47="Yes"),OFFSET('Water Data'!$G$10,0,10*ROW('Water Data'!G41)),NA())</f>
        <v>#N/A</v>
      </c>
      <c r="S47" s="57" t="e">
        <f ca="true">+IF(AND(ISNUMBER(OFFSET('Water Data'!$H$5,0,10*ROW('Water Data'!H41))),'Data Summary'!CH47="Yes"),100-OFFSET('Water Data'!$H$5,0,10*ROW('Water Data'!H41)),NA())</f>
        <v>#N/A</v>
      </c>
      <c r="T47" s="57" t="e">
        <f ca="true">+IF(AND(ISNUMBER(OFFSET('Water Data'!$H$7,0,10*ROW('Water Data'!H41))),'Data Summary'!CI47="Yes"),OFFSET('Water Data'!$H$7,0,10*ROW('Water Data'!H41)),NA())</f>
        <v>#N/A</v>
      </c>
      <c r="U47" s="57" t="e">
        <f ca="true">+IF(AND(ISNUMBER(OFFSET('Water Data'!$H$10,0,10*ROW('Water Data'!H41))),'Data Summary'!CJ47="Yes"),OFFSET('Water Data'!$H$10,0,10*ROW('Water Data'!H41)),NA())</f>
        <v>#N/A</v>
      </c>
      <c r="V47" s="103" t="e">
        <f ca="true">+IF(AND(ISNUMBER(OFFSET('Sanitation Data'!$C$5,0,10*ROW('Sanitation Data'!C41))),'Data Summary'!CK47="Yes"),100-OFFSET('Sanitation Data'!$C$5,0,10*ROW('Sanitation Data'!C41)),NA())</f>
        <v>#N/A</v>
      </c>
      <c r="W47" s="103" t="e">
        <f ca="true">+IF(AND(ISNUMBER(OFFSET('Sanitation Data'!$C$7,0,10*ROW('Sanitation Data'!C41))),'Data Summary'!CL47="Yes"),OFFSET('Sanitation Data'!$C$7,0,10*ROW('Sanitation Data'!C41)),NA())</f>
        <v>#N/A</v>
      </c>
      <c r="X47" s="103" t="e">
        <f ca="true">+IF(AND(ISNUMBER(OFFSET('Sanitation Data'!$C$11,0,10*ROW('Sanitation Data'!C41))),'Data Summary'!CM47="Yes"),OFFSET('Sanitation Data'!$C$11,0,10*ROW('Sanitation Data'!C41)),NA())</f>
        <v>#N/A</v>
      </c>
      <c r="Y47" s="103" t="e">
        <f ca="true">+IF(AND(ISNUMBER(OFFSET('Sanitation Data'!$C$12,0,10*ROW('Sanitation Data'!C41))),'Data Summary'!CN47="Yes"),OFFSET('Sanitation Data'!$C$12,0,10*ROW('Sanitation Data'!C41)),NA())</f>
        <v>#N/A</v>
      </c>
      <c r="Z47" s="103" t="e">
        <f ca="true">+IF(AND(ISNUMBER(OFFSET('Sanitation Data'!$C$13,0,10*ROW('Sanitation Data'!C41))),'Data Summary'!CO47="Yes"),OFFSET('Sanitation Data'!$C$13,0,10*ROW('Sanitation Data'!C41)),NA())</f>
        <v>#N/A</v>
      </c>
      <c r="AA47" s="103" t="e">
        <f ca="true">+IF(AND(ISNUMBER(OFFSET('Sanitation Data'!$D$5,0,10*ROW('Sanitation Data'!D41))),'Data Summary'!CP47="Yes"),100-OFFSET('Sanitation Data'!$D$5,0,10*ROW('Sanitation Data'!D41)),NA())</f>
        <v>#N/A</v>
      </c>
      <c r="AB47" s="103" t="e">
        <f ca="true">+IF(AND(ISNUMBER(OFFSET('Sanitation Data'!$D$7,0,10*ROW('Sanitation Data'!D41))),'Data Summary'!CQ47="Yes"),OFFSET('Sanitation Data'!$D$7,0,10*ROW('Sanitation Data'!D41)),NA())</f>
        <v>#N/A</v>
      </c>
      <c r="AC47" s="103" t="e">
        <f ca="true">+IF(AND(ISNUMBER(OFFSET('Sanitation Data'!$D$11,0,10*ROW('Sanitation Data'!D41))),'Data Summary'!CR47="Yes"),OFFSET('Sanitation Data'!$D$11,0,10*ROW('Sanitation Data'!D41)),NA())</f>
        <v>#N/A</v>
      </c>
      <c r="AD47" s="103" t="e">
        <f ca="true">+IF(AND(ISNUMBER(OFFSET('Sanitation Data'!$D$12,0,10*ROW('Sanitation Data'!D41))),'Data Summary'!CS47="Yes"),OFFSET('Sanitation Data'!$D$12,0,10*ROW('Sanitation Data'!D41)),NA())</f>
        <v>#N/A</v>
      </c>
      <c r="AE47" s="103" t="e">
        <f ca="true">+IF(AND(ISNUMBER(OFFSET('Sanitation Data'!$D$13,0,10*ROW('Sanitation Data'!D41))),'Data Summary'!CT47="Yes"),OFFSET('Sanitation Data'!$D$13,0,10*ROW('Sanitation Data'!D41)),NA())</f>
        <v>#N/A</v>
      </c>
      <c r="AF47" s="103" t="e">
        <f ca="true">+IF(AND(ISNUMBER(OFFSET('Sanitation Data'!$E$5,0,10*ROW('Sanitation Data'!E41))),'Data Summary'!CU47="Yes"),100-OFFSET('Sanitation Data'!$E$5,0,10*ROW('Sanitation Data'!E41)),NA())</f>
        <v>#N/A</v>
      </c>
      <c r="AG47" s="103" t="e">
        <f ca="true">+IF(AND(ISNUMBER(OFFSET('Sanitation Data'!$E$7,0,10*ROW('Sanitation Data'!E41))),'Data Summary'!CV47="Yes"),OFFSET('Sanitation Data'!$E$7,0,10*ROW('Sanitation Data'!E41)),NA())</f>
        <v>#N/A</v>
      </c>
      <c r="AH47" s="103" t="e">
        <f ca="true">+IF(AND(ISNUMBER(OFFSET('Sanitation Data'!$E$11,0,10*ROW('Sanitation Data'!E41))),'Data Summary'!CW47="Yes"),OFFSET('Sanitation Data'!$E$11,0,10*ROW('Sanitation Data'!E41)),NA())</f>
        <v>#N/A</v>
      </c>
      <c r="AI47" s="103" t="e">
        <f ca="true">+IF(AND(ISNUMBER(OFFSET('Sanitation Data'!$E$12,0,10*ROW('Sanitation Data'!E41))),'Data Summary'!CX47="Yes"),OFFSET('Sanitation Data'!$E$12,0,10*ROW('Sanitation Data'!E41)),NA())</f>
        <v>#N/A</v>
      </c>
      <c r="AJ47" s="103" t="e">
        <f ca="true">+IF(AND(ISNUMBER(OFFSET('Sanitation Data'!$E$13,0,10*ROW('Sanitation Data'!E41))),'Data Summary'!CY47="Yes"),OFFSET('Sanitation Data'!$E$13,0,10*ROW('Sanitation Data'!E41)),NA())</f>
        <v>#N/A</v>
      </c>
      <c r="AK47" s="103" t="e">
        <f ca="true">+IF(AND(ISNUMBER(OFFSET('Sanitation Data'!$F$5,0,10*ROW('Sanitation Data'!F41))),'Data Summary'!CZ47="Yes"),100-OFFSET('Sanitation Data'!$F$5,0,10*ROW('Sanitation Data'!F41)),NA())</f>
        <v>#N/A</v>
      </c>
      <c r="AL47" s="103" t="e">
        <f ca="true">+IF(AND(ISNUMBER(OFFSET('Sanitation Data'!$F$7,0,10*ROW('Sanitation Data'!F41))),'Data Summary'!DA47="Yes"),OFFSET('Sanitation Data'!$F$7,0,10*ROW('Sanitation Data'!F41)),NA())</f>
        <v>#N/A</v>
      </c>
      <c r="AM47" s="103" t="e">
        <f ca="true">+IF(AND(ISNUMBER(OFFSET('Sanitation Data'!$F$11,0,10*ROW('Sanitation Data'!F41))),'Data Summary'!DB47="Yes"),OFFSET('Sanitation Data'!$F$11,0,10*ROW('Sanitation Data'!F41)),NA())</f>
        <v>#N/A</v>
      </c>
      <c r="AN47" s="103" t="e">
        <f ca="true">+IF(AND(ISNUMBER(OFFSET('Sanitation Data'!$F$12,0,10*ROW('Sanitation Data'!F41))),'Data Summary'!DC47="Yes"),OFFSET('Sanitation Data'!$F$12,0,10*ROW('Sanitation Data'!F41)),NA())</f>
        <v>#N/A</v>
      </c>
      <c r="AO47" s="103" t="e">
        <f ca="true">+IF(AND(ISNUMBER(OFFSET('Sanitation Data'!$F$13,0,10*ROW('Sanitation Data'!F41))),'Data Summary'!DD47="Yes"),OFFSET('Sanitation Data'!$F$13,0,10*ROW('Sanitation Data'!F41)),NA())</f>
        <v>#N/A</v>
      </c>
      <c r="AP47" s="103" t="e">
        <f ca="true">+IF(AND(ISNUMBER(OFFSET('Sanitation Data'!$G$5,0,10*ROW('Sanitation Data'!G41))),'Data Summary'!DE47="Yes"),100-OFFSET('Sanitation Data'!$G$5,0,10*ROW('Sanitation Data'!G41)),NA())</f>
        <v>#N/A</v>
      </c>
      <c r="AQ47" s="103" t="e">
        <f ca="true">+IF(AND(ISNUMBER(OFFSET('Sanitation Data'!$G$7,0,10*ROW('Sanitation Data'!G41))),'Data Summary'!DF47="Yes"),OFFSET('Sanitation Data'!$G$7,0,10*ROW('Sanitation Data'!G41)),NA())</f>
        <v>#N/A</v>
      </c>
      <c r="AR47" s="103" t="e">
        <f ca="true">+IF(AND(ISNUMBER(OFFSET('Sanitation Data'!$G$11,0,10*ROW('Sanitation Data'!G41))),'Data Summary'!DG47="Yes"),OFFSET('Sanitation Data'!$G$11,0,10*ROW('Sanitation Data'!G41)),NA())</f>
        <v>#N/A</v>
      </c>
      <c r="AS47" s="103" t="e">
        <f ca="true">+IF(AND(ISNUMBER(OFFSET('Sanitation Data'!$G$12,0,10*ROW('Sanitation Data'!G41))),'Data Summary'!DH47="Yes"),OFFSET('Sanitation Data'!$G$12,0,10*ROW('Sanitation Data'!G41)),NA())</f>
        <v>#N/A</v>
      </c>
      <c r="AT47" s="103" t="e">
        <f ca="true">+IF(AND(ISNUMBER(OFFSET('Sanitation Data'!$G$13,0,10*ROW('Sanitation Data'!G41))),'Data Summary'!DI47="Yes"),OFFSET('Sanitation Data'!$G$13,0,10*ROW('Sanitation Data'!G41)),NA())</f>
        <v>#N/A</v>
      </c>
      <c r="AU47" s="103" t="e">
        <f ca="true">+IF(AND(ISNUMBER(OFFSET('Sanitation Data'!$H$5,0,10*ROW('Sanitation Data'!H41))),'Data Summary'!DJ47="Yes"),100-OFFSET('Sanitation Data'!$H$5,0,10*ROW('Sanitation Data'!H41)),NA())</f>
        <v>#N/A</v>
      </c>
      <c r="AV47" s="103" t="e">
        <f ca="true">+IF(AND(ISNUMBER(OFFSET('Sanitation Data'!$H$7,0,10*ROW('Sanitation Data'!H41))),'Data Summary'!DK47="Yes"),OFFSET('Sanitation Data'!$H$7,0,10*ROW('Sanitation Data'!H41)),NA())</f>
        <v>#N/A</v>
      </c>
      <c r="AW47" s="103" t="e">
        <f ca="true">+IF(AND(ISNUMBER(OFFSET('Sanitation Data'!$H$11,0,10*ROW('Sanitation Data'!H41))),'Data Summary'!DL47="Yes"),OFFSET('Sanitation Data'!$H$11,0,10*ROW('Sanitation Data'!H41)),NA())</f>
        <v>#N/A</v>
      </c>
      <c r="AX47" s="103" t="e">
        <f ca="true">+IF(AND(ISNUMBER(OFFSET('Sanitation Data'!$H$12,0,10*ROW('Sanitation Data'!H41))),'Data Summary'!DM47="Yes"),OFFSET('Sanitation Data'!$H$12,0,10*ROW('Sanitation Data'!H41)),NA())</f>
        <v>#N/A</v>
      </c>
      <c r="AY47" s="103" t="e">
        <f ca="true">+IF(AND(ISNUMBER(OFFSET('Sanitation Data'!$H$13,0,10*ROW('Sanitation Data'!H41))),'Data Summary'!DN47="Yes"),OFFSET('Sanitation Data'!$H$13,0,10*ROW('Sanitation Data'!H41)),NA())</f>
        <v>#N/A</v>
      </c>
      <c r="AZ47" s="108" t="e">
        <f ca="true">+IF(AND(ISNUMBER(OFFSET('Hygiene Data'!$C$6,0,10*ROW('Hygiene Data'!C41))),'Data Summary'!DO47="Yes"),OFFSET('Hygiene Data'!$C$6,0,10*ROW('Hygiene Data'!C41)),NA())</f>
        <v>#N/A</v>
      </c>
      <c r="BA47" s="108" t="e">
        <f ca="true">+IF(AND(ISNUMBER(OFFSET('Hygiene Data'!$C$8,0,10*ROW('Hygiene Data'!C41))),'Data Summary'!DP47="Yes"),OFFSET('Hygiene Data'!$C$8,0,10*ROW('Hygiene Data'!C41)),NA())</f>
        <v>#N/A</v>
      </c>
      <c r="BB47" s="108" t="e">
        <f ca="true">+IF(AND(ISNUMBER(OFFSET('Hygiene Data'!$C$10,0,10*ROW('Hygiene Data'!C41))),'Data Summary'!DQ47="Yes"),OFFSET('Hygiene Data'!$C$10,0,10*ROW('Hygiene Data'!C41)),NA())</f>
        <v>#N/A</v>
      </c>
      <c r="BC47" s="108" t="e">
        <f ca="true">+IF(AND(ISNUMBER(OFFSET('Hygiene Data'!$D$6,0,10*ROW('Hygiene Data'!D41))),'Data Summary'!DR47="Yes"),OFFSET('Hygiene Data'!$D$6,0,10*ROW('Hygiene Data'!D41)),NA())</f>
        <v>#N/A</v>
      </c>
      <c r="BD47" s="108" t="e">
        <f ca="true">+IF(AND(ISNUMBER(OFFSET('Hygiene Data'!$D$8,0,10*ROW('Hygiene Data'!D41))),'Data Summary'!DS47="Yes"),OFFSET('Hygiene Data'!$D$8,0,10*ROW('Hygiene Data'!D41)),NA())</f>
        <v>#N/A</v>
      </c>
      <c r="BE47" s="108" t="e">
        <f ca="true">+IF(AND(ISNUMBER(OFFSET('Hygiene Data'!$D$10,0,10*ROW('Hygiene Data'!D41))),'Data Summary'!DT47="Yes"),OFFSET('Hygiene Data'!$D$10,0,10*ROW('Hygiene Data'!D41)),NA())</f>
        <v>#N/A</v>
      </c>
      <c r="BF47" s="108" t="e">
        <f ca="true">+IF(AND(ISNUMBER(OFFSET('Hygiene Data'!$E$6,0,10*ROW('Hygiene Data'!E41))),'Data Summary'!DU47="Yes"),OFFSET('Hygiene Data'!$E$6,0,10*ROW('Hygiene Data'!E41)),NA())</f>
        <v>#N/A</v>
      </c>
      <c r="BG47" s="108" t="e">
        <f ca="true">+IF(AND(ISNUMBER(OFFSET('Hygiene Data'!$E$8,0,10*ROW('Hygiene Data'!E41))),'Data Summary'!DV47="Yes"),OFFSET('Hygiene Data'!$E$8,0,10*ROW('Hygiene Data'!E41)),NA())</f>
        <v>#N/A</v>
      </c>
      <c r="BH47" s="108" t="e">
        <f ca="true">+IF(AND(ISNUMBER(OFFSET('Hygiene Data'!$E$10,0,10*ROW('Hygiene Data'!E41))),'Data Summary'!DW47="Yes"),OFFSET('Hygiene Data'!$E$10,0,10*ROW('Hygiene Data'!E41)),NA())</f>
        <v>#N/A</v>
      </c>
      <c r="BI47" s="108" t="e">
        <f ca="true">+IF(AND(ISNUMBER(OFFSET('Hygiene Data'!$F$6,0,10*ROW('Hygiene Data'!F41))),'Data Summary'!DX47="Yes"),OFFSET('Hygiene Data'!$F$6,0,10*ROW('Hygiene Data'!F41)),NA())</f>
        <v>#N/A</v>
      </c>
      <c r="BJ47" s="108" t="e">
        <f ca="true">+IF(AND(ISNUMBER(OFFSET('Hygiene Data'!$F$8,0,10*ROW('Hygiene Data'!F41))),'Data Summary'!DY47="Yes"),OFFSET('Hygiene Data'!$F$8,0,10*ROW('Hygiene Data'!F41)),NA())</f>
        <v>#N/A</v>
      </c>
      <c r="BK47" s="108" t="e">
        <f ca="true">+IF(AND(ISNUMBER(OFFSET('Hygiene Data'!$F$10,0,10*ROW('Hygiene Data'!F41))),'Data Summary'!DZ47="Yes"),OFFSET('Hygiene Data'!$F$10,0,10*ROW('Hygiene Data'!F41)),NA())</f>
        <v>#N/A</v>
      </c>
      <c r="BL47" s="108" t="e">
        <f ca="true">+IF(AND(ISNUMBER(OFFSET('Hygiene Data'!$G$6,0,10*ROW('Hygiene Data'!G41))),'Data Summary'!EA47="Yes"),OFFSET('Hygiene Data'!$G$6,0,10*ROW('Hygiene Data'!G41)),NA())</f>
        <v>#N/A</v>
      </c>
      <c r="BM47" s="108" t="e">
        <f ca="true">+IF(AND(ISNUMBER(OFFSET('Hygiene Data'!$G$8,0,10*ROW('Hygiene Data'!G41))),'Data Summary'!EB47="Yes"),OFFSET('Hygiene Data'!$G$8,0,10*ROW('Hygiene Data'!G41)),NA())</f>
        <v>#N/A</v>
      </c>
      <c r="BN47" s="108" t="e">
        <f ca="true">+IF(AND(ISNUMBER(OFFSET('Hygiene Data'!$G$10,0,10*ROW('Hygiene Data'!G41))),'Data Summary'!EC47="Yes"),OFFSET('Hygiene Data'!$G$10,0,10*ROW('Hygiene Data'!G41)),NA())</f>
        <v>#N/A</v>
      </c>
      <c r="BO47" s="108" t="e">
        <f ca="true">+IF(AND(ISNUMBER(OFFSET('Hygiene Data'!$H$6,0,10*ROW('Hygiene Data'!H41))),'Data Summary'!ED47="Yes"),OFFSET('Hygiene Data'!$H$6,0,10*ROW('Hygiene Data'!H41)),NA())</f>
        <v>#N/A</v>
      </c>
      <c r="BP47" s="108" t="e">
        <f ca="true">+IF(AND(ISNUMBER(OFFSET('Hygiene Data'!$H$8,0,10*ROW('Hygiene Data'!H41))),'Data Summary'!EE47="Yes"),OFFSET('Hygiene Data'!$H$8,0,10*ROW('Hygiene Data'!H41)),NA())</f>
        <v>#N/A</v>
      </c>
      <c r="BQ47" s="108" t="e">
        <f ca="true">+IF(AND(ISNUMBER(OFFSET('Hygiene Data'!$H$10,0,10*ROW('Hygiene Data'!H41))),'Data Summary'!EF47="Yes"),OFFSET('Hygiene Data'!$H$10,0,10*ROW('Hygiene Data'!H41)),NA())</f>
        <v>#N/A</v>
      </c>
    </row>
    <row r="48" x14ac:dyDescent="0.2">
      <c r="A48" s="56" t="e">
        <f ca="true">+IF(OFFSET('Water Data'!$B$1,0,10*ROW('Water Data'!B42))="",NA(),OFFSET('Water Data'!$B$1,0,10*ROW('Water Data'!B42)))</f>
        <v>#N/A</v>
      </c>
      <c r="B48" s="56" t="e">
        <f ca="true">+IF(OFFSET('Water Data'!$A$3,0,10*ROW('Water Data'!A45))="",NA(),OFFSET('Water Data'!$A$3,0,10*ROW('Water Data'!A45)))</f>
        <v>#N/A</v>
      </c>
      <c r="C48" s="56" t="e">
        <f ca="true">+IF(OFFSET('Water Data'!$C$3,0,10*ROW('Water Data'!C45))="",NA(),OFFSET('Water Data'!$C$3,0,10*ROW('Water Data'!C45)))</f>
        <v>#N/A</v>
      </c>
      <c r="D48" s="57" t="e">
        <f ca="true">+IF(AND(ISNUMBER(OFFSET('Water Data'!$C$5,0,10*ROW('Water Data'!C42))),'Data Summary'!BS48="Yes"),100-OFFSET('Water Data'!$C$5,0,10*ROW('Water Data'!C42)),NA())</f>
        <v>#N/A</v>
      </c>
      <c r="E48" s="57" t="e">
        <f ca="true">+IF(AND(ISNUMBER(OFFSET('Water Data'!$C$7,0,10*ROW('Water Data'!C42))),'Data Summary'!BT48="Yes"),OFFSET('Water Data'!$C$7,0,10*ROW('Water Data'!C42)),NA())</f>
        <v>#N/A</v>
      </c>
      <c r="F48" s="57" t="e">
        <f ca="true">+IF(AND(ISNUMBER(OFFSET('Water Data'!$C$10,0,10*ROW('Water Data'!C42))),'Data Summary'!BU48="Yes"),OFFSET('Water Data'!$C$10,0,10*ROW('Water Data'!C42)),NA())</f>
        <v>#N/A</v>
      </c>
      <c r="G48" s="57" t="e">
        <f ca="true">+IF(AND(ISNUMBER(OFFSET('Water Data'!$D$5,0,10*ROW('Water Data'!D42))),'Data Summary'!BV48="Yes"),100-OFFSET('Water Data'!$D$5,0,10*ROW('Water Data'!D42)),NA())</f>
        <v>#N/A</v>
      </c>
      <c r="H48" s="57" t="e">
        <f ca="true">+IF(AND(ISNUMBER(OFFSET('Water Data'!$D$7,0,10*ROW('Water Data'!D42))),'Data Summary'!BW48="Yes"),OFFSET('Water Data'!$D$7,0,10*ROW('Water Data'!D42)),NA())</f>
        <v>#N/A</v>
      </c>
      <c r="I48" s="57" t="e">
        <f ca="true">+IF(AND(ISNUMBER(OFFSET('Water Data'!$D$10,0,10*ROW('Water Data'!D42))),'Data Summary'!BX48="Yes"),OFFSET('Water Data'!$D$10,0,10*ROW('Water Data'!D42)),NA())</f>
        <v>#N/A</v>
      </c>
      <c r="J48" s="57" t="e">
        <f ca="true">+IF(AND(ISNUMBER(OFFSET('Water Data'!$E$5,0,10*ROW('Water Data'!E42))),'Data Summary'!BY48="Yes"),100-OFFSET('Water Data'!$E$5,0,10*ROW('Water Data'!E42)),NA())</f>
        <v>#N/A</v>
      </c>
      <c r="K48" s="57" t="e">
        <f ca="true">+IF(AND(ISNUMBER(OFFSET('Water Data'!$E$7,0,10*ROW('Water Data'!E42))),'Data Summary'!BZ48="Yes"),OFFSET('Water Data'!$E$7,0,10*ROW('Water Data'!E42)),NA())</f>
        <v>#N/A</v>
      </c>
      <c r="L48" s="57" t="e">
        <f ca="true">+IF(AND(ISNUMBER(OFFSET('Water Data'!$E$10,0,10*ROW('Water Data'!E42))),'Data Summary'!CA48="Yes"),OFFSET('Water Data'!$E$10,0,10*ROW('Water Data'!E42)),NA())</f>
        <v>#N/A</v>
      </c>
      <c r="M48" s="57" t="e">
        <f ca="true">+IF(AND(ISNUMBER(OFFSET('Water Data'!$F$5,0,10*ROW('Water Data'!F42))),'Data Summary'!CB48="Yes"),100-OFFSET('Water Data'!$F$5,0,10*ROW('Water Data'!F42)),NA())</f>
        <v>#N/A</v>
      </c>
      <c r="N48" s="57" t="e">
        <f ca="true">+IF(AND(ISNUMBER(OFFSET('Water Data'!$F$7,0,10*ROW('Water Data'!F42))),'Data Summary'!CC48="Yes"),OFFSET('Water Data'!$F$7,0,10*ROW('Water Data'!F42)),NA())</f>
        <v>#N/A</v>
      </c>
      <c r="O48" s="57" t="e">
        <f ca="true">+IF(AND(ISNUMBER(OFFSET('Water Data'!$F$10,0,10*ROW('Water Data'!F42))),'Data Summary'!CD48="Yes"),OFFSET('Water Data'!$F$10,0,10*ROW('Water Data'!F42)),NA())</f>
        <v>#N/A</v>
      </c>
      <c r="P48" s="57" t="e">
        <f ca="true">+IF(AND(ISNUMBER(OFFSET('Water Data'!$G$5,0,10*ROW('Water Data'!G42))),'Data Summary'!CE48="Yes"),100-OFFSET('Water Data'!$G$5,0,10*ROW('Water Data'!G42)),NA())</f>
        <v>#N/A</v>
      </c>
      <c r="Q48" s="57" t="e">
        <f ca="true">+IF(AND(ISNUMBER(OFFSET('Water Data'!$G$7,0,10*ROW('Water Data'!G42))),'Data Summary'!CF48="Yes"),OFFSET('Water Data'!$G$7,0,10*ROW('Water Data'!G42)),NA())</f>
        <v>#N/A</v>
      </c>
      <c r="R48" s="57" t="e">
        <f ca="true">+IF(AND(ISNUMBER(OFFSET('Water Data'!$G$10,0,10*ROW('Water Data'!G42))),'Data Summary'!CG48="Yes"),OFFSET('Water Data'!$G$10,0,10*ROW('Water Data'!G42)),NA())</f>
        <v>#N/A</v>
      </c>
      <c r="S48" s="57" t="e">
        <f ca="true">+IF(AND(ISNUMBER(OFFSET('Water Data'!$H$5,0,10*ROW('Water Data'!H42))),'Data Summary'!CH48="Yes"),100-OFFSET('Water Data'!$H$5,0,10*ROW('Water Data'!H42)),NA())</f>
        <v>#N/A</v>
      </c>
      <c r="T48" s="57" t="e">
        <f ca="true">+IF(AND(ISNUMBER(OFFSET('Water Data'!$H$7,0,10*ROW('Water Data'!H42))),'Data Summary'!CI48="Yes"),OFFSET('Water Data'!$H$7,0,10*ROW('Water Data'!H42)),NA())</f>
        <v>#N/A</v>
      </c>
      <c r="U48" s="57" t="e">
        <f ca="true">+IF(AND(ISNUMBER(OFFSET('Water Data'!$H$10,0,10*ROW('Water Data'!H42))),'Data Summary'!CJ48="Yes"),OFFSET('Water Data'!$H$10,0,10*ROW('Water Data'!H42)),NA())</f>
        <v>#N/A</v>
      </c>
      <c r="V48" s="103" t="e">
        <f ca="true">+IF(AND(ISNUMBER(OFFSET('Sanitation Data'!$C$5,0,10*ROW('Sanitation Data'!C42))),'Data Summary'!CK48="Yes"),100-OFFSET('Sanitation Data'!$C$5,0,10*ROW('Sanitation Data'!C42)),NA())</f>
        <v>#N/A</v>
      </c>
      <c r="W48" s="103" t="e">
        <f ca="true">+IF(AND(ISNUMBER(OFFSET('Sanitation Data'!$C$7,0,10*ROW('Sanitation Data'!C42))),'Data Summary'!CL48="Yes"),OFFSET('Sanitation Data'!$C$7,0,10*ROW('Sanitation Data'!C42)),NA())</f>
        <v>#N/A</v>
      </c>
      <c r="X48" s="103" t="e">
        <f ca="true">+IF(AND(ISNUMBER(OFFSET('Sanitation Data'!$C$11,0,10*ROW('Sanitation Data'!C42))),'Data Summary'!CM48="Yes"),OFFSET('Sanitation Data'!$C$11,0,10*ROW('Sanitation Data'!C42)),NA())</f>
        <v>#N/A</v>
      </c>
      <c r="Y48" s="103" t="e">
        <f ca="true">+IF(AND(ISNUMBER(OFFSET('Sanitation Data'!$C$12,0,10*ROW('Sanitation Data'!C42))),'Data Summary'!CN48="Yes"),OFFSET('Sanitation Data'!$C$12,0,10*ROW('Sanitation Data'!C42)),NA())</f>
        <v>#N/A</v>
      </c>
      <c r="Z48" s="103" t="e">
        <f ca="true">+IF(AND(ISNUMBER(OFFSET('Sanitation Data'!$C$13,0,10*ROW('Sanitation Data'!C42))),'Data Summary'!CO48="Yes"),OFFSET('Sanitation Data'!$C$13,0,10*ROW('Sanitation Data'!C42)),NA())</f>
        <v>#N/A</v>
      </c>
      <c r="AA48" s="103" t="e">
        <f ca="true">+IF(AND(ISNUMBER(OFFSET('Sanitation Data'!$D$5,0,10*ROW('Sanitation Data'!D42))),'Data Summary'!CP48="Yes"),100-OFFSET('Sanitation Data'!$D$5,0,10*ROW('Sanitation Data'!D42)),NA())</f>
        <v>#N/A</v>
      </c>
      <c r="AB48" s="103" t="e">
        <f ca="true">+IF(AND(ISNUMBER(OFFSET('Sanitation Data'!$D$7,0,10*ROW('Sanitation Data'!D42))),'Data Summary'!CQ48="Yes"),OFFSET('Sanitation Data'!$D$7,0,10*ROW('Sanitation Data'!D42)),NA())</f>
        <v>#N/A</v>
      </c>
      <c r="AC48" s="103" t="e">
        <f ca="true">+IF(AND(ISNUMBER(OFFSET('Sanitation Data'!$D$11,0,10*ROW('Sanitation Data'!D42))),'Data Summary'!CR48="Yes"),OFFSET('Sanitation Data'!$D$11,0,10*ROW('Sanitation Data'!D42)),NA())</f>
        <v>#N/A</v>
      </c>
      <c r="AD48" s="103" t="e">
        <f ca="true">+IF(AND(ISNUMBER(OFFSET('Sanitation Data'!$D$12,0,10*ROW('Sanitation Data'!D42))),'Data Summary'!CS48="Yes"),OFFSET('Sanitation Data'!$D$12,0,10*ROW('Sanitation Data'!D42)),NA())</f>
        <v>#N/A</v>
      </c>
      <c r="AE48" s="103" t="e">
        <f ca="true">+IF(AND(ISNUMBER(OFFSET('Sanitation Data'!$D$13,0,10*ROW('Sanitation Data'!D42))),'Data Summary'!CT48="Yes"),OFFSET('Sanitation Data'!$D$13,0,10*ROW('Sanitation Data'!D42)),NA())</f>
        <v>#N/A</v>
      </c>
      <c r="AF48" s="103" t="e">
        <f ca="true">+IF(AND(ISNUMBER(OFFSET('Sanitation Data'!$E$5,0,10*ROW('Sanitation Data'!E42))),'Data Summary'!CU48="Yes"),100-OFFSET('Sanitation Data'!$E$5,0,10*ROW('Sanitation Data'!E42)),NA())</f>
        <v>#N/A</v>
      </c>
      <c r="AG48" s="103" t="e">
        <f ca="true">+IF(AND(ISNUMBER(OFFSET('Sanitation Data'!$E$7,0,10*ROW('Sanitation Data'!E42))),'Data Summary'!CV48="Yes"),OFFSET('Sanitation Data'!$E$7,0,10*ROW('Sanitation Data'!E42)),NA())</f>
        <v>#N/A</v>
      </c>
      <c r="AH48" s="103" t="e">
        <f ca="true">+IF(AND(ISNUMBER(OFFSET('Sanitation Data'!$E$11,0,10*ROW('Sanitation Data'!E42))),'Data Summary'!CW48="Yes"),OFFSET('Sanitation Data'!$E$11,0,10*ROW('Sanitation Data'!E42)),NA())</f>
        <v>#N/A</v>
      </c>
      <c r="AI48" s="103" t="e">
        <f ca="true">+IF(AND(ISNUMBER(OFFSET('Sanitation Data'!$E$12,0,10*ROW('Sanitation Data'!E42))),'Data Summary'!CX48="Yes"),OFFSET('Sanitation Data'!$E$12,0,10*ROW('Sanitation Data'!E42)),NA())</f>
        <v>#N/A</v>
      </c>
      <c r="AJ48" s="103" t="e">
        <f ca="true">+IF(AND(ISNUMBER(OFFSET('Sanitation Data'!$E$13,0,10*ROW('Sanitation Data'!E42))),'Data Summary'!CY48="Yes"),OFFSET('Sanitation Data'!$E$13,0,10*ROW('Sanitation Data'!E42)),NA())</f>
        <v>#N/A</v>
      </c>
      <c r="AK48" s="103" t="e">
        <f ca="true">+IF(AND(ISNUMBER(OFFSET('Sanitation Data'!$F$5,0,10*ROW('Sanitation Data'!F42))),'Data Summary'!CZ48="Yes"),100-OFFSET('Sanitation Data'!$F$5,0,10*ROW('Sanitation Data'!F42)),NA())</f>
        <v>#N/A</v>
      </c>
      <c r="AL48" s="103" t="e">
        <f ca="true">+IF(AND(ISNUMBER(OFFSET('Sanitation Data'!$F$7,0,10*ROW('Sanitation Data'!F42))),'Data Summary'!DA48="Yes"),OFFSET('Sanitation Data'!$F$7,0,10*ROW('Sanitation Data'!F42)),NA())</f>
        <v>#N/A</v>
      </c>
      <c r="AM48" s="103" t="e">
        <f ca="true">+IF(AND(ISNUMBER(OFFSET('Sanitation Data'!$F$11,0,10*ROW('Sanitation Data'!F42))),'Data Summary'!DB48="Yes"),OFFSET('Sanitation Data'!$F$11,0,10*ROW('Sanitation Data'!F42)),NA())</f>
        <v>#N/A</v>
      </c>
      <c r="AN48" s="103" t="e">
        <f ca="true">+IF(AND(ISNUMBER(OFFSET('Sanitation Data'!$F$12,0,10*ROW('Sanitation Data'!F42))),'Data Summary'!DC48="Yes"),OFFSET('Sanitation Data'!$F$12,0,10*ROW('Sanitation Data'!F42)),NA())</f>
        <v>#N/A</v>
      </c>
      <c r="AO48" s="103" t="e">
        <f ca="true">+IF(AND(ISNUMBER(OFFSET('Sanitation Data'!$F$13,0,10*ROW('Sanitation Data'!F42))),'Data Summary'!DD48="Yes"),OFFSET('Sanitation Data'!$F$13,0,10*ROW('Sanitation Data'!F42)),NA())</f>
        <v>#N/A</v>
      </c>
      <c r="AP48" s="103" t="e">
        <f ca="true">+IF(AND(ISNUMBER(OFFSET('Sanitation Data'!$G$5,0,10*ROW('Sanitation Data'!G42))),'Data Summary'!DE48="Yes"),100-OFFSET('Sanitation Data'!$G$5,0,10*ROW('Sanitation Data'!G42)),NA())</f>
        <v>#N/A</v>
      </c>
      <c r="AQ48" s="103" t="e">
        <f ca="true">+IF(AND(ISNUMBER(OFFSET('Sanitation Data'!$G$7,0,10*ROW('Sanitation Data'!G42))),'Data Summary'!DF48="Yes"),OFFSET('Sanitation Data'!$G$7,0,10*ROW('Sanitation Data'!G42)),NA())</f>
        <v>#N/A</v>
      </c>
      <c r="AR48" s="103" t="e">
        <f ca="true">+IF(AND(ISNUMBER(OFFSET('Sanitation Data'!$G$11,0,10*ROW('Sanitation Data'!G42))),'Data Summary'!DG48="Yes"),OFFSET('Sanitation Data'!$G$11,0,10*ROW('Sanitation Data'!G42)),NA())</f>
        <v>#N/A</v>
      </c>
      <c r="AS48" s="103" t="e">
        <f ca="true">+IF(AND(ISNUMBER(OFFSET('Sanitation Data'!$G$12,0,10*ROW('Sanitation Data'!G42))),'Data Summary'!DH48="Yes"),OFFSET('Sanitation Data'!$G$12,0,10*ROW('Sanitation Data'!G42)),NA())</f>
        <v>#N/A</v>
      </c>
      <c r="AT48" s="103" t="e">
        <f ca="true">+IF(AND(ISNUMBER(OFFSET('Sanitation Data'!$G$13,0,10*ROW('Sanitation Data'!G42))),'Data Summary'!DI48="Yes"),OFFSET('Sanitation Data'!$G$13,0,10*ROW('Sanitation Data'!G42)),NA())</f>
        <v>#N/A</v>
      </c>
      <c r="AU48" s="103" t="e">
        <f ca="true">+IF(AND(ISNUMBER(OFFSET('Sanitation Data'!$H$5,0,10*ROW('Sanitation Data'!H42))),'Data Summary'!DJ48="Yes"),100-OFFSET('Sanitation Data'!$H$5,0,10*ROW('Sanitation Data'!H42)),NA())</f>
        <v>#N/A</v>
      </c>
      <c r="AV48" s="103" t="e">
        <f ca="true">+IF(AND(ISNUMBER(OFFSET('Sanitation Data'!$H$7,0,10*ROW('Sanitation Data'!H42))),'Data Summary'!DK48="Yes"),OFFSET('Sanitation Data'!$H$7,0,10*ROW('Sanitation Data'!H42)),NA())</f>
        <v>#N/A</v>
      </c>
      <c r="AW48" s="103" t="e">
        <f ca="true">+IF(AND(ISNUMBER(OFFSET('Sanitation Data'!$H$11,0,10*ROW('Sanitation Data'!H42))),'Data Summary'!DL48="Yes"),OFFSET('Sanitation Data'!$H$11,0,10*ROW('Sanitation Data'!H42)),NA())</f>
        <v>#N/A</v>
      </c>
      <c r="AX48" s="103" t="e">
        <f ca="true">+IF(AND(ISNUMBER(OFFSET('Sanitation Data'!$H$12,0,10*ROW('Sanitation Data'!H42))),'Data Summary'!DM48="Yes"),OFFSET('Sanitation Data'!$H$12,0,10*ROW('Sanitation Data'!H42)),NA())</f>
        <v>#N/A</v>
      </c>
      <c r="AY48" s="103" t="e">
        <f ca="true">+IF(AND(ISNUMBER(OFFSET('Sanitation Data'!$H$13,0,10*ROW('Sanitation Data'!H42))),'Data Summary'!DN48="Yes"),OFFSET('Sanitation Data'!$H$13,0,10*ROW('Sanitation Data'!H42)),NA())</f>
        <v>#N/A</v>
      </c>
      <c r="AZ48" s="108" t="e">
        <f ca="true">+IF(AND(ISNUMBER(OFFSET('Hygiene Data'!$C$6,0,10*ROW('Hygiene Data'!C42))),'Data Summary'!DO48="Yes"),OFFSET('Hygiene Data'!$C$6,0,10*ROW('Hygiene Data'!C42)),NA())</f>
        <v>#N/A</v>
      </c>
      <c r="BA48" s="108" t="e">
        <f ca="true">+IF(AND(ISNUMBER(OFFSET('Hygiene Data'!$C$8,0,10*ROW('Hygiene Data'!C42))),'Data Summary'!DP48="Yes"),OFFSET('Hygiene Data'!$C$8,0,10*ROW('Hygiene Data'!C42)),NA())</f>
        <v>#N/A</v>
      </c>
      <c r="BB48" s="108" t="e">
        <f ca="true">+IF(AND(ISNUMBER(OFFSET('Hygiene Data'!$C$10,0,10*ROW('Hygiene Data'!C42))),'Data Summary'!DQ48="Yes"),OFFSET('Hygiene Data'!$C$10,0,10*ROW('Hygiene Data'!C42)),NA())</f>
        <v>#N/A</v>
      </c>
      <c r="BC48" s="108" t="e">
        <f ca="true">+IF(AND(ISNUMBER(OFFSET('Hygiene Data'!$D$6,0,10*ROW('Hygiene Data'!D42))),'Data Summary'!DR48="Yes"),OFFSET('Hygiene Data'!$D$6,0,10*ROW('Hygiene Data'!D42)),NA())</f>
        <v>#N/A</v>
      </c>
      <c r="BD48" s="108" t="e">
        <f ca="true">+IF(AND(ISNUMBER(OFFSET('Hygiene Data'!$D$8,0,10*ROW('Hygiene Data'!D42))),'Data Summary'!DS48="Yes"),OFFSET('Hygiene Data'!$D$8,0,10*ROW('Hygiene Data'!D42)),NA())</f>
        <v>#N/A</v>
      </c>
      <c r="BE48" s="108" t="e">
        <f ca="true">+IF(AND(ISNUMBER(OFFSET('Hygiene Data'!$D$10,0,10*ROW('Hygiene Data'!D42))),'Data Summary'!DT48="Yes"),OFFSET('Hygiene Data'!$D$10,0,10*ROW('Hygiene Data'!D42)),NA())</f>
        <v>#N/A</v>
      </c>
      <c r="BF48" s="108" t="e">
        <f ca="true">+IF(AND(ISNUMBER(OFFSET('Hygiene Data'!$E$6,0,10*ROW('Hygiene Data'!E42))),'Data Summary'!DU48="Yes"),OFFSET('Hygiene Data'!$E$6,0,10*ROW('Hygiene Data'!E42)),NA())</f>
        <v>#N/A</v>
      </c>
      <c r="BG48" s="108" t="e">
        <f ca="true">+IF(AND(ISNUMBER(OFFSET('Hygiene Data'!$E$8,0,10*ROW('Hygiene Data'!E42))),'Data Summary'!DV48="Yes"),OFFSET('Hygiene Data'!$E$8,0,10*ROW('Hygiene Data'!E42)),NA())</f>
        <v>#N/A</v>
      </c>
      <c r="BH48" s="108" t="e">
        <f ca="true">+IF(AND(ISNUMBER(OFFSET('Hygiene Data'!$E$10,0,10*ROW('Hygiene Data'!E42))),'Data Summary'!DW48="Yes"),OFFSET('Hygiene Data'!$E$10,0,10*ROW('Hygiene Data'!E42)),NA())</f>
        <v>#N/A</v>
      </c>
      <c r="BI48" s="108" t="e">
        <f ca="true">+IF(AND(ISNUMBER(OFFSET('Hygiene Data'!$F$6,0,10*ROW('Hygiene Data'!F42))),'Data Summary'!DX48="Yes"),OFFSET('Hygiene Data'!$F$6,0,10*ROW('Hygiene Data'!F42)),NA())</f>
        <v>#N/A</v>
      </c>
      <c r="BJ48" s="108" t="e">
        <f ca="true">+IF(AND(ISNUMBER(OFFSET('Hygiene Data'!$F$8,0,10*ROW('Hygiene Data'!F42))),'Data Summary'!DY48="Yes"),OFFSET('Hygiene Data'!$F$8,0,10*ROW('Hygiene Data'!F42)),NA())</f>
        <v>#N/A</v>
      </c>
      <c r="BK48" s="108" t="e">
        <f ca="true">+IF(AND(ISNUMBER(OFFSET('Hygiene Data'!$F$10,0,10*ROW('Hygiene Data'!F42))),'Data Summary'!DZ48="Yes"),OFFSET('Hygiene Data'!$F$10,0,10*ROW('Hygiene Data'!F42)),NA())</f>
        <v>#N/A</v>
      </c>
      <c r="BL48" s="108" t="e">
        <f ca="true">+IF(AND(ISNUMBER(OFFSET('Hygiene Data'!$G$6,0,10*ROW('Hygiene Data'!G42))),'Data Summary'!EA48="Yes"),OFFSET('Hygiene Data'!$G$6,0,10*ROW('Hygiene Data'!G42)),NA())</f>
        <v>#N/A</v>
      </c>
      <c r="BM48" s="108" t="e">
        <f ca="true">+IF(AND(ISNUMBER(OFFSET('Hygiene Data'!$G$8,0,10*ROW('Hygiene Data'!G42))),'Data Summary'!EB48="Yes"),OFFSET('Hygiene Data'!$G$8,0,10*ROW('Hygiene Data'!G42)),NA())</f>
        <v>#N/A</v>
      </c>
      <c r="BN48" s="108" t="e">
        <f ca="true">+IF(AND(ISNUMBER(OFFSET('Hygiene Data'!$G$10,0,10*ROW('Hygiene Data'!G42))),'Data Summary'!EC48="Yes"),OFFSET('Hygiene Data'!$G$10,0,10*ROW('Hygiene Data'!G42)),NA())</f>
        <v>#N/A</v>
      </c>
      <c r="BO48" s="108" t="e">
        <f ca="true">+IF(AND(ISNUMBER(OFFSET('Hygiene Data'!$H$6,0,10*ROW('Hygiene Data'!H42))),'Data Summary'!ED48="Yes"),OFFSET('Hygiene Data'!$H$6,0,10*ROW('Hygiene Data'!H42)),NA())</f>
        <v>#N/A</v>
      </c>
      <c r="BP48" s="108" t="e">
        <f ca="true">+IF(AND(ISNUMBER(OFFSET('Hygiene Data'!$H$8,0,10*ROW('Hygiene Data'!H42))),'Data Summary'!EE48="Yes"),OFFSET('Hygiene Data'!$H$8,0,10*ROW('Hygiene Data'!H42)),NA())</f>
        <v>#N/A</v>
      </c>
      <c r="BQ48" s="108" t="e">
        <f ca="true">+IF(AND(ISNUMBER(OFFSET('Hygiene Data'!$H$10,0,10*ROW('Hygiene Data'!H42))),'Data Summary'!EF48="Yes"),OFFSET('Hygiene Data'!$H$10,0,10*ROW('Hygiene Data'!H42)),NA())</f>
        <v>#N/A</v>
      </c>
    </row>
    <row r="49" x14ac:dyDescent="0.2">
      <c r="A49" s="56" t="e">
        <f ca="true">+IF(OFFSET('Water Data'!$B$1,0,10*ROW('Water Data'!B43))="",NA(),OFFSET('Water Data'!$B$1,0,10*ROW('Water Data'!B43)))</f>
        <v>#N/A</v>
      </c>
      <c r="B49" s="56" t="e">
        <f ca="true">+IF(OFFSET('Water Data'!$A$3,0,10*ROW('Water Data'!A46))="",NA(),OFFSET('Water Data'!$A$3,0,10*ROW('Water Data'!A46)))</f>
        <v>#N/A</v>
      </c>
      <c r="C49" s="56" t="e">
        <f ca="true">+IF(OFFSET('Water Data'!$C$3,0,10*ROW('Water Data'!C46))="",NA(),OFFSET('Water Data'!$C$3,0,10*ROW('Water Data'!C46)))</f>
        <v>#N/A</v>
      </c>
      <c r="D49" s="57" t="e">
        <f ca="true">+IF(AND(ISNUMBER(OFFSET('Water Data'!$C$5,0,10*ROW('Water Data'!C43))),'Data Summary'!BS49="Yes"),100-OFFSET('Water Data'!$C$5,0,10*ROW('Water Data'!C43)),NA())</f>
        <v>#N/A</v>
      </c>
      <c r="E49" s="57" t="e">
        <f ca="true">+IF(AND(ISNUMBER(OFFSET('Water Data'!$C$7,0,10*ROW('Water Data'!C43))),'Data Summary'!BT49="Yes"),OFFSET('Water Data'!$C$7,0,10*ROW('Water Data'!C43)),NA())</f>
        <v>#N/A</v>
      </c>
      <c r="F49" s="57" t="e">
        <f ca="true">+IF(AND(ISNUMBER(OFFSET('Water Data'!$C$10,0,10*ROW('Water Data'!C43))),'Data Summary'!BU49="Yes"),OFFSET('Water Data'!$C$10,0,10*ROW('Water Data'!C43)),NA())</f>
        <v>#N/A</v>
      </c>
      <c r="G49" s="57" t="e">
        <f ca="true">+IF(AND(ISNUMBER(OFFSET('Water Data'!$D$5,0,10*ROW('Water Data'!D43))),'Data Summary'!BV49="Yes"),100-OFFSET('Water Data'!$D$5,0,10*ROW('Water Data'!D43)),NA())</f>
        <v>#N/A</v>
      </c>
      <c r="H49" s="57" t="e">
        <f ca="true">+IF(AND(ISNUMBER(OFFSET('Water Data'!$D$7,0,10*ROW('Water Data'!D43))),'Data Summary'!BW49="Yes"),OFFSET('Water Data'!$D$7,0,10*ROW('Water Data'!D43)),NA())</f>
        <v>#N/A</v>
      </c>
      <c r="I49" s="57" t="e">
        <f ca="true">+IF(AND(ISNUMBER(OFFSET('Water Data'!$D$10,0,10*ROW('Water Data'!D43))),'Data Summary'!BX49="Yes"),OFFSET('Water Data'!$D$10,0,10*ROW('Water Data'!D43)),NA())</f>
        <v>#N/A</v>
      </c>
      <c r="J49" s="57" t="e">
        <f ca="true">+IF(AND(ISNUMBER(OFFSET('Water Data'!$E$5,0,10*ROW('Water Data'!E43))),'Data Summary'!BY49="Yes"),100-OFFSET('Water Data'!$E$5,0,10*ROW('Water Data'!E43)),NA())</f>
        <v>#N/A</v>
      </c>
      <c r="K49" s="57" t="e">
        <f ca="true">+IF(AND(ISNUMBER(OFFSET('Water Data'!$E$7,0,10*ROW('Water Data'!E43))),'Data Summary'!BZ49="Yes"),OFFSET('Water Data'!$E$7,0,10*ROW('Water Data'!E43)),NA())</f>
        <v>#N/A</v>
      </c>
      <c r="L49" s="57" t="e">
        <f ca="true">+IF(AND(ISNUMBER(OFFSET('Water Data'!$E$10,0,10*ROW('Water Data'!E43))),'Data Summary'!CA49="Yes"),OFFSET('Water Data'!$E$10,0,10*ROW('Water Data'!E43)),NA())</f>
        <v>#N/A</v>
      </c>
      <c r="M49" s="57" t="e">
        <f ca="true">+IF(AND(ISNUMBER(OFFSET('Water Data'!$F$5,0,10*ROW('Water Data'!F43))),'Data Summary'!CB49="Yes"),100-OFFSET('Water Data'!$F$5,0,10*ROW('Water Data'!F43)),NA())</f>
        <v>#N/A</v>
      </c>
      <c r="N49" s="57" t="e">
        <f ca="true">+IF(AND(ISNUMBER(OFFSET('Water Data'!$F$7,0,10*ROW('Water Data'!F43))),'Data Summary'!CC49="Yes"),OFFSET('Water Data'!$F$7,0,10*ROW('Water Data'!F43)),NA())</f>
        <v>#N/A</v>
      </c>
      <c r="O49" s="57" t="e">
        <f ca="true">+IF(AND(ISNUMBER(OFFSET('Water Data'!$F$10,0,10*ROW('Water Data'!F43))),'Data Summary'!CD49="Yes"),OFFSET('Water Data'!$F$10,0,10*ROW('Water Data'!F43)),NA())</f>
        <v>#N/A</v>
      </c>
      <c r="P49" s="57" t="e">
        <f ca="true">+IF(AND(ISNUMBER(OFFSET('Water Data'!$G$5,0,10*ROW('Water Data'!G43))),'Data Summary'!CE49="Yes"),100-OFFSET('Water Data'!$G$5,0,10*ROW('Water Data'!G43)),NA())</f>
        <v>#N/A</v>
      </c>
      <c r="Q49" s="57" t="e">
        <f ca="true">+IF(AND(ISNUMBER(OFFSET('Water Data'!$G$7,0,10*ROW('Water Data'!G43))),'Data Summary'!CF49="Yes"),OFFSET('Water Data'!$G$7,0,10*ROW('Water Data'!G43)),NA())</f>
        <v>#N/A</v>
      </c>
      <c r="R49" s="57" t="e">
        <f ca="true">+IF(AND(ISNUMBER(OFFSET('Water Data'!$G$10,0,10*ROW('Water Data'!G43))),'Data Summary'!CG49="Yes"),OFFSET('Water Data'!$G$10,0,10*ROW('Water Data'!G43)),NA())</f>
        <v>#N/A</v>
      </c>
      <c r="S49" s="57" t="e">
        <f ca="true">+IF(AND(ISNUMBER(OFFSET('Water Data'!$H$5,0,10*ROW('Water Data'!H43))),'Data Summary'!CH49="Yes"),100-OFFSET('Water Data'!$H$5,0,10*ROW('Water Data'!H43)),NA())</f>
        <v>#N/A</v>
      </c>
      <c r="T49" s="57" t="e">
        <f ca="true">+IF(AND(ISNUMBER(OFFSET('Water Data'!$H$7,0,10*ROW('Water Data'!H43))),'Data Summary'!CI49="Yes"),OFFSET('Water Data'!$H$7,0,10*ROW('Water Data'!H43)),NA())</f>
        <v>#N/A</v>
      </c>
      <c r="U49" s="57" t="e">
        <f ca="true">+IF(AND(ISNUMBER(OFFSET('Water Data'!$H$10,0,10*ROW('Water Data'!H43))),'Data Summary'!CJ49="Yes"),OFFSET('Water Data'!$H$10,0,10*ROW('Water Data'!H43)),NA())</f>
        <v>#N/A</v>
      </c>
      <c r="V49" s="103" t="e">
        <f ca="true">+IF(AND(ISNUMBER(OFFSET('Sanitation Data'!$C$5,0,10*ROW('Sanitation Data'!C43))),'Data Summary'!CK49="Yes"),100-OFFSET('Sanitation Data'!$C$5,0,10*ROW('Sanitation Data'!C43)),NA())</f>
        <v>#N/A</v>
      </c>
      <c r="W49" s="103" t="e">
        <f ca="true">+IF(AND(ISNUMBER(OFFSET('Sanitation Data'!$C$7,0,10*ROW('Sanitation Data'!C43))),'Data Summary'!CL49="Yes"),OFFSET('Sanitation Data'!$C$7,0,10*ROW('Sanitation Data'!C43)),NA())</f>
        <v>#N/A</v>
      </c>
      <c r="X49" s="103" t="e">
        <f ca="true">+IF(AND(ISNUMBER(OFFSET('Sanitation Data'!$C$11,0,10*ROW('Sanitation Data'!C43))),'Data Summary'!CM49="Yes"),OFFSET('Sanitation Data'!$C$11,0,10*ROW('Sanitation Data'!C43)),NA())</f>
        <v>#N/A</v>
      </c>
      <c r="Y49" s="103" t="e">
        <f ca="true">+IF(AND(ISNUMBER(OFFSET('Sanitation Data'!$C$12,0,10*ROW('Sanitation Data'!C43))),'Data Summary'!CN49="Yes"),OFFSET('Sanitation Data'!$C$12,0,10*ROW('Sanitation Data'!C43)),NA())</f>
        <v>#N/A</v>
      </c>
      <c r="Z49" s="103" t="e">
        <f ca="true">+IF(AND(ISNUMBER(OFFSET('Sanitation Data'!$C$13,0,10*ROW('Sanitation Data'!C43))),'Data Summary'!CO49="Yes"),OFFSET('Sanitation Data'!$C$13,0,10*ROW('Sanitation Data'!C43)),NA())</f>
        <v>#N/A</v>
      </c>
      <c r="AA49" s="103" t="e">
        <f ca="true">+IF(AND(ISNUMBER(OFFSET('Sanitation Data'!$D$5,0,10*ROW('Sanitation Data'!D43))),'Data Summary'!CP49="Yes"),100-OFFSET('Sanitation Data'!$D$5,0,10*ROW('Sanitation Data'!D43)),NA())</f>
        <v>#N/A</v>
      </c>
      <c r="AB49" s="103" t="e">
        <f ca="true">+IF(AND(ISNUMBER(OFFSET('Sanitation Data'!$D$7,0,10*ROW('Sanitation Data'!D43))),'Data Summary'!CQ49="Yes"),OFFSET('Sanitation Data'!$D$7,0,10*ROW('Sanitation Data'!D43)),NA())</f>
        <v>#N/A</v>
      </c>
      <c r="AC49" s="103" t="e">
        <f ca="true">+IF(AND(ISNUMBER(OFFSET('Sanitation Data'!$D$11,0,10*ROW('Sanitation Data'!D43))),'Data Summary'!CR49="Yes"),OFFSET('Sanitation Data'!$D$11,0,10*ROW('Sanitation Data'!D43)),NA())</f>
        <v>#N/A</v>
      </c>
      <c r="AD49" s="103" t="e">
        <f ca="true">+IF(AND(ISNUMBER(OFFSET('Sanitation Data'!$D$12,0,10*ROW('Sanitation Data'!D43))),'Data Summary'!CS49="Yes"),OFFSET('Sanitation Data'!$D$12,0,10*ROW('Sanitation Data'!D43)),NA())</f>
        <v>#N/A</v>
      </c>
      <c r="AE49" s="103" t="e">
        <f ca="true">+IF(AND(ISNUMBER(OFFSET('Sanitation Data'!$D$13,0,10*ROW('Sanitation Data'!D43))),'Data Summary'!CT49="Yes"),OFFSET('Sanitation Data'!$D$13,0,10*ROW('Sanitation Data'!D43)),NA())</f>
        <v>#N/A</v>
      </c>
      <c r="AF49" s="103" t="e">
        <f ca="true">+IF(AND(ISNUMBER(OFFSET('Sanitation Data'!$E$5,0,10*ROW('Sanitation Data'!E43))),'Data Summary'!CU49="Yes"),100-OFFSET('Sanitation Data'!$E$5,0,10*ROW('Sanitation Data'!E43)),NA())</f>
        <v>#N/A</v>
      </c>
      <c r="AG49" s="103" t="e">
        <f ca="true">+IF(AND(ISNUMBER(OFFSET('Sanitation Data'!$E$7,0,10*ROW('Sanitation Data'!E43))),'Data Summary'!CV49="Yes"),OFFSET('Sanitation Data'!$E$7,0,10*ROW('Sanitation Data'!E43)),NA())</f>
        <v>#N/A</v>
      </c>
      <c r="AH49" s="103" t="e">
        <f ca="true">+IF(AND(ISNUMBER(OFFSET('Sanitation Data'!$E$11,0,10*ROW('Sanitation Data'!E43))),'Data Summary'!CW49="Yes"),OFFSET('Sanitation Data'!$E$11,0,10*ROW('Sanitation Data'!E43)),NA())</f>
        <v>#N/A</v>
      </c>
      <c r="AI49" s="103" t="e">
        <f ca="true">+IF(AND(ISNUMBER(OFFSET('Sanitation Data'!$E$12,0,10*ROW('Sanitation Data'!E43))),'Data Summary'!CX49="Yes"),OFFSET('Sanitation Data'!$E$12,0,10*ROW('Sanitation Data'!E43)),NA())</f>
        <v>#N/A</v>
      </c>
      <c r="AJ49" s="103" t="e">
        <f ca="true">+IF(AND(ISNUMBER(OFFSET('Sanitation Data'!$E$13,0,10*ROW('Sanitation Data'!E43))),'Data Summary'!CY49="Yes"),OFFSET('Sanitation Data'!$E$13,0,10*ROW('Sanitation Data'!E43)),NA())</f>
        <v>#N/A</v>
      </c>
      <c r="AK49" s="103" t="e">
        <f ca="true">+IF(AND(ISNUMBER(OFFSET('Sanitation Data'!$F$5,0,10*ROW('Sanitation Data'!F43))),'Data Summary'!CZ49="Yes"),100-OFFSET('Sanitation Data'!$F$5,0,10*ROW('Sanitation Data'!F43)),NA())</f>
        <v>#N/A</v>
      </c>
      <c r="AL49" s="103" t="e">
        <f ca="true">+IF(AND(ISNUMBER(OFFSET('Sanitation Data'!$F$7,0,10*ROW('Sanitation Data'!F43))),'Data Summary'!DA49="Yes"),OFFSET('Sanitation Data'!$F$7,0,10*ROW('Sanitation Data'!F43)),NA())</f>
        <v>#N/A</v>
      </c>
      <c r="AM49" s="103" t="e">
        <f ca="true">+IF(AND(ISNUMBER(OFFSET('Sanitation Data'!$F$11,0,10*ROW('Sanitation Data'!F43))),'Data Summary'!DB49="Yes"),OFFSET('Sanitation Data'!$F$11,0,10*ROW('Sanitation Data'!F43)),NA())</f>
        <v>#N/A</v>
      </c>
      <c r="AN49" s="103" t="e">
        <f ca="true">+IF(AND(ISNUMBER(OFFSET('Sanitation Data'!$F$12,0,10*ROW('Sanitation Data'!F43))),'Data Summary'!DC49="Yes"),OFFSET('Sanitation Data'!$F$12,0,10*ROW('Sanitation Data'!F43)),NA())</f>
        <v>#N/A</v>
      </c>
      <c r="AO49" s="103" t="e">
        <f ca="true">+IF(AND(ISNUMBER(OFFSET('Sanitation Data'!$F$13,0,10*ROW('Sanitation Data'!F43))),'Data Summary'!DD49="Yes"),OFFSET('Sanitation Data'!$F$13,0,10*ROW('Sanitation Data'!F43)),NA())</f>
        <v>#N/A</v>
      </c>
      <c r="AP49" s="103" t="e">
        <f ca="true">+IF(AND(ISNUMBER(OFFSET('Sanitation Data'!$G$5,0,10*ROW('Sanitation Data'!G43))),'Data Summary'!DE49="Yes"),100-OFFSET('Sanitation Data'!$G$5,0,10*ROW('Sanitation Data'!G43)),NA())</f>
        <v>#N/A</v>
      </c>
      <c r="AQ49" s="103" t="e">
        <f ca="true">+IF(AND(ISNUMBER(OFFSET('Sanitation Data'!$G$7,0,10*ROW('Sanitation Data'!G43))),'Data Summary'!DF49="Yes"),OFFSET('Sanitation Data'!$G$7,0,10*ROW('Sanitation Data'!G43)),NA())</f>
        <v>#N/A</v>
      </c>
      <c r="AR49" s="103" t="e">
        <f ca="true">+IF(AND(ISNUMBER(OFFSET('Sanitation Data'!$G$11,0,10*ROW('Sanitation Data'!G43))),'Data Summary'!DG49="Yes"),OFFSET('Sanitation Data'!$G$11,0,10*ROW('Sanitation Data'!G43)),NA())</f>
        <v>#N/A</v>
      </c>
      <c r="AS49" s="103" t="e">
        <f ca="true">+IF(AND(ISNUMBER(OFFSET('Sanitation Data'!$G$12,0,10*ROW('Sanitation Data'!G43))),'Data Summary'!DH49="Yes"),OFFSET('Sanitation Data'!$G$12,0,10*ROW('Sanitation Data'!G43)),NA())</f>
        <v>#N/A</v>
      </c>
      <c r="AT49" s="103" t="e">
        <f ca="true">+IF(AND(ISNUMBER(OFFSET('Sanitation Data'!$G$13,0,10*ROW('Sanitation Data'!G43))),'Data Summary'!DI49="Yes"),OFFSET('Sanitation Data'!$G$13,0,10*ROW('Sanitation Data'!G43)),NA())</f>
        <v>#N/A</v>
      </c>
      <c r="AU49" s="103" t="e">
        <f ca="true">+IF(AND(ISNUMBER(OFFSET('Sanitation Data'!$H$5,0,10*ROW('Sanitation Data'!H43))),'Data Summary'!DJ49="Yes"),100-OFFSET('Sanitation Data'!$H$5,0,10*ROW('Sanitation Data'!H43)),NA())</f>
        <v>#N/A</v>
      </c>
      <c r="AV49" s="103" t="e">
        <f ca="true">+IF(AND(ISNUMBER(OFFSET('Sanitation Data'!$H$7,0,10*ROW('Sanitation Data'!H43))),'Data Summary'!DK49="Yes"),OFFSET('Sanitation Data'!$H$7,0,10*ROW('Sanitation Data'!H43)),NA())</f>
        <v>#N/A</v>
      </c>
      <c r="AW49" s="103" t="e">
        <f ca="true">+IF(AND(ISNUMBER(OFFSET('Sanitation Data'!$H$11,0,10*ROW('Sanitation Data'!H43))),'Data Summary'!DL49="Yes"),OFFSET('Sanitation Data'!$H$11,0,10*ROW('Sanitation Data'!H43)),NA())</f>
        <v>#N/A</v>
      </c>
      <c r="AX49" s="103" t="e">
        <f ca="true">+IF(AND(ISNUMBER(OFFSET('Sanitation Data'!$H$12,0,10*ROW('Sanitation Data'!H43))),'Data Summary'!DM49="Yes"),OFFSET('Sanitation Data'!$H$12,0,10*ROW('Sanitation Data'!H43)),NA())</f>
        <v>#N/A</v>
      </c>
      <c r="AY49" s="103" t="e">
        <f ca="true">+IF(AND(ISNUMBER(OFFSET('Sanitation Data'!$H$13,0,10*ROW('Sanitation Data'!H43))),'Data Summary'!DN49="Yes"),OFFSET('Sanitation Data'!$H$13,0,10*ROW('Sanitation Data'!H43)),NA())</f>
        <v>#N/A</v>
      </c>
      <c r="AZ49" s="108" t="e">
        <f ca="true">+IF(AND(ISNUMBER(OFFSET('Hygiene Data'!$C$6,0,10*ROW('Hygiene Data'!C43))),'Data Summary'!DO49="Yes"),OFFSET('Hygiene Data'!$C$6,0,10*ROW('Hygiene Data'!C43)),NA())</f>
        <v>#N/A</v>
      </c>
      <c r="BA49" s="108" t="e">
        <f ca="true">+IF(AND(ISNUMBER(OFFSET('Hygiene Data'!$C$8,0,10*ROW('Hygiene Data'!C43))),'Data Summary'!DP49="Yes"),OFFSET('Hygiene Data'!$C$8,0,10*ROW('Hygiene Data'!C43)),NA())</f>
        <v>#N/A</v>
      </c>
      <c r="BB49" s="108" t="e">
        <f ca="true">+IF(AND(ISNUMBER(OFFSET('Hygiene Data'!$C$10,0,10*ROW('Hygiene Data'!C43))),'Data Summary'!DQ49="Yes"),OFFSET('Hygiene Data'!$C$10,0,10*ROW('Hygiene Data'!C43)),NA())</f>
        <v>#N/A</v>
      </c>
      <c r="BC49" s="108" t="e">
        <f ca="true">+IF(AND(ISNUMBER(OFFSET('Hygiene Data'!$D$6,0,10*ROW('Hygiene Data'!D43))),'Data Summary'!DR49="Yes"),OFFSET('Hygiene Data'!$D$6,0,10*ROW('Hygiene Data'!D43)),NA())</f>
        <v>#N/A</v>
      </c>
      <c r="BD49" s="108" t="e">
        <f ca="true">+IF(AND(ISNUMBER(OFFSET('Hygiene Data'!$D$8,0,10*ROW('Hygiene Data'!D43))),'Data Summary'!DS49="Yes"),OFFSET('Hygiene Data'!$D$8,0,10*ROW('Hygiene Data'!D43)),NA())</f>
        <v>#N/A</v>
      </c>
      <c r="BE49" s="108" t="e">
        <f ca="true">+IF(AND(ISNUMBER(OFFSET('Hygiene Data'!$D$10,0,10*ROW('Hygiene Data'!D43))),'Data Summary'!DT49="Yes"),OFFSET('Hygiene Data'!$D$10,0,10*ROW('Hygiene Data'!D43)),NA())</f>
        <v>#N/A</v>
      </c>
      <c r="BF49" s="108" t="e">
        <f ca="true">+IF(AND(ISNUMBER(OFFSET('Hygiene Data'!$E$6,0,10*ROW('Hygiene Data'!E43))),'Data Summary'!DU49="Yes"),OFFSET('Hygiene Data'!$E$6,0,10*ROW('Hygiene Data'!E43)),NA())</f>
        <v>#N/A</v>
      </c>
      <c r="BG49" s="108" t="e">
        <f ca="true">+IF(AND(ISNUMBER(OFFSET('Hygiene Data'!$E$8,0,10*ROW('Hygiene Data'!E43))),'Data Summary'!DV49="Yes"),OFFSET('Hygiene Data'!$E$8,0,10*ROW('Hygiene Data'!E43)),NA())</f>
        <v>#N/A</v>
      </c>
      <c r="BH49" s="108" t="e">
        <f ca="true">+IF(AND(ISNUMBER(OFFSET('Hygiene Data'!$E$10,0,10*ROW('Hygiene Data'!E43))),'Data Summary'!DW49="Yes"),OFFSET('Hygiene Data'!$E$10,0,10*ROW('Hygiene Data'!E43)),NA())</f>
        <v>#N/A</v>
      </c>
      <c r="BI49" s="108" t="e">
        <f ca="true">+IF(AND(ISNUMBER(OFFSET('Hygiene Data'!$F$6,0,10*ROW('Hygiene Data'!F43))),'Data Summary'!DX49="Yes"),OFFSET('Hygiene Data'!$F$6,0,10*ROW('Hygiene Data'!F43)),NA())</f>
        <v>#N/A</v>
      </c>
      <c r="BJ49" s="108" t="e">
        <f ca="true">+IF(AND(ISNUMBER(OFFSET('Hygiene Data'!$F$8,0,10*ROW('Hygiene Data'!F43))),'Data Summary'!DY49="Yes"),OFFSET('Hygiene Data'!$F$8,0,10*ROW('Hygiene Data'!F43)),NA())</f>
        <v>#N/A</v>
      </c>
      <c r="BK49" s="108" t="e">
        <f ca="true">+IF(AND(ISNUMBER(OFFSET('Hygiene Data'!$F$10,0,10*ROW('Hygiene Data'!F43))),'Data Summary'!DZ49="Yes"),OFFSET('Hygiene Data'!$F$10,0,10*ROW('Hygiene Data'!F43)),NA())</f>
        <v>#N/A</v>
      </c>
      <c r="BL49" s="108" t="e">
        <f ca="true">+IF(AND(ISNUMBER(OFFSET('Hygiene Data'!$G$6,0,10*ROW('Hygiene Data'!G43))),'Data Summary'!EA49="Yes"),OFFSET('Hygiene Data'!$G$6,0,10*ROW('Hygiene Data'!G43)),NA())</f>
        <v>#N/A</v>
      </c>
      <c r="BM49" s="108" t="e">
        <f ca="true">+IF(AND(ISNUMBER(OFFSET('Hygiene Data'!$G$8,0,10*ROW('Hygiene Data'!G43))),'Data Summary'!EB49="Yes"),OFFSET('Hygiene Data'!$G$8,0,10*ROW('Hygiene Data'!G43)),NA())</f>
        <v>#N/A</v>
      </c>
      <c r="BN49" s="108" t="e">
        <f ca="true">+IF(AND(ISNUMBER(OFFSET('Hygiene Data'!$G$10,0,10*ROW('Hygiene Data'!G43))),'Data Summary'!EC49="Yes"),OFFSET('Hygiene Data'!$G$10,0,10*ROW('Hygiene Data'!G43)),NA())</f>
        <v>#N/A</v>
      </c>
      <c r="BO49" s="108" t="e">
        <f ca="true">+IF(AND(ISNUMBER(OFFSET('Hygiene Data'!$H$6,0,10*ROW('Hygiene Data'!H43))),'Data Summary'!ED49="Yes"),OFFSET('Hygiene Data'!$H$6,0,10*ROW('Hygiene Data'!H43)),NA())</f>
        <v>#N/A</v>
      </c>
      <c r="BP49" s="108" t="e">
        <f ca="true">+IF(AND(ISNUMBER(OFFSET('Hygiene Data'!$H$8,0,10*ROW('Hygiene Data'!H43))),'Data Summary'!EE49="Yes"),OFFSET('Hygiene Data'!$H$8,0,10*ROW('Hygiene Data'!H43)),NA())</f>
        <v>#N/A</v>
      </c>
      <c r="BQ49" s="108" t="e">
        <f ca="true">+IF(AND(ISNUMBER(OFFSET('Hygiene Data'!$H$10,0,10*ROW('Hygiene Data'!H43))),'Data Summary'!EF49="Yes"),OFFSET('Hygiene Data'!$H$10,0,10*ROW('Hygiene Data'!H43)),NA())</f>
        <v>#N/A</v>
      </c>
    </row>
    <row r="50" x14ac:dyDescent="0.2">
      <c r="A50" s="56" t="e">
        <f ca="true">+IF(OFFSET('Water Data'!$B$1,0,10*ROW('Water Data'!B44))="",NA(),OFFSET('Water Data'!$B$1,0,10*ROW('Water Data'!B44)))</f>
        <v>#N/A</v>
      </c>
      <c r="B50" s="56" t="e">
        <f ca="true">+IF(OFFSET('Water Data'!$A$3,0,10*ROW('Water Data'!A47))="",NA(),OFFSET('Water Data'!$A$3,0,10*ROW('Water Data'!A47)))</f>
        <v>#N/A</v>
      </c>
      <c r="C50" s="56" t="e">
        <f ca="true">+IF(OFFSET('Water Data'!$C$3,0,10*ROW('Water Data'!C47))="",NA(),OFFSET('Water Data'!$C$3,0,10*ROW('Water Data'!C47)))</f>
        <v>#N/A</v>
      </c>
      <c r="D50" s="57" t="e">
        <f ca="true">+IF(AND(ISNUMBER(OFFSET('Water Data'!$C$5,0,10*ROW('Water Data'!C44))),'Data Summary'!BS50="Yes"),100-OFFSET('Water Data'!$C$5,0,10*ROW('Water Data'!C44)),NA())</f>
        <v>#N/A</v>
      </c>
      <c r="E50" s="57" t="e">
        <f ca="true">+IF(AND(ISNUMBER(OFFSET('Water Data'!$C$7,0,10*ROW('Water Data'!C44))),'Data Summary'!BT50="Yes"),OFFSET('Water Data'!$C$7,0,10*ROW('Water Data'!C44)),NA())</f>
        <v>#N/A</v>
      </c>
      <c r="F50" s="57" t="e">
        <f ca="true">+IF(AND(ISNUMBER(OFFSET('Water Data'!$C$10,0,10*ROW('Water Data'!C44))),'Data Summary'!BU50="Yes"),OFFSET('Water Data'!$C$10,0,10*ROW('Water Data'!C44)),NA())</f>
        <v>#N/A</v>
      </c>
      <c r="G50" s="57" t="e">
        <f ca="true">+IF(AND(ISNUMBER(OFFSET('Water Data'!$D$5,0,10*ROW('Water Data'!D44))),'Data Summary'!BV50="Yes"),100-OFFSET('Water Data'!$D$5,0,10*ROW('Water Data'!D44)),NA())</f>
        <v>#N/A</v>
      </c>
      <c r="H50" s="57" t="e">
        <f ca="true">+IF(AND(ISNUMBER(OFFSET('Water Data'!$D$7,0,10*ROW('Water Data'!D44))),'Data Summary'!BW50="Yes"),OFFSET('Water Data'!$D$7,0,10*ROW('Water Data'!D44)),NA())</f>
        <v>#N/A</v>
      </c>
      <c r="I50" s="57" t="e">
        <f ca="true">+IF(AND(ISNUMBER(OFFSET('Water Data'!$D$10,0,10*ROW('Water Data'!D44))),'Data Summary'!BX50="Yes"),OFFSET('Water Data'!$D$10,0,10*ROW('Water Data'!D44)),NA())</f>
        <v>#N/A</v>
      </c>
      <c r="J50" s="57" t="e">
        <f ca="true">+IF(AND(ISNUMBER(OFFSET('Water Data'!$E$5,0,10*ROW('Water Data'!E44))),'Data Summary'!BY50="Yes"),100-OFFSET('Water Data'!$E$5,0,10*ROW('Water Data'!E44)),NA())</f>
        <v>#N/A</v>
      </c>
      <c r="K50" s="57" t="e">
        <f ca="true">+IF(AND(ISNUMBER(OFFSET('Water Data'!$E$7,0,10*ROW('Water Data'!E44))),'Data Summary'!BZ50="Yes"),OFFSET('Water Data'!$E$7,0,10*ROW('Water Data'!E44)),NA())</f>
        <v>#N/A</v>
      </c>
      <c r="L50" s="57" t="e">
        <f ca="true">+IF(AND(ISNUMBER(OFFSET('Water Data'!$E$10,0,10*ROW('Water Data'!E44))),'Data Summary'!CA50="Yes"),OFFSET('Water Data'!$E$10,0,10*ROW('Water Data'!E44)),NA())</f>
        <v>#N/A</v>
      </c>
      <c r="M50" s="57" t="e">
        <f ca="true">+IF(AND(ISNUMBER(OFFSET('Water Data'!$F$5,0,10*ROW('Water Data'!F44))),'Data Summary'!CB50="Yes"),100-OFFSET('Water Data'!$F$5,0,10*ROW('Water Data'!F44)),NA())</f>
        <v>#N/A</v>
      </c>
      <c r="N50" s="57" t="e">
        <f ca="true">+IF(AND(ISNUMBER(OFFSET('Water Data'!$F$7,0,10*ROW('Water Data'!F44))),'Data Summary'!CC50="Yes"),OFFSET('Water Data'!$F$7,0,10*ROW('Water Data'!F44)),NA())</f>
        <v>#N/A</v>
      </c>
      <c r="O50" s="57" t="e">
        <f ca="true">+IF(AND(ISNUMBER(OFFSET('Water Data'!$F$10,0,10*ROW('Water Data'!F44))),'Data Summary'!CD50="Yes"),OFFSET('Water Data'!$F$10,0,10*ROW('Water Data'!F44)),NA())</f>
        <v>#N/A</v>
      </c>
      <c r="P50" s="57" t="e">
        <f ca="true">+IF(AND(ISNUMBER(OFFSET('Water Data'!$G$5,0,10*ROW('Water Data'!G44))),'Data Summary'!CE50="Yes"),100-OFFSET('Water Data'!$G$5,0,10*ROW('Water Data'!G44)),NA())</f>
        <v>#N/A</v>
      </c>
      <c r="Q50" s="57" t="e">
        <f ca="true">+IF(AND(ISNUMBER(OFFSET('Water Data'!$G$7,0,10*ROW('Water Data'!G44))),'Data Summary'!CF50="Yes"),OFFSET('Water Data'!$G$7,0,10*ROW('Water Data'!G44)),NA())</f>
        <v>#N/A</v>
      </c>
      <c r="R50" s="57" t="e">
        <f ca="true">+IF(AND(ISNUMBER(OFFSET('Water Data'!$G$10,0,10*ROW('Water Data'!G44))),'Data Summary'!CG50="Yes"),OFFSET('Water Data'!$G$10,0,10*ROW('Water Data'!G44)),NA())</f>
        <v>#N/A</v>
      </c>
      <c r="S50" s="57" t="e">
        <f ca="true">+IF(AND(ISNUMBER(OFFSET('Water Data'!$H$5,0,10*ROW('Water Data'!H44))),'Data Summary'!CH50="Yes"),100-OFFSET('Water Data'!$H$5,0,10*ROW('Water Data'!H44)),NA())</f>
        <v>#N/A</v>
      </c>
      <c r="T50" s="57" t="e">
        <f ca="true">+IF(AND(ISNUMBER(OFFSET('Water Data'!$H$7,0,10*ROW('Water Data'!H44))),'Data Summary'!CI50="Yes"),OFFSET('Water Data'!$H$7,0,10*ROW('Water Data'!H44)),NA())</f>
        <v>#N/A</v>
      </c>
      <c r="U50" s="57" t="e">
        <f ca="true">+IF(AND(ISNUMBER(OFFSET('Water Data'!$H$10,0,10*ROW('Water Data'!H44))),'Data Summary'!CJ50="Yes"),OFFSET('Water Data'!$H$10,0,10*ROW('Water Data'!H44)),NA())</f>
        <v>#N/A</v>
      </c>
      <c r="V50" s="103" t="e">
        <f ca="true">+IF(AND(ISNUMBER(OFFSET('Sanitation Data'!$C$5,0,10*ROW('Sanitation Data'!C44))),'Data Summary'!CK50="Yes"),100-OFFSET('Sanitation Data'!$C$5,0,10*ROW('Sanitation Data'!C44)),NA())</f>
        <v>#N/A</v>
      </c>
      <c r="W50" s="103" t="e">
        <f ca="true">+IF(AND(ISNUMBER(OFFSET('Sanitation Data'!$C$7,0,10*ROW('Sanitation Data'!C44))),'Data Summary'!CL50="Yes"),OFFSET('Sanitation Data'!$C$7,0,10*ROW('Sanitation Data'!C44)),NA())</f>
        <v>#N/A</v>
      </c>
      <c r="X50" s="103" t="e">
        <f ca="true">+IF(AND(ISNUMBER(OFFSET('Sanitation Data'!$C$11,0,10*ROW('Sanitation Data'!C44))),'Data Summary'!CM50="Yes"),OFFSET('Sanitation Data'!$C$11,0,10*ROW('Sanitation Data'!C44)),NA())</f>
        <v>#N/A</v>
      </c>
      <c r="Y50" s="103" t="e">
        <f ca="true">+IF(AND(ISNUMBER(OFFSET('Sanitation Data'!$C$12,0,10*ROW('Sanitation Data'!C44))),'Data Summary'!CN50="Yes"),OFFSET('Sanitation Data'!$C$12,0,10*ROW('Sanitation Data'!C44)),NA())</f>
        <v>#N/A</v>
      </c>
      <c r="Z50" s="103" t="e">
        <f ca="true">+IF(AND(ISNUMBER(OFFSET('Sanitation Data'!$C$13,0,10*ROW('Sanitation Data'!C44))),'Data Summary'!CO50="Yes"),OFFSET('Sanitation Data'!$C$13,0,10*ROW('Sanitation Data'!C44)),NA())</f>
        <v>#N/A</v>
      </c>
      <c r="AA50" s="103" t="e">
        <f ca="true">+IF(AND(ISNUMBER(OFFSET('Sanitation Data'!$D$5,0,10*ROW('Sanitation Data'!D44))),'Data Summary'!CP50="Yes"),100-OFFSET('Sanitation Data'!$D$5,0,10*ROW('Sanitation Data'!D44)),NA())</f>
        <v>#N/A</v>
      </c>
      <c r="AB50" s="103" t="e">
        <f ca="true">+IF(AND(ISNUMBER(OFFSET('Sanitation Data'!$D$7,0,10*ROW('Sanitation Data'!D44))),'Data Summary'!CQ50="Yes"),OFFSET('Sanitation Data'!$D$7,0,10*ROW('Sanitation Data'!D44)),NA())</f>
        <v>#N/A</v>
      </c>
      <c r="AC50" s="103" t="e">
        <f ca="true">+IF(AND(ISNUMBER(OFFSET('Sanitation Data'!$D$11,0,10*ROW('Sanitation Data'!D44))),'Data Summary'!CR50="Yes"),OFFSET('Sanitation Data'!$D$11,0,10*ROW('Sanitation Data'!D44)),NA())</f>
        <v>#N/A</v>
      </c>
      <c r="AD50" s="103" t="e">
        <f ca="true">+IF(AND(ISNUMBER(OFFSET('Sanitation Data'!$D$12,0,10*ROW('Sanitation Data'!D44))),'Data Summary'!CS50="Yes"),OFFSET('Sanitation Data'!$D$12,0,10*ROW('Sanitation Data'!D44)),NA())</f>
        <v>#N/A</v>
      </c>
      <c r="AE50" s="103" t="e">
        <f ca="true">+IF(AND(ISNUMBER(OFFSET('Sanitation Data'!$D$13,0,10*ROW('Sanitation Data'!D44))),'Data Summary'!CT50="Yes"),OFFSET('Sanitation Data'!$D$13,0,10*ROW('Sanitation Data'!D44)),NA())</f>
        <v>#N/A</v>
      </c>
      <c r="AF50" s="103" t="e">
        <f ca="true">+IF(AND(ISNUMBER(OFFSET('Sanitation Data'!$E$5,0,10*ROW('Sanitation Data'!E44))),'Data Summary'!CU50="Yes"),100-OFFSET('Sanitation Data'!$E$5,0,10*ROW('Sanitation Data'!E44)),NA())</f>
        <v>#N/A</v>
      </c>
      <c r="AG50" s="103" t="e">
        <f ca="true">+IF(AND(ISNUMBER(OFFSET('Sanitation Data'!$E$7,0,10*ROW('Sanitation Data'!E44))),'Data Summary'!CV50="Yes"),OFFSET('Sanitation Data'!$E$7,0,10*ROW('Sanitation Data'!E44)),NA())</f>
        <v>#N/A</v>
      </c>
      <c r="AH50" s="103" t="e">
        <f ca="true">+IF(AND(ISNUMBER(OFFSET('Sanitation Data'!$E$11,0,10*ROW('Sanitation Data'!E44))),'Data Summary'!CW50="Yes"),OFFSET('Sanitation Data'!$E$11,0,10*ROW('Sanitation Data'!E44)),NA())</f>
        <v>#N/A</v>
      </c>
      <c r="AI50" s="103" t="e">
        <f ca="true">+IF(AND(ISNUMBER(OFFSET('Sanitation Data'!$E$12,0,10*ROW('Sanitation Data'!E44))),'Data Summary'!CX50="Yes"),OFFSET('Sanitation Data'!$E$12,0,10*ROW('Sanitation Data'!E44)),NA())</f>
        <v>#N/A</v>
      </c>
      <c r="AJ50" s="103" t="e">
        <f ca="true">+IF(AND(ISNUMBER(OFFSET('Sanitation Data'!$E$13,0,10*ROW('Sanitation Data'!E44))),'Data Summary'!CY50="Yes"),OFFSET('Sanitation Data'!$E$13,0,10*ROW('Sanitation Data'!E44)),NA())</f>
        <v>#N/A</v>
      </c>
      <c r="AK50" s="103" t="e">
        <f ca="true">+IF(AND(ISNUMBER(OFFSET('Sanitation Data'!$F$5,0,10*ROW('Sanitation Data'!F44))),'Data Summary'!CZ50="Yes"),100-OFFSET('Sanitation Data'!$F$5,0,10*ROW('Sanitation Data'!F44)),NA())</f>
        <v>#N/A</v>
      </c>
      <c r="AL50" s="103" t="e">
        <f ca="true">+IF(AND(ISNUMBER(OFFSET('Sanitation Data'!$F$7,0,10*ROW('Sanitation Data'!F44))),'Data Summary'!DA50="Yes"),OFFSET('Sanitation Data'!$F$7,0,10*ROW('Sanitation Data'!F44)),NA())</f>
        <v>#N/A</v>
      </c>
      <c r="AM50" s="103" t="e">
        <f ca="true">+IF(AND(ISNUMBER(OFFSET('Sanitation Data'!$F$11,0,10*ROW('Sanitation Data'!F44))),'Data Summary'!DB50="Yes"),OFFSET('Sanitation Data'!$F$11,0,10*ROW('Sanitation Data'!F44)),NA())</f>
        <v>#N/A</v>
      </c>
      <c r="AN50" s="103" t="e">
        <f ca="true">+IF(AND(ISNUMBER(OFFSET('Sanitation Data'!$F$12,0,10*ROW('Sanitation Data'!F44))),'Data Summary'!DC50="Yes"),OFFSET('Sanitation Data'!$F$12,0,10*ROW('Sanitation Data'!F44)),NA())</f>
        <v>#N/A</v>
      </c>
      <c r="AO50" s="103" t="e">
        <f ca="true">+IF(AND(ISNUMBER(OFFSET('Sanitation Data'!$F$13,0,10*ROW('Sanitation Data'!F44))),'Data Summary'!DD50="Yes"),OFFSET('Sanitation Data'!$F$13,0,10*ROW('Sanitation Data'!F44)),NA())</f>
        <v>#N/A</v>
      </c>
      <c r="AP50" s="103" t="e">
        <f ca="true">+IF(AND(ISNUMBER(OFFSET('Sanitation Data'!$G$5,0,10*ROW('Sanitation Data'!G44))),'Data Summary'!DE50="Yes"),100-OFFSET('Sanitation Data'!$G$5,0,10*ROW('Sanitation Data'!G44)),NA())</f>
        <v>#N/A</v>
      </c>
      <c r="AQ50" s="103" t="e">
        <f ca="true">+IF(AND(ISNUMBER(OFFSET('Sanitation Data'!$G$7,0,10*ROW('Sanitation Data'!G44))),'Data Summary'!DF50="Yes"),OFFSET('Sanitation Data'!$G$7,0,10*ROW('Sanitation Data'!G44)),NA())</f>
        <v>#N/A</v>
      </c>
      <c r="AR50" s="103" t="e">
        <f ca="true">+IF(AND(ISNUMBER(OFFSET('Sanitation Data'!$G$11,0,10*ROW('Sanitation Data'!G44))),'Data Summary'!DG50="Yes"),OFFSET('Sanitation Data'!$G$11,0,10*ROW('Sanitation Data'!G44)),NA())</f>
        <v>#N/A</v>
      </c>
      <c r="AS50" s="103" t="e">
        <f ca="true">+IF(AND(ISNUMBER(OFFSET('Sanitation Data'!$G$12,0,10*ROW('Sanitation Data'!G44))),'Data Summary'!DH50="Yes"),OFFSET('Sanitation Data'!$G$12,0,10*ROW('Sanitation Data'!G44)),NA())</f>
        <v>#N/A</v>
      </c>
      <c r="AT50" s="103" t="e">
        <f ca="true">+IF(AND(ISNUMBER(OFFSET('Sanitation Data'!$G$13,0,10*ROW('Sanitation Data'!G44))),'Data Summary'!DI50="Yes"),OFFSET('Sanitation Data'!$G$13,0,10*ROW('Sanitation Data'!G44)),NA())</f>
        <v>#N/A</v>
      </c>
      <c r="AU50" s="103" t="e">
        <f ca="true">+IF(AND(ISNUMBER(OFFSET('Sanitation Data'!$H$5,0,10*ROW('Sanitation Data'!H44))),'Data Summary'!DJ50="Yes"),100-OFFSET('Sanitation Data'!$H$5,0,10*ROW('Sanitation Data'!H44)),NA())</f>
        <v>#N/A</v>
      </c>
      <c r="AV50" s="103" t="e">
        <f ca="true">+IF(AND(ISNUMBER(OFFSET('Sanitation Data'!$H$7,0,10*ROW('Sanitation Data'!H44))),'Data Summary'!DK50="Yes"),OFFSET('Sanitation Data'!$H$7,0,10*ROW('Sanitation Data'!H44)),NA())</f>
        <v>#N/A</v>
      </c>
      <c r="AW50" s="103" t="e">
        <f ca="true">+IF(AND(ISNUMBER(OFFSET('Sanitation Data'!$H$11,0,10*ROW('Sanitation Data'!H44))),'Data Summary'!DL50="Yes"),OFFSET('Sanitation Data'!$H$11,0,10*ROW('Sanitation Data'!H44)),NA())</f>
        <v>#N/A</v>
      </c>
      <c r="AX50" s="103" t="e">
        <f ca="true">+IF(AND(ISNUMBER(OFFSET('Sanitation Data'!$H$12,0,10*ROW('Sanitation Data'!H44))),'Data Summary'!DM50="Yes"),OFFSET('Sanitation Data'!$H$12,0,10*ROW('Sanitation Data'!H44)),NA())</f>
        <v>#N/A</v>
      </c>
      <c r="AY50" s="103" t="e">
        <f ca="true">+IF(AND(ISNUMBER(OFFSET('Sanitation Data'!$H$13,0,10*ROW('Sanitation Data'!H44))),'Data Summary'!DN50="Yes"),OFFSET('Sanitation Data'!$H$13,0,10*ROW('Sanitation Data'!H44)),NA())</f>
        <v>#N/A</v>
      </c>
      <c r="AZ50" s="108" t="e">
        <f ca="true">+IF(AND(ISNUMBER(OFFSET('Hygiene Data'!$C$6,0,10*ROW('Hygiene Data'!C44))),'Data Summary'!DO50="Yes"),OFFSET('Hygiene Data'!$C$6,0,10*ROW('Hygiene Data'!C44)),NA())</f>
        <v>#N/A</v>
      </c>
      <c r="BA50" s="108" t="e">
        <f ca="true">+IF(AND(ISNUMBER(OFFSET('Hygiene Data'!$C$8,0,10*ROW('Hygiene Data'!C44))),'Data Summary'!DP50="Yes"),OFFSET('Hygiene Data'!$C$8,0,10*ROW('Hygiene Data'!C44)),NA())</f>
        <v>#N/A</v>
      </c>
      <c r="BB50" s="108" t="e">
        <f ca="true">+IF(AND(ISNUMBER(OFFSET('Hygiene Data'!$C$10,0,10*ROW('Hygiene Data'!C44))),'Data Summary'!DQ50="Yes"),OFFSET('Hygiene Data'!$C$10,0,10*ROW('Hygiene Data'!C44)),NA())</f>
        <v>#N/A</v>
      </c>
      <c r="BC50" s="108" t="e">
        <f ca="true">+IF(AND(ISNUMBER(OFFSET('Hygiene Data'!$D$6,0,10*ROW('Hygiene Data'!D44))),'Data Summary'!DR50="Yes"),OFFSET('Hygiene Data'!$D$6,0,10*ROW('Hygiene Data'!D44)),NA())</f>
        <v>#N/A</v>
      </c>
      <c r="BD50" s="108" t="e">
        <f ca="true">+IF(AND(ISNUMBER(OFFSET('Hygiene Data'!$D$8,0,10*ROW('Hygiene Data'!D44))),'Data Summary'!DS50="Yes"),OFFSET('Hygiene Data'!$D$8,0,10*ROW('Hygiene Data'!D44)),NA())</f>
        <v>#N/A</v>
      </c>
      <c r="BE50" s="108" t="e">
        <f ca="true">+IF(AND(ISNUMBER(OFFSET('Hygiene Data'!$D$10,0,10*ROW('Hygiene Data'!D44))),'Data Summary'!DT50="Yes"),OFFSET('Hygiene Data'!$D$10,0,10*ROW('Hygiene Data'!D44)),NA())</f>
        <v>#N/A</v>
      </c>
      <c r="BF50" s="108" t="e">
        <f ca="true">+IF(AND(ISNUMBER(OFFSET('Hygiene Data'!$E$6,0,10*ROW('Hygiene Data'!E44))),'Data Summary'!DU50="Yes"),OFFSET('Hygiene Data'!$E$6,0,10*ROW('Hygiene Data'!E44)),NA())</f>
        <v>#N/A</v>
      </c>
      <c r="BG50" s="108" t="e">
        <f ca="true">+IF(AND(ISNUMBER(OFFSET('Hygiene Data'!$E$8,0,10*ROW('Hygiene Data'!E44))),'Data Summary'!DV50="Yes"),OFFSET('Hygiene Data'!$E$8,0,10*ROW('Hygiene Data'!E44)),NA())</f>
        <v>#N/A</v>
      </c>
      <c r="BH50" s="108" t="e">
        <f ca="true">+IF(AND(ISNUMBER(OFFSET('Hygiene Data'!$E$10,0,10*ROW('Hygiene Data'!E44))),'Data Summary'!DW50="Yes"),OFFSET('Hygiene Data'!$E$10,0,10*ROW('Hygiene Data'!E44)),NA())</f>
        <v>#N/A</v>
      </c>
      <c r="BI50" s="108" t="e">
        <f ca="true">+IF(AND(ISNUMBER(OFFSET('Hygiene Data'!$F$6,0,10*ROW('Hygiene Data'!F44))),'Data Summary'!DX50="Yes"),OFFSET('Hygiene Data'!$F$6,0,10*ROW('Hygiene Data'!F44)),NA())</f>
        <v>#N/A</v>
      </c>
      <c r="BJ50" s="108" t="e">
        <f ca="true">+IF(AND(ISNUMBER(OFFSET('Hygiene Data'!$F$8,0,10*ROW('Hygiene Data'!F44))),'Data Summary'!DY50="Yes"),OFFSET('Hygiene Data'!$F$8,0,10*ROW('Hygiene Data'!F44)),NA())</f>
        <v>#N/A</v>
      </c>
      <c r="BK50" s="108" t="e">
        <f ca="true">+IF(AND(ISNUMBER(OFFSET('Hygiene Data'!$F$10,0,10*ROW('Hygiene Data'!F44))),'Data Summary'!DZ50="Yes"),OFFSET('Hygiene Data'!$F$10,0,10*ROW('Hygiene Data'!F44)),NA())</f>
        <v>#N/A</v>
      </c>
      <c r="BL50" s="108" t="e">
        <f ca="true">+IF(AND(ISNUMBER(OFFSET('Hygiene Data'!$G$6,0,10*ROW('Hygiene Data'!G44))),'Data Summary'!EA50="Yes"),OFFSET('Hygiene Data'!$G$6,0,10*ROW('Hygiene Data'!G44)),NA())</f>
        <v>#N/A</v>
      </c>
      <c r="BM50" s="108" t="e">
        <f ca="true">+IF(AND(ISNUMBER(OFFSET('Hygiene Data'!$G$8,0,10*ROW('Hygiene Data'!G44))),'Data Summary'!EB50="Yes"),OFFSET('Hygiene Data'!$G$8,0,10*ROW('Hygiene Data'!G44)),NA())</f>
        <v>#N/A</v>
      </c>
      <c r="BN50" s="108" t="e">
        <f ca="true">+IF(AND(ISNUMBER(OFFSET('Hygiene Data'!$G$10,0,10*ROW('Hygiene Data'!G44))),'Data Summary'!EC50="Yes"),OFFSET('Hygiene Data'!$G$10,0,10*ROW('Hygiene Data'!G44)),NA())</f>
        <v>#N/A</v>
      </c>
      <c r="BO50" s="108" t="e">
        <f ca="true">+IF(AND(ISNUMBER(OFFSET('Hygiene Data'!$H$6,0,10*ROW('Hygiene Data'!H44))),'Data Summary'!ED50="Yes"),OFFSET('Hygiene Data'!$H$6,0,10*ROW('Hygiene Data'!H44)),NA())</f>
        <v>#N/A</v>
      </c>
      <c r="BP50" s="108" t="e">
        <f ca="true">+IF(AND(ISNUMBER(OFFSET('Hygiene Data'!$H$8,0,10*ROW('Hygiene Data'!H44))),'Data Summary'!EE50="Yes"),OFFSET('Hygiene Data'!$H$8,0,10*ROW('Hygiene Data'!H44)),NA())</f>
        <v>#N/A</v>
      </c>
      <c r="BQ50" s="108" t="e">
        <f ca="true">+IF(AND(ISNUMBER(OFFSET('Hygiene Data'!$H$10,0,10*ROW('Hygiene Data'!H44))),'Data Summary'!EF50="Yes"),OFFSET('Hygiene Data'!$H$10,0,10*ROW('Hygiene Data'!H44)),NA())</f>
        <v>#N/A</v>
      </c>
    </row>
    <row r="51" x14ac:dyDescent="0.2">
      <c r="A51" s="56" t="e">
        <f ca="true">+IF(OFFSET('Water Data'!$B$1,0,10*ROW('Water Data'!B45))="",NA(),OFFSET('Water Data'!$B$1,0,10*ROW('Water Data'!B45)))</f>
        <v>#N/A</v>
      </c>
      <c r="B51" s="56" t="e">
        <f ca="true">+IF(OFFSET('Water Data'!$A$3,0,10*ROW('Water Data'!A48))="",NA(),OFFSET('Water Data'!$A$3,0,10*ROW('Water Data'!A48)))</f>
        <v>#N/A</v>
      </c>
      <c r="C51" s="56" t="e">
        <f ca="true">+IF(OFFSET('Water Data'!$C$3,0,10*ROW('Water Data'!C48))="",NA(),OFFSET('Water Data'!$C$3,0,10*ROW('Water Data'!C48)))</f>
        <v>#N/A</v>
      </c>
      <c r="D51" s="57" t="e">
        <f ca="true">+IF(AND(ISNUMBER(OFFSET('Water Data'!$C$5,0,10*ROW('Water Data'!C45))),'Data Summary'!BS51="Yes"),100-OFFSET('Water Data'!$C$5,0,10*ROW('Water Data'!C45)),NA())</f>
        <v>#N/A</v>
      </c>
      <c r="E51" s="57" t="e">
        <f ca="true">+IF(AND(ISNUMBER(OFFSET('Water Data'!$C$7,0,10*ROW('Water Data'!C45))),'Data Summary'!BT51="Yes"),OFFSET('Water Data'!$C$7,0,10*ROW('Water Data'!C45)),NA())</f>
        <v>#N/A</v>
      </c>
      <c r="F51" s="57" t="e">
        <f ca="true">+IF(AND(ISNUMBER(OFFSET('Water Data'!$C$10,0,10*ROW('Water Data'!C45))),'Data Summary'!BU51="Yes"),OFFSET('Water Data'!$C$10,0,10*ROW('Water Data'!C45)),NA())</f>
        <v>#N/A</v>
      </c>
      <c r="G51" s="57" t="e">
        <f ca="true">+IF(AND(ISNUMBER(OFFSET('Water Data'!$D$5,0,10*ROW('Water Data'!D45))),'Data Summary'!BV51="Yes"),100-OFFSET('Water Data'!$D$5,0,10*ROW('Water Data'!D45)),NA())</f>
        <v>#N/A</v>
      </c>
      <c r="H51" s="57" t="e">
        <f ca="true">+IF(AND(ISNUMBER(OFFSET('Water Data'!$D$7,0,10*ROW('Water Data'!D45))),'Data Summary'!BW51="Yes"),OFFSET('Water Data'!$D$7,0,10*ROW('Water Data'!D45)),NA())</f>
        <v>#N/A</v>
      </c>
      <c r="I51" s="57" t="e">
        <f ca="true">+IF(AND(ISNUMBER(OFFSET('Water Data'!$D$10,0,10*ROW('Water Data'!D45))),'Data Summary'!BX51="Yes"),OFFSET('Water Data'!$D$10,0,10*ROW('Water Data'!D45)),NA())</f>
        <v>#N/A</v>
      </c>
      <c r="J51" s="57" t="e">
        <f ca="true">+IF(AND(ISNUMBER(OFFSET('Water Data'!$E$5,0,10*ROW('Water Data'!E45))),'Data Summary'!BY51="Yes"),100-OFFSET('Water Data'!$E$5,0,10*ROW('Water Data'!E45)),NA())</f>
        <v>#N/A</v>
      </c>
      <c r="K51" s="57" t="e">
        <f ca="true">+IF(AND(ISNUMBER(OFFSET('Water Data'!$E$7,0,10*ROW('Water Data'!E45))),'Data Summary'!BZ51="Yes"),OFFSET('Water Data'!$E$7,0,10*ROW('Water Data'!E45)),NA())</f>
        <v>#N/A</v>
      </c>
      <c r="L51" s="57" t="e">
        <f ca="true">+IF(AND(ISNUMBER(OFFSET('Water Data'!$E$10,0,10*ROW('Water Data'!E45))),'Data Summary'!CA51="Yes"),OFFSET('Water Data'!$E$10,0,10*ROW('Water Data'!E45)),NA())</f>
        <v>#N/A</v>
      </c>
      <c r="M51" s="57" t="e">
        <f ca="true">+IF(AND(ISNUMBER(OFFSET('Water Data'!$F$5,0,10*ROW('Water Data'!F45))),'Data Summary'!CB51="Yes"),100-OFFSET('Water Data'!$F$5,0,10*ROW('Water Data'!F45)),NA())</f>
        <v>#N/A</v>
      </c>
      <c r="N51" s="57" t="e">
        <f ca="true">+IF(AND(ISNUMBER(OFFSET('Water Data'!$F$7,0,10*ROW('Water Data'!F45))),'Data Summary'!CC51="Yes"),OFFSET('Water Data'!$F$7,0,10*ROW('Water Data'!F45)),NA())</f>
        <v>#N/A</v>
      </c>
      <c r="O51" s="57" t="e">
        <f ca="true">+IF(AND(ISNUMBER(OFFSET('Water Data'!$F$10,0,10*ROW('Water Data'!F45))),'Data Summary'!CD51="Yes"),OFFSET('Water Data'!$F$10,0,10*ROW('Water Data'!F45)),NA())</f>
        <v>#N/A</v>
      </c>
      <c r="P51" s="57" t="e">
        <f ca="true">+IF(AND(ISNUMBER(OFFSET('Water Data'!$G$5,0,10*ROW('Water Data'!G45))),'Data Summary'!CE51="Yes"),100-OFFSET('Water Data'!$G$5,0,10*ROW('Water Data'!G45)),NA())</f>
        <v>#N/A</v>
      </c>
      <c r="Q51" s="57" t="e">
        <f ca="true">+IF(AND(ISNUMBER(OFFSET('Water Data'!$G$7,0,10*ROW('Water Data'!G45))),'Data Summary'!CF51="Yes"),OFFSET('Water Data'!$G$7,0,10*ROW('Water Data'!G45)),NA())</f>
        <v>#N/A</v>
      </c>
      <c r="R51" s="57" t="e">
        <f ca="true">+IF(AND(ISNUMBER(OFFSET('Water Data'!$G$10,0,10*ROW('Water Data'!G45))),'Data Summary'!CG51="Yes"),OFFSET('Water Data'!$G$10,0,10*ROW('Water Data'!G45)),NA())</f>
        <v>#N/A</v>
      </c>
      <c r="S51" s="57" t="e">
        <f ca="true">+IF(AND(ISNUMBER(OFFSET('Water Data'!$H$5,0,10*ROW('Water Data'!H45))),'Data Summary'!CH51="Yes"),100-OFFSET('Water Data'!$H$5,0,10*ROW('Water Data'!H45)),NA())</f>
        <v>#N/A</v>
      </c>
      <c r="T51" s="57" t="e">
        <f ca="true">+IF(AND(ISNUMBER(OFFSET('Water Data'!$H$7,0,10*ROW('Water Data'!H45))),'Data Summary'!CI51="Yes"),OFFSET('Water Data'!$H$7,0,10*ROW('Water Data'!H45)),NA())</f>
        <v>#N/A</v>
      </c>
      <c r="U51" s="57" t="e">
        <f ca="true">+IF(AND(ISNUMBER(OFFSET('Water Data'!$H$10,0,10*ROW('Water Data'!H45))),'Data Summary'!CJ51="Yes"),OFFSET('Water Data'!$H$10,0,10*ROW('Water Data'!H45)),NA())</f>
        <v>#N/A</v>
      </c>
      <c r="V51" s="103" t="e">
        <f ca="true">+IF(AND(ISNUMBER(OFFSET('Sanitation Data'!$C$5,0,10*ROW('Sanitation Data'!C45))),'Data Summary'!CK51="Yes"),100-OFFSET('Sanitation Data'!$C$5,0,10*ROW('Sanitation Data'!C45)),NA())</f>
        <v>#N/A</v>
      </c>
      <c r="W51" s="103" t="e">
        <f ca="true">+IF(AND(ISNUMBER(OFFSET('Sanitation Data'!$C$7,0,10*ROW('Sanitation Data'!C45))),'Data Summary'!CL51="Yes"),OFFSET('Sanitation Data'!$C$7,0,10*ROW('Sanitation Data'!C45)),NA())</f>
        <v>#N/A</v>
      </c>
      <c r="X51" s="103" t="e">
        <f ca="true">+IF(AND(ISNUMBER(OFFSET('Sanitation Data'!$C$11,0,10*ROW('Sanitation Data'!C45))),'Data Summary'!CM51="Yes"),OFFSET('Sanitation Data'!$C$11,0,10*ROW('Sanitation Data'!C45)),NA())</f>
        <v>#N/A</v>
      </c>
      <c r="Y51" s="103" t="e">
        <f ca="true">+IF(AND(ISNUMBER(OFFSET('Sanitation Data'!$C$12,0,10*ROW('Sanitation Data'!C45))),'Data Summary'!CN51="Yes"),OFFSET('Sanitation Data'!$C$12,0,10*ROW('Sanitation Data'!C45)),NA())</f>
        <v>#N/A</v>
      </c>
      <c r="Z51" s="103" t="e">
        <f ca="true">+IF(AND(ISNUMBER(OFFSET('Sanitation Data'!$C$13,0,10*ROW('Sanitation Data'!C45))),'Data Summary'!CO51="Yes"),OFFSET('Sanitation Data'!$C$13,0,10*ROW('Sanitation Data'!C45)),NA())</f>
        <v>#N/A</v>
      </c>
      <c r="AA51" s="103" t="e">
        <f ca="true">+IF(AND(ISNUMBER(OFFSET('Sanitation Data'!$D$5,0,10*ROW('Sanitation Data'!D45))),'Data Summary'!CP51="Yes"),100-OFFSET('Sanitation Data'!$D$5,0,10*ROW('Sanitation Data'!D45)),NA())</f>
        <v>#N/A</v>
      </c>
      <c r="AB51" s="103" t="e">
        <f ca="true">+IF(AND(ISNUMBER(OFFSET('Sanitation Data'!$D$7,0,10*ROW('Sanitation Data'!D45))),'Data Summary'!CQ51="Yes"),OFFSET('Sanitation Data'!$D$7,0,10*ROW('Sanitation Data'!D45)),NA())</f>
        <v>#N/A</v>
      </c>
      <c r="AC51" s="103" t="e">
        <f ca="true">+IF(AND(ISNUMBER(OFFSET('Sanitation Data'!$D$11,0,10*ROW('Sanitation Data'!D45))),'Data Summary'!CR51="Yes"),OFFSET('Sanitation Data'!$D$11,0,10*ROW('Sanitation Data'!D45)),NA())</f>
        <v>#N/A</v>
      </c>
      <c r="AD51" s="103" t="e">
        <f ca="true">+IF(AND(ISNUMBER(OFFSET('Sanitation Data'!$D$12,0,10*ROW('Sanitation Data'!D45))),'Data Summary'!CS51="Yes"),OFFSET('Sanitation Data'!$D$12,0,10*ROW('Sanitation Data'!D45)),NA())</f>
        <v>#N/A</v>
      </c>
      <c r="AE51" s="103" t="e">
        <f ca="true">+IF(AND(ISNUMBER(OFFSET('Sanitation Data'!$D$13,0,10*ROW('Sanitation Data'!D45))),'Data Summary'!CT51="Yes"),OFFSET('Sanitation Data'!$D$13,0,10*ROW('Sanitation Data'!D45)),NA())</f>
        <v>#N/A</v>
      </c>
      <c r="AF51" s="103" t="e">
        <f ca="true">+IF(AND(ISNUMBER(OFFSET('Sanitation Data'!$E$5,0,10*ROW('Sanitation Data'!E45))),'Data Summary'!CU51="Yes"),100-OFFSET('Sanitation Data'!$E$5,0,10*ROW('Sanitation Data'!E45)),NA())</f>
        <v>#N/A</v>
      </c>
      <c r="AG51" s="103" t="e">
        <f ca="true">+IF(AND(ISNUMBER(OFFSET('Sanitation Data'!$E$7,0,10*ROW('Sanitation Data'!E45))),'Data Summary'!CV51="Yes"),OFFSET('Sanitation Data'!$E$7,0,10*ROW('Sanitation Data'!E45)),NA())</f>
        <v>#N/A</v>
      </c>
      <c r="AH51" s="103" t="e">
        <f ca="true">+IF(AND(ISNUMBER(OFFSET('Sanitation Data'!$E$11,0,10*ROW('Sanitation Data'!E45))),'Data Summary'!CW51="Yes"),OFFSET('Sanitation Data'!$E$11,0,10*ROW('Sanitation Data'!E45)),NA())</f>
        <v>#N/A</v>
      </c>
      <c r="AI51" s="103" t="e">
        <f ca="true">+IF(AND(ISNUMBER(OFFSET('Sanitation Data'!$E$12,0,10*ROW('Sanitation Data'!E45))),'Data Summary'!CX51="Yes"),OFFSET('Sanitation Data'!$E$12,0,10*ROW('Sanitation Data'!E45)),NA())</f>
        <v>#N/A</v>
      </c>
      <c r="AJ51" s="103" t="e">
        <f ca="true">+IF(AND(ISNUMBER(OFFSET('Sanitation Data'!$E$13,0,10*ROW('Sanitation Data'!E45))),'Data Summary'!CY51="Yes"),OFFSET('Sanitation Data'!$E$13,0,10*ROW('Sanitation Data'!E45)),NA())</f>
        <v>#N/A</v>
      </c>
      <c r="AK51" s="103" t="e">
        <f ca="true">+IF(AND(ISNUMBER(OFFSET('Sanitation Data'!$F$5,0,10*ROW('Sanitation Data'!F45))),'Data Summary'!CZ51="Yes"),100-OFFSET('Sanitation Data'!$F$5,0,10*ROW('Sanitation Data'!F45)),NA())</f>
        <v>#N/A</v>
      </c>
      <c r="AL51" s="103" t="e">
        <f ca="true">+IF(AND(ISNUMBER(OFFSET('Sanitation Data'!$F$7,0,10*ROW('Sanitation Data'!F45))),'Data Summary'!DA51="Yes"),OFFSET('Sanitation Data'!$F$7,0,10*ROW('Sanitation Data'!F45)),NA())</f>
        <v>#N/A</v>
      </c>
      <c r="AM51" s="103" t="e">
        <f ca="true">+IF(AND(ISNUMBER(OFFSET('Sanitation Data'!$F$11,0,10*ROW('Sanitation Data'!F45))),'Data Summary'!DB51="Yes"),OFFSET('Sanitation Data'!$F$11,0,10*ROW('Sanitation Data'!F45)),NA())</f>
        <v>#N/A</v>
      </c>
      <c r="AN51" s="103" t="e">
        <f ca="true">+IF(AND(ISNUMBER(OFFSET('Sanitation Data'!$F$12,0,10*ROW('Sanitation Data'!F45))),'Data Summary'!DC51="Yes"),OFFSET('Sanitation Data'!$F$12,0,10*ROW('Sanitation Data'!F45)),NA())</f>
        <v>#N/A</v>
      </c>
      <c r="AO51" s="103" t="e">
        <f ca="true">+IF(AND(ISNUMBER(OFFSET('Sanitation Data'!$F$13,0,10*ROW('Sanitation Data'!F45))),'Data Summary'!DD51="Yes"),OFFSET('Sanitation Data'!$F$13,0,10*ROW('Sanitation Data'!F45)),NA())</f>
        <v>#N/A</v>
      </c>
      <c r="AP51" s="103" t="e">
        <f ca="true">+IF(AND(ISNUMBER(OFFSET('Sanitation Data'!$G$5,0,10*ROW('Sanitation Data'!G45))),'Data Summary'!DE51="Yes"),100-OFFSET('Sanitation Data'!$G$5,0,10*ROW('Sanitation Data'!G45)),NA())</f>
        <v>#N/A</v>
      </c>
      <c r="AQ51" s="103" t="e">
        <f ca="true">+IF(AND(ISNUMBER(OFFSET('Sanitation Data'!$G$7,0,10*ROW('Sanitation Data'!G45))),'Data Summary'!DF51="Yes"),OFFSET('Sanitation Data'!$G$7,0,10*ROW('Sanitation Data'!G45)),NA())</f>
        <v>#N/A</v>
      </c>
      <c r="AR51" s="103" t="e">
        <f ca="true">+IF(AND(ISNUMBER(OFFSET('Sanitation Data'!$G$11,0,10*ROW('Sanitation Data'!G45))),'Data Summary'!DG51="Yes"),OFFSET('Sanitation Data'!$G$11,0,10*ROW('Sanitation Data'!G45)),NA())</f>
        <v>#N/A</v>
      </c>
      <c r="AS51" s="103" t="e">
        <f ca="true">+IF(AND(ISNUMBER(OFFSET('Sanitation Data'!$G$12,0,10*ROW('Sanitation Data'!G45))),'Data Summary'!DH51="Yes"),OFFSET('Sanitation Data'!$G$12,0,10*ROW('Sanitation Data'!G45)),NA())</f>
        <v>#N/A</v>
      </c>
      <c r="AT51" s="103" t="e">
        <f ca="true">+IF(AND(ISNUMBER(OFFSET('Sanitation Data'!$G$13,0,10*ROW('Sanitation Data'!G45))),'Data Summary'!DI51="Yes"),OFFSET('Sanitation Data'!$G$13,0,10*ROW('Sanitation Data'!G45)),NA())</f>
        <v>#N/A</v>
      </c>
      <c r="AU51" s="103" t="e">
        <f ca="true">+IF(AND(ISNUMBER(OFFSET('Sanitation Data'!$H$5,0,10*ROW('Sanitation Data'!H45))),'Data Summary'!DJ51="Yes"),100-OFFSET('Sanitation Data'!$H$5,0,10*ROW('Sanitation Data'!H45)),NA())</f>
        <v>#N/A</v>
      </c>
      <c r="AV51" s="103" t="e">
        <f ca="true">+IF(AND(ISNUMBER(OFFSET('Sanitation Data'!$H$7,0,10*ROW('Sanitation Data'!H45))),'Data Summary'!DK51="Yes"),OFFSET('Sanitation Data'!$H$7,0,10*ROW('Sanitation Data'!H45)),NA())</f>
        <v>#N/A</v>
      </c>
      <c r="AW51" s="103" t="e">
        <f ca="true">+IF(AND(ISNUMBER(OFFSET('Sanitation Data'!$H$11,0,10*ROW('Sanitation Data'!H45))),'Data Summary'!DL51="Yes"),OFFSET('Sanitation Data'!$H$11,0,10*ROW('Sanitation Data'!H45)),NA())</f>
        <v>#N/A</v>
      </c>
      <c r="AX51" s="103" t="e">
        <f ca="true">+IF(AND(ISNUMBER(OFFSET('Sanitation Data'!$H$12,0,10*ROW('Sanitation Data'!H45))),'Data Summary'!DM51="Yes"),OFFSET('Sanitation Data'!$H$12,0,10*ROW('Sanitation Data'!H45)),NA())</f>
        <v>#N/A</v>
      </c>
      <c r="AY51" s="103" t="e">
        <f ca="true">+IF(AND(ISNUMBER(OFFSET('Sanitation Data'!$H$13,0,10*ROW('Sanitation Data'!H45))),'Data Summary'!DN51="Yes"),OFFSET('Sanitation Data'!$H$13,0,10*ROW('Sanitation Data'!H45)),NA())</f>
        <v>#N/A</v>
      </c>
      <c r="AZ51" s="108" t="e">
        <f ca="true">+IF(AND(ISNUMBER(OFFSET('Hygiene Data'!$C$6,0,10*ROW('Hygiene Data'!C45))),'Data Summary'!DO51="Yes"),OFFSET('Hygiene Data'!$C$6,0,10*ROW('Hygiene Data'!C45)),NA())</f>
        <v>#N/A</v>
      </c>
      <c r="BA51" s="108" t="e">
        <f ca="true">+IF(AND(ISNUMBER(OFFSET('Hygiene Data'!$C$8,0,10*ROW('Hygiene Data'!C45))),'Data Summary'!DP51="Yes"),OFFSET('Hygiene Data'!$C$8,0,10*ROW('Hygiene Data'!C45)),NA())</f>
        <v>#N/A</v>
      </c>
      <c r="BB51" s="108" t="e">
        <f ca="true">+IF(AND(ISNUMBER(OFFSET('Hygiene Data'!$C$10,0,10*ROW('Hygiene Data'!C45))),'Data Summary'!DQ51="Yes"),OFFSET('Hygiene Data'!$C$10,0,10*ROW('Hygiene Data'!C45)),NA())</f>
        <v>#N/A</v>
      </c>
      <c r="BC51" s="108" t="e">
        <f ca="true">+IF(AND(ISNUMBER(OFFSET('Hygiene Data'!$D$6,0,10*ROW('Hygiene Data'!D45))),'Data Summary'!DR51="Yes"),OFFSET('Hygiene Data'!$D$6,0,10*ROW('Hygiene Data'!D45)),NA())</f>
        <v>#N/A</v>
      </c>
      <c r="BD51" s="108" t="e">
        <f ca="true">+IF(AND(ISNUMBER(OFFSET('Hygiene Data'!$D$8,0,10*ROW('Hygiene Data'!D45))),'Data Summary'!DS51="Yes"),OFFSET('Hygiene Data'!$D$8,0,10*ROW('Hygiene Data'!D45)),NA())</f>
        <v>#N/A</v>
      </c>
      <c r="BE51" s="108" t="e">
        <f ca="true">+IF(AND(ISNUMBER(OFFSET('Hygiene Data'!$D$10,0,10*ROW('Hygiene Data'!D45))),'Data Summary'!DT51="Yes"),OFFSET('Hygiene Data'!$D$10,0,10*ROW('Hygiene Data'!D45)),NA())</f>
        <v>#N/A</v>
      </c>
      <c r="BF51" s="108" t="e">
        <f ca="true">+IF(AND(ISNUMBER(OFFSET('Hygiene Data'!$E$6,0,10*ROW('Hygiene Data'!E45))),'Data Summary'!DU51="Yes"),OFFSET('Hygiene Data'!$E$6,0,10*ROW('Hygiene Data'!E45)),NA())</f>
        <v>#N/A</v>
      </c>
      <c r="BG51" s="108" t="e">
        <f ca="true">+IF(AND(ISNUMBER(OFFSET('Hygiene Data'!$E$8,0,10*ROW('Hygiene Data'!E45))),'Data Summary'!DV51="Yes"),OFFSET('Hygiene Data'!$E$8,0,10*ROW('Hygiene Data'!E45)),NA())</f>
        <v>#N/A</v>
      </c>
      <c r="BH51" s="108" t="e">
        <f ca="true">+IF(AND(ISNUMBER(OFFSET('Hygiene Data'!$E$10,0,10*ROW('Hygiene Data'!E45))),'Data Summary'!DW51="Yes"),OFFSET('Hygiene Data'!$E$10,0,10*ROW('Hygiene Data'!E45)),NA())</f>
        <v>#N/A</v>
      </c>
      <c r="BI51" s="108" t="e">
        <f ca="true">+IF(AND(ISNUMBER(OFFSET('Hygiene Data'!$F$6,0,10*ROW('Hygiene Data'!F45))),'Data Summary'!DX51="Yes"),OFFSET('Hygiene Data'!$F$6,0,10*ROW('Hygiene Data'!F45)),NA())</f>
        <v>#N/A</v>
      </c>
      <c r="BJ51" s="108" t="e">
        <f ca="true">+IF(AND(ISNUMBER(OFFSET('Hygiene Data'!$F$8,0,10*ROW('Hygiene Data'!F45))),'Data Summary'!DY51="Yes"),OFFSET('Hygiene Data'!$F$8,0,10*ROW('Hygiene Data'!F45)),NA())</f>
        <v>#N/A</v>
      </c>
      <c r="BK51" s="108" t="e">
        <f ca="true">+IF(AND(ISNUMBER(OFFSET('Hygiene Data'!$F$10,0,10*ROW('Hygiene Data'!F45))),'Data Summary'!DZ51="Yes"),OFFSET('Hygiene Data'!$F$10,0,10*ROW('Hygiene Data'!F45)),NA())</f>
        <v>#N/A</v>
      </c>
      <c r="BL51" s="108" t="e">
        <f ca="true">+IF(AND(ISNUMBER(OFFSET('Hygiene Data'!$G$6,0,10*ROW('Hygiene Data'!G45))),'Data Summary'!EA51="Yes"),OFFSET('Hygiene Data'!$G$6,0,10*ROW('Hygiene Data'!G45)),NA())</f>
        <v>#N/A</v>
      </c>
      <c r="BM51" s="108" t="e">
        <f ca="true">+IF(AND(ISNUMBER(OFFSET('Hygiene Data'!$G$8,0,10*ROW('Hygiene Data'!G45))),'Data Summary'!EB51="Yes"),OFFSET('Hygiene Data'!$G$8,0,10*ROW('Hygiene Data'!G45)),NA())</f>
        <v>#N/A</v>
      </c>
      <c r="BN51" s="108" t="e">
        <f ca="true">+IF(AND(ISNUMBER(OFFSET('Hygiene Data'!$G$10,0,10*ROW('Hygiene Data'!G45))),'Data Summary'!EC51="Yes"),OFFSET('Hygiene Data'!$G$10,0,10*ROW('Hygiene Data'!G45)),NA())</f>
        <v>#N/A</v>
      </c>
      <c r="BO51" s="108" t="e">
        <f ca="true">+IF(AND(ISNUMBER(OFFSET('Hygiene Data'!$H$6,0,10*ROW('Hygiene Data'!H45))),'Data Summary'!ED51="Yes"),OFFSET('Hygiene Data'!$H$6,0,10*ROW('Hygiene Data'!H45)),NA())</f>
        <v>#N/A</v>
      </c>
      <c r="BP51" s="108" t="e">
        <f ca="true">+IF(AND(ISNUMBER(OFFSET('Hygiene Data'!$H$8,0,10*ROW('Hygiene Data'!H45))),'Data Summary'!EE51="Yes"),OFFSET('Hygiene Data'!$H$8,0,10*ROW('Hygiene Data'!H45)),NA())</f>
        <v>#N/A</v>
      </c>
      <c r="BQ51" s="108" t="e">
        <f ca="true">+IF(AND(ISNUMBER(OFFSET('Hygiene Data'!$H$10,0,10*ROW('Hygiene Data'!H45))),'Data Summary'!EF51="Yes"),OFFSET('Hygiene Data'!$H$10,0,10*ROW('Hygiene Data'!H45)),NA())</f>
        <v>#N/A</v>
      </c>
    </row>
    <row r="52" x14ac:dyDescent="0.2">
      <c r="A52" s="56" t="e">
        <f ca="true">+IF(OFFSET('Water Data'!$B$1,0,10*ROW('Water Data'!B46))="",NA(),OFFSET('Water Data'!$B$1,0,10*ROW('Water Data'!B46)))</f>
        <v>#N/A</v>
      </c>
      <c r="B52" s="56" t="e">
        <f ca="true">+IF(OFFSET('Water Data'!$A$3,0,10*ROW('Water Data'!A49))="",NA(),OFFSET('Water Data'!$A$3,0,10*ROW('Water Data'!A49)))</f>
        <v>#N/A</v>
      </c>
      <c r="C52" s="56" t="e">
        <f ca="true">+IF(OFFSET('Water Data'!$C$3,0,10*ROW('Water Data'!C49))="",NA(),OFFSET('Water Data'!$C$3,0,10*ROW('Water Data'!C49)))</f>
        <v>#N/A</v>
      </c>
      <c r="D52" s="57" t="e">
        <f ca="true">+IF(AND(ISNUMBER(OFFSET('Water Data'!$C$5,0,10*ROW('Water Data'!C46))),'Data Summary'!BS52="Yes"),100-OFFSET('Water Data'!$C$5,0,10*ROW('Water Data'!C46)),NA())</f>
        <v>#N/A</v>
      </c>
      <c r="E52" s="57" t="e">
        <f ca="true">+IF(AND(ISNUMBER(OFFSET('Water Data'!$C$7,0,10*ROW('Water Data'!C46))),'Data Summary'!BT52="Yes"),OFFSET('Water Data'!$C$7,0,10*ROW('Water Data'!C46)),NA())</f>
        <v>#N/A</v>
      </c>
      <c r="F52" s="57" t="e">
        <f ca="true">+IF(AND(ISNUMBER(OFFSET('Water Data'!$C$10,0,10*ROW('Water Data'!C46))),'Data Summary'!BU52="Yes"),OFFSET('Water Data'!$C$10,0,10*ROW('Water Data'!C46)),NA())</f>
        <v>#N/A</v>
      </c>
      <c r="G52" s="57" t="e">
        <f ca="true">+IF(AND(ISNUMBER(OFFSET('Water Data'!$D$5,0,10*ROW('Water Data'!D46))),'Data Summary'!BV52="Yes"),100-OFFSET('Water Data'!$D$5,0,10*ROW('Water Data'!D46)),NA())</f>
        <v>#N/A</v>
      </c>
      <c r="H52" s="57" t="e">
        <f ca="true">+IF(AND(ISNUMBER(OFFSET('Water Data'!$D$7,0,10*ROW('Water Data'!D46))),'Data Summary'!BW52="Yes"),OFFSET('Water Data'!$D$7,0,10*ROW('Water Data'!D46)),NA())</f>
        <v>#N/A</v>
      </c>
      <c r="I52" s="57" t="e">
        <f ca="true">+IF(AND(ISNUMBER(OFFSET('Water Data'!$D$10,0,10*ROW('Water Data'!D46))),'Data Summary'!BX52="Yes"),OFFSET('Water Data'!$D$10,0,10*ROW('Water Data'!D46)),NA())</f>
        <v>#N/A</v>
      </c>
      <c r="J52" s="57" t="e">
        <f ca="true">+IF(AND(ISNUMBER(OFFSET('Water Data'!$E$5,0,10*ROW('Water Data'!E46))),'Data Summary'!BY52="Yes"),100-OFFSET('Water Data'!$E$5,0,10*ROW('Water Data'!E46)),NA())</f>
        <v>#N/A</v>
      </c>
      <c r="K52" s="57" t="e">
        <f ca="true">+IF(AND(ISNUMBER(OFFSET('Water Data'!$E$7,0,10*ROW('Water Data'!E46))),'Data Summary'!BZ52="Yes"),OFFSET('Water Data'!$E$7,0,10*ROW('Water Data'!E46)),NA())</f>
        <v>#N/A</v>
      </c>
      <c r="L52" s="57" t="e">
        <f ca="true">+IF(AND(ISNUMBER(OFFSET('Water Data'!$E$10,0,10*ROW('Water Data'!E46))),'Data Summary'!CA52="Yes"),OFFSET('Water Data'!$E$10,0,10*ROW('Water Data'!E46)),NA())</f>
        <v>#N/A</v>
      </c>
      <c r="M52" s="57" t="e">
        <f ca="true">+IF(AND(ISNUMBER(OFFSET('Water Data'!$F$5,0,10*ROW('Water Data'!F46))),'Data Summary'!CB52="Yes"),100-OFFSET('Water Data'!$F$5,0,10*ROW('Water Data'!F46)),NA())</f>
        <v>#N/A</v>
      </c>
      <c r="N52" s="57" t="e">
        <f ca="true">+IF(AND(ISNUMBER(OFFSET('Water Data'!$F$7,0,10*ROW('Water Data'!F46))),'Data Summary'!CC52="Yes"),OFFSET('Water Data'!$F$7,0,10*ROW('Water Data'!F46)),NA())</f>
        <v>#N/A</v>
      </c>
      <c r="O52" s="57" t="e">
        <f ca="true">+IF(AND(ISNUMBER(OFFSET('Water Data'!$F$10,0,10*ROW('Water Data'!F46))),'Data Summary'!CD52="Yes"),OFFSET('Water Data'!$F$10,0,10*ROW('Water Data'!F46)),NA())</f>
        <v>#N/A</v>
      </c>
      <c r="P52" s="57" t="e">
        <f ca="true">+IF(AND(ISNUMBER(OFFSET('Water Data'!$G$5,0,10*ROW('Water Data'!G46))),'Data Summary'!CE52="Yes"),100-OFFSET('Water Data'!$G$5,0,10*ROW('Water Data'!G46)),NA())</f>
        <v>#N/A</v>
      </c>
      <c r="Q52" s="57" t="e">
        <f ca="true">+IF(AND(ISNUMBER(OFFSET('Water Data'!$G$7,0,10*ROW('Water Data'!G46))),'Data Summary'!CF52="Yes"),OFFSET('Water Data'!$G$7,0,10*ROW('Water Data'!G46)),NA())</f>
        <v>#N/A</v>
      </c>
      <c r="R52" s="57" t="e">
        <f ca="true">+IF(AND(ISNUMBER(OFFSET('Water Data'!$G$10,0,10*ROW('Water Data'!G46))),'Data Summary'!CG52="Yes"),OFFSET('Water Data'!$G$10,0,10*ROW('Water Data'!G46)),NA())</f>
        <v>#N/A</v>
      </c>
      <c r="S52" s="57" t="e">
        <f ca="true">+IF(AND(ISNUMBER(OFFSET('Water Data'!$H$5,0,10*ROW('Water Data'!H46))),'Data Summary'!CH52="Yes"),100-OFFSET('Water Data'!$H$5,0,10*ROW('Water Data'!H46)),NA())</f>
        <v>#N/A</v>
      </c>
      <c r="T52" s="57" t="e">
        <f ca="true">+IF(AND(ISNUMBER(OFFSET('Water Data'!$H$7,0,10*ROW('Water Data'!H46))),'Data Summary'!CI52="Yes"),OFFSET('Water Data'!$H$7,0,10*ROW('Water Data'!H46)),NA())</f>
        <v>#N/A</v>
      </c>
      <c r="U52" s="57" t="e">
        <f ca="true">+IF(AND(ISNUMBER(OFFSET('Water Data'!$H$10,0,10*ROW('Water Data'!H46))),'Data Summary'!CJ52="Yes"),OFFSET('Water Data'!$H$10,0,10*ROW('Water Data'!H46)),NA())</f>
        <v>#N/A</v>
      </c>
      <c r="V52" s="103" t="e">
        <f ca="true">+IF(AND(ISNUMBER(OFFSET('Sanitation Data'!$C$5,0,10*ROW('Sanitation Data'!C46))),'Data Summary'!CK52="Yes"),100-OFFSET('Sanitation Data'!$C$5,0,10*ROW('Sanitation Data'!C46)),NA())</f>
        <v>#N/A</v>
      </c>
      <c r="W52" s="103" t="e">
        <f ca="true">+IF(AND(ISNUMBER(OFFSET('Sanitation Data'!$C$7,0,10*ROW('Sanitation Data'!C46))),'Data Summary'!CL52="Yes"),OFFSET('Sanitation Data'!$C$7,0,10*ROW('Sanitation Data'!C46)),NA())</f>
        <v>#N/A</v>
      </c>
      <c r="X52" s="103" t="e">
        <f ca="true">+IF(AND(ISNUMBER(OFFSET('Sanitation Data'!$C$11,0,10*ROW('Sanitation Data'!C46))),'Data Summary'!CM52="Yes"),OFFSET('Sanitation Data'!$C$11,0,10*ROW('Sanitation Data'!C46)),NA())</f>
        <v>#N/A</v>
      </c>
      <c r="Y52" s="103" t="e">
        <f ca="true">+IF(AND(ISNUMBER(OFFSET('Sanitation Data'!$C$12,0,10*ROW('Sanitation Data'!C46))),'Data Summary'!CN52="Yes"),OFFSET('Sanitation Data'!$C$12,0,10*ROW('Sanitation Data'!C46)),NA())</f>
        <v>#N/A</v>
      </c>
      <c r="Z52" s="103" t="e">
        <f ca="true">+IF(AND(ISNUMBER(OFFSET('Sanitation Data'!$C$13,0,10*ROW('Sanitation Data'!C46))),'Data Summary'!CO52="Yes"),OFFSET('Sanitation Data'!$C$13,0,10*ROW('Sanitation Data'!C46)),NA())</f>
        <v>#N/A</v>
      </c>
      <c r="AA52" s="103" t="e">
        <f ca="true">+IF(AND(ISNUMBER(OFFSET('Sanitation Data'!$D$5,0,10*ROW('Sanitation Data'!D46))),'Data Summary'!CP52="Yes"),100-OFFSET('Sanitation Data'!$D$5,0,10*ROW('Sanitation Data'!D46)),NA())</f>
        <v>#N/A</v>
      </c>
      <c r="AB52" s="103" t="e">
        <f ca="true">+IF(AND(ISNUMBER(OFFSET('Sanitation Data'!$D$7,0,10*ROW('Sanitation Data'!D46))),'Data Summary'!CQ52="Yes"),OFFSET('Sanitation Data'!$D$7,0,10*ROW('Sanitation Data'!D46)),NA())</f>
        <v>#N/A</v>
      </c>
      <c r="AC52" s="103" t="e">
        <f ca="true">+IF(AND(ISNUMBER(OFFSET('Sanitation Data'!$D$11,0,10*ROW('Sanitation Data'!D46))),'Data Summary'!CR52="Yes"),OFFSET('Sanitation Data'!$D$11,0,10*ROW('Sanitation Data'!D46)),NA())</f>
        <v>#N/A</v>
      </c>
      <c r="AD52" s="103" t="e">
        <f ca="true">+IF(AND(ISNUMBER(OFFSET('Sanitation Data'!$D$12,0,10*ROW('Sanitation Data'!D46))),'Data Summary'!CS52="Yes"),OFFSET('Sanitation Data'!$D$12,0,10*ROW('Sanitation Data'!D46)),NA())</f>
        <v>#N/A</v>
      </c>
      <c r="AE52" s="103" t="e">
        <f ca="true">+IF(AND(ISNUMBER(OFFSET('Sanitation Data'!$D$13,0,10*ROW('Sanitation Data'!D46))),'Data Summary'!CT52="Yes"),OFFSET('Sanitation Data'!$D$13,0,10*ROW('Sanitation Data'!D46)),NA())</f>
        <v>#N/A</v>
      </c>
      <c r="AF52" s="103" t="e">
        <f ca="true">+IF(AND(ISNUMBER(OFFSET('Sanitation Data'!$E$5,0,10*ROW('Sanitation Data'!E46))),'Data Summary'!CU52="Yes"),100-OFFSET('Sanitation Data'!$E$5,0,10*ROW('Sanitation Data'!E46)),NA())</f>
        <v>#N/A</v>
      </c>
      <c r="AG52" s="103" t="e">
        <f ca="true">+IF(AND(ISNUMBER(OFFSET('Sanitation Data'!$E$7,0,10*ROW('Sanitation Data'!E46))),'Data Summary'!CV52="Yes"),OFFSET('Sanitation Data'!$E$7,0,10*ROW('Sanitation Data'!E46)),NA())</f>
        <v>#N/A</v>
      </c>
      <c r="AH52" s="103" t="e">
        <f ca="true">+IF(AND(ISNUMBER(OFFSET('Sanitation Data'!$E$11,0,10*ROW('Sanitation Data'!E46))),'Data Summary'!CW52="Yes"),OFFSET('Sanitation Data'!$E$11,0,10*ROW('Sanitation Data'!E46)),NA())</f>
        <v>#N/A</v>
      </c>
      <c r="AI52" s="103" t="e">
        <f ca="true">+IF(AND(ISNUMBER(OFFSET('Sanitation Data'!$E$12,0,10*ROW('Sanitation Data'!E46))),'Data Summary'!CX52="Yes"),OFFSET('Sanitation Data'!$E$12,0,10*ROW('Sanitation Data'!E46)),NA())</f>
        <v>#N/A</v>
      </c>
      <c r="AJ52" s="103" t="e">
        <f ca="true">+IF(AND(ISNUMBER(OFFSET('Sanitation Data'!$E$13,0,10*ROW('Sanitation Data'!E46))),'Data Summary'!CY52="Yes"),OFFSET('Sanitation Data'!$E$13,0,10*ROW('Sanitation Data'!E46)),NA())</f>
        <v>#N/A</v>
      </c>
      <c r="AK52" s="103" t="e">
        <f ca="true">+IF(AND(ISNUMBER(OFFSET('Sanitation Data'!$F$5,0,10*ROW('Sanitation Data'!F46))),'Data Summary'!CZ52="Yes"),100-OFFSET('Sanitation Data'!$F$5,0,10*ROW('Sanitation Data'!F46)),NA())</f>
        <v>#N/A</v>
      </c>
      <c r="AL52" s="103" t="e">
        <f ca="true">+IF(AND(ISNUMBER(OFFSET('Sanitation Data'!$F$7,0,10*ROW('Sanitation Data'!F46))),'Data Summary'!DA52="Yes"),OFFSET('Sanitation Data'!$F$7,0,10*ROW('Sanitation Data'!F46)),NA())</f>
        <v>#N/A</v>
      </c>
      <c r="AM52" s="103" t="e">
        <f ca="true">+IF(AND(ISNUMBER(OFFSET('Sanitation Data'!$F$11,0,10*ROW('Sanitation Data'!F46))),'Data Summary'!DB52="Yes"),OFFSET('Sanitation Data'!$F$11,0,10*ROW('Sanitation Data'!F46)),NA())</f>
        <v>#N/A</v>
      </c>
      <c r="AN52" s="103" t="e">
        <f ca="true">+IF(AND(ISNUMBER(OFFSET('Sanitation Data'!$F$12,0,10*ROW('Sanitation Data'!F46))),'Data Summary'!DC52="Yes"),OFFSET('Sanitation Data'!$F$12,0,10*ROW('Sanitation Data'!F46)),NA())</f>
        <v>#N/A</v>
      </c>
      <c r="AO52" s="103" t="e">
        <f ca="true">+IF(AND(ISNUMBER(OFFSET('Sanitation Data'!$F$13,0,10*ROW('Sanitation Data'!F46))),'Data Summary'!DD52="Yes"),OFFSET('Sanitation Data'!$F$13,0,10*ROW('Sanitation Data'!F46)),NA())</f>
        <v>#N/A</v>
      </c>
      <c r="AP52" s="103" t="e">
        <f ca="true">+IF(AND(ISNUMBER(OFFSET('Sanitation Data'!$G$5,0,10*ROW('Sanitation Data'!G46))),'Data Summary'!DE52="Yes"),100-OFFSET('Sanitation Data'!$G$5,0,10*ROW('Sanitation Data'!G46)),NA())</f>
        <v>#N/A</v>
      </c>
      <c r="AQ52" s="103" t="e">
        <f ca="true">+IF(AND(ISNUMBER(OFFSET('Sanitation Data'!$G$7,0,10*ROW('Sanitation Data'!G46))),'Data Summary'!DF52="Yes"),OFFSET('Sanitation Data'!$G$7,0,10*ROW('Sanitation Data'!G46)),NA())</f>
        <v>#N/A</v>
      </c>
      <c r="AR52" s="103" t="e">
        <f ca="true">+IF(AND(ISNUMBER(OFFSET('Sanitation Data'!$G$11,0,10*ROW('Sanitation Data'!G46))),'Data Summary'!DG52="Yes"),OFFSET('Sanitation Data'!$G$11,0,10*ROW('Sanitation Data'!G46)),NA())</f>
        <v>#N/A</v>
      </c>
      <c r="AS52" s="103" t="e">
        <f ca="true">+IF(AND(ISNUMBER(OFFSET('Sanitation Data'!$G$12,0,10*ROW('Sanitation Data'!G46))),'Data Summary'!DH52="Yes"),OFFSET('Sanitation Data'!$G$12,0,10*ROW('Sanitation Data'!G46)),NA())</f>
        <v>#N/A</v>
      </c>
      <c r="AT52" s="103" t="e">
        <f ca="true">+IF(AND(ISNUMBER(OFFSET('Sanitation Data'!$G$13,0,10*ROW('Sanitation Data'!G46))),'Data Summary'!DI52="Yes"),OFFSET('Sanitation Data'!$G$13,0,10*ROW('Sanitation Data'!G46)),NA())</f>
        <v>#N/A</v>
      </c>
      <c r="AU52" s="103" t="e">
        <f ca="true">+IF(AND(ISNUMBER(OFFSET('Sanitation Data'!$H$5,0,10*ROW('Sanitation Data'!H46))),'Data Summary'!DJ52="Yes"),100-OFFSET('Sanitation Data'!$H$5,0,10*ROW('Sanitation Data'!H46)),NA())</f>
        <v>#N/A</v>
      </c>
      <c r="AV52" s="103" t="e">
        <f ca="true">+IF(AND(ISNUMBER(OFFSET('Sanitation Data'!$H$7,0,10*ROW('Sanitation Data'!H46))),'Data Summary'!DK52="Yes"),OFFSET('Sanitation Data'!$H$7,0,10*ROW('Sanitation Data'!H46)),NA())</f>
        <v>#N/A</v>
      </c>
      <c r="AW52" s="103" t="e">
        <f ca="true">+IF(AND(ISNUMBER(OFFSET('Sanitation Data'!$H$11,0,10*ROW('Sanitation Data'!H46))),'Data Summary'!DL52="Yes"),OFFSET('Sanitation Data'!$H$11,0,10*ROW('Sanitation Data'!H46)),NA())</f>
        <v>#N/A</v>
      </c>
      <c r="AX52" s="103" t="e">
        <f ca="true">+IF(AND(ISNUMBER(OFFSET('Sanitation Data'!$H$12,0,10*ROW('Sanitation Data'!H46))),'Data Summary'!DM52="Yes"),OFFSET('Sanitation Data'!$H$12,0,10*ROW('Sanitation Data'!H46)),NA())</f>
        <v>#N/A</v>
      </c>
      <c r="AY52" s="103" t="e">
        <f ca="true">+IF(AND(ISNUMBER(OFFSET('Sanitation Data'!$H$13,0,10*ROW('Sanitation Data'!H46))),'Data Summary'!DN52="Yes"),OFFSET('Sanitation Data'!$H$13,0,10*ROW('Sanitation Data'!H46)),NA())</f>
        <v>#N/A</v>
      </c>
      <c r="AZ52" s="108" t="e">
        <f ca="true">+IF(AND(ISNUMBER(OFFSET('Hygiene Data'!$C$6,0,10*ROW('Hygiene Data'!C46))),'Data Summary'!DO52="Yes"),OFFSET('Hygiene Data'!$C$6,0,10*ROW('Hygiene Data'!C46)),NA())</f>
        <v>#N/A</v>
      </c>
      <c r="BA52" s="108" t="e">
        <f ca="true">+IF(AND(ISNUMBER(OFFSET('Hygiene Data'!$C$8,0,10*ROW('Hygiene Data'!C46))),'Data Summary'!DP52="Yes"),OFFSET('Hygiene Data'!$C$8,0,10*ROW('Hygiene Data'!C46)),NA())</f>
        <v>#N/A</v>
      </c>
      <c r="BB52" s="108" t="e">
        <f ca="true">+IF(AND(ISNUMBER(OFFSET('Hygiene Data'!$C$10,0,10*ROW('Hygiene Data'!C46))),'Data Summary'!DQ52="Yes"),OFFSET('Hygiene Data'!$C$10,0,10*ROW('Hygiene Data'!C46)),NA())</f>
        <v>#N/A</v>
      </c>
      <c r="BC52" s="108" t="e">
        <f ca="true">+IF(AND(ISNUMBER(OFFSET('Hygiene Data'!$D$6,0,10*ROW('Hygiene Data'!D46))),'Data Summary'!DR52="Yes"),OFFSET('Hygiene Data'!$D$6,0,10*ROW('Hygiene Data'!D46)),NA())</f>
        <v>#N/A</v>
      </c>
      <c r="BD52" s="108" t="e">
        <f ca="true">+IF(AND(ISNUMBER(OFFSET('Hygiene Data'!$D$8,0,10*ROW('Hygiene Data'!D46))),'Data Summary'!DS52="Yes"),OFFSET('Hygiene Data'!$D$8,0,10*ROW('Hygiene Data'!D46)),NA())</f>
        <v>#N/A</v>
      </c>
      <c r="BE52" s="108" t="e">
        <f ca="true">+IF(AND(ISNUMBER(OFFSET('Hygiene Data'!$D$10,0,10*ROW('Hygiene Data'!D46))),'Data Summary'!DT52="Yes"),OFFSET('Hygiene Data'!$D$10,0,10*ROW('Hygiene Data'!D46)),NA())</f>
        <v>#N/A</v>
      </c>
      <c r="BF52" s="108" t="e">
        <f ca="true">+IF(AND(ISNUMBER(OFFSET('Hygiene Data'!$E$6,0,10*ROW('Hygiene Data'!E46))),'Data Summary'!DU52="Yes"),OFFSET('Hygiene Data'!$E$6,0,10*ROW('Hygiene Data'!E46)),NA())</f>
        <v>#N/A</v>
      </c>
      <c r="BG52" s="108" t="e">
        <f ca="true">+IF(AND(ISNUMBER(OFFSET('Hygiene Data'!$E$8,0,10*ROW('Hygiene Data'!E46))),'Data Summary'!DV52="Yes"),OFFSET('Hygiene Data'!$E$8,0,10*ROW('Hygiene Data'!E46)),NA())</f>
        <v>#N/A</v>
      </c>
      <c r="BH52" s="108" t="e">
        <f ca="true">+IF(AND(ISNUMBER(OFFSET('Hygiene Data'!$E$10,0,10*ROW('Hygiene Data'!E46))),'Data Summary'!DW52="Yes"),OFFSET('Hygiene Data'!$E$10,0,10*ROW('Hygiene Data'!E46)),NA())</f>
        <v>#N/A</v>
      </c>
      <c r="BI52" s="108" t="e">
        <f ca="true">+IF(AND(ISNUMBER(OFFSET('Hygiene Data'!$F$6,0,10*ROW('Hygiene Data'!F46))),'Data Summary'!DX52="Yes"),OFFSET('Hygiene Data'!$F$6,0,10*ROW('Hygiene Data'!F46)),NA())</f>
        <v>#N/A</v>
      </c>
      <c r="BJ52" s="108" t="e">
        <f ca="true">+IF(AND(ISNUMBER(OFFSET('Hygiene Data'!$F$8,0,10*ROW('Hygiene Data'!F46))),'Data Summary'!DY52="Yes"),OFFSET('Hygiene Data'!$F$8,0,10*ROW('Hygiene Data'!F46)),NA())</f>
        <v>#N/A</v>
      </c>
      <c r="BK52" s="108" t="e">
        <f ca="true">+IF(AND(ISNUMBER(OFFSET('Hygiene Data'!$F$10,0,10*ROW('Hygiene Data'!F46))),'Data Summary'!DZ52="Yes"),OFFSET('Hygiene Data'!$F$10,0,10*ROW('Hygiene Data'!F46)),NA())</f>
        <v>#N/A</v>
      </c>
      <c r="BL52" s="108" t="e">
        <f ca="true">+IF(AND(ISNUMBER(OFFSET('Hygiene Data'!$G$6,0,10*ROW('Hygiene Data'!G46))),'Data Summary'!EA52="Yes"),OFFSET('Hygiene Data'!$G$6,0,10*ROW('Hygiene Data'!G46)),NA())</f>
        <v>#N/A</v>
      </c>
      <c r="BM52" s="108" t="e">
        <f ca="true">+IF(AND(ISNUMBER(OFFSET('Hygiene Data'!$G$8,0,10*ROW('Hygiene Data'!G46))),'Data Summary'!EB52="Yes"),OFFSET('Hygiene Data'!$G$8,0,10*ROW('Hygiene Data'!G46)),NA())</f>
        <v>#N/A</v>
      </c>
      <c r="BN52" s="108" t="e">
        <f ca="true">+IF(AND(ISNUMBER(OFFSET('Hygiene Data'!$G$10,0,10*ROW('Hygiene Data'!G46))),'Data Summary'!EC52="Yes"),OFFSET('Hygiene Data'!$G$10,0,10*ROW('Hygiene Data'!G46)),NA())</f>
        <v>#N/A</v>
      </c>
      <c r="BO52" s="108" t="e">
        <f ca="true">+IF(AND(ISNUMBER(OFFSET('Hygiene Data'!$H$6,0,10*ROW('Hygiene Data'!H46))),'Data Summary'!ED52="Yes"),OFFSET('Hygiene Data'!$H$6,0,10*ROW('Hygiene Data'!H46)),NA())</f>
        <v>#N/A</v>
      </c>
      <c r="BP52" s="108" t="e">
        <f ca="true">+IF(AND(ISNUMBER(OFFSET('Hygiene Data'!$H$8,0,10*ROW('Hygiene Data'!H46))),'Data Summary'!EE52="Yes"),OFFSET('Hygiene Data'!$H$8,0,10*ROW('Hygiene Data'!H46)),NA())</f>
        <v>#N/A</v>
      </c>
      <c r="BQ52" s="108" t="e">
        <f ca="true">+IF(AND(ISNUMBER(OFFSET('Hygiene Data'!$H$10,0,10*ROW('Hygiene Data'!H46))),'Data Summary'!EF52="Yes"),OFFSET('Hygiene Data'!$H$10,0,10*ROW('Hygiene Data'!H46)),NA())</f>
        <v>#N/A</v>
      </c>
    </row>
    <row r="53" x14ac:dyDescent="0.2">
      <c r="A53" s="56" t="e">
        <f ca="true">+IF(OFFSET('Water Data'!$B$1,0,10*ROW('Water Data'!B47))="",NA(),OFFSET('Water Data'!$B$1,0,10*ROW('Water Data'!B47)))</f>
        <v>#N/A</v>
      </c>
      <c r="B53" s="56" t="e">
        <f ca="true">+IF(OFFSET('Water Data'!$A$3,0,10*ROW('Water Data'!A50))="",NA(),OFFSET('Water Data'!$A$3,0,10*ROW('Water Data'!A50)))</f>
        <v>#N/A</v>
      </c>
      <c r="C53" s="56" t="e">
        <f ca="true">+IF(OFFSET('Water Data'!$C$3,0,10*ROW('Water Data'!C50))="",NA(),OFFSET('Water Data'!$C$3,0,10*ROW('Water Data'!C50)))</f>
        <v>#N/A</v>
      </c>
      <c r="D53" s="57" t="e">
        <f ca="true">+IF(AND(ISNUMBER(OFFSET('Water Data'!$C$5,0,10*ROW('Water Data'!C47))),'Data Summary'!BS53="Yes"),100-OFFSET('Water Data'!$C$5,0,10*ROW('Water Data'!C47)),NA())</f>
        <v>#N/A</v>
      </c>
      <c r="E53" s="57" t="e">
        <f ca="true">+IF(AND(ISNUMBER(OFFSET('Water Data'!$C$7,0,10*ROW('Water Data'!C47))),'Data Summary'!BT53="Yes"),OFFSET('Water Data'!$C$7,0,10*ROW('Water Data'!C47)),NA())</f>
        <v>#N/A</v>
      </c>
      <c r="F53" s="57" t="e">
        <f ca="true">+IF(AND(ISNUMBER(OFFSET('Water Data'!$C$10,0,10*ROW('Water Data'!C47))),'Data Summary'!BU53="Yes"),OFFSET('Water Data'!$C$10,0,10*ROW('Water Data'!C47)),NA())</f>
        <v>#N/A</v>
      </c>
      <c r="G53" s="57" t="e">
        <f ca="true">+IF(AND(ISNUMBER(OFFSET('Water Data'!$D$5,0,10*ROW('Water Data'!D47))),'Data Summary'!BV53="Yes"),100-OFFSET('Water Data'!$D$5,0,10*ROW('Water Data'!D47)),NA())</f>
        <v>#N/A</v>
      </c>
      <c r="H53" s="57" t="e">
        <f ca="true">+IF(AND(ISNUMBER(OFFSET('Water Data'!$D$7,0,10*ROW('Water Data'!D47))),'Data Summary'!BW53="Yes"),OFFSET('Water Data'!$D$7,0,10*ROW('Water Data'!D47)),NA())</f>
        <v>#N/A</v>
      </c>
      <c r="I53" s="57" t="e">
        <f ca="true">+IF(AND(ISNUMBER(OFFSET('Water Data'!$D$10,0,10*ROW('Water Data'!D47))),'Data Summary'!BX53="Yes"),OFFSET('Water Data'!$D$10,0,10*ROW('Water Data'!D47)),NA())</f>
        <v>#N/A</v>
      </c>
      <c r="J53" s="57" t="e">
        <f ca="true">+IF(AND(ISNUMBER(OFFSET('Water Data'!$E$5,0,10*ROW('Water Data'!E47))),'Data Summary'!BY53="Yes"),100-OFFSET('Water Data'!$E$5,0,10*ROW('Water Data'!E47)),NA())</f>
        <v>#N/A</v>
      </c>
      <c r="K53" s="57" t="e">
        <f ca="true">+IF(AND(ISNUMBER(OFFSET('Water Data'!$E$7,0,10*ROW('Water Data'!E47))),'Data Summary'!BZ53="Yes"),OFFSET('Water Data'!$E$7,0,10*ROW('Water Data'!E47)),NA())</f>
        <v>#N/A</v>
      </c>
      <c r="L53" s="57" t="e">
        <f ca="true">+IF(AND(ISNUMBER(OFFSET('Water Data'!$E$10,0,10*ROW('Water Data'!E47))),'Data Summary'!CA53="Yes"),OFFSET('Water Data'!$E$10,0,10*ROW('Water Data'!E47)),NA())</f>
        <v>#N/A</v>
      </c>
      <c r="M53" s="57" t="e">
        <f ca="true">+IF(AND(ISNUMBER(OFFSET('Water Data'!$F$5,0,10*ROW('Water Data'!F47))),'Data Summary'!CB53="Yes"),100-OFFSET('Water Data'!$F$5,0,10*ROW('Water Data'!F47)),NA())</f>
        <v>#N/A</v>
      </c>
      <c r="N53" s="57" t="e">
        <f ca="true">+IF(AND(ISNUMBER(OFFSET('Water Data'!$F$7,0,10*ROW('Water Data'!F47))),'Data Summary'!CC53="Yes"),OFFSET('Water Data'!$F$7,0,10*ROW('Water Data'!F47)),NA())</f>
        <v>#N/A</v>
      </c>
      <c r="O53" s="57" t="e">
        <f ca="true">+IF(AND(ISNUMBER(OFFSET('Water Data'!$F$10,0,10*ROW('Water Data'!F47))),'Data Summary'!CD53="Yes"),OFFSET('Water Data'!$F$10,0,10*ROW('Water Data'!F47)),NA())</f>
        <v>#N/A</v>
      </c>
      <c r="P53" s="57" t="e">
        <f ca="true">+IF(AND(ISNUMBER(OFFSET('Water Data'!$G$5,0,10*ROW('Water Data'!G47))),'Data Summary'!CE53="Yes"),100-OFFSET('Water Data'!$G$5,0,10*ROW('Water Data'!G47)),NA())</f>
        <v>#N/A</v>
      </c>
      <c r="Q53" s="57" t="e">
        <f ca="true">+IF(AND(ISNUMBER(OFFSET('Water Data'!$G$7,0,10*ROW('Water Data'!G47))),'Data Summary'!CF53="Yes"),OFFSET('Water Data'!$G$7,0,10*ROW('Water Data'!G47)),NA())</f>
        <v>#N/A</v>
      </c>
      <c r="R53" s="57" t="e">
        <f ca="true">+IF(AND(ISNUMBER(OFFSET('Water Data'!$G$10,0,10*ROW('Water Data'!G47))),'Data Summary'!CG53="Yes"),OFFSET('Water Data'!$G$10,0,10*ROW('Water Data'!G47)),NA())</f>
        <v>#N/A</v>
      </c>
      <c r="S53" s="57" t="e">
        <f ca="true">+IF(AND(ISNUMBER(OFFSET('Water Data'!$H$5,0,10*ROW('Water Data'!H47))),'Data Summary'!CH53="Yes"),100-OFFSET('Water Data'!$H$5,0,10*ROW('Water Data'!H47)),NA())</f>
        <v>#N/A</v>
      </c>
      <c r="T53" s="57" t="e">
        <f ca="true">+IF(AND(ISNUMBER(OFFSET('Water Data'!$H$7,0,10*ROW('Water Data'!H47))),'Data Summary'!CI53="Yes"),OFFSET('Water Data'!$H$7,0,10*ROW('Water Data'!H47)),NA())</f>
        <v>#N/A</v>
      </c>
      <c r="U53" s="57" t="e">
        <f ca="true">+IF(AND(ISNUMBER(OFFSET('Water Data'!$H$10,0,10*ROW('Water Data'!H47))),'Data Summary'!CJ53="Yes"),OFFSET('Water Data'!$H$10,0,10*ROW('Water Data'!H47)),NA())</f>
        <v>#N/A</v>
      </c>
      <c r="V53" s="103" t="e">
        <f ca="true">+IF(AND(ISNUMBER(OFFSET('Sanitation Data'!$C$5,0,10*ROW('Sanitation Data'!C47))),'Data Summary'!CK53="Yes"),100-OFFSET('Sanitation Data'!$C$5,0,10*ROW('Sanitation Data'!C47)),NA())</f>
        <v>#N/A</v>
      </c>
      <c r="W53" s="103" t="e">
        <f ca="true">+IF(AND(ISNUMBER(OFFSET('Sanitation Data'!$C$7,0,10*ROW('Sanitation Data'!C47))),'Data Summary'!CL53="Yes"),OFFSET('Sanitation Data'!$C$7,0,10*ROW('Sanitation Data'!C47)),NA())</f>
        <v>#N/A</v>
      </c>
      <c r="X53" s="103" t="e">
        <f ca="true">+IF(AND(ISNUMBER(OFFSET('Sanitation Data'!$C$11,0,10*ROW('Sanitation Data'!C47))),'Data Summary'!CM53="Yes"),OFFSET('Sanitation Data'!$C$11,0,10*ROW('Sanitation Data'!C47)),NA())</f>
        <v>#N/A</v>
      </c>
      <c r="Y53" s="103" t="e">
        <f ca="true">+IF(AND(ISNUMBER(OFFSET('Sanitation Data'!$C$12,0,10*ROW('Sanitation Data'!C47))),'Data Summary'!CN53="Yes"),OFFSET('Sanitation Data'!$C$12,0,10*ROW('Sanitation Data'!C47)),NA())</f>
        <v>#N/A</v>
      </c>
      <c r="Z53" s="103" t="e">
        <f ca="true">+IF(AND(ISNUMBER(OFFSET('Sanitation Data'!$C$13,0,10*ROW('Sanitation Data'!C47))),'Data Summary'!CO53="Yes"),OFFSET('Sanitation Data'!$C$13,0,10*ROW('Sanitation Data'!C47)),NA())</f>
        <v>#N/A</v>
      </c>
      <c r="AA53" s="103" t="e">
        <f ca="true">+IF(AND(ISNUMBER(OFFSET('Sanitation Data'!$D$5,0,10*ROW('Sanitation Data'!D47))),'Data Summary'!CP53="Yes"),100-OFFSET('Sanitation Data'!$D$5,0,10*ROW('Sanitation Data'!D47)),NA())</f>
        <v>#N/A</v>
      </c>
      <c r="AB53" s="103" t="e">
        <f ca="true">+IF(AND(ISNUMBER(OFFSET('Sanitation Data'!$D$7,0,10*ROW('Sanitation Data'!D47))),'Data Summary'!CQ53="Yes"),OFFSET('Sanitation Data'!$D$7,0,10*ROW('Sanitation Data'!D47)),NA())</f>
        <v>#N/A</v>
      </c>
      <c r="AC53" s="103" t="e">
        <f ca="true">+IF(AND(ISNUMBER(OFFSET('Sanitation Data'!$D$11,0,10*ROW('Sanitation Data'!D47))),'Data Summary'!CR53="Yes"),OFFSET('Sanitation Data'!$D$11,0,10*ROW('Sanitation Data'!D47)),NA())</f>
        <v>#N/A</v>
      </c>
      <c r="AD53" s="103" t="e">
        <f ca="true">+IF(AND(ISNUMBER(OFFSET('Sanitation Data'!$D$12,0,10*ROW('Sanitation Data'!D47))),'Data Summary'!CS53="Yes"),OFFSET('Sanitation Data'!$D$12,0,10*ROW('Sanitation Data'!D47)),NA())</f>
        <v>#N/A</v>
      </c>
      <c r="AE53" s="103" t="e">
        <f ca="true">+IF(AND(ISNUMBER(OFFSET('Sanitation Data'!$D$13,0,10*ROW('Sanitation Data'!D47))),'Data Summary'!CT53="Yes"),OFFSET('Sanitation Data'!$D$13,0,10*ROW('Sanitation Data'!D47)),NA())</f>
        <v>#N/A</v>
      </c>
      <c r="AF53" s="103" t="e">
        <f ca="true">+IF(AND(ISNUMBER(OFFSET('Sanitation Data'!$E$5,0,10*ROW('Sanitation Data'!E47))),'Data Summary'!CU53="Yes"),100-OFFSET('Sanitation Data'!$E$5,0,10*ROW('Sanitation Data'!E47)),NA())</f>
        <v>#N/A</v>
      </c>
      <c r="AG53" s="103" t="e">
        <f ca="true">+IF(AND(ISNUMBER(OFFSET('Sanitation Data'!$E$7,0,10*ROW('Sanitation Data'!E47))),'Data Summary'!CV53="Yes"),OFFSET('Sanitation Data'!$E$7,0,10*ROW('Sanitation Data'!E47)),NA())</f>
        <v>#N/A</v>
      </c>
      <c r="AH53" s="103" t="e">
        <f ca="true">+IF(AND(ISNUMBER(OFFSET('Sanitation Data'!$E$11,0,10*ROW('Sanitation Data'!E47))),'Data Summary'!CW53="Yes"),OFFSET('Sanitation Data'!$E$11,0,10*ROW('Sanitation Data'!E47)),NA())</f>
        <v>#N/A</v>
      </c>
      <c r="AI53" s="103" t="e">
        <f ca="true">+IF(AND(ISNUMBER(OFFSET('Sanitation Data'!$E$12,0,10*ROW('Sanitation Data'!E47))),'Data Summary'!CX53="Yes"),OFFSET('Sanitation Data'!$E$12,0,10*ROW('Sanitation Data'!E47)),NA())</f>
        <v>#N/A</v>
      </c>
      <c r="AJ53" s="103" t="e">
        <f ca="true">+IF(AND(ISNUMBER(OFFSET('Sanitation Data'!$E$13,0,10*ROW('Sanitation Data'!E47))),'Data Summary'!CY53="Yes"),OFFSET('Sanitation Data'!$E$13,0,10*ROW('Sanitation Data'!E47)),NA())</f>
        <v>#N/A</v>
      </c>
      <c r="AK53" s="103" t="e">
        <f ca="true">+IF(AND(ISNUMBER(OFFSET('Sanitation Data'!$F$5,0,10*ROW('Sanitation Data'!F47))),'Data Summary'!CZ53="Yes"),100-OFFSET('Sanitation Data'!$F$5,0,10*ROW('Sanitation Data'!F47)),NA())</f>
        <v>#N/A</v>
      </c>
      <c r="AL53" s="103" t="e">
        <f ca="true">+IF(AND(ISNUMBER(OFFSET('Sanitation Data'!$F$7,0,10*ROW('Sanitation Data'!F47))),'Data Summary'!DA53="Yes"),OFFSET('Sanitation Data'!$F$7,0,10*ROW('Sanitation Data'!F47)),NA())</f>
        <v>#N/A</v>
      </c>
      <c r="AM53" s="103" t="e">
        <f ca="true">+IF(AND(ISNUMBER(OFFSET('Sanitation Data'!$F$11,0,10*ROW('Sanitation Data'!F47))),'Data Summary'!DB53="Yes"),OFFSET('Sanitation Data'!$F$11,0,10*ROW('Sanitation Data'!F47)),NA())</f>
        <v>#N/A</v>
      </c>
      <c r="AN53" s="103" t="e">
        <f ca="true">+IF(AND(ISNUMBER(OFFSET('Sanitation Data'!$F$12,0,10*ROW('Sanitation Data'!F47))),'Data Summary'!DC53="Yes"),OFFSET('Sanitation Data'!$F$12,0,10*ROW('Sanitation Data'!F47)),NA())</f>
        <v>#N/A</v>
      </c>
      <c r="AO53" s="103" t="e">
        <f ca="true">+IF(AND(ISNUMBER(OFFSET('Sanitation Data'!$F$13,0,10*ROW('Sanitation Data'!F47))),'Data Summary'!DD53="Yes"),OFFSET('Sanitation Data'!$F$13,0,10*ROW('Sanitation Data'!F47)),NA())</f>
        <v>#N/A</v>
      </c>
      <c r="AP53" s="103" t="e">
        <f ca="true">+IF(AND(ISNUMBER(OFFSET('Sanitation Data'!$G$5,0,10*ROW('Sanitation Data'!G47))),'Data Summary'!DE53="Yes"),100-OFFSET('Sanitation Data'!$G$5,0,10*ROW('Sanitation Data'!G47)),NA())</f>
        <v>#N/A</v>
      </c>
      <c r="AQ53" s="103" t="e">
        <f ca="true">+IF(AND(ISNUMBER(OFFSET('Sanitation Data'!$G$7,0,10*ROW('Sanitation Data'!G47))),'Data Summary'!DF53="Yes"),OFFSET('Sanitation Data'!$G$7,0,10*ROW('Sanitation Data'!G47)),NA())</f>
        <v>#N/A</v>
      </c>
      <c r="AR53" s="103" t="e">
        <f ca="true">+IF(AND(ISNUMBER(OFFSET('Sanitation Data'!$G$11,0,10*ROW('Sanitation Data'!G47))),'Data Summary'!DG53="Yes"),OFFSET('Sanitation Data'!$G$11,0,10*ROW('Sanitation Data'!G47)),NA())</f>
        <v>#N/A</v>
      </c>
      <c r="AS53" s="103" t="e">
        <f ca="true">+IF(AND(ISNUMBER(OFFSET('Sanitation Data'!$G$12,0,10*ROW('Sanitation Data'!G47))),'Data Summary'!DH53="Yes"),OFFSET('Sanitation Data'!$G$12,0,10*ROW('Sanitation Data'!G47)),NA())</f>
        <v>#N/A</v>
      </c>
      <c r="AT53" s="103" t="e">
        <f ca="true">+IF(AND(ISNUMBER(OFFSET('Sanitation Data'!$G$13,0,10*ROW('Sanitation Data'!G47))),'Data Summary'!DI53="Yes"),OFFSET('Sanitation Data'!$G$13,0,10*ROW('Sanitation Data'!G47)),NA())</f>
        <v>#N/A</v>
      </c>
      <c r="AU53" s="103" t="e">
        <f ca="true">+IF(AND(ISNUMBER(OFFSET('Sanitation Data'!$H$5,0,10*ROW('Sanitation Data'!H47))),'Data Summary'!DJ53="Yes"),100-OFFSET('Sanitation Data'!$H$5,0,10*ROW('Sanitation Data'!H47)),NA())</f>
        <v>#N/A</v>
      </c>
      <c r="AV53" s="103" t="e">
        <f ca="true">+IF(AND(ISNUMBER(OFFSET('Sanitation Data'!$H$7,0,10*ROW('Sanitation Data'!H47))),'Data Summary'!DK53="Yes"),OFFSET('Sanitation Data'!$H$7,0,10*ROW('Sanitation Data'!H47)),NA())</f>
        <v>#N/A</v>
      </c>
      <c r="AW53" s="103" t="e">
        <f ca="true">+IF(AND(ISNUMBER(OFFSET('Sanitation Data'!$H$11,0,10*ROW('Sanitation Data'!H47))),'Data Summary'!DL53="Yes"),OFFSET('Sanitation Data'!$H$11,0,10*ROW('Sanitation Data'!H47)),NA())</f>
        <v>#N/A</v>
      </c>
      <c r="AX53" s="103" t="e">
        <f ca="true">+IF(AND(ISNUMBER(OFFSET('Sanitation Data'!$H$12,0,10*ROW('Sanitation Data'!H47))),'Data Summary'!DM53="Yes"),OFFSET('Sanitation Data'!$H$12,0,10*ROW('Sanitation Data'!H47)),NA())</f>
        <v>#N/A</v>
      </c>
      <c r="AY53" s="103" t="e">
        <f ca="true">+IF(AND(ISNUMBER(OFFSET('Sanitation Data'!$H$13,0,10*ROW('Sanitation Data'!H47))),'Data Summary'!DN53="Yes"),OFFSET('Sanitation Data'!$H$13,0,10*ROW('Sanitation Data'!H47)),NA())</f>
        <v>#N/A</v>
      </c>
      <c r="AZ53" s="108" t="e">
        <f ca="true">+IF(AND(ISNUMBER(OFFSET('Hygiene Data'!$C$6,0,10*ROW('Hygiene Data'!C47))),'Data Summary'!DO53="Yes"),OFFSET('Hygiene Data'!$C$6,0,10*ROW('Hygiene Data'!C47)),NA())</f>
        <v>#N/A</v>
      </c>
      <c r="BA53" s="108" t="e">
        <f ca="true">+IF(AND(ISNUMBER(OFFSET('Hygiene Data'!$C$8,0,10*ROW('Hygiene Data'!C47))),'Data Summary'!DP53="Yes"),OFFSET('Hygiene Data'!$C$8,0,10*ROW('Hygiene Data'!C47)),NA())</f>
        <v>#N/A</v>
      </c>
      <c r="BB53" s="108" t="e">
        <f ca="true">+IF(AND(ISNUMBER(OFFSET('Hygiene Data'!$C$10,0,10*ROW('Hygiene Data'!C47))),'Data Summary'!DQ53="Yes"),OFFSET('Hygiene Data'!$C$10,0,10*ROW('Hygiene Data'!C47)),NA())</f>
        <v>#N/A</v>
      </c>
      <c r="BC53" s="108" t="e">
        <f ca="true">+IF(AND(ISNUMBER(OFFSET('Hygiene Data'!$D$6,0,10*ROW('Hygiene Data'!D47))),'Data Summary'!DR53="Yes"),OFFSET('Hygiene Data'!$D$6,0,10*ROW('Hygiene Data'!D47)),NA())</f>
        <v>#N/A</v>
      </c>
      <c r="BD53" s="108" t="e">
        <f ca="true">+IF(AND(ISNUMBER(OFFSET('Hygiene Data'!$D$8,0,10*ROW('Hygiene Data'!D47))),'Data Summary'!DS53="Yes"),OFFSET('Hygiene Data'!$D$8,0,10*ROW('Hygiene Data'!D47)),NA())</f>
        <v>#N/A</v>
      </c>
      <c r="BE53" s="108" t="e">
        <f ca="true">+IF(AND(ISNUMBER(OFFSET('Hygiene Data'!$D$10,0,10*ROW('Hygiene Data'!D47))),'Data Summary'!DT53="Yes"),OFFSET('Hygiene Data'!$D$10,0,10*ROW('Hygiene Data'!D47)),NA())</f>
        <v>#N/A</v>
      </c>
      <c r="BF53" s="108" t="e">
        <f ca="true">+IF(AND(ISNUMBER(OFFSET('Hygiene Data'!$E$6,0,10*ROW('Hygiene Data'!E47))),'Data Summary'!DU53="Yes"),OFFSET('Hygiene Data'!$E$6,0,10*ROW('Hygiene Data'!E47)),NA())</f>
        <v>#N/A</v>
      </c>
      <c r="BG53" s="108" t="e">
        <f ca="true">+IF(AND(ISNUMBER(OFFSET('Hygiene Data'!$E$8,0,10*ROW('Hygiene Data'!E47))),'Data Summary'!DV53="Yes"),OFFSET('Hygiene Data'!$E$8,0,10*ROW('Hygiene Data'!E47)),NA())</f>
        <v>#N/A</v>
      </c>
      <c r="BH53" s="108" t="e">
        <f ca="true">+IF(AND(ISNUMBER(OFFSET('Hygiene Data'!$E$10,0,10*ROW('Hygiene Data'!E47))),'Data Summary'!DW53="Yes"),OFFSET('Hygiene Data'!$E$10,0,10*ROW('Hygiene Data'!E47)),NA())</f>
        <v>#N/A</v>
      </c>
      <c r="BI53" s="108" t="e">
        <f ca="true">+IF(AND(ISNUMBER(OFFSET('Hygiene Data'!$F$6,0,10*ROW('Hygiene Data'!F47))),'Data Summary'!DX53="Yes"),OFFSET('Hygiene Data'!$F$6,0,10*ROW('Hygiene Data'!F47)),NA())</f>
        <v>#N/A</v>
      </c>
      <c r="BJ53" s="108" t="e">
        <f ca="true">+IF(AND(ISNUMBER(OFFSET('Hygiene Data'!$F$8,0,10*ROW('Hygiene Data'!F47))),'Data Summary'!DY53="Yes"),OFFSET('Hygiene Data'!$F$8,0,10*ROW('Hygiene Data'!F47)),NA())</f>
        <v>#N/A</v>
      </c>
      <c r="BK53" s="108" t="e">
        <f ca="true">+IF(AND(ISNUMBER(OFFSET('Hygiene Data'!$F$10,0,10*ROW('Hygiene Data'!F47))),'Data Summary'!DZ53="Yes"),OFFSET('Hygiene Data'!$F$10,0,10*ROW('Hygiene Data'!F47)),NA())</f>
        <v>#N/A</v>
      </c>
      <c r="BL53" s="108" t="e">
        <f ca="true">+IF(AND(ISNUMBER(OFFSET('Hygiene Data'!$G$6,0,10*ROW('Hygiene Data'!G47))),'Data Summary'!EA53="Yes"),OFFSET('Hygiene Data'!$G$6,0,10*ROW('Hygiene Data'!G47)),NA())</f>
        <v>#N/A</v>
      </c>
      <c r="BM53" s="108" t="e">
        <f ca="true">+IF(AND(ISNUMBER(OFFSET('Hygiene Data'!$G$8,0,10*ROW('Hygiene Data'!G47))),'Data Summary'!EB53="Yes"),OFFSET('Hygiene Data'!$G$8,0,10*ROW('Hygiene Data'!G47)),NA())</f>
        <v>#N/A</v>
      </c>
      <c r="BN53" s="108" t="e">
        <f ca="true">+IF(AND(ISNUMBER(OFFSET('Hygiene Data'!$G$10,0,10*ROW('Hygiene Data'!G47))),'Data Summary'!EC53="Yes"),OFFSET('Hygiene Data'!$G$10,0,10*ROW('Hygiene Data'!G47)),NA())</f>
        <v>#N/A</v>
      </c>
      <c r="BO53" s="108" t="e">
        <f ca="true">+IF(AND(ISNUMBER(OFFSET('Hygiene Data'!$H$6,0,10*ROW('Hygiene Data'!H47))),'Data Summary'!ED53="Yes"),OFFSET('Hygiene Data'!$H$6,0,10*ROW('Hygiene Data'!H47)),NA())</f>
        <v>#N/A</v>
      </c>
      <c r="BP53" s="108" t="e">
        <f ca="true">+IF(AND(ISNUMBER(OFFSET('Hygiene Data'!$H$8,0,10*ROW('Hygiene Data'!H47))),'Data Summary'!EE53="Yes"),OFFSET('Hygiene Data'!$H$8,0,10*ROW('Hygiene Data'!H47)),NA())</f>
        <v>#N/A</v>
      </c>
      <c r="BQ53" s="108" t="e">
        <f ca="true">+IF(AND(ISNUMBER(OFFSET('Hygiene Data'!$H$10,0,10*ROW('Hygiene Data'!H47))),'Data Summary'!EF53="Yes"),OFFSET('Hygiene Data'!$H$10,0,10*ROW('Hygiene Data'!H47)),NA())</f>
        <v>#N/A</v>
      </c>
    </row>
    <row r="54" x14ac:dyDescent="0.2">
      <c r="A54" s="56" t="e">
        <f ca="true">+IF(OFFSET('Water Data'!$B$1,0,10*ROW('Water Data'!B48))="",NA(),OFFSET('Water Data'!$B$1,0,10*ROW('Water Data'!B48)))</f>
        <v>#N/A</v>
      </c>
      <c r="B54" s="56" t="e">
        <f ca="true">+IF(OFFSET('Water Data'!$A$3,0,10*ROW('Water Data'!A51))="",NA(),OFFSET('Water Data'!$A$3,0,10*ROW('Water Data'!A51)))</f>
        <v>#N/A</v>
      </c>
      <c r="C54" s="56" t="e">
        <f ca="true">+IF(OFFSET('Water Data'!$C$3,0,10*ROW('Water Data'!C51))="",NA(),OFFSET('Water Data'!$C$3,0,10*ROW('Water Data'!C51)))</f>
        <v>#N/A</v>
      </c>
      <c r="D54" s="57" t="e">
        <f ca="true">+IF(AND(ISNUMBER(OFFSET('Water Data'!$C$5,0,10*ROW('Water Data'!C48))),'Data Summary'!BS54="Yes"),100-OFFSET('Water Data'!$C$5,0,10*ROW('Water Data'!C48)),NA())</f>
        <v>#N/A</v>
      </c>
      <c r="E54" s="57" t="e">
        <f ca="true">+IF(AND(ISNUMBER(OFFSET('Water Data'!$C$7,0,10*ROW('Water Data'!C48))),'Data Summary'!BT54="Yes"),OFFSET('Water Data'!$C$7,0,10*ROW('Water Data'!C48)),NA())</f>
        <v>#N/A</v>
      </c>
      <c r="F54" s="57" t="e">
        <f ca="true">+IF(AND(ISNUMBER(OFFSET('Water Data'!$C$10,0,10*ROW('Water Data'!C48))),'Data Summary'!BU54="Yes"),OFFSET('Water Data'!$C$10,0,10*ROW('Water Data'!C48)),NA())</f>
        <v>#N/A</v>
      </c>
      <c r="G54" s="57" t="e">
        <f ca="true">+IF(AND(ISNUMBER(OFFSET('Water Data'!$D$5,0,10*ROW('Water Data'!D48))),'Data Summary'!BV54="Yes"),100-OFFSET('Water Data'!$D$5,0,10*ROW('Water Data'!D48)),NA())</f>
        <v>#N/A</v>
      </c>
      <c r="H54" s="57" t="e">
        <f ca="true">+IF(AND(ISNUMBER(OFFSET('Water Data'!$D$7,0,10*ROW('Water Data'!D48))),'Data Summary'!BW54="Yes"),OFFSET('Water Data'!$D$7,0,10*ROW('Water Data'!D48)),NA())</f>
        <v>#N/A</v>
      </c>
      <c r="I54" s="57" t="e">
        <f ca="true">+IF(AND(ISNUMBER(OFFSET('Water Data'!$D$10,0,10*ROW('Water Data'!D48))),'Data Summary'!BX54="Yes"),OFFSET('Water Data'!$D$10,0,10*ROW('Water Data'!D48)),NA())</f>
        <v>#N/A</v>
      </c>
      <c r="J54" s="57" t="e">
        <f ca="true">+IF(AND(ISNUMBER(OFFSET('Water Data'!$E$5,0,10*ROW('Water Data'!E48))),'Data Summary'!BY54="Yes"),100-OFFSET('Water Data'!$E$5,0,10*ROW('Water Data'!E48)),NA())</f>
        <v>#N/A</v>
      </c>
      <c r="K54" s="57" t="e">
        <f ca="true">+IF(AND(ISNUMBER(OFFSET('Water Data'!$E$7,0,10*ROW('Water Data'!E48))),'Data Summary'!BZ54="Yes"),OFFSET('Water Data'!$E$7,0,10*ROW('Water Data'!E48)),NA())</f>
        <v>#N/A</v>
      </c>
      <c r="L54" s="57" t="e">
        <f ca="true">+IF(AND(ISNUMBER(OFFSET('Water Data'!$E$10,0,10*ROW('Water Data'!E48))),'Data Summary'!CA54="Yes"),OFFSET('Water Data'!$E$10,0,10*ROW('Water Data'!E48)),NA())</f>
        <v>#N/A</v>
      </c>
      <c r="M54" s="57" t="e">
        <f ca="true">+IF(AND(ISNUMBER(OFFSET('Water Data'!$F$5,0,10*ROW('Water Data'!F48))),'Data Summary'!CB54="Yes"),100-OFFSET('Water Data'!$F$5,0,10*ROW('Water Data'!F48)),NA())</f>
        <v>#N/A</v>
      </c>
      <c r="N54" s="57" t="e">
        <f ca="true">+IF(AND(ISNUMBER(OFFSET('Water Data'!$F$7,0,10*ROW('Water Data'!F48))),'Data Summary'!CC54="Yes"),OFFSET('Water Data'!$F$7,0,10*ROW('Water Data'!F48)),NA())</f>
        <v>#N/A</v>
      </c>
      <c r="O54" s="57" t="e">
        <f ca="true">+IF(AND(ISNUMBER(OFFSET('Water Data'!$F$10,0,10*ROW('Water Data'!F48))),'Data Summary'!CD54="Yes"),OFFSET('Water Data'!$F$10,0,10*ROW('Water Data'!F48)),NA())</f>
        <v>#N/A</v>
      </c>
      <c r="P54" s="57" t="e">
        <f ca="true">+IF(AND(ISNUMBER(OFFSET('Water Data'!$G$5,0,10*ROW('Water Data'!G48))),'Data Summary'!CE54="Yes"),100-OFFSET('Water Data'!$G$5,0,10*ROW('Water Data'!G48)),NA())</f>
        <v>#N/A</v>
      </c>
      <c r="Q54" s="57" t="e">
        <f ca="true">+IF(AND(ISNUMBER(OFFSET('Water Data'!$G$7,0,10*ROW('Water Data'!G48))),'Data Summary'!CF54="Yes"),OFFSET('Water Data'!$G$7,0,10*ROW('Water Data'!G48)),NA())</f>
        <v>#N/A</v>
      </c>
      <c r="R54" s="57" t="e">
        <f ca="true">+IF(AND(ISNUMBER(OFFSET('Water Data'!$G$10,0,10*ROW('Water Data'!G48))),'Data Summary'!CG54="Yes"),OFFSET('Water Data'!$G$10,0,10*ROW('Water Data'!G48)),NA())</f>
        <v>#N/A</v>
      </c>
      <c r="S54" s="57" t="e">
        <f ca="true">+IF(AND(ISNUMBER(OFFSET('Water Data'!$H$5,0,10*ROW('Water Data'!H48))),'Data Summary'!CH54="Yes"),100-OFFSET('Water Data'!$H$5,0,10*ROW('Water Data'!H48)),NA())</f>
        <v>#N/A</v>
      </c>
      <c r="T54" s="57" t="e">
        <f ca="true">+IF(AND(ISNUMBER(OFFSET('Water Data'!$H$7,0,10*ROW('Water Data'!H48))),'Data Summary'!CI54="Yes"),OFFSET('Water Data'!$H$7,0,10*ROW('Water Data'!H48)),NA())</f>
        <v>#N/A</v>
      </c>
      <c r="U54" s="57" t="e">
        <f ca="true">+IF(AND(ISNUMBER(OFFSET('Water Data'!$H$10,0,10*ROW('Water Data'!H48))),'Data Summary'!CJ54="Yes"),OFFSET('Water Data'!$H$10,0,10*ROW('Water Data'!H48)),NA())</f>
        <v>#N/A</v>
      </c>
      <c r="V54" s="103" t="e">
        <f ca="true">+IF(AND(ISNUMBER(OFFSET('Sanitation Data'!$C$5,0,10*ROW('Sanitation Data'!C48))),'Data Summary'!CK54="Yes"),100-OFFSET('Sanitation Data'!$C$5,0,10*ROW('Sanitation Data'!C48)),NA())</f>
        <v>#N/A</v>
      </c>
      <c r="W54" s="103" t="e">
        <f ca="true">+IF(AND(ISNUMBER(OFFSET('Sanitation Data'!$C$7,0,10*ROW('Sanitation Data'!C48))),'Data Summary'!CL54="Yes"),OFFSET('Sanitation Data'!$C$7,0,10*ROW('Sanitation Data'!C48)),NA())</f>
        <v>#N/A</v>
      </c>
      <c r="X54" s="103" t="e">
        <f ca="true">+IF(AND(ISNUMBER(OFFSET('Sanitation Data'!$C$11,0,10*ROW('Sanitation Data'!C48))),'Data Summary'!CM54="Yes"),OFFSET('Sanitation Data'!$C$11,0,10*ROW('Sanitation Data'!C48)),NA())</f>
        <v>#N/A</v>
      </c>
      <c r="Y54" s="103" t="e">
        <f ca="true">+IF(AND(ISNUMBER(OFFSET('Sanitation Data'!$C$12,0,10*ROW('Sanitation Data'!C48))),'Data Summary'!CN54="Yes"),OFFSET('Sanitation Data'!$C$12,0,10*ROW('Sanitation Data'!C48)),NA())</f>
        <v>#N/A</v>
      </c>
      <c r="Z54" s="103" t="e">
        <f ca="true">+IF(AND(ISNUMBER(OFFSET('Sanitation Data'!$C$13,0,10*ROW('Sanitation Data'!C48))),'Data Summary'!CO54="Yes"),OFFSET('Sanitation Data'!$C$13,0,10*ROW('Sanitation Data'!C48)),NA())</f>
        <v>#N/A</v>
      </c>
      <c r="AA54" s="103" t="e">
        <f ca="true">+IF(AND(ISNUMBER(OFFSET('Sanitation Data'!$D$5,0,10*ROW('Sanitation Data'!D48))),'Data Summary'!CP54="Yes"),100-OFFSET('Sanitation Data'!$D$5,0,10*ROW('Sanitation Data'!D48)),NA())</f>
        <v>#N/A</v>
      </c>
      <c r="AB54" s="103" t="e">
        <f ca="true">+IF(AND(ISNUMBER(OFFSET('Sanitation Data'!$D$7,0,10*ROW('Sanitation Data'!D48))),'Data Summary'!CQ54="Yes"),OFFSET('Sanitation Data'!$D$7,0,10*ROW('Sanitation Data'!D48)),NA())</f>
        <v>#N/A</v>
      </c>
      <c r="AC54" s="103" t="e">
        <f ca="true">+IF(AND(ISNUMBER(OFFSET('Sanitation Data'!$D$11,0,10*ROW('Sanitation Data'!D48))),'Data Summary'!CR54="Yes"),OFFSET('Sanitation Data'!$D$11,0,10*ROW('Sanitation Data'!D48)),NA())</f>
        <v>#N/A</v>
      </c>
      <c r="AD54" s="103" t="e">
        <f ca="true">+IF(AND(ISNUMBER(OFFSET('Sanitation Data'!$D$12,0,10*ROW('Sanitation Data'!D48))),'Data Summary'!CS54="Yes"),OFFSET('Sanitation Data'!$D$12,0,10*ROW('Sanitation Data'!D48)),NA())</f>
        <v>#N/A</v>
      </c>
      <c r="AE54" s="103" t="e">
        <f ca="true">+IF(AND(ISNUMBER(OFFSET('Sanitation Data'!$D$13,0,10*ROW('Sanitation Data'!D48))),'Data Summary'!CT54="Yes"),OFFSET('Sanitation Data'!$D$13,0,10*ROW('Sanitation Data'!D48)),NA())</f>
        <v>#N/A</v>
      </c>
      <c r="AF54" s="103" t="e">
        <f ca="true">+IF(AND(ISNUMBER(OFFSET('Sanitation Data'!$E$5,0,10*ROW('Sanitation Data'!E48))),'Data Summary'!CU54="Yes"),100-OFFSET('Sanitation Data'!$E$5,0,10*ROW('Sanitation Data'!E48)),NA())</f>
        <v>#N/A</v>
      </c>
      <c r="AG54" s="103" t="e">
        <f ca="true">+IF(AND(ISNUMBER(OFFSET('Sanitation Data'!$E$7,0,10*ROW('Sanitation Data'!E48))),'Data Summary'!CV54="Yes"),OFFSET('Sanitation Data'!$E$7,0,10*ROW('Sanitation Data'!E48)),NA())</f>
        <v>#N/A</v>
      </c>
      <c r="AH54" s="103" t="e">
        <f ca="true">+IF(AND(ISNUMBER(OFFSET('Sanitation Data'!$E$11,0,10*ROW('Sanitation Data'!E48))),'Data Summary'!CW54="Yes"),OFFSET('Sanitation Data'!$E$11,0,10*ROW('Sanitation Data'!E48)),NA())</f>
        <v>#N/A</v>
      </c>
      <c r="AI54" s="103" t="e">
        <f ca="true">+IF(AND(ISNUMBER(OFFSET('Sanitation Data'!$E$12,0,10*ROW('Sanitation Data'!E48))),'Data Summary'!CX54="Yes"),OFFSET('Sanitation Data'!$E$12,0,10*ROW('Sanitation Data'!E48)),NA())</f>
        <v>#N/A</v>
      </c>
      <c r="AJ54" s="103" t="e">
        <f ca="true">+IF(AND(ISNUMBER(OFFSET('Sanitation Data'!$E$13,0,10*ROW('Sanitation Data'!E48))),'Data Summary'!CY54="Yes"),OFFSET('Sanitation Data'!$E$13,0,10*ROW('Sanitation Data'!E48)),NA())</f>
        <v>#N/A</v>
      </c>
      <c r="AK54" s="103" t="e">
        <f ca="true">+IF(AND(ISNUMBER(OFFSET('Sanitation Data'!$F$5,0,10*ROW('Sanitation Data'!F48))),'Data Summary'!CZ54="Yes"),100-OFFSET('Sanitation Data'!$F$5,0,10*ROW('Sanitation Data'!F48)),NA())</f>
        <v>#N/A</v>
      </c>
      <c r="AL54" s="103" t="e">
        <f ca="true">+IF(AND(ISNUMBER(OFFSET('Sanitation Data'!$F$7,0,10*ROW('Sanitation Data'!F48))),'Data Summary'!DA54="Yes"),OFFSET('Sanitation Data'!$F$7,0,10*ROW('Sanitation Data'!F48)),NA())</f>
        <v>#N/A</v>
      </c>
      <c r="AM54" s="103" t="e">
        <f ca="true">+IF(AND(ISNUMBER(OFFSET('Sanitation Data'!$F$11,0,10*ROW('Sanitation Data'!F48))),'Data Summary'!DB54="Yes"),OFFSET('Sanitation Data'!$F$11,0,10*ROW('Sanitation Data'!F48)),NA())</f>
        <v>#N/A</v>
      </c>
      <c r="AN54" s="103" t="e">
        <f ca="true">+IF(AND(ISNUMBER(OFFSET('Sanitation Data'!$F$12,0,10*ROW('Sanitation Data'!F48))),'Data Summary'!DC54="Yes"),OFFSET('Sanitation Data'!$F$12,0,10*ROW('Sanitation Data'!F48)),NA())</f>
        <v>#N/A</v>
      </c>
      <c r="AO54" s="103" t="e">
        <f ca="true">+IF(AND(ISNUMBER(OFFSET('Sanitation Data'!$F$13,0,10*ROW('Sanitation Data'!F48))),'Data Summary'!DD54="Yes"),OFFSET('Sanitation Data'!$F$13,0,10*ROW('Sanitation Data'!F48)),NA())</f>
        <v>#N/A</v>
      </c>
      <c r="AP54" s="103" t="e">
        <f ca="true">+IF(AND(ISNUMBER(OFFSET('Sanitation Data'!$G$5,0,10*ROW('Sanitation Data'!G48))),'Data Summary'!DE54="Yes"),100-OFFSET('Sanitation Data'!$G$5,0,10*ROW('Sanitation Data'!G48)),NA())</f>
        <v>#N/A</v>
      </c>
      <c r="AQ54" s="103" t="e">
        <f ca="true">+IF(AND(ISNUMBER(OFFSET('Sanitation Data'!$G$7,0,10*ROW('Sanitation Data'!G48))),'Data Summary'!DF54="Yes"),OFFSET('Sanitation Data'!$G$7,0,10*ROW('Sanitation Data'!G48)),NA())</f>
        <v>#N/A</v>
      </c>
      <c r="AR54" s="103" t="e">
        <f ca="true">+IF(AND(ISNUMBER(OFFSET('Sanitation Data'!$G$11,0,10*ROW('Sanitation Data'!G48))),'Data Summary'!DG54="Yes"),OFFSET('Sanitation Data'!$G$11,0,10*ROW('Sanitation Data'!G48)),NA())</f>
        <v>#N/A</v>
      </c>
      <c r="AS54" s="103" t="e">
        <f ca="true">+IF(AND(ISNUMBER(OFFSET('Sanitation Data'!$G$12,0,10*ROW('Sanitation Data'!G48))),'Data Summary'!DH54="Yes"),OFFSET('Sanitation Data'!$G$12,0,10*ROW('Sanitation Data'!G48)),NA())</f>
        <v>#N/A</v>
      </c>
      <c r="AT54" s="103" t="e">
        <f ca="true">+IF(AND(ISNUMBER(OFFSET('Sanitation Data'!$G$13,0,10*ROW('Sanitation Data'!G48))),'Data Summary'!DI54="Yes"),OFFSET('Sanitation Data'!$G$13,0,10*ROW('Sanitation Data'!G48)),NA())</f>
        <v>#N/A</v>
      </c>
      <c r="AU54" s="103" t="e">
        <f ca="true">+IF(AND(ISNUMBER(OFFSET('Sanitation Data'!$H$5,0,10*ROW('Sanitation Data'!H48))),'Data Summary'!DJ54="Yes"),100-OFFSET('Sanitation Data'!$H$5,0,10*ROW('Sanitation Data'!H48)),NA())</f>
        <v>#N/A</v>
      </c>
      <c r="AV54" s="103" t="e">
        <f ca="true">+IF(AND(ISNUMBER(OFFSET('Sanitation Data'!$H$7,0,10*ROW('Sanitation Data'!H48))),'Data Summary'!DK54="Yes"),OFFSET('Sanitation Data'!$H$7,0,10*ROW('Sanitation Data'!H48)),NA())</f>
        <v>#N/A</v>
      </c>
      <c r="AW54" s="103" t="e">
        <f ca="true">+IF(AND(ISNUMBER(OFFSET('Sanitation Data'!$H$11,0,10*ROW('Sanitation Data'!H48))),'Data Summary'!DL54="Yes"),OFFSET('Sanitation Data'!$H$11,0,10*ROW('Sanitation Data'!H48)),NA())</f>
        <v>#N/A</v>
      </c>
      <c r="AX54" s="103" t="e">
        <f ca="true">+IF(AND(ISNUMBER(OFFSET('Sanitation Data'!$H$12,0,10*ROW('Sanitation Data'!H48))),'Data Summary'!DM54="Yes"),OFFSET('Sanitation Data'!$H$12,0,10*ROW('Sanitation Data'!H48)),NA())</f>
        <v>#N/A</v>
      </c>
      <c r="AY54" s="103" t="e">
        <f ca="true">+IF(AND(ISNUMBER(OFFSET('Sanitation Data'!$H$13,0,10*ROW('Sanitation Data'!H48))),'Data Summary'!DN54="Yes"),OFFSET('Sanitation Data'!$H$13,0,10*ROW('Sanitation Data'!H48)),NA())</f>
        <v>#N/A</v>
      </c>
      <c r="AZ54" s="108" t="e">
        <f ca="true">+IF(AND(ISNUMBER(OFFSET('Hygiene Data'!$C$6,0,10*ROW('Hygiene Data'!C48))),'Data Summary'!DO54="Yes"),OFFSET('Hygiene Data'!$C$6,0,10*ROW('Hygiene Data'!C48)),NA())</f>
        <v>#N/A</v>
      </c>
      <c r="BA54" s="108" t="e">
        <f ca="true">+IF(AND(ISNUMBER(OFFSET('Hygiene Data'!$C$8,0,10*ROW('Hygiene Data'!C48))),'Data Summary'!DP54="Yes"),OFFSET('Hygiene Data'!$C$8,0,10*ROW('Hygiene Data'!C48)),NA())</f>
        <v>#N/A</v>
      </c>
      <c r="BB54" s="108" t="e">
        <f ca="true">+IF(AND(ISNUMBER(OFFSET('Hygiene Data'!$C$10,0,10*ROW('Hygiene Data'!C48))),'Data Summary'!DQ54="Yes"),OFFSET('Hygiene Data'!$C$10,0,10*ROW('Hygiene Data'!C48)),NA())</f>
        <v>#N/A</v>
      </c>
      <c r="BC54" s="108" t="e">
        <f ca="true">+IF(AND(ISNUMBER(OFFSET('Hygiene Data'!$D$6,0,10*ROW('Hygiene Data'!D48))),'Data Summary'!DR54="Yes"),OFFSET('Hygiene Data'!$D$6,0,10*ROW('Hygiene Data'!D48)),NA())</f>
        <v>#N/A</v>
      </c>
      <c r="BD54" s="108" t="e">
        <f ca="true">+IF(AND(ISNUMBER(OFFSET('Hygiene Data'!$D$8,0,10*ROW('Hygiene Data'!D48))),'Data Summary'!DS54="Yes"),OFFSET('Hygiene Data'!$D$8,0,10*ROW('Hygiene Data'!D48)),NA())</f>
        <v>#N/A</v>
      </c>
      <c r="BE54" s="108" t="e">
        <f ca="true">+IF(AND(ISNUMBER(OFFSET('Hygiene Data'!$D$10,0,10*ROW('Hygiene Data'!D48))),'Data Summary'!DT54="Yes"),OFFSET('Hygiene Data'!$D$10,0,10*ROW('Hygiene Data'!D48)),NA())</f>
        <v>#N/A</v>
      </c>
      <c r="BF54" s="108" t="e">
        <f ca="true">+IF(AND(ISNUMBER(OFFSET('Hygiene Data'!$E$6,0,10*ROW('Hygiene Data'!E48))),'Data Summary'!DU54="Yes"),OFFSET('Hygiene Data'!$E$6,0,10*ROW('Hygiene Data'!E48)),NA())</f>
        <v>#N/A</v>
      </c>
      <c r="BG54" s="108" t="e">
        <f ca="true">+IF(AND(ISNUMBER(OFFSET('Hygiene Data'!$E$8,0,10*ROW('Hygiene Data'!E48))),'Data Summary'!DV54="Yes"),OFFSET('Hygiene Data'!$E$8,0,10*ROW('Hygiene Data'!E48)),NA())</f>
        <v>#N/A</v>
      </c>
      <c r="BH54" s="108" t="e">
        <f ca="true">+IF(AND(ISNUMBER(OFFSET('Hygiene Data'!$E$10,0,10*ROW('Hygiene Data'!E48))),'Data Summary'!DW54="Yes"),OFFSET('Hygiene Data'!$E$10,0,10*ROW('Hygiene Data'!E48)),NA())</f>
        <v>#N/A</v>
      </c>
      <c r="BI54" s="108" t="e">
        <f ca="true">+IF(AND(ISNUMBER(OFFSET('Hygiene Data'!$F$6,0,10*ROW('Hygiene Data'!F48))),'Data Summary'!DX54="Yes"),OFFSET('Hygiene Data'!$F$6,0,10*ROW('Hygiene Data'!F48)),NA())</f>
        <v>#N/A</v>
      </c>
      <c r="BJ54" s="108" t="e">
        <f ca="true">+IF(AND(ISNUMBER(OFFSET('Hygiene Data'!$F$8,0,10*ROW('Hygiene Data'!F48))),'Data Summary'!DY54="Yes"),OFFSET('Hygiene Data'!$F$8,0,10*ROW('Hygiene Data'!F48)),NA())</f>
        <v>#N/A</v>
      </c>
      <c r="BK54" s="108" t="e">
        <f ca="true">+IF(AND(ISNUMBER(OFFSET('Hygiene Data'!$F$10,0,10*ROW('Hygiene Data'!F48))),'Data Summary'!DZ54="Yes"),OFFSET('Hygiene Data'!$F$10,0,10*ROW('Hygiene Data'!F48)),NA())</f>
        <v>#N/A</v>
      </c>
      <c r="BL54" s="108" t="e">
        <f ca="true">+IF(AND(ISNUMBER(OFFSET('Hygiene Data'!$G$6,0,10*ROW('Hygiene Data'!G48))),'Data Summary'!EA54="Yes"),OFFSET('Hygiene Data'!$G$6,0,10*ROW('Hygiene Data'!G48)),NA())</f>
        <v>#N/A</v>
      </c>
      <c r="BM54" s="108" t="e">
        <f ca="true">+IF(AND(ISNUMBER(OFFSET('Hygiene Data'!$G$8,0,10*ROW('Hygiene Data'!G48))),'Data Summary'!EB54="Yes"),OFFSET('Hygiene Data'!$G$8,0,10*ROW('Hygiene Data'!G48)),NA())</f>
        <v>#N/A</v>
      </c>
      <c r="BN54" s="108" t="e">
        <f ca="true">+IF(AND(ISNUMBER(OFFSET('Hygiene Data'!$G$10,0,10*ROW('Hygiene Data'!G48))),'Data Summary'!EC54="Yes"),OFFSET('Hygiene Data'!$G$10,0,10*ROW('Hygiene Data'!G48)),NA())</f>
        <v>#N/A</v>
      </c>
      <c r="BO54" s="108" t="e">
        <f ca="true">+IF(AND(ISNUMBER(OFFSET('Hygiene Data'!$H$6,0,10*ROW('Hygiene Data'!H48))),'Data Summary'!ED54="Yes"),OFFSET('Hygiene Data'!$H$6,0,10*ROW('Hygiene Data'!H48)),NA())</f>
        <v>#N/A</v>
      </c>
      <c r="BP54" s="108" t="e">
        <f ca="true">+IF(AND(ISNUMBER(OFFSET('Hygiene Data'!$H$8,0,10*ROW('Hygiene Data'!H48))),'Data Summary'!EE54="Yes"),OFFSET('Hygiene Data'!$H$8,0,10*ROW('Hygiene Data'!H48)),NA())</f>
        <v>#N/A</v>
      </c>
      <c r="BQ54" s="108" t="e">
        <f ca="true">+IF(AND(ISNUMBER(OFFSET('Hygiene Data'!$H$10,0,10*ROW('Hygiene Data'!H48))),'Data Summary'!EF54="Yes"),OFFSET('Hygiene Data'!$H$10,0,10*ROW('Hygiene Data'!H48)),NA())</f>
        <v>#N/A</v>
      </c>
    </row>
    <row r="55" x14ac:dyDescent="0.2">
      <c r="A55" s="56" t="e">
        <f ca="true">+IF(OFFSET('Water Data'!$B$1,0,10*ROW('Water Data'!B49))="",NA(),OFFSET('Water Data'!$B$1,0,10*ROW('Water Data'!B49)))</f>
        <v>#N/A</v>
      </c>
      <c r="B55" s="56" t="e">
        <f ca="true">+IF(OFFSET('Water Data'!$A$3,0,10*ROW('Water Data'!A52))="",NA(),OFFSET('Water Data'!$A$3,0,10*ROW('Water Data'!A52)))</f>
        <v>#N/A</v>
      </c>
      <c r="C55" s="56" t="e">
        <f ca="true">+IF(OFFSET('Water Data'!$C$3,0,10*ROW('Water Data'!C52))="",NA(),OFFSET('Water Data'!$C$3,0,10*ROW('Water Data'!C52)))</f>
        <v>#N/A</v>
      </c>
      <c r="D55" s="57" t="e">
        <f ca="true">+IF(AND(ISNUMBER(OFFSET('Water Data'!$C$5,0,10*ROW('Water Data'!C49))),'Data Summary'!BS55="Yes"),100-OFFSET('Water Data'!$C$5,0,10*ROW('Water Data'!C49)),NA())</f>
        <v>#N/A</v>
      </c>
      <c r="E55" s="57" t="e">
        <f ca="true">+IF(AND(ISNUMBER(OFFSET('Water Data'!$C$7,0,10*ROW('Water Data'!C49))),'Data Summary'!BT55="Yes"),OFFSET('Water Data'!$C$7,0,10*ROW('Water Data'!C49)),NA())</f>
        <v>#N/A</v>
      </c>
      <c r="F55" s="57" t="e">
        <f ca="true">+IF(AND(ISNUMBER(OFFSET('Water Data'!$C$10,0,10*ROW('Water Data'!C49))),'Data Summary'!BU55="Yes"),OFFSET('Water Data'!$C$10,0,10*ROW('Water Data'!C49)),NA())</f>
        <v>#N/A</v>
      </c>
      <c r="G55" s="57" t="e">
        <f ca="true">+IF(AND(ISNUMBER(OFFSET('Water Data'!$D$5,0,10*ROW('Water Data'!D49))),'Data Summary'!BV55="Yes"),100-OFFSET('Water Data'!$D$5,0,10*ROW('Water Data'!D49)),NA())</f>
        <v>#N/A</v>
      </c>
      <c r="H55" s="57" t="e">
        <f ca="true">+IF(AND(ISNUMBER(OFFSET('Water Data'!$D$7,0,10*ROW('Water Data'!D49))),'Data Summary'!BW55="Yes"),OFFSET('Water Data'!$D$7,0,10*ROW('Water Data'!D49)),NA())</f>
        <v>#N/A</v>
      </c>
      <c r="I55" s="57" t="e">
        <f ca="true">+IF(AND(ISNUMBER(OFFSET('Water Data'!$D$10,0,10*ROW('Water Data'!D49))),'Data Summary'!BX55="Yes"),OFFSET('Water Data'!$D$10,0,10*ROW('Water Data'!D49)),NA())</f>
        <v>#N/A</v>
      </c>
      <c r="J55" s="57" t="e">
        <f ca="true">+IF(AND(ISNUMBER(OFFSET('Water Data'!$E$5,0,10*ROW('Water Data'!E49))),'Data Summary'!BY55="Yes"),100-OFFSET('Water Data'!$E$5,0,10*ROW('Water Data'!E49)),NA())</f>
        <v>#N/A</v>
      </c>
      <c r="K55" s="57" t="e">
        <f ca="true">+IF(AND(ISNUMBER(OFFSET('Water Data'!$E$7,0,10*ROW('Water Data'!E49))),'Data Summary'!BZ55="Yes"),OFFSET('Water Data'!$E$7,0,10*ROW('Water Data'!E49)),NA())</f>
        <v>#N/A</v>
      </c>
      <c r="L55" s="57" t="e">
        <f ca="true">+IF(AND(ISNUMBER(OFFSET('Water Data'!$E$10,0,10*ROW('Water Data'!E49))),'Data Summary'!CA55="Yes"),OFFSET('Water Data'!$E$10,0,10*ROW('Water Data'!E49)),NA())</f>
        <v>#N/A</v>
      </c>
      <c r="M55" s="57" t="e">
        <f ca="true">+IF(AND(ISNUMBER(OFFSET('Water Data'!$F$5,0,10*ROW('Water Data'!F49))),'Data Summary'!CB55="Yes"),100-OFFSET('Water Data'!$F$5,0,10*ROW('Water Data'!F49)),NA())</f>
        <v>#N/A</v>
      </c>
      <c r="N55" s="57" t="e">
        <f ca="true">+IF(AND(ISNUMBER(OFFSET('Water Data'!$F$7,0,10*ROW('Water Data'!F49))),'Data Summary'!CC55="Yes"),OFFSET('Water Data'!$F$7,0,10*ROW('Water Data'!F49)),NA())</f>
        <v>#N/A</v>
      </c>
      <c r="O55" s="57" t="e">
        <f ca="true">+IF(AND(ISNUMBER(OFFSET('Water Data'!$F$10,0,10*ROW('Water Data'!F49))),'Data Summary'!CD55="Yes"),OFFSET('Water Data'!$F$10,0,10*ROW('Water Data'!F49)),NA())</f>
        <v>#N/A</v>
      </c>
      <c r="P55" s="57" t="e">
        <f ca="true">+IF(AND(ISNUMBER(OFFSET('Water Data'!$G$5,0,10*ROW('Water Data'!G49))),'Data Summary'!CE55="Yes"),100-OFFSET('Water Data'!$G$5,0,10*ROW('Water Data'!G49)),NA())</f>
        <v>#N/A</v>
      </c>
      <c r="Q55" s="57" t="e">
        <f ca="true">+IF(AND(ISNUMBER(OFFSET('Water Data'!$G$7,0,10*ROW('Water Data'!G49))),'Data Summary'!CF55="Yes"),OFFSET('Water Data'!$G$7,0,10*ROW('Water Data'!G49)),NA())</f>
        <v>#N/A</v>
      </c>
      <c r="R55" s="57" t="e">
        <f ca="true">+IF(AND(ISNUMBER(OFFSET('Water Data'!$G$10,0,10*ROW('Water Data'!G49))),'Data Summary'!CG55="Yes"),OFFSET('Water Data'!$G$10,0,10*ROW('Water Data'!G49)),NA())</f>
        <v>#N/A</v>
      </c>
      <c r="S55" s="57" t="e">
        <f ca="true">+IF(AND(ISNUMBER(OFFSET('Water Data'!$H$5,0,10*ROW('Water Data'!H49))),'Data Summary'!CH55="Yes"),100-OFFSET('Water Data'!$H$5,0,10*ROW('Water Data'!H49)),NA())</f>
        <v>#N/A</v>
      </c>
      <c r="T55" s="57" t="e">
        <f ca="true">+IF(AND(ISNUMBER(OFFSET('Water Data'!$H$7,0,10*ROW('Water Data'!H49))),'Data Summary'!CI55="Yes"),OFFSET('Water Data'!$H$7,0,10*ROW('Water Data'!H49)),NA())</f>
        <v>#N/A</v>
      </c>
      <c r="U55" s="57" t="e">
        <f ca="true">+IF(AND(ISNUMBER(OFFSET('Water Data'!$H$10,0,10*ROW('Water Data'!H49))),'Data Summary'!CJ55="Yes"),OFFSET('Water Data'!$H$10,0,10*ROW('Water Data'!H49)),NA())</f>
        <v>#N/A</v>
      </c>
      <c r="V55" s="103" t="e">
        <f ca="true">+IF(AND(ISNUMBER(OFFSET('Sanitation Data'!$C$5,0,10*ROW('Sanitation Data'!C49))),'Data Summary'!CK55="Yes"),100-OFFSET('Sanitation Data'!$C$5,0,10*ROW('Sanitation Data'!C49)),NA())</f>
        <v>#N/A</v>
      </c>
      <c r="W55" s="103" t="e">
        <f ca="true">+IF(AND(ISNUMBER(OFFSET('Sanitation Data'!$C$7,0,10*ROW('Sanitation Data'!C49))),'Data Summary'!CL55="Yes"),OFFSET('Sanitation Data'!$C$7,0,10*ROW('Sanitation Data'!C49)),NA())</f>
        <v>#N/A</v>
      </c>
      <c r="X55" s="103" t="e">
        <f ca="true">+IF(AND(ISNUMBER(OFFSET('Sanitation Data'!$C$11,0,10*ROW('Sanitation Data'!C49))),'Data Summary'!CM55="Yes"),OFFSET('Sanitation Data'!$C$11,0,10*ROW('Sanitation Data'!C49)),NA())</f>
        <v>#N/A</v>
      </c>
      <c r="Y55" s="103" t="e">
        <f ca="true">+IF(AND(ISNUMBER(OFFSET('Sanitation Data'!$C$12,0,10*ROW('Sanitation Data'!C49))),'Data Summary'!CN55="Yes"),OFFSET('Sanitation Data'!$C$12,0,10*ROW('Sanitation Data'!C49)),NA())</f>
        <v>#N/A</v>
      </c>
      <c r="Z55" s="103" t="e">
        <f ca="true">+IF(AND(ISNUMBER(OFFSET('Sanitation Data'!$C$13,0,10*ROW('Sanitation Data'!C49))),'Data Summary'!CO55="Yes"),OFFSET('Sanitation Data'!$C$13,0,10*ROW('Sanitation Data'!C49)),NA())</f>
        <v>#N/A</v>
      </c>
      <c r="AA55" s="103" t="e">
        <f ca="true">+IF(AND(ISNUMBER(OFFSET('Sanitation Data'!$D$5,0,10*ROW('Sanitation Data'!D49))),'Data Summary'!CP55="Yes"),100-OFFSET('Sanitation Data'!$D$5,0,10*ROW('Sanitation Data'!D49)),NA())</f>
        <v>#N/A</v>
      </c>
      <c r="AB55" s="103" t="e">
        <f ca="true">+IF(AND(ISNUMBER(OFFSET('Sanitation Data'!$D$7,0,10*ROW('Sanitation Data'!D49))),'Data Summary'!CQ55="Yes"),OFFSET('Sanitation Data'!$D$7,0,10*ROW('Sanitation Data'!D49)),NA())</f>
        <v>#N/A</v>
      </c>
      <c r="AC55" s="103" t="e">
        <f ca="true">+IF(AND(ISNUMBER(OFFSET('Sanitation Data'!$D$11,0,10*ROW('Sanitation Data'!D49))),'Data Summary'!CR55="Yes"),OFFSET('Sanitation Data'!$D$11,0,10*ROW('Sanitation Data'!D49)),NA())</f>
        <v>#N/A</v>
      </c>
      <c r="AD55" s="103" t="e">
        <f ca="true">+IF(AND(ISNUMBER(OFFSET('Sanitation Data'!$D$12,0,10*ROW('Sanitation Data'!D49))),'Data Summary'!CS55="Yes"),OFFSET('Sanitation Data'!$D$12,0,10*ROW('Sanitation Data'!D49)),NA())</f>
        <v>#N/A</v>
      </c>
      <c r="AE55" s="103" t="e">
        <f ca="true">+IF(AND(ISNUMBER(OFFSET('Sanitation Data'!$D$13,0,10*ROW('Sanitation Data'!D49))),'Data Summary'!CT55="Yes"),OFFSET('Sanitation Data'!$D$13,0,10*ROW('Sanitation Data'!D49)),NA())</f>
        <v>#N/A</v>
      </c>
      <c r="AF55" s="103" t="e">
        <f ca="true">+IF(AND(ISNUMBER(OFFSET('Sanitation Data'!$E$5,0,10*ROW('Sanitation Data'!E49))),'Data Summary'!CU55="Yes"),100-OFFSET('Sanitation Data'!$E$5,0,10*ROW('Sanitation Data'!E49)),NA())</f>
        <v>#N/A</v>
      </c>
      <c r="AG55" s="103" t="e">
        <f ca="true">+IF(AND(ISNUMBER(OFFSET('Sanitation Data'!$E$7,0,10*ROW('Sanitation Data'!E49))),'Data Summary'!CV55="Yes"),OFFSET('Sanitation Data'!$E$7,0,10*ROW('Sanitation Data'!E49)),NA())</f>
        <v>#N/A</v>
      </c>
      <c r="AH55" s="103" t="e">
        <f ca="true">+IF(AND(ISNUMBER(OFFSET('Sanitation Data'!$E$11,0,10*ROW('Sanitation Data'!E49))),'Data Summary'!CW55="Yes"),OFFSET('Sanitation Data'!$E$11,0,10*ROW('Sanitation Data'!E49)),NA())</f>
        <v>#N/A</v>
      </c>
      <c r="AI55" s="103" t="e">
        <f ca="true">+IF(AND(ISNUMBER(OFFSET('Sanitation Data'!$E$12,0,10*ROW('Sanitation Data'!E49))),'Data Summary'!CX55="Yes"),OFFSET('Sanitation Data'!$E$12,0,10*ROW('Sanitation Data'!E49)),NA())</f>
        <v>#N/A</v>
      </c>
      <c r="AJ55" s="103" t="e">
        <f ca="true">+IF(AND(ISNUMBER(OFFSET('Sanitation Data'!$E$13,0,10*ROW('Sanitation Data'!E49))),'Data Summary'!CY55="Yes"),OFFSET('Sanitation Data'!$E$13,0,10*ROW('Sanitation Data'!E49)),NA())</f>
        <v>#N/A</v>
      </c>
      <c r="AK55" s="103" t="e">
        <f ca="true">+IF(AND(ISNUMBER(OFFSET('Sanitation Data'!$F$5,0,10*ROW('Sanitation Data'!F49))),'Data Summary'!CZ55="Yes"),100-OFFSET('Sanitation Data'!$F$5,0,10*ROW('Sanitation Data'!F49)),NA())</f>
        <v>#N/A</v>
      </c>
      <c r="AL55" s="103" t="e">
        <f ca="true">+IF(AND(ISNUMBER(OFFSET('Sanitation Data'!$F$7,0,10*ROW('Sanitation Data'!F49))),'Data Summary'!DA55="Yes"),OFFSET('Sanitation Data'!$F$7,0,10*ROW('Sanitation Data'!F49)),NA())</f>
        <v>#N/A</v>
      </c>
      <c r="AM55" s="103" t="e">
        <f ca="true">+IF(AND(ISNUMBER(OFFSET('Sanitation Data'!$F$11,0,10*ROW('Sanitation Data'!F49))),'Data Summary'!DB55="Yes"),OFFSET('Sanitation Data'!$F$11,0,10*ROW('Sanitation Data'!F49)),NA())</f>
        <v>#N/A</v>
      </c>
      <c r="AN55" s="103" t="e">
        <f ca="true">+IF(AND(ISNUMBER(OFFSET('Sanitation Data'!$F$12,0,10*ROW('Sanitation Data'!F49))),'Data Summary'!DC55="Yes"),OFFSET('Sanitation Data'!$F$12,0,10*ROW('Sanitation Data'!F49)),NA())</f>
        <v>#N/A</v>
      </c>
      <c r="AO55" s="103" t="e">
        <f ca="true">+IF(AND(ISNUMBER(OFFSET('Sanitation Data'!$F$13,0,10*ROW('Sanitation Data'!F49))),'Data Summary'!DD55="Yes"),OFFSET('Sanitation Data'!$F$13,0,10*ROW('Sanitation Data'!F49)),NA())</f>
        <v>#N/A</v>
      </c>
      <c r="AP55" s="103" t="e">
        <f ca="true">+IF(AND(ISNUMBER(OFFSET('Sanitation Data'!$G$5,0,10*ROW('Sanitation Data'!G49))),'Data Summary'!DE55="Yes"),100-OFFSET('Sanitation Data'!$G$5,0,10*ROW('Sanitation Data'!G49)),NA())</f>
        <v>#N/A</v>
      </c>
      <c r="AQ55" s="103" t="e">
        <f ca="true">+IF(AND(ISNUMBER(OFFSET('Sanitation Data'!$G$7,0,10*ROW('Sanitation Data'!G49))),'Data Summary'!DF55="Yes"),OFFSET('Sanitation Data'!$G$7,0,10*ROW('Sanitation Data'!G49)),NA())</f>
        <v>#N/A</v>
      </c>
      <c r="AR55" s="103" t="e">
        <f ca="true">+IF(AND(ISNUMBER(OFFSET('Sanitation Data'!$G$11,0,10*ROW('Sanitation Data'!G49))),'Data Summary'!DG55="Yes"),OFFSET('Sanitation Data'!$G$11,0,10*ROW('Sanitation Data'!G49)),NA())</f>
        <v>#N/A</v>
      </c>
      <c r="AS55" s="103" t="e">
        <f ca="true">+IF(AND(ISNUMBER(OFFSET('Sanitation Data'!$G$12,0,10*ROW('Sanitation Data'!G49))),'Data Summary'!DH55="Yes"),OFFSET('Sanitation Data'!$G$12,0,10*ROW('Sanitation Data'!G49)),NA())</f>
        <v>#N/A</v>
      </c>
      <c r="AT55" s="103" t="e">
        <f ca="true">+IF(AND(ISNUMBER(OFFSET('Sanitation Data'!$G$13,0,10*ROW('Sanitation Data'!G49))),'Data Summary'!DI55="Yes"),OFFSET('Sanitation Data'!$G$13,0,10*ROW('Sanitation Data'!G49)),NA())</f>
        <v>#N/A</v>
      </c>
      <c r="AU55" s="103" t="e">
        <f ca="true">+IF(AND(ISNUMBER(OFFSET('Sanitation Data'!$H$5,0,10*ROW('Sanitation Data'!H49))),'Data Summary'!DJ55="Yes"),100-OFFSET('Sanitation Data'!$H$5,0,10*ROW('Sanitation Data'!H49)),NA())</f>
        <v>#N/A</v>
      </c>
      <c r="AV55" s="103" t="e">
        <f ca="true">+IF(AND(ISNUMBER(OFFSET('Sanitation Data'!$H$7,0,10*ROW('Sanitation Data'!H49))),'Data Summary'!DK55="Yes"),OFFSET('Sanitation Data'!$H$7,0,10*ROW('Sanitation Data'!H49)),NA())</f>
        <v>#N/A</v>
      </c>
      <c r="AW55" s="103" t="e">
        <f ca="true">+IF(AND(ISNUMBER(OFFSET('Sanitation Data'!$H$11,0,10*ROW('Sanitation Data'!H49))),'Data Summary'!DL55="Yes"),OFFSET('Sanitation Data'!$H$11,0,10*ROW('Sanitation Data'!H49)),NA())</f>
        <v>#N/A</v>
      </c>
      <c r="AX55" s="103" t="e">
        <f ca="true">+IF(AND(ISNUMBER(OFFSET('Sanitation Data'!$H$12,0,10*ROW('Sanitation Data'!H49))),'Data Summary'!DM55="Yes"),OFFSET('Sanitation Data'!$H$12,0,10*ROW('Sanitation Data'!H49)),NA())</f>
        <v>#N/A</v>
      </c>
      <c r="AY55" s="103" t="e">
        <f ca="true">+IF(AND(ISNUMBER(OFFSET('Sanitation Data'!$H$13,0,10*ROW('Sanitation Data'!H49))),'Data Summary'!DN55="Yes"),OFFSET('Sanitation Data'!$H$13,0,10*ROW('Sanitation Data'!H49)),NA())</f>
        <v>#N/A</v>
      </c>
      <c r="AZ55" s="108" t="e">
        <f ca="true">+IF(AND(ISNUMBER(OFFSET('Hygiene Data'!$C$6,0,10*ROW('Hygiene Data'!C49))),'Data Summary'!DO55="Yes"),OFFSET('Hygiene Data'!$C$6,0,10*ROW('Hygiene Data'!C49)),NA())</f>
        <v>#N/A</v>
      </c>
      <c r="BA55" s="108" t="e">
        <f ca="true">+IF(AND(ISNUMBER(OFFSET('Hygiene Data'!$C$8,0,10*ROW('Hygiene Data'!C49))),'Data Summary'!DP55="Yes"),OFFSET('Hygiene Data'!$C$8,0,10*ROW('Hygiene Data'!C49)),NA())</f>
        <v>#N/A</v>
      </c>
      <c r="BB55" s="108" t="e">
        <f ca="true">+IF(AND(ISNUMBER(OFFSET('Hygiene Data'!$C$10,0,10*ROW('Hygiene Data'!C49))),'Data Summary'!DQ55="Yes"),OFFSET('Hygiene Data'!$C$10,0,10*ROW('Hygiene Data'!C49)),NA())</f>
        <v>#N/A</v>
      </c>
      <c r="BC55" s="108" t="e">
        <f ca="true">+IF(AND(ISNUMBER(OFFSET('Hygiene Data'!$D$6,0,10*ROW('Hygiene Data'!D49))),'Data Summary'!DR55="Yes"),OFFSET('Hygiene Data'!$D$6,0,10*ROW('Hygiene Data'!D49)),NA())</f>
        <v>#N/A</v>
      </c>
      <c r="BD55" s="108" t="e">
        <f ca="true">+IF(AND(ISNUMBER(OFFSET('Hygiene Data'!$D$8,0,10*ROW('Hygiene Data'!D49))),'Data Summary'!DS55="Yes"),OFFSET('Hygiene Data'!$D$8,0,10*ROW('Hygiene Data'!D49)),NA())</f>
        <v>#N/A</v>
      </c>
      <c r="BE55" s="108" t="e">
        <f ca="true">+IF(AND(ISNUMBER(OFFSET('Hygiene Data'!$D$10,0,10*ROW('Hygiene Data'!D49))),'Data Summary'!DT55="Yes"),OFFSET('Hygiene Data'!$D$10,0,10*ROW('Hygiene Data'!D49)),NA())</f>
        <v>#N/A</v>
      </c>
      <c r="BF55" s="108" t="e">
        <f ca="true">+IF(AND(ISNUMBER(OFFSET('Hygiene Data'!$E$6,0,10*ROW('Hygiene Data'!E49))),'Data Summary'!DU55="Yes"),OFFSET('Hygiene Data'!$E$6,0,10*ROW('Hygiene Data'!E49)),NA())</f>
        <v>#N/A</v>
      </c>
      <c r="BG55" s="108" t="e">
        <f ca="true">+IF(AND(ISNUMBER(OFFSET('Hygiene Data'!$E$8,0,10*ROW('Hygiene Data'!E49))),'Data Summary'!DV55="Yes"),OFFSET('Hygiene Data'!$E$8,0,10*ROW('Hygiene Data'!E49)),NA())</f>
        <v>#N/A</v>
      </c>
      <c r="BH55" s="108" t="e">
        <f ca="true">+IF(AND(ISNUMBER(OFFSET('Hygiene Data'!$E$10,0,10*ROW('Hygiene Data'!E49))),'Data Summary'!DW55="Yes"),OFFSET('Hygiene Data'!$E$10,0,10*ROW('Hygiene Data'!E49)),NA())</f>
        <v>#N/A</v>
      </c>
      <c r="BI55" s="108" t="e">
        <f ca="true">+IF(AND(ISNUMBER(OFFSET('Hygiene Data'!$F$6,0,10*ROW('Hygiene Data'!F49))),'Data Summary'!DX55="Yes"),OFFSET('Hygiene Data'!$F$6,0,10*ROW('Hygiene Data'!F49)),NA())</f>
        <v>#N/A</v>
      </c>
      <c r="BJ55" s="108" t="e">
        <f ca="true">+IF(AND(ISNUMBER(OFFSET('Hygiene Data'!$F$8,0,10*ROW('Hygiene Data'!F49))),'Data Summary'!DY55="Yes"),OFFSET('Hygiene Data'!$F$8,0,10*ROW('Hygiene Data'!F49)),NA())</f>
        <v>#N/A</v>
      </c>
      <c r="BK55" s="108" t="e">
        <f ca="true">+IF(AND(ISNUMBER(OFFSET('Hygiene Data'!$F$10,0,10*ROW('Hygiene Data'!F49))),'Data Summary'!DZ55="Yes"),OFFSET('Hygiene Data'!$F$10,0,10*ROW('Hygiene Data'!F49)),NA())</f>
        <v>#N/A</v>
      </c>
      <c r="BL55" s="108" t="e">
        <f ca="true">+IF(AND(ISNUMBER(OFFSET('Hygiene Data'!$G$6,0,10*ROW('Hygiene Data'!G49))),'Data Summary'!EA55="Yes"),OFFSET('Hygiene Data'!$G$6,0,10*ROW('Hygiene Data'!G49)),NA())</f>
        <v>#N/A</v>
      </c>
      <c r="BM55" s="108" t="e">
        <f ca="true">+IF(AND(ISNUMBER(OFFSET('Hygiene Data'!$G$8,0,10*ROW('Hygiene Data'!G49))),'Data Summary'!EB55="Yes"),OFFSET('Hygiene Data'!$G$8,0,10*ROW('Hygiene Data'!G49)),NA())</f>
        <v>#N/A</v>
      </c>
      <c r="BN55" s="108" t="e">
        <f ca="true">+IF(AND(ISNUMBER(OFFSET('Hygiene Data'!$G$10,0,10*ROW('Hygiene Data'!G49))),'Data Summary'!EC55="Yes"),OFFSET('Hygiene Data'!$G$10,0,10*ROW('Hygiene Data'!G49)),NA())</f>
        <v>#N/A</v>
      </c>
      <c r="BO55" s="108" t="e">
        <f ca="true">+IF(AND(ISNUMBER(OFFSET('Hygiene Data'!$H$6,0,10*ROW('Hygiene Data'!H49))),'Data Summary'!ED55="Yes"),OFFSET('Hygiene Data'!$H$6,0,10*ROW('Hygiene Data'!H49)),NA())</f>
        <v>#N/A</v>
      </c>
      <c r="BP55" s="108" t="e">
        <f ca="true">+IF(AND(ISNUMBER(OFFSET('Hygiene Data'!$H$8,0,10*ROW('Hygiene Data'!H49))),'Data Summary'!EE55="Yes"),OFFSET('Hygiene Data'!$H$8,0,10*ROW('Hygiene Data'!H49)),NA())</f>
        <v>#N/A</v>
      </c>
      <c r="BQ55" s="108" t="e">
        <f ca="true">+IF(AND(ISNUMBER(OFFSET('Hygiene Data'!$H$10,0,10*ROW('Hygiene Data'!H49))),'Data Summary'!EF55="Yes"),OFFSET('Hygiene Data'!$H$10,0,10*ROW('Hygiene Data'!H49)),NA())</f>
        <v>#N/A</v>
      </c>
    </row>
    <row r="56" x14ac:dyDescent="0.2">
      <c r="A56" s="56" t="e">
        <f ca="true">+IF(OFFSET('Water Data'!$B$1,0,10*ROW('Water Data'!B50))="",NA(),OFFSET('Water Data'!$B$1,0,10*ROW('Water Data'!B50)))</f>
        <v>#N/A</v>
      </c>
      <c r="B56" s="56" t="e">
        <f ca="true">+IF(OFFSET('Water Data'!$A$3,0,10*ROW('Water Data'!A53))="",NA(),OFFSET('Water Data'!$A$3,0,10*ROW('Water Data'!A53)))</f>
        <v>#N/A</v>
      </c>
      <c r="C56" s="56" t="e">
        <f ca="true">+IF(OFFSET('Water Data'!$C$3,0,10*ROW('Water Data'!C53))="",NA(),OFFSET('Water Data'!$C$3,0,10*ROW('Water Data'!C53)))</f>
        <v>#N/A</v>
      </c>
      <c r="D56" s="57" t="e">
        <f ca="true">+IF(AND(ISNUMBER(OFFSET('Water Data'!$C$5,0,10*ROW('Water Data'!C50))),'Data Summary'!BS56="Yes"),100-OFFSET('Water Data'!$C$5,0,10*ROW('Water Data'!C50)),NA())</f>
        <v>#N/A</v>
      </c>
      <c r="E56" s="57" t="e">
        <f ca="true">+IF(AND(ISNUMBER(OFFSET('Water Data'!$C$7,0,10*ROW('Water Data'!C50))),'Data Summary'!BT56="Yes"),OFFSET('Water Data'!$C$7,0,10*ROW('Water Data'!C50)),NA())</f>
        <v>#N/A</v>
      </c>
      <c r="F56" s="57" t="e">
        <f ca="true">+IF(AND(ISNUMBER(OFFSET('Water Data'!$C$10,0,10*ROW('Water Data'!C50))),'Data Summary'!BU56="Yes"),OFFSET('Water Data'!$C$10,0,10*ROW('Water Data'!C50)),NA())</f>
        <v>#N/A</v>
      </c>
      <c r="G56" s="57" t="e">
        <f ca="true">+IF(AND(ISNUMBER(OFFSET('Water Data'!$D$5,0,10*ROW('Water Data'!D50))),'Data Summary'!BV56="Yes"),100-OFFSET('Water Data'!$D$5,0,10*ROW('Water Data'!D50)),NA())</f>
        <v>#N/A</v>
      </c>
      <c r="H56" s="57" t="e">
        <f ca="true">+IF(AND(ISNUMBER(OFFSET('Water Data'!$D$7,0,10*ROW('Water Data'!D50))),'Data Summary'!BW56="Yes"),OFFSET('Water Data'!$D$7,0,10*ROW('Water Data'!D50)),NA())</f>
        <v>#N/A</v>
      </c>
      <c r="I56" s="57" t="e">
        <f ca="true">+IF(AND(ISNUMBER(OFFSET('Water Data'!$D$10,0,10*ROW('Water Data'!D50))),'Data Summary'!BX56="Yes"),OFFSET('Water Data'!$D$10,0,10*ROW('Water Data'!D50)),NA())</f>
        <v>#N/A</v>
      </c>
      <c r="J56" s="57" t="e">
        <f ca="true">+IF(AND(ISNUMBER(OFFSET('Water Data'!$E$5,0,10*ROW('Water Data'!E50))),'Data Summary'!BY56="Yes"),100-OFFSET('Water Data'!$E$5,0,10*ROW('Water Data'!E50)),NA())</f>
        <v>#N/A</v>
      </c>
      <c r="K56" s="57" t="e">
        <f ca="true">+IF(AND(ISNUMBER(OFFSET('Water Data'!$E$7,0,10*ROW('Water Data'!E50))),'Data Summary'!BZ56="Yes"),OFFSET('Water Data'!$E$7,0,10*ROW('Water Data'!E50)),NA())</f>
        <v>#N/A</v>
      </c>
      <c r="L56" s="57" t="e">
        <f ca="true">+IF(AND(ISNUMBER(OFFSET('Water Data'!$E$10,0,10*ROW('Water Data'!E50))),'Data Summary'!CA56="Yes"),OFFSET('Water Data'!$E$10,0,10*ROW('Water Data'!E50)),NA())</f>
        <v>#N/A</v>
      </c>
      <c r="M56" s="57" t="e">
        <f ca="true">+IF(AND(ISNUMBER(OFFSET('Water Data'!$F$5,0,10*ROW('Water Data'!F50))),'Data Summary'!CB56="Yes"),100-OFFSET('Water Data'!$F$5,0,10*ROW('Water Data'!F50)),NA())</f>
        <v>#N/A</v>
      </c>
      <c r="N56" s="57" t="e">
        <f ca="true">+IF(AND(ISNUMBER(OFFSET('Water Data'!$F$7,0,10*ROW('Water Data'!F50))),'Data Summary'!CC56="Yes"),OFFSET('Water Data'!$F$7,0,10*ROW('Water Data'!F50)),NA())</f>
        <v>#N/A</v>
      </c>
      <c r="O56" s="57" t="e">
        <f ca="true">+IF(AND(ISNUMBER(OFFSET('Water Data'!$F$10,0,10*ROW('Water Data'!F50))),'Data Summary'!CD56="Yes"),OFFSET('Water Data'!$F$10,0,10*ROW('Water Data'!F50)),NA())</f>
        <v>#N/A</v>
      </c>
      <c r="P56" s="57" t="e">
        <f ca="true">+IF(AND(ISNUMBER(OFFSET('Water Data'!$G$5,0,10*ROW('Water Data'!G50))),'Data Summary'!CE56="Yes"),100-OFFSET('Water Data'!$G$5,0,10*ROW('Water Data'!G50)),NA())</f>
        <v>#N/A</v>
      </c>
      <c r="Q56" s="57" t="e">
        <f ca="true">+IF(AND(ISNUMBER(OFFSET('Water Data'!$G$7,0,10*ROW('Water Data'!G50))),'Data Summary'!CF56="Yes"),OFFSET('Water Data'!$G$7,0,10*ROW('Water Data'!G50)),NA())</f>
        <v>#N/A</v>
      </c>
      <c r="R56" s="57" t="e">
        <f ca="true">+IF(AND(ISNUMBER(OFFSET('Water Data'!$G$10,0,10*ROW('Water Data'!G50))),'Data Summary'!CG56="Yes"),OFFSET('Water Data'!$G$10,0,10*ROW('Water Data'!G50)),NA())</f>
        <v>#N/A</v>
      </c>
      <c r="S56" s="57" t="e">
        <f ca="true">+IF(AND(ISNUMBER(OFFSET('Water Data'!$H$5,0,10*ROW('Water Data'!H50))),'Data Summary'!CH56="Yes"),100-OFFSET('Water Data'!$H$5,0,10*ROW('Water Data'!H50)),NA())</f>
        <v>#N/A</v>
      </c>
      <c r="T56" s="57" t="e">
        <f ca="true">+IF(AND(ISNUMBER(OFFSET('Water Data'!$H$7,0,10*ROW('Water Data'!H50))),'Data Summary'!CI56="Yes"),OFFSET('Water Data'!$H$7,0,10*ROW('Water Data'!H50)),NA())</f>
        <v>#N/A</v>
      </c>
      <c r="U56" s="57" t="e">
        <f ca="true">+IF(AND(ISNUMBER(OFFSET('Water Data'!$H$10,0,10*ROW('Water Data'!H50))),'Data Summary'!CJ56="Yes"),OFFSET('Water Data'!$H$10,0,10*ROW('Water Data'!H50)),NA())</f>
        <v>#N/A</v>
      </c>
      <c r="V56" s="103" t="e">
        <f ca="true">+IF(AND(ISNUMBER(OFFSET('Sanitation Data'!$C$5,0,10*ROW('Sanitation Data'!C50))),'Data Summary'!CK56="Yes"),100-OFFSET('Sanitation Data'!$C$5,0,10*ROW('Sanitation Data'!C50)),NA())</f>
        <v>#N/A</v>
      </c>
      <c r="W56" s="103" t="e">
        <f ca="true">+IF(AND(ISNUMBER(OFFSET('Sanitation Data'!$C$7,0,10*ROW('Sanitation Data'!C50))),'Data Summary'!CL56="Yes"),OFFSET('Sanitation Data'!$C$7,0,10*ROW('Sanitation Data'!C50)),NA())</f>
        <v>#N/A</v>
      </c>
      <c r="X56" s="103" t="e">
        <f ca="true">+IF(AND(ISNUMBER(OFFSET('Sanitation Data'!$C$11,0,10*ROW('Sanitation Data'!C50))),'Data Summary'!CM56="Yes"),OFFSET('Sanitation Data'!$C$11,0,10*ROW('Sanitation Data'!C50)),NA())</f>
        <v>#N/A</v>
      </c>
      <c r="Y56" s="103" t="e">
        <f ca="true">+IF(AND(ISNUMBER(OFFSET('Sanitation Data'!$C$12,0,10*ROW('Sanitation Data'!C50))),'Data Summary'!CN56="Yes"),OFFSET('Sanitation Data'!$C$12,0,10*ROW('Sanitation Data'!C50)),NA())</f>
        <v>#N/A</v>
      </c>
      <c r="Z56" s="103" t="e">
        <f ca="true">+IF(AND(ISNUMBER(OFFSET('Sanitation Data'!$C$13,0,10*ROW('Sanitation Data'!C50))),'Data Summary'!CO56="Yes"),OFFSET('Sanitation Data'!$C$13,0,10*ROW('Sanitation Data'!C50)),NA())</f>
        <v>#N/A</v>
      </c>
      <c r="AA56" s="103" t="e">
        <f ca="true">+IF(AND(ISNUMBER(OFFSET('Sanitation Data'!$D$5,0,10*ROW('Sanitation Data'!D50))),'Data Summary'!CP56="Yes"),100-OFFSET('Sanitation Data'!$D$5,0,10*ROW('Sanitation Data'!D50)),NA())</f>
        <v>#N/A</v>
      </c>
      <c r="AB56" s="103" t="e">
        <f ca="true">+IF(AND(ISNUMBER(OFFSET('Sanitation Data'!$D$7,0,10*ROW('Sanitation Data'!D50))),'Data Summary'!CQ56="Yes"),OFFSET('Sanitation Data'!$D$7,0,10*ROW('Sanitation Data'!D50)),NA())</f>
        <v>#N/A</v>
      </c>
      <c r="AC56" s="103" t="e">
        <f ca="true">+IF(AND(ISNUMBER(OFFSET('Sanitation Data'!$D$11,0,10*ROW('Sanitation Data'!D50))),'Data Summary'!CR56="Yes"),OFFSET('Sanitation Data'!$D$11,0,10*ROW('Sanitation Data'!D50)),NA())</f>
        <v>#N/A</v>
      </c>
      <c r="AD56" s="103" t="e">
        <f ca="true">+IF(AND(ISNUMBER(OFFSET('Sanitation Data'!$D$12,0,10*ROW('Sanitation Data'!D50))),'Data Summary'!CS56="Yes"),OFFSET('Sanitation Data'!$D$12,0,10*ROW('Sanitation Data'!D50)),NA())</f>
        <v>#N/A</v>
      </c>
      <c r="AE56" s="103" t="e">
        <f ca="true">+IF(AND(ISNUMBER(OFFSET('Sanitation Data'!$D$13,0,10*ROW('Sanitation Data'!D50))),'Data Summary'!CT56="Yes"),OFFSET('Sanitation Data'!$D$13,0,10*ROW('Sanitation Data'!D50)),NA())</f>
        <v>#N/A</v>
      </c>
      <c r="AF56" s="103" t="e">
        <f ca="true">+IF(AND(ISNUMBER(OFFSET('Sanitation Data'!$E$5,0,10*ROW('Sanitation Data'!E50))),'Data Summary'!CU56="Yes"),100-OFFSET('Sanitation Data'!$E$5,0,10*ROW('Sanitation Data'!E50)),NA())</f>
        <v>#N/A</v>
      </c>
      <c r="AG56" s="103" t="e">
        <f ca="true">+IF(AND(ISNUMBER(OFFSET('Sanitation Data'!$E$7,0,10*ROW('Sanitation Data'!E50))),'Data Summary'!CV56="Yes"),OFFSET('Sanitation Data'!$E$7,0,10*ROW('Sanitation Data'!E50)),NA())</f>
        <v>#N/A</v>
      </c>
      <c r="AH56" s="103" t="e">
        <f ca="true">+IF(AND(ISNUMBER(OFFSET('Sanitation Data'!$E$11,0,10*ROW('Sanitation Data'!E50))),'Data Summary'!CW56="Yes"),OFFSET('Sanitation Data'!$E$11,0,10*ROW('Sanitation Data'!E50)),NA())</f>
        <v>#N/A</v>
      </c>
      <c r="AI56" s="103" t="e">
        <f ca="true">+IF(AND(ISNUMBER(OFFSET('Sanitation Data'!$E$12,0,10*ROW('Sanitation Data'!E50))),'Data Summary'!CX56="Yes"),OFFSET('Sanitation Data'!$E$12,0,10*ROW('Sanitation Data'!E50)),NA())</f>
        <v>#N/A</v>
      </c>
      <c r="AJ56" s="103" t="e">
        <f ca="true">+IF(AND(ISNUMBER(OFFSET('Sanitation Data'!$E$13,0,10*ROW('Sanitation Data'!E50))),'Data Summary'!CY56="Yes"),OFFSET('Sanitation Data'!$E$13,0,10*ROW('Sanitation Data'!E50)),NA())</f>
        <v>#N/A</v>
      </c>
      <c r="AK56" s="103" t="e">
        <f ca="true">+IF(AND(ISNUMBER(OFFSET('Sanitation Data'!$F$5,0,10*ROW('Sanitation Data'!F50))),'Data Summary'!CZ56="Yes"),100-OFFSET('Sanitation Data'!$F$5,0,10*ROW('Sanitation Data'!F50)),NA())</f>
        <v>#N/A</v>
      </c>
      <c r="AL56" s="103" t="e">
        <f ca="true">+IF(AND(ISNUMBER(OFFSET('Sanitation Data'!$F$7,0,10*ROW('Sanitation Data'!F50))),'Data Summary'!DA56="Yes"),OFFSET('Sanitation Data'!$F$7,0,10*ROW('Sanitation Data'!F50)),NA())</f>
        <v>#N/A</v>
      </c>
      <c r="AM56" s="103" t="e">
        <f ca="true">+IF(AND(ISNUMBER(OFFSET('Sanitation Data'!$F$11,0,10*ROW('Sanitation Data'!F50))),'Data Summary'!DB56="Yes"),OFFSET('Sanitation Data'!$F$11,0,10*ROW('Sanitation Data'!F50)),NA())</f>
        <v>#N/A</v>
      </c>
      <c r="AN56" s="103" t="e">
        <f ca="true">+IF(AND(ISNUMBER(OFFSET('Sanitation Data'!$F$12,0,10*ROW('Sanitation Data'!F50))),'Data Summary'!DC56="Yes"),OFFSET('Sanitation Data'!$F$12,0,10*ROW('Sanitation Data'!F50)),NA())</f>
        <v>#N/A</v>
      </c>
      <c r="AO56" s="103" t="e">
        <f ca="true">+IF(AND(ISNUMBER(OFFSET('Sanitation Data'!$F$13,0,10*ROW('Sanitation Data'!F50))),'Data Summary'!DD56="Yes"),OFFSET('Sanitation Data'!$F$13,0,10*ROW('Sanitation Data'!F50)),NA())</f>
        <v>#N/A</v>
      </c>
      <c r="AP56" s="103" t="e">
        <f ca="true">+IF(AND(ISNUMBER(OFFSET('Sanitation Data'!$G$5,0,10*ROW('Sanitation Data'!G50))),'Data Summary'!DE56="Yes"),100-OFFSET('Sanitation Data'!$G$5,0,10*ROW('Sanitation Data'!G50)),NA())</f>
        <v>#N/A</v>
      </c>
      <c r="AQ56" s="103" t="e">
        <f ca="true">+IF(AND(ISNUMBER(OFFSET('Sanitation Data'!$G$7,0,10*ROW('Sanitation Data'!G50))),'Data Summary'!DF56="Yes"),OFFSET('Sanitation Data'!$G$7,0,10*ROW('Sanitation Data'!G50)),NA())</f>
        <v>#N/A</v>
      </c>
      <c r="AR56" s="103" t="e">
        <f ca="true">+IF(AND(ISNUMBER(OFFSET('Sanitation Data'!$G$11,0,10*ROW('Sanitation Data'!G50))),'Data Summary'!DG56="Yes"),OFFSET('Sanitation Data'!$G$11,0,10*ROW('Sanitation Data'!G50)),NA())</f>
        <v>#N/A</v>
      </c>
      <c r="AS56" s="103" t="e">
        <f ca="true">+IF(AND(ISNUMBER(OFFSET('Sanitation Data'!$G$12,0,10*ROW('Sanitation Data'!G50))),'Data Summary'!DH56="Yes"),OFFSET('Sanitation Data'!$G$12,0,10*ROW('Sanitation Data'!G50)),NA())</f>
        <v>#N/A</v>
      </c>
      <c r="AT56" s="103" t="e">
        <f ca="true">+IF(AND(ISNUMBER(OFFSET('Sanitation Data'!$G$13,0,10*ROW('Sanitation Data'!G50))),'Data Summary'!DI56="Yes"),OFFSET('Sanitation Data'!$G$13,0,10*ROW('Sanitation Data'!G50)),NA())</f>
        <v>#N/A</v>
      </c>
      <c r="AU56" s="103" t="e">
        <f ca="true">+IF(AND(ISNUMBER(OFFSET('Sanitation Data'!$H$5,0,10*ROW('Sanitation Data'!H50))),'Data Summary'!DJ56="Yes"),100-OFFSET('Sanitation Data'!$H$5,0,10*ROW('Sanitation Data'!H50)),NA())</f>
        <v>#N/A</v>
      </c>
      <c r="AV56" s="103" t="e">
        <f ca="true">+IF(AND(ISNUMBER(OFFSET('Sanitation Data'!$H$7,0,10*ROW('Sanitation Data'!H50))),'Data Summary'!DK56="Yes"),OFFSET('Sanitation Data'!$H$7,0,10*ROW('Sanitation Data'!H50)),NA())</f>
        <v>#N/A</v>
      </c>
      <c r="AW56" s="103" t="e">
        <f ca="true">+IF(AND(ISNUMBER(OFFSET('Sanitation Data'!$H$11,0,10*ROW('Sanitation Data'!H50))),'Data Summary'!DL56="Yes"),OFFSET('Sanitation Data'!$H$11,0,10*ROW('Sanitation Data'!H50)),NA())</f>
        <v>#N/A</v>
      </c>
      <c r="AX56" s="103" t="e">
        <f ca="true">+IF(AND(ISNUMBER(OFFSET('Sanitation Data'!$H$12,0,10*ROW('Sanitation Data'!H50))),'Data Summary'!DM56="Yes"),OFFSET('Sanitation Data'!$H$12,0,10*ROW('Sanitation Data'!H50)),NA())</f>
        <v>#N/A</v>
      </c>
      <c r="AY56" s="103" t="e">
        <f ca="true">+IF(AND(ISNUMBER(OFFSET('Sanitation Data'!$H$13,0,10*ROW('Sanitation Data'!H50))),'Data Summary'!DN56="Yes"),OFFSET('Sanitation Data'!$H$13,0,10*ROW('Sanitation Data'!H50)),NA())</f>
        <v>#N/A</v>
      </c>
      <c r="AZ56" s="108" t="e">
        <f ca="true">+IF(AND(ISNUMBER(OFFSET('Hygiene Data'!$C$6,0,10*ROW('Hygiene Data'!C50))),'Data Summary'!DO56="Yes"),OFFSET('Hygiene Data'!$C$6,0,10*ROW('Hygiene Data'!C50)),NA())</f>
        <v>#N/A</v>
      </c>
      <c r="BA56" s="108" t="e">
        <f ca="true">+IF(AND(ISNUMBER(OFFSET('Hygiene Data'!$C$8,0,10*ROW('Hygiene Data'!C50))),'Data Summary'!DP56="Yes"),OFFSET('Hygiene Data'!$C$8,0,10*ROW('Hygiene Data'!C50)),NA())</f>
        <v>#N/A</v>
      </c>
      <c r="BB56" s="108" t="e">
        <f ca="true">+IF(AND(ISNUMBER(OFFSET('Hygiene Data'!$C$10,0,10*ROW('Hygiene Data'!C50))),'Data Summary'!DQ56="Yes"),OFFSET('Hygiene Data'!$C$10,0,10*ROW('Hygiene Data'!C50)),NA())</f>
        <v>#N/A</v>
      </c>
      <c r="BC56" s="108" t="e">
        <f ca="true">+IF(AND(ISNUMBER(OFFSET('Hygiene Data'!$D$6,0,10*ROW('Hygiene Data'!D50))),'Data Summary'!DR56="Yes"),OFFSET('Hygiene Data'!$D$6,0,10*ROW('Hygiene Data'!D50)),NA())</f>
        <v>#N/A</v>
      </c>
      <c r="BD56" s="108" t="e">
        <f ca="true">+IF(AND(ISNUMBER(OFFSET('Hygiene Data'!$D$8,0,10*ROW('Hygiene Data'!D50))),'Data Summary'!DS56="Yes"),OFFSET('Hygiene Data'!$D$8,0,10*ROW('Hygiene Data'!D50)),NA())</f>
        <v>#N/A</v>
      </c>
      <c r="BE56" s="108" t="e">
        <f ca="true">+IF(AND(ISNUMBER(OFFSET('Hygiene Data'!$D$10,0,10*ROW('Hygiene Data'!D50))),'Data Summary'!DT56="Yes"),OFFSET('Hygiene Data'!$D$10,0,10*ROW('Hygiene Data'!D50)),NA())</f>
        <v>#N/A</v>
      </c>
      <c r="BF56" s="108" t="e">
        <f ca="true">+IF(AND(ISNUMBER(OFFSET('Hygiene Data'!$E$6,0,10*ROW('Hygiene Data'!E50))),'Data Summary'!DU56="Yes"),OFFSET('Hygiene Data'!$E$6,0,10*ROW('Hygiene Data'!E50)),NA())</f>
        <v>#N/A</v>
      </c>
      <c r="BG56" s="108" t="e">
        <f ca="true">+IF(AND(ISNUMBER(OFFSET('Hygiene Data'!$E$8,0,10*ROW('Hygiene Data'!E50))),'Data Summary'!DV56="Yes"),OFFSET('Hygiene Data'!$E$8,0,10*ROW('Hygiene Data'!E50)),NA())</f>
        <v>#N/A</v>
      </c>
      <c r="BH56" s="108" t="e">
        <f ca="true">+IF(AND(ISNUMBER(OFFSET('Hygiene Data'!$E$10,0,10*ROW('Hygiene Data'!E50))),'Data Summary'!DW56="Yes"),OFFSET('Hygiene Data'!$E$10,0,10*ROW('Hygiene Data'!E50)),NA())</f>
        <v>#N/A</v>
      </c>
      <c r="BI56" s="108" t="e">
        <f ca="true">+IF(AND(ISNUMBER(OFFSET('Hygiene Data'!$F$6,0,10*ROW('Hygiene Data'!F50))),'Data Summary'!DX56="Yes"),OFFSET('Hygiene Data'!$F$6,0,10*ROW('Hygiene Data'!F50)),NA())</f>
        <v>#N/A</v>
      </c>
      <c r="BJ56" s="108" t="e">
        <f ca="true">+IF(AND(ISNUMBER(OFFSET('Hygiene Data'!$F$8,0,10*ROW('Hygiene Data'!F50))),'Data Summary'!DY56="Yes"),OFFSET('Hygiene Data'!$F$8,0,10*ROW('Hygiene Data'!F50)),NA())</f>
        <v>#N/A</v>
      </c>
      <c r="BK56" s="108" t="e">
        <f ca="true">+IF(AND(ISNUMBER(OFFSET('Hygiene Data'!$F$10,0,10*ROW('Hygiene Data'!F50))),'Data Summary'!DZ56="Yes"),OFFSET('Hygiene Data'!$F$10,0,10*ROW('Hygiene Data'!F50)),NA())</f>
        <v>#N/A</v>
      </c>
      <c r="BL56" s="108" t="e">
        <f ca="true">+IF(AND(ISNUMBER(OFFSET('Hygiene Data'!$G$6,0,10*ROW('Hygiene Data'!G50))),'Data Summary'!EA56="Yes"),OFFSET('Hygiene Data'!$G$6,0,10*ROW('Hygiene Data'!G50)),NA())</f>
        <v>#N/A</v>
      </c>
      <c r="BM56" s="108" t="e">
        <f ca="true">+IF(AND(ISNUMBER(OFFSET('Hygiene Data'!$G$8,0,10*ROW('Hygiene Data'!G50))),'Data Summary'!EB56="Yes"),OFFSET('Hygiene Data'!$G$8,0,10*ROW('Hygiene Data'!G50)),NA())</f>
        <v>#N/A</v>
      </c>
      <c r="BN56" s="108" t="e">
        <f ca="true">+IF(AND(ISNUMBER(OFFSET('Hygiene Data'!$G$10,0,10*ROW('Hygiene Data'!G50))),'Data Summary'!EC56="Yes"),OFFSET('Hygiene Data'!$G$10,0,10*ROW('Hygiene Data'!G50)),NA())</f>
        <v>#N/A</v>
      </c>
      <c r="BO56" s="108" t="e">
        <f ca="true">+IF(AND(ISNUMBER(OFFSET('Hygiene Data'!$H$6,0,10*ROW('Hygiene Data'!H50))),'Data Summary'!ED56="Yes"),OFFSET('Hygiene Data'!$H$6,0,10*ROW('Hygiene Data'!H50)),NA())</f>
        <v>#N/A</v>
      </c>
      <c r="BP56" s="108" t="e">
        <f ca="true">+IF(AND(ISNUMBER(OFFSET('Hygiene Data'!$H$8,0,10*ROW('Hygiene Data'!H50))),'Data Summary'!EE56="Yes"),OFFSET('Hygiene Data'!$H$8,0,10*ROW('Hygiene Data'!H50)),NA())</f>
        <v>#N/A</v>
      </c>
      <c r="BQ56" s="108" t="e">
        <f ca="true">+IF(AND(ISNUMBER(OFFSET('Hygiene Data'!$H$10,0,10*ROW('Hygiene Data'!H50))),'Data Summary'!EF56="Yes"),OFFSET('Hygiene Data'!$H$10,0,10*ROW('Hygiene Data'!H50)),NA())</f>
        <v>#N/A</v>
      </c>
    </row>
    <row r="57" x14ac:dyDescent="0.2">
      <c r="A57" s="56" t="e">
        <f ca="true">+IF(OFFSET('Water Data'!$B$1,0,10*ROW('Water Data'!B51))="",NA(),OFFSET('Water Data'!$B$1,0,10*ROW('Water Data'!B51)))</f>
        <v>#N/A</v>
      </c>
      <c r="B57" s="56" t="e">
        <f ca="true">+IF(OFFSET('Water Data'!$A$3,0,10*ROW('Water Data'!A54))="",NA(),OFFSET('Water Data'!$A$3,0,10*ROW('Water Data'!A54)))</f>
        <v>#N/A</v>
      </c>
      <c r="C57" s="56" t="e">
        <f ca="true">+IF(OFFSET('Water Data'!$C$3,0,10*ROW('Water Data'!C54))="",NA(),OFFSET('Water Data'!$C$3,0,10*ROW('Water Data'!C54)))</f>
        <v>#N/A</v>
      </c>
      <c r="D57" s="57" t="e">
        <f ca="true">+IF(AND(ISNUMBER(OFFSET('Water Data'!$C$5,0,10*ROW('Water Data'!C51))),'Data Summary'!BS57="Yes"),100-OFFSET('Water Data'!$C$5,0,10*ROW('Water Data'!C51)),NA())</f>
        <v>#N/A</v>
      </c>
      <c r="E57" s="57" t="e">
        <f ca="true">+IF(AND(ISNUMBER(OFFSET('Water Data'!$C$7,0,10*ROW('Water Data'!C51))),'Data Summary'!BT57="Yes"),OFFSET('Water Data'!$C$7,0,10*ROW('Water Data'!C51)),NA())</f>
        <v>#N/A</v>
      </c>
      <c r="F57" s="57" t="e">
        <f ca="true">+IF(AND(ISNUMBER(OFFSET('Water Data'!$C$10,0,10*ROW('Water Data'!C51))),'Data Summary'!BU57="Yes"),OFFSET('Water Data'!$C$10,0,10*ROW('Water Data'!C51)),NA())</f>
        <v>#N/A</v>
      </c>
      <c r="G57" s="57" t="e">
        <f ca="true">+IF(AND(ISNUMBER(OFFSET('Water Data'!$D$5,0,10*ROW('Water Data'!D51))),'Data Summary'!BV57="Yes"),100-OFFSET('Water Data'!$D$5,0,10*ROW('Water Data'!D51)),NA())</f>
        <v>#N/A</v>
      </c>
      <c r="H57" s="57" t="e">
        <f ca="true">+IF(AND(ISNUMBER(OFFSET('Water Data'!$D$7,0,10*ROW('Water Data'!D51))),'Data Summary'!BW57="Yes"),OFFSET('Water Data'!$D$7,0,10*ROW('Water Data'!D51)),NA())</f>
        <v>#N/A</v>
      </c>
      <c r="I57" s="57" t="e">
        <f ca="true">+IF(AND(ISNUMBER(OFFSET('Water Data'!$D$10,0,10*ROW('Water Data'!D51))),'Data Summary'!BX57="Yes"),OFFSET('Water Data'!$D$10,0,10*ROW('Water Data'!D51)),NA())</f>
        <v>#N/A</v>
      </c>
      <c r="J57" s="57" t="e">
        <f ca="true">+IF(AND(ISNUMBER(OFFSET('Water Data'!$E$5,0,10*ROW('Water Data'!E51))),'Data Summary'!BY57="Yes"),100-OFFSET('Water Data'!$E$5,0,10*ROW('Water Data'!E51)),NA())</f>
        <v>#N/A</v>
      </c>
      <c r="K57" s="57" t="e">
        <f ca="true">+IF(AND(ISNUMBER(OFFSET('Water Data'!$E$7,0,10*ROW('Water Data'!E51))),'Data Summary'!BZ57="Yes"),OFFSET('Water Data'!$E$7,0,10*ROW('Water Data'!E51)),NA())</f>
        <v>#N/A</v>
      </c>
      <c r="L57" s="57" t="e">
        <f ca="true">+IF(AND(ISNUMBER(OFFSET('Water Data'!$E$10,0,10*ROW('Water Data'!E51))),'Data Summary'!CA57="Yes"),OFFSET('Water Data'!$E$10,0,10*ROW('Water Data'!E51)),NA())</f>
        <v>#N/A</v>
      </c>
      <c r="M57" s="57" t="e">
        <f ca="true">+IF(AND(ISNUMBER(OFFSET('Water Data'!$F$5,0,10*ROW('Water Data'!F51))),'Data Summary'!CB57="Yes"),100-OFFSET('Water Data'!$F$5,0,10*ROW('Water Data'!F51)),NA())</f>
        <v>#N/A</v>
      </c>
      <c r="N57" s="57" t="e">
        <f ca="true">+IF(AND(ISNUMBER(OFFSET('Water Data'!$F$7,0,10*ROW('Water Data'!F51))),'Data Summary'!CC57="Yes"),OFFSET('Water Data'!$F$7,0,10*ROW('Water Data'!F51)),NA())</f>
        <v>#N/A</v>
      </c>
      <c r="O57" s="57" t="e">
        <f ca="true">+IF(AND(ISNUMBER(OFFSET('Water Data'!$F$10,0,10*ROW('Water Data'!F51))),'Data Summary'!CD57="Yes"),OFFSET('Water Data'!$F$10,0,10*ROW('Water Data'!F51)),NA())</f>
        <v>#N/A</v>
      </c>
      <c r="P57" s="57" t="e">
        <f ca="true">+IF(AND(ISNUMBER(OFFSET('Water Data'!$G$5,0,10*ROW('Water Data'!G51))),'Data Summary'!CE57="Yes"),100-OFFSET('Water Data'!$G$5,0,10*ROW('Water Data'!G51)),NA())</f>
        <v>#N/A</v>
      </c>
      <c r="Q57" s="57" t="e">
        <f ca="true">+IF(AND(ISNUMBER(OFFSET('Water Data'!$G$7,0,10*ROW('Water Data'!G51))),'Data Summary'!CF57="Yes"),OFFSET('Water Data'!$G$7,0,10*ROW('Water Data'!G51)),NA())</f>
        <v>#N/A</v>
      </c>
      <c r="R57" s="57" t="e">
        <f ca="true">+IF(AND(ISNUMBER(OFFSET('Water Data'!$G$10,0,10*ROW('Water Data'!G51))),'Data Summary'!CG57="Yes"),OFFSET('Water Data'!$G$10,0,10*ROW('Water Data'!G51)),NA())</f>
        <v>#N/A</v>
      </c>
      <c r="S57" s="57" t="e">
        <f ca="true">+IF(AND(ISNUMBER(OFFSET('Water Data'!$H$5,0,10*ROW('Water Data'!H51))),'Data Summary'!CH57="Yes"),100-OFFSET('Water Data'!$H$5,0,10*ROW('Water Data'!H51)),NA())</f>
        <v>#N/A</v>
      </c>
      <c r="T57" s="57" t="e">
        <f ca="true">+IF(AND(ISNUMBER(OFFSET('Water Data'!$H$7,0,10*ROW('Water Data'!H51))),'Data Summary'!CI57="Yes"),OFFSET('Water Data'!$H$7,0,10*ROW('Water Data'!H51)),NA())</f>
        <v>#N/A</v>
      </c>
      <c r="U57" s="57" t="e">
        <f ca="true">+IF(AND(ISNUMBER(OFFSET('Water Data'!$H$10,0,10*ROW('Water Data'!H51))),'Data Summary'!CJ57="Yes"),OFFSET('Water Data'!$H$10,0,10*ROW('Water Data'!H51)),NA())</f>
        <v>#N/A</v>
      </c>
      <c r="V57" s="103" t="e">
        <f ca="true">+IF(AND(ISNUMBER(OFFSET('Sanitation Data'!$C$5,0,10*ROW('Sanitation Data'!C51))),'Data Summary'!CK57="Yes"),100-OFFSET('Sanitation Data'!$C$5,0,10*ROW('Sanitation Data'!C51)),NA())</f>
        <v>#N/A</v>
      </c>
      <c r="W57" s="103" t="e">
        <f ca="true">+IF(AND(ISNUMBER(OFFSET('Sanitation Data'!$C$7,0,10*ROW('Sanitation Data'!C51))),'Data Summary'!CL57="Yes"),OFFSET('Sanitation Data'!$C$7,0,10*ROW('Sanitation Data'!C51)),NA())</f>
        <v>#N/A</v>
      </c>
      <c r="X57" s="103" t="e">
        <f ca="true">+IF(AND(ISNUMBER(OFFSET('Sanitation Data'!$C$11,0,10*ROW('Sanitation Data'!C51))),'Data Summary'!CM57="Yes"),OFFSET('Sanitation Data'!$C$11,0,10*ROW('Sanitation Data'!C51)),NA())</f>
        <v>#N/A</v>
      </c>
      <c r="Y57" s="103" t="e">
        <f ca="true">+IF(AND(ISNUMBER(OFFSET('Sanitation Data'!$C$12,0,10*ROW('Sanitation Data'!C51))),'Data Summary'!CN57="Yes"),OFFSET('Sanitation Data'!$C$12,0,10*ROW('Sanitation Data'!C51)),NA())</f>
        <v>#N/A</v>
      </c>
      <c r="Z57" s="103" t="e">
        <f ca="true">+IF(AND(ISNUMBER(OFFSET('Sanitation Data'!$C$13,0,10*ROW('Sanitation Data'!C51))),'Data Summary'!CO57="Yes"),OFFSET('Sanitation Data'!$C$13,0,10*ROW('Sanitation Data'!C51)),NA())</f>
        <v>#N/A</v>
      </c>
      <c r="AA57" s="103" t="e">
        <f ca="true">+IF(AND(ISNUMBER(OFFSET('Sanitation Data'!$D$5,0,10*ROW('Sanitation Data'!D51))),'Data Summary'!CP57="Yes"),100-OFFSET('Sanitation Data'!$D$5,0,10*ROW('Sanitation Data'!D51)),NA())</f>
        <v>#N/A</v>
      </c>
      <c r="AB57" s="103" t="e">
        <f ca="true">+IF(AND(ISNUMBER(OFFSET('Sanitation Data'!$D$7,0,10*ROW('Sanitation Data'!D51))),'Data Summary'!CQ57="Yes"),OFFSET('Sanitation Data'!$D$7,0,10*ROW('Sanitation Data'!D51)),NA())</f>
        <v>#N/A</v>
      </c>
      <c r="AC57" s="103" t="e">
        <f ca="true">+IF(AND(ISNUMBER(OFFSET('Sanitation Data'!$D$11,0,10*ROW('Sanitation Data'!D51))),'Data Summary'!CR57="Yes"),OFFSET('Sanitation Data'!$D$11,0,10*ROW('Sanitation Data'!D51)),NA())</f>
        <v>#N/A</v>
      </c>
      <c r="AD57" s="103" t="e">
        <f ca="true">+IF(AND(ISNUMBER(OFFSET('Sanitation Data'!$D$12,0,10*ROW('Sanitation Data'!D51))),'Data Summary'!CS57="Yes"),OFFSET('Sanitation Data'!$D$12,0,10*ROW('Sanitation Data'!D51)),NA())</f>
        <v>#N/A</v>
      </c>
      <c r="AE57" s="103" t="e">
        <f ca="true">+IF(AND(ISNUMBER(OFFSET('Sanitation Data'!$D$13,0,10*ROW('Sanitation Data'!D51))),'Data Summary'!CT57="Yes"),OFFSET('Sanitation Data'!$D$13,0,10*ROW('Sanitation Data'!D51)),NA())</f>
        <v>#N/A</v>
      </c>
      <c r="AF57" s="103" t="e">
        <f ca="true">+IF(AND(ISNUMBER(OFFSET('Sanitation Data'!$E$5,0,10*ROW('Sanitation Data'!E51))),'Data Summary'!CU57="Yes"),100-OFFSET('Sanitation Data'!$E$5,0,10*ROW('Sanitation Data'!E51)),NA())</f>
        <v>#N/A</v>
      </c>
      <c r="AG57" s="103" t="e">
        <f ca="true">+IF(AND(ISNUMBER(OFFSET('Sanitation Data'!$E$7,0,10*ROW('Sanitation Data'!E51))),'Data Summary'!CV57="Yes"),OFFSET('Sanitation Data'!$E$7,0,10*ROW('Sanitation Data'!E51)),NA())</f>
        <v>#N/A</v>
      </c>
      <c r="AH57" s="103" t="e">
        <f ca="true">+IF(AND(ISNUMBER(OFFSET('Sanitation Data'!$E$11,0,10*ROW('Sanitation Data'!E51))),'Data Summary'!CW57="Yes"),OFFSET('Sanitation Data'!$E$11,0,10*ROW('Sanitation Data'!E51)),NA())</f>
        <v>#N/A</v>
      </c>
      <c r="AI57" s="103" t="e">
        <f ca="true">+IF(AND(ISNUMBER(OFFSET('Sanitation Data'!$E$12,0,10*ROW('Sanitation Data'!E51))),'Data Summary'!CX57="Yes"),OFFSET('Sanitation Data'!$E$12,0,10*ROW('Sanitation Data'!E51)),NA())</f>
        <v>#N/A</v>
      </c>
      <c r="AJ57" s="103" t="e">
        <f ca="true">+IF(AND(ISNUMBER(OFFSET('Sanitation Data'!$E$13,0,10*ROW('Sanitation Data'!E51))),'Data Summary'!CY57="Yes"),OFFSET('Sanitation Data'!$E$13,0,10*ROW('Sanitation Data'!E51)),NA())</f>
        <v>#N/A</v>
      </c>
      <c r="AK57" s="103" t="e">
        <f ca="true">+IF(AND(ISNUMBER(OFFSET('Sanitation Data'!$F$5,0,10*ROW('Sanitation Data'!F51))),'Data Summary'!CZ57="Yes"),100-OFFSET('Sanitation Data'!$F$5,0,10*ROW('Sanitation Data'!F51)),NA())</f>
        <v>#N/A</v>
      </c>
      <c r="AL57" s="103" t="e">
        <f ca="true">+IF(AND(ISNUMBER(OFFSET('Sanitation Data'!$F$7,0,10*ROW('Sanitation Data'!F51))),'Data Summary'!DA57="Yes"),OFFSET('Sanitation Data'!$F$7,0,10*ROW('Sanitation Data'!F51)),NA())</f>
        <v>#N/A</v>
      </c>
      <c r="AM57" s="103" t="e">
        <f ca="true">+IF(AND(ISNUMBER(OFFSET('Sanitation Data'!$F$11,0,10*ROW('Sanitation Data'!F51))),'Data Summary'!DB57="Yes"),OFFSET('Sanitation Data'!$F$11,0,10*ROW('Sanitation Data'!F51)),NA())</f>
        <v>#N/A</v>
      </c>
      <c r="AN57" s="103" t="e">
        <f ca="true">+IF(AND(ISNUMBER(OFFSET('Sanitation Data'!$F$12,0,10*ROW('Sanitation Data'!F51))),'Data Summary'!DC57="Yes"),OFFSET('Sanitation Data'!$F$12,0,10*ROW('Sanitation Data'!F51)),NA())</f>
        <v>#N/A</v>
      </c>
      <c r="AO57" s="103" t="e">
        <f ca="true">+IF(AND(ISNUMBER(OFFSET('Sanitation Data'!$F$13,0,10*ROW('Sanitation Data'!F51))),'Data Summary'!DD57="Yes"),OFFSET('Sanitation Data'!$F$13,0,10*ROW('Sanitation Data'!F51)),NA())</f>
        <v>#N/A</v>
      </c>
      <c r="AP57" s="103" t="e">
        <f ca="true">+IF(AND(ISNUMBER(OFFSET('Sanitation Data'!$G$5,0,10*ROW('Sanitation Data'!G51))),'Data Summary'!DE57="Yes"),100-OFFSET('Sanitation Data'!$G$5,0,10*ROW('Sanitation Data'!G51)),NA())</f>
        <v>#N/A</v>
      </c>
      <c r="AQ57" s="103" t="e">
        <f ca="true">+IF(AND(ISNUMBER(OFFSET('Sanitation Data'!$G$7,0,10*ROW('Sanitation Data'!G51))),'Data Summary'!DF57="Yes"),OFFSET('Sanitation Data'!$G$7,0,10*ROW('Sanitation Data'!G51)),NA())</f>
        <v>#N/A</v>
      </c>
      <c r="AR57" s="103" t="e">
        <f ca="true">+IF(AND(ISNUMBER(OFFSET('Sanitation Data'!$G$11,0,10*ROW('Sanitation Data'!G51))),'Data Summary'!DG57="Yes"),OFFSET('Sanitation Data'!$G$11,0,10*ROW('Sanitation Data'!G51)),NA())</f>
        <v>#N/A</v>
      </c>
      <c r="AS57" s="103" t="e">
        <f ca="true">+IF(AND(ISNUMBER(OFFSET('Sanitation Data'!$G$12,0,10*ROW('Sanitation Data'!G51))),'Data Summary'!DH57="Yes"),OFFSET('Sanitation Data'!$G$12,0,10*ROW('Sanitation Data'!G51)),NA())</f>
        <v>#N/A</v>
      </c>
      <c r="AT57" s="103" t="e">
        <f ca="true">+IF(AND(ISNUMBER(OFFSET('Sanitation Data'!$G$13,0,10*ROW('Sanitation Data'!G51))),'Data Summary'!DI57="Yes"),OFFSET('Sanitation Data'!$G$13,0,10*ROW('Sanitation Data'!G51)),NA())</f>
        <v>#N/A</v>
      </c>
      <c r="AU57" s="103" t="e">
        <f ca="true">+IF(AND(ISNUMBER(OFFSET('Sanitation Data'!$H$5,0,10*ROW('Sanitation Data'!H51))),'Data Summary'!DJ57="Yes"),100-OFFSET('Sanitation Data'!$H$5,0,10*ROW('Sanitation Data'!H51)),NA())</f>
        <v>#N/A</v>
      </c>
      <c r="AV57" s="103" t="e">
        <f ca="true">+IF(AND(ISNUMBER(OFFSET('Sanitation Data'!$H$7,0,10*ROW('Sanitation Data'!H51))),'Data Summary'!DK57="Yes"),OFFSET('Sanitation Data'!$H$7,0,10*ROW('Sanitation Data'!H51)),NA())</f>
        <v>#N/A</v>
      </c>
      <c r="AW57" s="103" t="e">
        <f ca="true">+IF(AND(ISNUMBER(OFFSET('Sanitation Data'!$H$11,0,10*ROW('Sanitation Data'!H51))),'Data Summary'!DL57="Yes"),OFFSET('Sanitation Data'!$H$11,0,10*ROW('Sanitation Data'!H51)),NA())</f>
        <v>#N/A</v>
      </c>
      <c r="AX57" s="103" t="e">
        <f ca="true">+IF(AND(ISNUMBER(OFFSET('Sanitation Data'!$H$12,0,10*ROW('Sanitation Data'!H51))),'Data Summary'!DM57="Yes"),OFFSET('Sanitation Data'!$H$12,0,10*ROW('Sanitation Data'!H51)),NA())</f>
        <v>#N/A</v>
      </c>
      <c r="AY57" s="103" t="e">
        <f ca="true">+IF(AND(ISNUMBER(OFFSET('Sanitation Data'!$H$13,0,10*ROW('Sanitation Data'!H51))),'Data Summary'!DN57="Yes"),OFFSET('Sanitation Data'!$H$13,0,10*ROW('Sanitation Data'!H51)),NA())</f>
        <v>#N/A</v>
      </c>
      <c r="AZ57" s="108" t="e">
        <f ca="true">+IF(AND(ISNUMBER(OFFSET('Hygiene Data'!$C$6,0,10*ROW('Hygiene Data'!C51))),'Data Summary'!DO57="Yes"),OFFSET('Hygiene Data'!$C$6,0,10*ROW('Hygiene Data'!C51)),NA())</f>
        <v>#N/A</v>
      </c>
      <c r="BA57" s="108" t="e">
        <f ca="true">+IF(AND(ISNUMBER(OFFSET('Hygiene Data'!$C$8,0,10*ROW('Hygiene Data'!C51))),'Data Summary'!DP57="Yes"),OFFSET('Hygiene Data'!$C$8,0,10*ROW('Hygiene Data'!C51)),NA())</f>
        <v>#N/A</v>
      </c>
      <c r="BB57" s="108" t="e">
        <f ca="true">+IF(AND(ISNUMBER(OFFSET('Hygiene Data'!$C$10,0,10*ROW('Hygiene Data'!C51))),'Data Summary'!DQ57="Yes"),OFFSET('Hygiene Data'!$C$10,0,10*ROW('Hygiene Data'!C51)),NA())</f>
        <v>#N/A</v>
      </c>
      <c r="BC57" s="108" t="e">
        <f ca="true">+IF(AND(ISNUMBER(OFFSET('Hygiene Data'!$D$6,0,10*ROW('Hygiene Data'!D51))),'Data Summary'!DR57="Yes"),OFFSET('Hygiene Data'!$D$6,0,10*ROW('Hygiene Data'!D51)),NA())</f>
        <v>#N/A</v>
      </c>
      <c r="BD57" s="108" t="e">
        <f ca="true">+IF(AND(ISNUMBER(OFFSET('Hygiene Data'!$D$8,0,10*ROW('Hygiene Data'!D51))),'Data Summary'!DS57="Yes"),OFFSET('Hygiene Data'!$D$8,0,10*ROW('Hygiene Data'!D51)),NA())</f>
        <v>#N/A</v>
      </c>
      <c r="BE57" s="108" t="e">
        <f ca="true">+IF(AND(ISNUMBER(OFFSET('Hygiene Data'!$D$10,0,10*ROW('Hygiene Data'!D51))),'Data Summary'!DT57="Yes"),OFFSET('Hygiene Data'!$D$10,0,10*ROW('Hygiene Data'!D51)),NA())</f>
        <v>#N/A</v>
      </c>
      <c r="BF57" s="108" t="e">
        <f ca="true">+IF(AND(ISNUMBER(OFFSET('Hygiene Data'!$E$6,0,10*ROW('Hygiene Data'!E51))),'Data Summary'!DU57="Yes"),OFFSET('Hygiene Data'!$E$6,0,10*ROW('Hygiene Data'!E51)),NA())</f>
        <v>#N/A</v>
      </c>
      <c r="BG57" s="108" t="e">
        <f ca="true">+IF(AND(ISNUMBER(OFFSET('Hygiene Data'!$E$8,0,10*ROW('Hygiene Data'!E51))),'Data Summary'!DV57="Yes"),OFFSET('Hygiene Data'!$E$8,0,10*ROW('Hygiene Data'!E51)),NA())</f>
        <v>#N/A</v>
      </c>
      <c r="BH57" s="108" t="e">
        <f ca="true">+IF(AND(ISNUMBER(OFFSET('Hygiene Data'!$E$10,0,10*ROW('Hygiene Data'!E51))),'Data Summary'!DW57="Yes"),OFFSET('Hygiene Data'!$E$10,0,10*ROW('Hygiene Data'!E51)),NA())</f>
        <v>#N/A</v>
      </c>
      <c r="BI57" s="108" t="e">
        <f ca="true">+IF(AND(ISNUMBER(OFFSET('Hygiene Data'!$F$6,0,10*ROW('Hygiene Data'!F51))),'Data Summary'!DX57="Yes"),OFFSET('Hygiene Data'!$F$6,0,10*ROW('Hygiene Data'!F51)),NA())</f>
        <v>#N/A</v>
      </c>
      <c r="BJ57" s="108" t="e">
        <f ca="true">+IF(AND(ISNUMBER(OFFSET('Hygiene Data'!$F$8,0,10*ROW('Hygiene Data'!F51))),'Data Summary'!DY57="Yes"),OFFSET('Hygiene Data'!$F$8,0,10*ROW('Hygiene Data'!F51)),NA())</f>
        <v>#N/A</v>
      </c>
      <c r="BK57" s="108" t="e">
        <f ca="true">+IF(AND(ISNUMBER(OFFSET('Hygiene Data'!$F$10,0,10*ROW('Hygiene Data'!F51))),'Data Summary'!DZ57="Yes"),OFFSET('Hygiene Data'!$F$10,0,10*ROW('Hygiene Data'!F51)),NA())</f>
        <v>#N/A</v>
      </c>
      <c r="BL57" s="108" t="e">
        <f ca="true">+IF(AND(ISNUMBER(OFFSET('Hygiene Data'!$G$6,0,10*ROW('Hygiene Data'!G51))),'Data Summary'!EA57="Yes"),OFFSET('Hygiene Data'!$G$6,0,10*ROW('Hygiene Data'!G51)),NA())</f>
        <v>#N/A</v>
      </c>
      <c r="BM57" s="108" t="e">
        <f ca="true">+IF(AND(ISNUMBER(OFFSET('Hygiene Data'!$G$8,0,10*ROW('Hygiene Data'!G51))),'Data Summary'!EB57="Yes"),OFFSET('Hygiene Data'!$G$8,0,10*ROW('Hygiene Data'!G51)),NA())</f>
        <v>#N/A</v>
      </c>
      <c r="BN57" s="108" t="e">
        <f ca="true">+IF(AND(ISNUMBER(OFFSET('Hygiene Data'!$G$10,0,10*ROW('Hygiene Data'!G51))),'Data Summary'!EC57="Yes"),OFFSET('Hygiene Data'!$G$10,0,10*ROW('Hygiene Data'!G51)),NA())</f>
        <v>#N/A</v>
      </c>
      <c r="BO57" s="108" t="e">
        <f ca="true">+IF(AND(ISNUMBER(OFFSET('Hygiene Data'!$H$6,0,10*ROW('Hygiene Data'!H51))),'Data Summary'!ED57="Yes"),OFFSET('Hygiene Data'!$H$6,0,10*ROW('Hygiene Data'!H51)),NA())</f>
        <v>#N/A</v>
      </c>
      <c r="BP57" s="108" t="e">
        <f ca="true">+IF(AND(ISNUMBER(OFFSET('Hygiene Data'!$H$8,0,10*ROW('Hygiene Data'!H51))),'Data Summary'!EE57="Yes"),OFFSET('Hygiene Data'!$H$8,0,10*ROW('Hygiene Data'!H51)),NA())</f>
        <v>#N/A</v>
      </c>
      <c r="BQ57" s="108" t="e">
        <f ca="true">+IF(AND(ISNUMBER(OFFSET('Hygiene Data'!$H$10,0,10*ROW('Hygiene Data'!H51))),'Data Summary'!EF57="Yes"),OFFSET('Hygiene Data'!$H$10,0,10*ROW('Hygiene Data'!H51)),NA())</f>
        <v>#N/A</v>
      </c>
    </row>
    <row r="58" x14ac:dyDescent="0.2">
      <c r="A58" s="56" t="e">
        <f ca="true">+IF(OFFSET('Water Data'!$B$1,0,10*ROW('Water Data'!B52))="",NA(),OFFSET('Water Data'!$B$1,0,10*ROW('Water Data'!B52)))</f>
        <v>#N/A</v>
      </c>
      <c r="B58" s="56" t="e">
        <f ca="true">+IF(OFFSET('Water Data'!$A$3,0,10*ROW('Water Data'!A55))="",NA(),OFFSET('Water Data'!$A$3,0,10*ROW('Water Data'!A55)))</f>
        <v>#N/A</v>
      </c>
      <c r="C58" s="56" t="e">
        <f ca="true">+IF(OFFSET('Water Data'!$C$3,0,10*ROW('Water Data'!C55))="",NA(),OFFSET('Water Data'!$C$3,0,10*ROW('Water Data'!C55)))</f>
        <v>#N/A</v>
      </c>
      <c r="D58" s="57" t="e">
        <f ca="true">+IF(AND(ISNUMBER(OFFSET('Water Data'!$C$5,0,10*ROW('Water Data'!C52))),'Data Summary'!BS58="Yes"),100-OFFSET('Water Data'!$C$5,0,10*ROW('Water Data'!C52)),NA())</f>
        <v>#N/A</v>
      </c>
      <c r="E58" s="57" t="e">
        <f ca="true">+IF(AND(ISNUMBER(OFFSET('Water Data'!$C$7,0,10*ROW('Water Data'!C52))),'Data Summary'!BT58="Yes"),OFFSET('Water Data'!$C$7,0,10*ROW('Water Data'!C52)),NA())</f>
        <v>#N/A</v>
      </c>
      <c r="F58" s="57" t="e">
        <f ca="true">+IF(AND(ISNUMBER(OFFSET('Water Data'!$C$10,0,10*ROW('Water Data'!C52))),'Data Summary'!BU58="Yes"),OFFSET('Water Data'!$C$10,0,10*ROW('Water Data'!C52)),NA())</f>
        <v>#N/A</v>
      </c>
      <c r="G58" s="57" t="e">
        <f ca="true">+IF(AND(ISNUMBER(OFFSET('Water Data'!$D$5,0,10*ROW('Water Data'!D52))),'Data Summary'!BV58="Yes"),100-OFFSET('Water Data'!$D$5,0,10*ROW('Water Data'!D52)),NA())</f>
        <v>#N/A</v>
      </c>
      <c r="H58" s="57" t="e">
        <f ca="true">+IF(AND(ISNUMBER(OFFSET('Water Data'!$D$7,0,10*ROW('Water Data'!D52))),'Data Summary'!BW58="Yes"),OFFSET('Water Data'!$D$7,0,10*ROW('Water Data'!D52)),NA())</f>
        <v>#N/A</v>
      </c>
      <c r="I58" s="57" t="e">
        <f ca="true">+IF(AND(ISNUMBER(OFFSET('Water Data'!$D$10,0,10*ROW('Water Data'!D52))),'Data Summary'!BX58="Yes"),OFFSET('Water Data'!$D$10,0,10*ROW('Water Data'!D52)),NA())</f>
        <v>#N/A</v>
      </c>
      <c r="J58" s="57" t="e">
        <f ca="true">+IF(AND(ISNUMBER(OFFSET('Water Data'!$E$5,0,10*ROW('Water Data'!E52))),'Data Summary'!BY58="Yes"),100-OFFSET('Water Data'!$E$5,0,10*ROW('Water Data'!E52)),NA())</f>
        <v>#N/A</v>
      </c>
      <c r="K58" s="57" t="e">
        <f ca="true">+IF(AND(ISNUMBER(OFFSET('Water Data'!$E$7,0,10*ROW('Water Data'!E52))),'Data Summary'!BZ58="Yes"),OFFSET('Water Data'!$E$7,0,10*ROW('Water Data'!E52)),NA())</f>
        <v>#N/A</v>
      </c>
      <c r="L58" s="57" t="e">
        <f ca="true">+IF(AND(ISNUMBER(OFFSET('Water Data'!$E$10,0,10*ROW('Water Data'!E52))),'Data Summary'!CA58="Yes"),OFFSET('Water Data'!$E$10,0,10*ROW('Water Data'!E52)),NA())</f>
        <v>#N/A</v>
      </c>
      <c r="M58" s="57" t="e">
        <f ca="true">+IF(AND(ISNUMBER(OFFSET('Water Data'!$F$5,0,10*ROW('Water Data'!F52))),'Data Summary'!CB58="Yes"),100-OFFSET('Water Data'!$F$5,0,10*ROW('Water Data'!F52)),NA())</f>
        <v>#N/A</v>
      </c>
      <c r="N58" s="57" t="e">
        <f ca="true">+IF(AND(ISNUMBER(OFFSET('Water Data'!$F$7,0,10*ROW('Water Data'!F52))),'Data Summary'!CC58="Yes"),OFFSET('Water Data'!$F$7,0,10*ROW('Water Data'!F52)),NA())</f>
        <v>#N/A</v>
      </c>
      <c r="O58" s="57" t="e">
        <f ca="true">+IF(AND(ISNUMBER(OFFSET('Water Data'!$F$10,0,10*ROW('Water Data'!F52))),'Data Summary'!CD58="Yes"),OFFSET('Water Data'!$F$10,0,10*ROW('Water Data'!F52)),NA())</f>
        <v>#N/A</v>
      </c>
      <c r="P58" s="57" t="e">
        <f ca="true">+IF(AND(ISNUMBER(OFFSET('Water Data'!$G$5,0,10*ROW('Water Data'!G52))),'Data Summary'!CE58="Yes"),100-OFFSET('Water Data'!$G$5,0,10*ROW('Water Data'!G52)),NA())</f>
        <v>#N/A</v>
      </c>
      <c r="Q58" s="57" t="e">
        <f ca="true">+IF(AND(ISNUMBER(OFFSET('Water Data'!$G$7,0,10*ROW('Water Data'!G52))),'Data Summary'!CF58="Yes"),OFFSET('Water Data'!$G$7,0,10*ROW('Water Data'!G52)),NA())</f>
        <v>#N/A</v>
      </c>
      <c r="R58" s="57" t="e">
        <f ca="true">+IF(AND(ISNUMBER(OFFSET('Water Data'!$G$10,0,10*ROW('Water Data'!G52))),'Data Summary'!CG58="Yes"),OFFSET('Water Data'!$G$10,0,10*ROW('Water Data'!G52)),NA())</f>
        <v>#N/A</v>
      </c>
      <c r="S58" s="57" t="e">
        <f ca="true">+IF(AND(ISNUMBER(OFFSET('Water Data'!$H$5,0,10*ROW('Water Data'!H52))),'Data Summary'!CH58="Yes"),100-OFFSET('Water Data'!$H$5,0,10*ROW('Water Data'!H52)),NA())</f>
        <v>#N/A</v>
      </c>
      <c r="T58" s="57" t="e">
        <f ca="true">+IF(AND(ISNUMBER(OFFSET('Water Data'!$H$7,0,10*ROW('Water Data'!H52))),'Data Summary'!CI58="Yes"),OFFSET('Water Data'!$H$7,0,10*ROW('Water Data'!H52)),NA())</f>
        <v>#N/A</v>
      </c>
      <c r="U58" s="57" t="e">
        <f ca="true">+IF(AND(ISNUMBER(OFFSET('Water Data'!$H$10,0,10*ROW('Water Data'!H52))),'Data Summary'!CJ58="Yes"),OFFSET('Water Data'!$H$10,0,10*ROW('Water Data'!H52)),NA())</f>
        <v>#N/A</v>
      </c>
      <c r="V58" s="103" t="e">
        <f ca="true">+IF(AND(ISNUMBER(OFFSET('Sanitation Data'!$C$5,0,10*ROW('Sanitation Data'!C52))),'Data Summary'!CK58="Yes"),100-OFFSET('Sanitation Data'!$C$5,0,10*ROW('Sanitation Data'!C52)),NA())</f>
        <v>#N/A</v>
      </c>
      <c r="W58" s="103" t="e">
        <f ca="true">+IF(AND(ISNUMBER(OFFSET('Sanitation Data'!$C$7,0,10*ROW('Sanitation Data'!C52))),'Data Summary'!CL58="Yes"),OFFSET('Sanitation Data'!$C$7,0,10*ROW('Sanitation Data'!C52)),NA())</f>
        <v>#N/A</v>
      </c>
      <c r="X58" s="103" t="e">
        <f ca="true">+IF(AND(ISNUMBER(OFFSET('Sanitation Data'!$C$11,0,10*ROW('Sanitation Data'!C52))),'Data Summary'!CM58="Yes"),OFFSET('Sanitation Data'!$C$11,0,10*ROW('Sanitation Data'!C52)),NA())</f>
        <v>#N/A</v>
      </c>
      <c r="Y58" s="103" t="e">
        <f ca="true">+IF(AND(ISNUMBER(OFFSET('Sanitation Data'!$C$12,0,10*ROW('Sanitation Data'!C52))),'Data Summary'!CN58="Yes"),OFFSET('Sanitation Data'!$C$12,0,10*ROW('Sanitation Data'!C52)),NA())</f>
        <v>#N/A</v>
      </c>
      <c r="Z58" s="103" t="e">
        <f ca="true">+IF(AND(ISNUMBER(OFFSET('Sanitation Data'!$C$13,0,10*ROW('Sanitation Data'!C52))),'Data Summary'!CO58="Yes"),OFFSET('Sanitation Data'!$C$13,0,10*ROW('Sanitation Data'!C52)),NA())</f>
        <v>#N/A</v>
      </c>
      <c r="AA58" s="103" t="e">
        <f ca="true">+IF(AND(ISNUMBER(OFFSET('Sanitation Data'!$D$5,0,10*ROW('Sanitation Data'!D52))),'Data Summary'!CP58="Yes"),100-OFFSET('Sanitation Data'!$D$5,0,10*ROW('Sanitation Data'!D52)),NA())</f>
        <v>#N/A</v>
      </c>
      <c r="AB58" s="103" t="e">
        <f ca="true">+IF(AND(ISNUMBER(OFFSET('Sanitation Data'!$D$7,0,10*ROW('Sanitation Data'!D52))),'Data Summary'!CQ58="Yes"),OFFSET('Sanitation Data'!$D$7,0,10*ROW('Sanitation Data'!D52)),NA())</f>
        <v>#N/A</v>
      </c>
      <c r="AC58" s="103" t="e">
        <f ca="true">+IF(AND(ISNUMBER(OFFSET('Sanitation Data'!$D$11,0,10*ROW('Sanitation Data'!D52))),'Data Summary'!CR58="Yes"),OFFSET('Sanitation Data'!$D$11,0,10*ROW('Sanitation Data'!D52)),NA())</f>
        <v>#N/A</v>
      </c>
      <c r="AD58" s="103" t="e">
        <f ca="true">+IF(AND(ISNUMBER(OFFSET('Sanitation Data'!$D$12,0,10*ROW('Sanitation Data'!D52))),'Data Summary'!CS58="Yes"),OFFSET('Sanitation Data'!$D$12,0,10*ROW('Sanitation Data'!D52)),NA())</f>
        <v>#N/A</v>
      </c>
      <c r="AE58" s="103" t="e">
        <f ca="true">+IF(AND(ISNUMBER(OFFSET('Sanitation Data'!$D$13,0,10*ROW('Sanitation Data'!D52))),'Data Summary'!CT58="Yes"),OFFSET('Sanitation Data'!$D$13,0,10*ROW('Sanitation Data'!D52)),NA())</f>
        <v>#N/A</v>
      </c>
      <c r="AF58" s="103" t="e">
        <f ca="true">+IF(AND(ISNUMBER(OFFSET('Sanitation Data'!$E$5,0,10*ROW('Sanitation Data'!E52))),'Data Summary'!CU58="Yes"),100-OFFSET('Sanitation Data'!$E$5,0,10*ROW('Sanitation Data'!E52)),NA())</f>
        <v>#N/A</v>
      </c>
      <c r="AG58" s="103" t="e">
        <f ca="true">+IF(AND(ISNUMBER(OFFSET('Sanitation Data'!$E$7,0,10*ROW('Sanitation Data'!E52))),'Data Summary'!CV58="Yes"),OFFSET('Sanitation Data'!$E$7,0,10*ROW('Sanitation Data'!E52)),NA())</f>
        <v>#N/A</v>
      </c>
      <c r="AH58" s="103" t="e">
        <f ca="true">+IF(AND(ISNUMBER(OFFSET('Sanitation Data'!$E$11,0,10*ROW('Sanitation Data'!E52))),'Data Summary'!CW58="Yes"),OFFSET('Sanitation Data'!$E$11,0,10*ROW('Sanitation Data'!E52)),NA())</f>
        <v>#N/A</v>
      </c>
      <c r="AI58" s="103" t="e">
        <f ca="true">+IF(AND(ISNUMBER(OFFSET('Sanitation Data'!$E$12,0,10*ROW('Sanitation Data'!E52))),'Data Summary'!CX58="Yes"),OFFSET('Sanitation Data'!$E$12,0,10*ROW('Sanitation Data'!E52)),NA())</f>
        <v>#N/A</v>
      </c>
      <c r="AJ58" s="103" t="e">
        <f ca="true">+IF(AND(ISNUMBER(OFFSET('Sanitation Data'!$E$13,0,10*ROW('Sanitation Data'!E52))),'Data Summary'!CY58="Yes"),OFFSET('Sanitation Data'!$E$13,0,10*ROW('Sanitation Data'!E52)),NA())</f>
        <v>#N/A</v>
      </c>
      <c r="AK58" s="103" t="e">
        <f ca="true">+IF(AND(ISNUMBER(OFFSET('Sanitation Data'!$F$5,0,10*ROW('Sanitation Data'!F52))),'Data Summary'!CZ58="Yes"),100-OFFSET('Sanitation Data'!$F$5,0,10*ROW('Sanitation Data'!F52)),NA())</f>
        <v>#N/A</v>
      </c>
      <c r="AL58" s="103" t="e">
        <f ca="true">+IF(AND(ISNUMBER(OFFSET('Sanitation Data'!$F$7,0,10*ROW('Sanitation Data'!F52))),'Data Summary'!DA58="Yes"),OFFSET('Sanitation Data'!$F$7,0,10*ROW('Sanitation Data'!F52)),NA())</f>
        <v>#N/A</v>
      </c>
      <c r="AM58" s="103" t="e">
        <f ca="true">+IF(AND(ISNUMBER(OFFSET('Sanitation Data'!$F$11,0,10*ROW('Sanitation Data'!F52))),'Data Summary'!DB58="Yes"),OFFSET('Sanitation Data'!$F$11,0,10*ROW('Sanitation Data'!F52)),NA())</f>
        <v>#N/A</v>
      </c>
      <c r="AN58" s="103" t="e">
        <f ca="true">+IF(AND(ISNUMBER(OFFSET('Sanitation Data'!$F$12,0,10*ROW('Sanitation Data'!F52))),'Data Summary'!DC58="Yes"),OFFSET('Sanitation Data'!$F$12,0,10*ROW('Sanitation Data'!F52)),NA())</f>
        <v>#N/A</v>
      </c>
      <c r="AO58" s="103" t="e">
        <f ca="true">+IF(AND(ISNUMBER(OFFSET('Sanitation Data'!$F$13,0,10*ROW('Sanitation Data'!F52))),'Data Summary'!DD58="Yes"),OFFSET('Sanitation Data'!$F$13,0,10*ROW('Sanitation Data'!F52)),NA())</f>
        <v>#N/A</v>
      </c>
      <c r="AP58" s="103" t="e">
        <f ca="true">+IF(AND(ISNUMBER(OFFSET('Sanitation Data'!$G$5,0,10*ROW('Sanitation Data'!G52))),'Data Summary'!DE58="Yes"),100-OFFSET('Sanitation Data'!$G$5,0,10*ROW('Sanitation Data'!G52)),NA())</f>
        <v>#N/A</v>
      </c>
      <c r="AQ58" s="103" t="e">
        <f ca="true">+IF(AND(ISNUMBER(OFFSET('Sanitation Data'!$G$7,0,10*ROW('Sanitation Data'!G52))),'Data Summary'!DF58="Yes"),OFFSET('Sanitation Data'!$G$7,0,10*ROW('Sanitation Data'!G52)),NA())</f>
        <v>#N/A</v>
      </c>
      <c r="AR58" s="103" t="e">
        <f ca="true">+IF(AND(ISNUMBER(OFFSET('Sanitation Data'!$G$11,0,10*ROW('Sanitation Data'!G52))),'Data Summary'!DG58="Yes"),OFFSET('Sanitation Data'!$G$11,0,10*ROW('Sanitation Data'!G52)),NA())</f>
        <v>#N/A</v>
      </c>
      <c r="AS58" s="103" t="e">
        <f ca="true">+IF(AND(ISNUMBER(OFFSET('Sanitation Data'!$G$12,0,10*ROW('Sanitation Data'!G52))),'Data Summary'!DH58="Yes"),OFFSET('Sanitation Data'!$G$12,0,10*ROW('Sanitation Data'!G52)),NA())</f>
        <v>#N/A</v>
      </c>
      <c r="AT58" s="103" t="e">
        <f ca="true">+IF(AND(ISNUMBER(OFFSET('Sanitation Data'!$G$13,0,10*ROW('Sanitation Data'!G52))),'Data Summary'!DI58="Yes"),OFFSET('Sanitation Data'!$G$13,0,10*ROW('Sanitation Data'!G52)),NA())</f>
        <v>#N/A</v>
      </c>
      <c r="AU58" s="103" t="e">
        <f ca="true">+IF(AND(ISNUMBER(OFFSET('Sanitation Data'!$H$5,0,10*ROW('Sanitation Data'!H52))),'Data Summary'!DJ58="Yes"),100-OFFSET('Sanitation Data'!$H$5,0,10*ROW('Sanitation Data'!H52)),NA())</f>
        <v>#N/A</v>
      </c>
      <c r="AV58" s="103" t="e">
        <f ca="true">+IF(AND(ISNUMBER(OFFSET('Sanitation Data'!$H$7,0,10*ROW('Sanitation Data'!H52))),'Data Summary'!DK58="Yes"),OFFSET('Sanitation Data'!$H$7,0,10*ROW('Sanitation Data'!H52)),NA())</f>
        <v>#N/A</v>
      </c>
      <c r="AW58" s="103" t="e">
        <f ca="true">+IF(AND(ISNUMBER(OFFSET('Sanitation Data'!$H$11,0,10*ROW('Sanitation Data'!H52))),'Data Summary'!DL58="Yes"),OFFSET('Sanitation Data'!$H$11,0,10*ROW('Sanitation Data'!H52)),NA())</f>
        <v>#N/A</v>
      </c>
      <c r="AX58" s="103" t="e">
        <f ca="true">+IF(AND(ISNUMBER(OFFSET('Sanitation Data'!$H$12,0,10*ROW('Sanitation Data'!H52))),'Data Summary'!DM58="Yes"),OFFSET('Sanitation Data'!$H$12,0,10*ROW('Sanitation Data'!H52)),NA())</f>
        <v>#N/A</v>
      </c>
      <c r="AY58" s="103" t="e">
        <f ca="true">+IF(AND(ISNUMBER(OFFSET('Sanitation Data'!$H$13,0,10*ROW('Sanitation Data'!H52))),'Data Summary'!DN58="Yes"),OFFSET('Sanitation Data'!$H$13,0,10*ROW('Sanitation Data'!H52)),NA())</f>
        <v>#N/A</v>
      </c>
      <c r="AZ58" s="108" t="e">
        <f ca="true">+IF(AND(ISNUMBER(OFFSET('Hygiene Data'!$C$6,0,10*ROW('Hygiene Data'!C52))),'Data Summary'!DO58="Yes"),OFFSET('Hygiene Data'!$C$6,0,10*ROW('Hygiene Data'!C52)),NA())</f>
        <v>#N/A</v>
      </c>
      <c r="BA58" s="108" t="e">
        <f ca="true">+IF(AND(ISNUMBER(OFFSET('Hygiene Data'!$C$8,0,10*ROW('Hygiene Data'!C52))),'Data Summary'!DP58="Yes"),OFFSET('Hygiene Data'!$C$8,0,10*ROW('Hygiene Data'!C52)),NA())</f>
        <v>#N/A</v>
      </c>
      <c r="BB58" s="108" t="e">
        <f ca="true">+IF(AND(ISNUMBER(OFFSET('Hygiene Data'!$C$10,0,10*ROW('Hygiene Data'!C52))),'Data Summary'!DQ58="Yes"),OFFSET('Hygiene Data'!$C$10,0,10*ROW('Hygiene Data'!C52)),NA())</f>
        <v>#N/A</v>
      </c>
      <c r="BC58" s="108" t="e">
        <f ca="true">+IF(AND(ISNUMBER(OFFSET('Hygiene Data'!$D$6,0,10*ROW('Hygiene Data'!D52))),'Data Summary'!DR58="Yes"),OFFSET('Hygiene Data'!$D$6,0,10*ROW('Hygiene Data'!D52)),NA())</f>
        <v>#N/A</v>
      </c>
      <c r="BD58" s="108" t="e">
        <f ca="true">+IF(AND(ISNUMBER(OFFSET('Hygiene Data'!$D$8,0,10*ROW('Hygiene Data'!D52))),'Data Summary'!DS58="Yes"),OFFSET('Hygiene Data'!$D$8,0,10*ROW('Hygiene Data'!D52)),NA())</f>
        <v>#N/A</v>
      </c>
      <c r="BE58" s="108" t="e">
        <f ca="true">+IF(AND(ISNUMBER(OFFSET('Hygiene Data'!$D$10,0,10*ROW('Hygiene Data'!D52))),'Data Summary'!DT58="Yes"),OFFSET('Hygiene Data'!$D$10,0,10*ROW('Hygiene Data'!D52)),NA())</f>
        <v>#N/A</v>
      </c>
      <c r="BF58" s="108" t="e">
        <f ca="true">+IF(AND(ISNUMBER(OFFSET('Hygiene Data'!$E$6,0,10*ROW('Hygiene Data'!E52))),'Data Summary'!DU58="Yes"),OFFSET('Hygiene Data'!$E$6,0,10*ROW('Hygiene Data'!E52)),NA())</f>
        <v>#N/A</v>
      </c>
      <c r="BG58" s="108" t="e">
        <f ca="true">+IF(AND(ISNUMBER(OFFSET('Hygiene Data'!$E$8,0,10*ROW('Hygiene Data'!E52))),'Data Summary'!DV58="Yes"),OFFSET('Hygiene Data'!$E$8,0,10*ROW('Hygiene Data'!E52)),NA())</f>
        <v>#N/A</v>
      </c>
      <c r="BH58" s="108" t="e">
        <f ca="true">+IF(AND(ISNUMBER(OFFSET('Hygiene Data'!$E$10,0,10*ROW('Hygiene Data'!E52))),'Data Summary'!DW58="Yes"),OFFSET('Hygiene Data'!$E$10,0,10*ROW('Hygiene Data'!E52)),NA())</f>
        <v>#N/A</v>
      </c>
      <c r="BI58" s="108" t="e">
        <f ca="true">+IF(AND(ISNUMBER(OFFSET('Hygiene Data'!$F$6,0,10*ROW('Hygiene Data'!F52))),'Data Summary'!DX58="Yes"),OFFSET('Hygiene Data'!$F$6,0,10*ROW('Hygiene Data'!F52)),NA())</f>
        <v>#N/A</v>
      </c>
      <c r="BJ58" s="108" t="e">
        <f ca="true">+IF(AND(ISNUMBER(OFFSET('Hygiene Data'!$F$8,0,10*ROW('Hygiene Data'!F52))),'Data Summary'!DY58="Yes"),OFFSET('Hygiene Data'!$F$8,0,10*ROW('Hygiene Data'!F52)),NA())</f>
        <v>#N/A</v>
      </c>
      <c r="BK58" s="108" t="e">
        <f ca="true">+IF(AND(ISNUMBER(OFFSET('Hygiene Data'!$F$10,0,10*ROW('Hygiene Data'!F52))),'Data Summary'!DZ58="Yes"),OFFSET('Hygiene Data'!$F$10,0,10*ROW('Hygiene Data'!F52)),NA())</f>
        <v>#N/A</v>
      </c>
      <c r="BL58" s="108" t="e">
        <f ca="true">+IF(AND(ISNUMBER(OFFSET('Hygiene Data'!$G$6,0,10*ROW('Hygiene Data'!G52))),'Data Summary'!EA58="Yes"),OFFSET('Hygiene Data'!$G$6,0,10*ROW('Hygiene Data'!G52)),NA())</f>
        <v>#N/A</v>
      </c>
      <c r="BM58" s="108" t="e">
        <f ca="true">+IF(AND(ISNUMBER(OFFSET('Hygiene Data'!$G$8,0,10*ROW('Hygiene Data'!G52))),'Data Summary'!EB58="Yes"),OFFSET('Hygiene Data'!$G$8,0,10*ROW('Hygiene Data'!G52)),NA())</f>
        <v>#N/A</v>
      </c>
      <c r="BN58" s="108" t="e">
        <f ca="true">+IF(AND(ISNUMBER(OFFSET('Hygiene Data'!$G$10,0,10*ROW('Hygiene Data'!G52))),'Data Summary'!EC58="Yes"),OFFSET('Hygiene Data'!$G$10,0,10*ROW('Hygiene Data'!G52)),NA())</f>
        <v>#N/A</v>
      </c>
      <c r="BO58" s="108" t="e">
        <f ca="true">+IF(AND(ISNUMBER(OFFSET('Hygiene Data'!$H$6,0,10*ROW('Hygiene Data'!H52))),'Data Summary'!ED58="Yes"),OFFSET('Hygiene Data'!$H$6,0,10*ROW('Hygiene Data'!H52)),NA())</f>
        <v>#N/A</v>
      </c>
      <c r="BP58" s="108" t="e">
        <f ca="true">+IF(AND(ISNUMBER(OFFSET('Hygiene Data'!$H$8,0,10*ROW('Hygiene Data'!H52))),'Data Summary'!EE58="Yes"),OFFSET('Hygiene Data'!$H$8,0,10*ROW('Hygiene Data'!H52)),NA())</f>
        <v>#N/A</v>
      </c>
      <c r="BQ58" s="108" t="e">
        <f ca="true">+IF(AND(ISNUMBER(OFFSET('Hygiene Data'!$H$10,0,10*ROW('Hygiene Data'!H52))),'Data Summary'!EF58="Yes"),OFFSET('Hygiene Data'!$H$10,0,10*ROW('Hygiene Data'!H52)),NA())</f>
        <v>#N/A</v>
      </c>
    </row>
    <row r="59" x14ac:dyDescent="0.2">
      <c r="A59" s="56" t="e">
        <f ca="true">+IF(OFFSET('Water Data'!$B$1,0,10*ROW('Water Data'!B53))="",NA(),OFFSET('Water Data'!$B$1,0,10*ROW('Water Data'!B53)))</f>
        <v>#N/A</v>
      </c>
      <c r="B59" s="56" t="e">
        <f ca="true">+IF(OFFSET('Water Data'!$A$3,0,10*ROW('Water Data'!A56))="",NA(),OFFSET('Water Data'!$A$3,0,10*ROW('Water Data'!A56)))</f>
        <v>#N/A</v>
      </c>
      <c r="C59" s="56" t="e">
        <f ca="true">+IF(OFFSET('Water Data'!$C$3,0,10*ROW('Water Data'!C56))="",NA(),OFFSET('Water Data'!$C$3,0,10*ROW('Water Data'!C56)))</f>
        <v>#N/A</v>
      </c>
      <c r="D59" s="57" t="e">
        <f ca="true">+IF(AND(ISNUMBER(OFFSET('Water Data'!$C$5,0,10*ROW('Water Data'!C53))),'Data Summary'!BS59="Yes"),100-OFFSET('Water Data'!$C$5,0,10*ROW('Water Data'!C53)),NA())</f>
        <v>#N/A</v>
      </c>
      <c r="E59" s="57" t="e">
        <f ca="true">+IF(AND(ISNUMBER(OFFSET('Water Data'!$C$7,0,10*ROW('Water Data'!C53))),'Data Summary'!BT59="Yes"),OFFSET('Water Data'!$C$7,0,10*ROW('Water Data'!C53)),NA())</f>
        <v>#N/A</v>
      </c>
      <c r="F59" s="57" t="e">
        <f ca="true">+IF(AND(ISNUMBER(OFFSET('Water Data'!$C$10,0,10*ROW('Water Data'!C53))),'Data Summary'!BU59="Yes"),OFFSET('Water Data'!$C$10,0,10*ROW('Water Data'!C53)),NA())</f>
        <v>#N/A</v>
      </c>
      <c r="G59" s="57" t="e">
        <f ca="true">+IF(AND(ISNUMBER(OFFSET('Water Data'!$D$5,0,10*ROW('Water Data'!D53))),'Data Summary'!BV59="Yes"),100-OFFSET('Water Data'!$D$5,0,10*ROW('Water Data'!D53)),NA())</f>
        <v>#N/A</v>
      </c>
      <c r="H59" s="57" t="e">
        <f ca="true">+IF(AND(ISNUMBER(OFFSET('Water Data'!$D$7,0,10*ROW('Water Data'!D53))),'Data Summary'!BW59="Yes"),OFFSET('Water Data'!$D$7,0,10*ROW('Water Data'!D53)),NA())</f>
        <v>#N/A</v>
      </c>
      <c r="I59" s="57" t="e">
        <f ca="true">+IF(AND(ISNUMBER(OFFSET('Water Data'!$D$10,0,10*ROW('Water Data'!D53))),'Data Summary'!BX59="Yes"),OFFSET('Water Data'!$D$10,0,10*ROW('Water Data'!D53)),NA())</f>
        <v>#N/A</v>
      </c>
      <c r="J59" s="57" t="e">
        <f ca="true">+IF(AND(ISNUMBER(OFFSET('Water Data'!$E$5,0,10*ROW('Water Data'!E53))),'Data Summary'!BY59="Yes"),100-OFFSET('Water Data'!$E$5,0,10*ROW('Water Data'!E53)),NA())</f>
        <v>#N/A</v>
      </c>
      <c r="K59" s="57" t="e">
        <f ca="true">+IF(AND(ISNUMBER(OFFSET('Water Data'!$E$7,0,10*ROW('Water Data'!E53))),'Data Summary'!BZ59="Yes"),OFFSET('Water Data'!$E$7,0,10*ROW('Water Data'!E53)),NA())</f>
        <v>#N/A</v>
      </c>
      <c r="L59" s="57" t="e">
        <f ca="true">+IF(AND(ISNUMBER(OFFSET('Water Data'!$E$10,0,10*ROW('Water Data'!E53))),'Data Summary'!CA59="Yes"),OFFSET('Water Data'!$E$10,0,10*ROW('Water Data'!E53)),NA())</f>
        <v>#N/A</v>
      </c>
      <c r="M59" s="57" t="e">
        <f ca="true">+IF(AND(ISNUMBER(OFFSET('Water Data'!$F$5,0,10*ROW('Water Data'!F53))),'Data Summary'!CB59="Yes"),100-OFFSET('Water Data'!$F$5,0,10*ROW('Water Data'!F53)),NA())</f>
        <v>#N/A</v>
      </c>
      <c r="N59" s="57" t="e">
        <f ca="true">+IF(AND(ISNUMBER(OFFSET('Water Data'!$F$7,0,10*ROW('Water Data'!F53))),'Data Summary'!CC59="Yes"),OFFSET('Water Data'!$F$7,0,10*ROW('Water Data'!F53)),NA())</f>
        <v>#N/A</v>
      </c>
      <c r="O59" s="57" t="e">
        <f ca="true">+IF(AND(ISNUMBER(OFFSET('Water Data'!$F$10,0,10*ROW('Water Data'!F53))),'Data Summary'!CD59="Yes"),OFFSET('Water Data'!$F$10,0,10*ROW('Water Data'!F53)),NA())</f>
        <v>#N/A</v>
      </c>
      <c r="P59" s="57" t="e">
        <f ca="true">+IF(AND(ISNUMBER(OFFSET('Water Data'!$G$5,0,10*ROW('Water Data'!G53))),'Data Summary'!CE59="Yes"),100-OFFSET('Water Data'!$G$5,0,10*ROW('Water Data'!G53)),NA())</f>
        <v>#N/A</v>
      </c>
      <c r="Q59" s="57" t="e">
        <f ca="true">+IF(AND(ISNUMBER(OFFSET('Water Data'!$G$7,0,10*ROW('Water Data'!G53))),'Data Summary'!CF59="Yes"),OFFSET('Water Data'!$G$7,0,10*ROW('Water Data'!G53)),NA())</f>
        <v>#N/A</v>
      </c>
      <c r="R59" s="57" t="e">
        <f ca="true">+IF(AND(ISNUMBER(OFFSET('Water Data'!$G$10,0,10*ROW('Water Data'!G53))),'Data Summary'!CG59="Yes"),OFFSET('Water Data'!$G$10,0,10*ROW('Water Data'!G53)),NA())</f>
        <v>#N/A</v>
      </c>
      <c r="S59" s="57" t="e">
        <f ca="true">+IF(AND(ISNUMBER(OFFSET('Water Data'!$H$5,0,10*ROW('Water Data'!H53))),'Data Summary'!CH59="Yes"),100-OFFSET('Water Data'!$H$5,0,10*ROW('Water Data'!H53)),NA())</f>
        <v>#N/A</v>
      </c>
      <c r="T59" s="57" t="e">
        <f ca="true">+IF(AND(ISNUMBER(OFFSET('Water Data'!$H$7,0,10*ROW('Water Data'!H53))),'Data Summary'!CI59="Yes"),OFFSET('Water Data'!$H$7,0,10*ROW('Water Data'!H53)),NA())</f>
        <v>#N/A</v>
      </c>
      <c r="U59" s="57" t="e">
        <f ca="true">+IF(AND(ISNUMBER(OFFSET('Water Data'!$H$10,0,10*ROW('Water Data'!H53))),'Data Summary'!CJ59="Yes"),OFFSET('Water Data'!$H$10,0,10*ROW('Water Data'!H53)),NA())</f>
        <v>#N/A</v>
      </c>
      <c r="V59" s="103" t="e">
        <f ca="true">+IF(AND(ISNUMBER(OFFSET('Sanitation Data'!$C$5,0,10*ROW('Sanitation Data'!C53))),'Data Summary'!CK59="Yes"),100-OFFSET('Sanitation Data'!$C$5,0,10*ROW('Sanitation Data'!C53)),NA())</f>
        <v>#N/A</v>
      </c>
      <c r="W59" s="103" t="e">
        <f ca="true">+IF(AND(ISNUMBER(OFFSET('Sanitation Data'!$C$7,0,10*ROW('Sanitation Data'!C53))),'Data Summary'!CL59="Yes"),OFFSET('Sanitation Data'!$C$7,0,10*ROW('Sanitation Data'!C53)),NA())</f>
        <v>#N/A</v>
      </c>
      <c r="X59" s="103" t="e">
        <f ca="true">+IF(AND(ISNUMBER(OFFSET('Sanitation Data'!$C$11,0,10*ROW('Sanitation Data'!C53))),'Data Summary'!CM59="Yes"),OFFSET('Sanitation Data'!$C$11,0,10*ROW('Sanitation Data'!C53)),NA())</f>
        <v>#N/A</v>
      </c>
      <c r="Y59" s="103" t="e">
        <f ca="true">+IF(AND(ISNUMBER(OFFSET('Sanitation Data'!$C$12,0,10*ROW('Sanitation Data'!C53))),'Data Summary'!CN59="Yes"),OFFSET('Sanitation Data'!$C$12,0,10*ROW('Sanitation Data'!C53)),NA())</f>
        <v>#N/A</v>
      </c>
      <c r="Z59" s="103" t="e">
        <f ca="true">+IF(AND(ISNUMBER(OFFSET('Sanitation Data'!$C$13,0,10*ROW('Sanitation Data'!C53))),'Data Summary'!CO59="Yes"),OFFSET('Sanitation Data'!$C$13,0,10*ROW('Sanitation Data'!C53)),NA())</f>
        <v>#N/A</v>
      </c>
      <c r="AA59" s="103" t="e">
        <f ca="true">+IF(AND(ISNUMBER(OFFSET('Sanitation Data'!$D$5,0,10*ROW('Sanitation Data'!D53))),'Data Summary'!CP59="Yes"),100-OFFSET('Sanitation Data'!$D$5,0,10*ROW('Sanitation Data'!D53)),NA())</f>
        <v>#N/A</v>
      </c>
      <c r="AB59" s="103" t="e">
        <f ca="true">+IF(AND(ISNUMBER(OFFSET('Sanitation Data'!$D$7,0,10*ROW('Sanitation Data'!D53))),'Data Summary'!CQ59="Yes"),OFFSET('Sanitation Data'!$D$7,0,10*ROW('Sanitation Data'!D53)),NA())</f>
        <v>#N/A</v>
      </c>
      <c r="AC59" s="103" t="e">
        <f ca="true">+IF(AND(ISNUMBER(OFFSET('Sanitation Data'!$D$11,0,10*ROW('Sanitation Data'!D53))),'Data Summary'!CR59="Yes"),OFFSET('Sanitation Data'!$D$11,0,10*ROW('Sanitation Data'!D53)),NA())</f>
        <v>#N/A</v>
      </c>
      <c r="AD59" s="103" t="e">
        <f ca="true">+IF(AND(ISNUMBER(OFFSET('Sanitation Data'!$D$12,0,10*ROW('Sanitation Data'!D53))),'Data Summary'!CS59="Yes"),OFFSET('Sanitation Data'!$D$12,0,10*ROW('Sanitation Data'!D53)),NA())</f>
        <v>#N/A</v>
      </c>
      <c r="AE59" s="103" t="e">
        <f ca="true">+IF(AND(ISNUMBER(OFFSET('Sanitation Data'!$D$13,0,10*ROW('Sanitation Data'!D53))),'Data Summary'!CT59="Yes"),OFFSET('Sanitation Data'!$D$13,0,10*ROW('Sanitation Data'!D53)),NA())</f>
        <v>#N/A</v>
      </c>
      <c r="AF59" s="103" t="e">
        <f ca="true">+IF(AND(ISNUMBER(OFFSET('Sanitation Data'!$E$5,0,10*ROW('Sanitation Data'!E53))),'Data Summary'!CU59="Yes"),100-OFFSET('Sanitation Data'!$E$5,0,10*ROW('Sanitation Data'!E53)),NA())</f>
        <v>#N/A</v>
      </c>
      <c r="AG59" s="103" t="e">
        <f ca="true">+IF(AND(ISNUMBER(OFFSET('Sanitation Data'!$E$7,0,10*ROW('Sanitation Data'!E53))),'Data Summary'!CV59="Yes"),OFFSET('Sanitation Data'!$E$7,0,10*ROW('Sanitation Data'!E53)),NA())</f>
        <v>#N/A</v>
      </c>
      <c r="AH59" s="103" t="e">
        <f ca="true">+IF(AND(ISNUMBER(OFFSET('Sanitation Data'!$E$11,0,10*ROW('Sanitation Data'!E53))),'Data Summary'!CW59="Yes"),OFFSET('Sanitation Data'!$E$11,0,10*ROW('Sanitation Data'!E53)),NA())</f>
        <v>#N/A</v>
      </c>
      <c r="AI59" s="103" t="e">
        <f ca="true">+IF(AND(ISNUMBER(OFFSET('Sanitation Data'!$E$12,0,10*ROW('Sanitation Data'!E53))),'Data Summary'!CX59="Yes"),OFFSET('Sanitation Data'!$E$12,0,10*ROW('Sanitation Data'!E53)),NA())</f>
        <v>#N/A</v>
      </c>
      <c r="AJ59" s="103" t="e">
        <f ca="true">+IF(AND(ISNUMBER(OFFSET('Sanitation Data'!$E$13,0,10*ROW('Sanitation Data'!E53))),'Data Summary'!CY59="Yes"),OFFSET('Sanitation Data'!$E$13,0,10*ROW('Sanitation Data'!E53)),NA())</f>
        <v>#N/A</v>
      </c>
      <c r="AK59" s="103" t="e">
        <f ca="true">+IF(AND(ISNUMBER(OFFSET('Sanitation Data'!$F$5,0,10*ROW('Sanitation Data'!F53))),'Data Summary'!CZ59="Yes"),100-OFFSET('Sanitation Data'!$F$5,0,10*ROW('Sanitation Data'!F53)),NA())</f>
        <v>#N/A</v>
      </c>
      <c r="AL59" s="103" t="e">
        <f ca="true">+IF(AND(ISNUMBER(OFFSET('Sanitation Data'!$F$7,0,10*ROW('Sanitation Data'!F53))),'Data Summary'!DA59="Yes"),OFFSET('Sanitation Data'!$F$7,0,10*ROW('Sanitation Data'!F53)),NA())</f>
        <v>#N/A</v>
      </c>
      <c r="AM59" s="103" t="e">
        <f ca="true">+IF(AND(ISNUMBER(OFFSET('Sanitation Data'!$F$11,0,10*ROW('Sanitation Data'!F53))),'Data Summary'!DB59="Yes"),OFFSET('Sanitation Data'!$F$11,0,10*ROW('Sanitation Data'!F53)),NA())</f>
        <v>#N/A</v>
      </c>
      <c r="AN59" s="103" t="e">
        <f ca="true">+IF(AND(ISNUMBER(OFFSET('Sanitation Data'!$F$12,0,10*ROW('Sanitation Data'!F53))),'Data Summary'!DC59="Yes"),OFFSET('Sanitation Data'!$F$12,0,10*ROW('Sanitation Data'!F53)),NA())</f>
        <v>#N/A</v>
      </c>
      <c r="AO59" s="103" t="e">
        <f ca="true">+IF(AND(ISNUMBER(OFFSET('Sanitation Data'!$F$13,0,10*ROW('Sanitation Data'!F53))),'Data Summary'!DD59="Yes"),OFFSET('Sanitation Data'!$F$13,0,10*ROW('Sanitation Data'!F53)),NA())</f>
        <v>#N/A</v>
      </c>
      <c r="AP59" s="103" t="e">
        <f ca="true">+IF(AND(ISNUMBER(OFFSET('Sanitation Data'!$G$5,0,10*ROW('Sanitation Data'!G53))),'Data Summary'!DE59="Yes"),100-OFFSET('Sanitation Data'!$G$5,0,10*ROW('Sanitation Data'!G53)),NA())</f>
        <v>#N/A</v>
      </c>
      <c r="AQ59" s="103" t="e">
        <f ca="true">+IF(AND(ISNUMBER(OFFSET('Sanitation Data'!$G$7,0,10*ROW('Sanitation Data'!G53))),'Data Summary'!DF59="Yes"),OFFSET('Sanitation Data'!$G$7,0,10*ROW('Sanitation Data'!G53)),NA())</f>
        <v>#N/A</v>
      </c>
      <c r="AR59" s="103" t="e">
        <f ca="true">+IF(AND(ISNUMBER(OFFSET('Sanitation Data'!$G$11,0,10*ROW('Sanitation Data'!G53))),'Data Summary'!DG59="Yes"),OFFSET('Sanitation Data'!$G$11,0,10*ROW('Sanitation Data'!G53)),NA())</f>
        <v>#N/A</v>
      </c>
      <c r="AS59" s="103" t="e">
        <f ca="true">+IF(AND(ISNUMBER(OFFSET('Sanitation Data'!$G$12,0,10*ROW('Sanitation Data'!G53))),'Data Summary'!DH59="Yes"),OFFSET('Sanitation Data'!$G$12,0,10*ROW('Sanitation Data'!G53)),NA())</f>
        <v>#N/A</v>
      </c>
      <c r="AT59" s="103" t="e">
        <f ca="true">+IF(AND(ISNUMBER(OFFSET('Sanitation Data'!$G$13,0,10*ROW('Sanitation Data'!G53))),'Data Summary'!DI59="Yes"),OFFSET('Sanitation Data'!$G$13,0,10*ROW('Sanitation Data'!G53)),NA())</f>
        <v>#N/A</v>
      </c>
      <c r="AU59" s="103" t="e">
        <f ca="true">+IF(AND(ISNUMBER(OFFSET('Sanitation Data'!$H$5,0,10*ROW('Sanitation Data'!H53))),'Data Summary'!DJ59="Yes"),100-OFFSET('Sanitation Data'!$H$5,0,10*ROW('Sanitation Data'!H53)),NA())</f>
        <v>#N/A</v>
      </c>
      <c r="AV59" s="103" t="e">
        <f ca="true">+IF(AND(ISNUMBER(OFFSET('Sanitation Data'!$H$7,0,10*ROW('Sanitation Data'!H53))),'Data Summary'!DK59="Yes"),OFFSET('Sanitation Data'!$H$7,0,10*ROW('Sanitation Data'!H53)),NA())</f>
        <v>#N/A</v>
      </c>
      <c r="AW59" s="103" t="e">
        <f ca="true">+IF(AND(ISNUMBER(OFFSET('Sanitation Data'!$H$11,0,10*ROW('Sanitation Data'!H53))),'Data Summary'!DL59="Yes"),OFFSET('Sanitation Data'!$H$11,0,10*ROW('Sanitation Data'!H53)),NA())</f>
        <v>#N/A</v>
      </c>
      <c r="AX59" s="103" t="e">
        <f ca="true">+IF(AND(ISNUMBER(OFFSET('Sanitation Data'!$H$12,0,10*ROW('Sanitation Data'!H53))),'Data Summary'!DM59="Yes"),OFFSET('Sanitation Data'!$H$12,0,10*ROW('Sanitation Data'!H53)),NA())</f>
        <v>#N/A</v>
      </c>
      <c r="AY59" s="103" t="e">
        <f ca="true">+IF(AND(ISNUMBER(OFFSET('Sanitation Data'!$H$13,0,10*ROW('Sanitation Data'!H53))),'Data Summary'!DN59="Yes"),OFFSET('Sanitation Data'!$H$13,0,10*ROW('Sanitation Data'!H53)),NA())</f>
        <v>#N/A</v>
      </c>
      <c r="AZ59" s="108" t="e">
        <f ca="true">+IF(AND(ISNUMBER(OFFSET('Hygiene Data'!$C$6,0,10*ROW('Hygiene Data'!C53))),'Data Summary'!DO59="Yes"),OFFSET('Hygiene Data'!$C$6,0,10*ROW('Hygiene Data'!C53)),NA())</f>
        <v>#N/A</v>
      </c>
      <c r="BA59" s="108" t="e">
        <f ca="true">+IF(AND(ISNUMBER(OFFSET('Hygiene Data'!$C$8,0,10*ROW('Hygiene Data'!C53))),'Data Summary'!DP59="Yes"),OFFSET('Hygiene Data'!$C$8,0,10*ROW('Hygiene Data'!C53)),NA())</f>
        <v>#N/A</v>
      </c>
      <c r="BB59" s="108" t="e">
        <f ca="true">+IF(AND(ISNUMBER(OFFSET('Hygiene Data'!$C$10,0,10*ROW('Hygiene Data'!C53))),'Data Summary'!DQ59="Yes"),OFFSET('Hygiene Data'!$C$10,0,10*ROW('Hygiene Data'!C53)),NA())</f>
        <v>#N/A</v>
      </c>
      <c r="BC59" s="108" t="e">
        <f ca="true">+IF(AND(ISNUMBER(OFFSET('Hygiene Data'!$D$6,0,10*ROW('Hygiene Data'!D53))),'Data Summary'!DR59="Yes"),OFFSET('Hygiene Data'!$D$6,0,10*ROW('Hygiene Data'!D53)),NA())</f>
        <v>#N/A</v>
      </c>
      <c r="BD59" s="108" t="e">
        <f ca="true">+IF(AND(ISNUMBER(OFFSET('Hygiene Data'!$D$8,0,10*ROW('Hygiene Data'!D53))),'Data Summary'!DS59="Yes"),OFFSET('Hygiene Data'!$D$8,0,10*ROW('Hygiene Data'!D53)),NA())</f>
        <v>#N/A</v>
      </c>
      <c r="BE59" s="108" t="e">
        <f ca="true">+IF(AND(ISNUMBER(OFFSET('Hygiene Data'!$D$10,0,10*ROW('Hygiene Data'!D53))),'Data Summary'!DT59="Yes"),OFFSET('Hygiene Data'!$D$10,0,10*ROW('Hygiene Data'!D53)),NA())</f>
        <v>#N/A</v>
      </c>
      <c r="BF59" s="108" t="e">
        <f ca="true">+IF(AND(ISNUMBER(OFFSET('Hygiene Data'!$E$6,0,10*ROW('Hygiene Data'!E53))),'Data Summary'!DU59="Yes"),OFFSET('Hygiene Data'!$E$6,0,10*ROW('Hygiene Data'!E53)),NA())</f>
        <v>#N/A</v>
      </c>
      <c r="BG59" s="108" t="e">
        <f ca="true">+IF(AND(ISNUMBER(OFFSET('Hygiene Data'!$E$8,0,10*ROW('Hygiene Data'!E53))),'Data Summary'!DV59="Yes"),OFFSET('Hygiene Data'!$E$8,0,10*ROW('Hygiene Data'!E53)),NA())</f>
        <v>#N/A</v>
      </c>
      <c r="BH59" s="108" t="e">
        <f ca="true">+IF(AND(ISNUMBER(OFFSET('Hygiene Data'!$E$10,0,10*ROW('Hygiene Data'!E53))),'Data Summary'!DW59="Yes"),OFFSET('Hygiene Data'!$E$10,0,10*ROW('Hygiene Data'!E53)),NA())</f>
        <v>#N/A</v>
      </c>
      <c r="BI59" s="108" t="e">
        <f ca="true">+IF(AND(ISNUMBER(OFFSET('Hygiene Data'!$F$6,0,10*ROW('Hygiene Data'!F53))),'Data Summary'!DX59="Yes"),OFFSET('Hygiene Data'!$F$6,0,10*ROW('Hygiene Data'!F53)),NA())</f>
        <v>#N/A</v>
      </c>
      <c r="BJ59" s="108" t="e">
        <f ca="true">+IF(AND(ISNUMBER(OFFSET('Hygiene Data'!$F$8,0,10*ROW('Hygiene Data'!F53))),'Data Summary'!DY59="Yes"),OFFSET('Hygiene Data'!$F$8,0,10*ROW('Hygiene Data'!F53)),NA())</f>
        <v>#N/A</v>
      </c>
      <c r="BK59" s="108" t="e">
        <f ca="true">+IF(AND(ISNUMBER(OFFSET('Hygiene Data'!$F$10,0,10*ROW('Hygiene Data'!F53))),'Data Summary'!DZ59="Yes"),OFFSET('Hygiene Data'!$F$10,0,10*ROW('Hygiene Data'!F53)),NA())</f>
        <v>#N/A</v>
      </c>
      <c r="BL59" s="108" t="e">
        <f ca="true">+IF(AND(ISNUMBER(OFFSET('Hygiene Data'!$G$6,0,10*ROW('Hygiene Data'!G53))),'Data Summary'!EA59="Yes"),OFFSET('Hygiene Data'!$G$6,0,10*ROW('Hygiene Data'!G53)),NA())</f>
        <v>#N/A</v>
      </c>
      <c r="BM59" s="108" t="e">
        <f ca="true">+IF(AND(ISNUMBER(OFFSET('Hygiene Data'!$G$8,0,10*ROW('Hygiene Data'!G53))),'Data Summary'!EB59="Yes"),OFFSET('Hygiene Data'!$G$8,0,10*ROW('Hygiene Data'!G53)),NA())</f>
        <v>#N/A</v>
      </c>
      <c r="BN59" s="108" t="e">
        <f ca="true">+IF(AND(ISNUMBER(OFFSET('Hygiene Data'!$G$10,0,10*ROW('Hygiene Data'!G53))),'Data Summary'!EC59="Yes"),OFFSET('Hygiene Data'!$G$10,0,10*ROW('Hygiene Data'!G53)),NA())</f>
        <v>#N/A</v>
      </c>
      <c r="BO59" s="108" t="e">
        <f ca="true">+IF(AND(ISNUMBER(OFFSET('Hygiene Data'!$H$6,0,10*ROW('Hygiene Data'!H53))),'Data Summary'!ED59="Yes"),OFFSET('Hygiene Data'!$H$6,0,10*ROW('Hygiene Data'!H53)),NA())</f>
        <v>#N/A</v>
      </c>
      <c r="BP59" s="108" t="e">
        <f ca="true">+IF(AND(ISNUMBER(OFFSET('Hygiene Data'!$H$8,0,10*ROW('Hygiene Data'!H53))),'Data Summary'!EE59="Yes"),OFFSET('Hygiene Data'!$H$8,0,10*ROW('Hygiene Data'!H53)),NA())</f>
        <v>#N/A</v>
      </c>
      <c r="BQ59" s="108" t="e">
        <f ca="true">+IF(AND(ISNUMBER(OFFSET('Hygiene Data'!$H$10,0,10*ROW('Hygiene Data'!H53))),'Data Summary'!EF59="Yes"),OFFSET('Hygiene Data'!$H$10,0,10*ROW('Hygiene Data'!H53)),NA())</f>
        <v>#N/A</v>
      </c>
    </row>
    <row r="60" x14ac:dyDescent="0.2">
      <c r="A60" s="56" t="e">
        <f ca="true">+IF(OFFSET('Water Data'!$B$1,0,10*ROW('Water Data'!B54))="",NA(),OFFSET('Water Data'!$B$1,0,10*ROW('Water Data'!B54)))</f>
        <v>#N/A</v>
      </c>
      <c r="B60" s="56" t="e">
        <f ca="true">+IF(OFFSET('Water Data'!$A$3,0,10*ROW('Water Data'!A57))="",NA(),OFFSET('Water Data'!$A$3,0,10*ROW('Water Data'!A57)))</f>
        <v>#N/A</v>
      </c>
      <c r="C60" s="56" t="e">
        <f ca="true">+IF(OFFSET('Water Data'!$C$3,0,10*ROW('Water Data'!C57))="",NA(),OFFSET('Water Data'!$C$3,0,10*ROW('Water Data'!C57)))</f>
        <v>#N/A</v>
      </c>
      <c r="D60" s="57" t="e">
        <f ca="true">+IF(AND(ISNUMBER(OFFSET('Water Data'!$C$5,0,10*ROW('Water Data'!C54))),'Data Summary'!BS60="Yes"),100-OFFSET('Water Data'!$C$5,0,10*ROW('Water Data'!C54)),NA())</f>
        <v>#N/A</v>
      </c>
      <c r="E60" s="57" t="e">
        <f ca="true">+IF(AND(ISNUMBER(OFFSET('Water Data'!$C$7,0,10*ROW('Water Data'!C54))),'Data Summary'!BT60="Yes"),OFFSET('Water Data'!$C$7,0,10*ROW('Water Data'!C54)),NA())</f>
        <v>#N/A</v>
      </c>
      <c r="F60" s="57" t="e">
        <f ca="true">+IF(AND(ISNUMBER(OFFSET('Water Data'!$C$10,0,10*ROW('Water Data'!C54))),'Data Summary'!BU60="Yes"),OFFSET('Water Data'!$C$10,0,10*ROW('Water Data'!C54)),NA())</f>
        <v>#N/A</v>
      </c>
      <c r="G60" s="57" t="e">
        <f ca="true">+IF(AND(ISNUMBER(OFFSET('Water Data'!$D$5,0,10*ROW('Water Data'!D54))),'Data Summary'!BV60="Yes"),100-OFFSET('Water Data'!$D$5,0,10*ROW('Water Data'!D54)),NA())</f>
        <v>#N/A</v>
      </c>
      <c r="H60" s="57" t="e">
        <f ca="true">+IF(AND(ISNUMBER(OFFSET('Water Data'!$D$7,0,10*ROW('Water Data'!D54))),'Data Summary'!BW60="Yes"),OFFSET('Water Data'!$D$7,0,10*ROW('Water Data'!D54)),NA())</f>
        <v>#N/A</v>
      </c>
      <c r="I60" s="57" t="e">
        <f ca="true">+IF(AND(ISNUMBER(OFFSET('Water Data'!$D$10,0,10*ROW('Water Data'!D54))),'Data Summary'!BX60="Yes"),OFFSET('Water Data'!$D$10,0,10*ROW('Water Data'!D54)),NA())</f>
        <v>#N/A</v>
      </c>
      <c r="J60" s="57" t="e">
        <f ca="true">+IF(AND(ISNUMBER(OFFSET('Water Data'!$E$5,0,10*ROW('Water Data'!E54))),'Data Summary'!BY60="Yes"),100-OFFSET('Water Data'!$E$5,0,10*ROW('Water Data'!E54)),NA())</f>
        <v>#N/A</v>
      </c>
      <c r="K60" s="57" t="e">
        <f ca="true">+IF(AND(ISNUMBER(OFFSET('Water Data'!$E$7,0,10*ROW('Water Data'!E54))),'Data Summary'!BZ60="Yes"),OFFSET('Water Data'!$E$7,0,10*ROW('Water Data'!E54)),NA())</f>
        <v>#N/A</v>
      </c>
      <c r="L60" s="57" t="e">
        <f ca="true">+IF(AND(ISNUMBER(OFFSET('Water Data'!$E$10,0,10*ROW('Water Data'!E54))),'Data Summary'!CA60="Yes"),OFFSET('Water Data'!$E$10,0,10*ROW('Water Data'!E54)),NA())</f>
        <v>#N/A</v>
      </c>
      <c r="M60" s="57" t="e">
        <f ca="true">+IF(AND(ISNUMBER(OFFSET('Water Data'!$F$5,0,10*ROW('Water Data'!F54))),'Data Summary'!CB60="Yes"),100-OFFSET('Water Data'!$F$5,0,10*ROW('Water Data'!F54)),NA())</f>
        <v>#N/A</v>
      </c>
      <c r="N60" s="57" t="e">
        <f ca="true">+IF(AND(ISNUMBER(OFFSET('Water Data'!$F$7,0,10*ROW('Water Data'!F54))),'Data Summary'!CC60="Yes"),OFFSET('Water Data'!$F$7,0,10*ROW('Water Data'!F54)),NA())</f>
        <v>#N/A</v>
      </c>
      <c r="O60" s="57" t="e">
        <f ca="true">+IF(AND(ISNUMBER(OFFSET('Water Data'!$F$10,0,10*ROW('Water Data'!F54))),'Data Summary'!CD60="Yes"),OFFSET('Water Data'!$F$10,0,10*ROW('Water Data'!F54)),NA())</f>
        <v>#N/A</v>
      </c>
      <c r="P60" s="57" t="e">
        <f ca="true">+IF(AND(ISNUMBER(OFFSET('Water Data'!$G$5,0,10*ROW('Water Data'!G54))),'Data Summary'!CE60="Yes"),100-OFFSET('Water Data'!$G$5,0,10*ROW('Water Data'!G54)),NA())</f>
        <v>#N/A</v>
      </c>
      <c r="Q60" s="57" t="e">
        <f ca="true">+IF(AND(ISNUMBER(OFFSET('Water Data'!$G$7,0,10*ROW('Water Data'!G54))),'Data Summary'!CF60="Yes"),OFFSET('Water Data'!$G$7,0,10*ROW('Water Data'!G54)),NA())</f>
        <v>#N/A</v>
      </c>
      <c r="R60" s="57" t="e">
        <f ca="true">+IF(AND(ISNUMBER(OFFSET('Water Data'!$G$10,0,10*ROW('Water Data'!G54))),'Data Summary'!CG60="Yes"),OFFSET('Water Data'!$G$10,0,10*ROW('Water Data'!G54)),NA())</f>
        <v>#N/A</v>
      </c>
      <c r="S60" s="57" t="e">
        <f ca="true">+IF(AND(ISNUMBER(OFFSET('Water Data'!$H$5,0,10*ROW('Water Data'!H54))),'Data Summary'!CH60="Yes"),100-OFFSET('Water Data'!$H$5,0,10*ROW('Water Data'!H54)),NA())</f>
        <v>#N/A</v>
      </c>
      <c r="T60" s="57" t="e">
        <f ca="true">+IF(AND(ISNUMBER(OFFSET('Water Data'!$H$7,0,10*ROW('Water Data'!H54))),'Data Summary'!CI60="Yes"),OFFSET('Water Data'!$H$7,0,10*ROW('Water Data'!H54)),NA())</f>
        <v>#N/A</v>
      </c>
      <c r="U60" s="57" t="e">
        <f ca="true">+IF(AND(ISNUMBER(OFFSET('Water Data'!$H$10,0,10*ROW('Water Data'!H54))),'Data Summary'!CJ60="Yes"),OFFSET('Water Data'!$H$10,0,10*ROW('Water Data'!H54)),NA())</f>
        <v>#N/A</v>
      </c>
      <c r="V60" s="103" t="e">
        <f ca="true">+IF(AND(ISNUMBER(OFFSET('Sanitation Data'!$C$5,0,10*ROW('Sanitation Data'!C54))),'Data Summary'!CK60="Yes"),100-OFFSET('Sanitation Data'!$C$5,0,10*ROW('Sanitation Data'!C54)),NA())</f>
        <v>#N/A</v>
      </c>
      <c r="W60" s="103" t="e">
        <f ca="true">+IF(AND(ISNUMBER(OFFSET('Sanitation Data'!$C$7,0,10*ROW('Sanitation Data'!C54))),'Data Summary'!CL60="Yes"),OFFSET('Sanitation Data'!$C$7,0,10*ROW('Sanitation Data'!C54)),NA())</f>
        <v>#N/A</v>
      </c>
      <c r="X60" s="103" t="e">
        <f ca="true">+IF(AND(ISNUMBER(OFFSET('Sanitation Data'!$C$11,0,10*ROW('Sanitation Data'!C54))),'Data Summary'!CM60="Yes"),OFFSET('Sanitation Data'!$C$11,0,10*ROW('Sanitation Data'!C54)),NA())</f>
        <v>#N/A</v>
      </c>
      <c r="Y60" s="103" t="e">
        <f ca="true">+IF(AND(ISNUMBER(OFFSET('Sanitation Data'!$C$12,0,10*ROW('Sanitation Data'!C54))),'Data Summary'!CN60="Yes"),OFFSET('Sanitation Data'!$C$12,0,10*ROW('Sanitation Data'!C54)),NA())</f>
        <v>#N/A</v>
      </c>
      <c r="Z60" s="103" t="e">
        <f ca="true">+IF(AND(ISNUMBER(OFFSET('Sanitation Data'!$C$13,0,10*ROW('Sanitation Data'!C54))),'Data Summary'!CO60="Yes"),OFFSET('Sanitation Data'!$C$13,0,10*ROW('Sanitation Data'!C54)),NA())</f>
        <v>#N/A</v>
      </c>
      <c r="AA60" s="103" t="e">
        <f ca="true">+IF(AND(ISNUMBER(OFFSET('Sanitation Data'!$D$5,0,10*ROW('Sanitation Data'!D54))),'Data Summary'!CP60="Yes"),100-OFFSET('Sanitation Data'!$D$5,0,10*ROW('Sanitation Data'!D54)),NA())</f>
        <v>#N/A</v>
      </c>
      <c r="AB60" s="103" t="e">
        <f ca="true">+IF(AND(ISNUMBER(OFFSET('Sanitation Data'!$D$7,0,10*ROW('Sanitation Data'!D54))),'Data Summary'!CQ60="Yes"),OFFSET('Sanitation Data'!$D$7,0,10*ROW('Sanitation Data'!D54)),NA())</f>
        <v>#N/A</v>
      </c>
      <c r="AC60" s="103" t="e">
        <f ca="true">+IF(AND(ISNUMBER(OFFSET('Sanitation Data'!$D$11,0,10*ROW('Sanitation Data'!D54))),'Data Summary'!CR60="Yes"),OFFSET('Sanitation Data'!$D$11,0,10*ROW('Sanitation Data'!D54)),NA())</f>
        <v>#N/A</v>
      </c>
      <c r="AD60" s="103" t="e">
        <f ca="true">+IF(AND(ISNUMBER(OFFSET('Sanitation Data'!$D$12,0,10*ROW('Sanitation Data'!D54))),'Data Summary'!CS60="Yes"),OFFSET('Sanitation Data'!$D$12,0,10*ROW('Sanitation Data'!D54)),NA())</f>
        <v>#N/A</v>
      </c>
      <c r="AE60" s="103" t="e">
        <f ca="true">+IF(AND(ISNUMBER(OFFSET('Sanitation Data'!$D$13,0,10*ROW('Sanitation Data'!D54))),'Data Summary'!CT60="Yes"),OFFSET('Sanitation Data'!$D$13,0,10*ROW('Sanitation Data'!D54)),NA())</f>
        <v>#N/A</v>
      </c>
      <c r="AF60" s="103" t="e">
        <f ca="true">+IF(AND(ISNUMBER(OFFSET('Sanitation Data'!$E$5,0,10*ROW('Sanitation Data'!E54))),'Data Summary'!CU60="Yes"),100-OFFSET('Sanitation Data'!$E$5,0,10*ROW('Sanitation Data'!E54)),NA())</f>
        <v>#N/A</v>
      </c>
      <c r="AG60" s="103" t="e">
        <f ca="true">+IF(AND(ISNUMBER(OFFSET('Sanitation Data'!$E$7,0,10*ROW('Sanitation Data'!E54))),'Data Summary'!CV60="Yes"),OFFSET('Sanitation Data'!$E$7,0,10*ROW('Sanitation Data'!E54)),NA())</f>
        <v>#N/A</v>
      </c>
      <c r="AH60" s="103" t="e">
        <f ca="true">+IF(AND(ISNUMBER(OFFSET('Sanitation Data'!$E$11,0,10*ROW('Sanitation Data'!E54))),'Data Summary'!CW60="Yes"),OFFSET('Sanitation Data'!$E$11,0,10*ROW('Sanitation Data'!E54)),NA())</f>
        <v>#N/A</v>
      </c>
      <c r="AI60" s="103" t="e">
        <f ca="true">+IF(AND(ISNUMBER(OFFSET('Sanitation Data'!$E$12,0,10*ROW('Sanitation Data'!E54))),'Data Summary'!CX60="Yes"),OFFSET('Sanitation Data'!$E$12,0,10*ROW('Sanitation Data'!E54)),NA())</f>
        <v>#N/A</v>
      </c>
      <c r="AJ60" s="103" t="e">
        <f ca="true">+IF(AND(ISNUMBER(OFFSET('Sanitation Data'!$E$13,0,10*ROW('Sanitation Data'!E54))),'Data Summary'!CY60="Yes"),OFFSET('Sanitation Data'!$E$13,0,10*ROW('Sanitation Data'!E54)),NA())</f>
        <v>#N/A</v>
      </c>
      <c r="AK60" s="103" t="e">
        <f ca="true">+IF(AND(ISNUMBER(OFFSET('Sanitation Data'!$F$5,0,10*ROW('Sanitation Data'!F54))),'Data Summary'!CZ60="Yes"),100-OFFSET('Sanitation Data'!$F$5,0,10*ROW('Sanitation Data'!F54)),NA())</f>
        <v>#N/A</v>
      </c>
      <c r="AL60" s="103" t="e">
        <f ca="true">+IF(AND(ISNUMBER(OFFSET('Sanitation Data'!$F$7,0,10*ROW('Sanitation Data'!F54))),'Data Summary'!DA60="Yes"),OFFSET('Sanitation Data'!$F$7,0,10*ROW('Sanitation Data'!F54)),NA())</f>
        <v>#N/A</v>
      </c>
      <c r="AM60" s="103" t="e">
        <f ca="true">+IF(AND(ISNUMBER(OFFSET('Sanitation Data'!$F$11,0,10*ROW('Sanitation Data'!F54))),'Data Summary'!DB60="Yes"),OFFSET('Sanitation Data'!$F$11,0,10*ROW('Sanitation Data'!F54)),NA())</f>
        <v>#N/A</v>
      </c>
      <c r="AN60" s="103" t="e">
        <f ca="true">+IF(AND(ISNUMBER(OFFSET('Sanitation Data'!$F$12,0,10*ROW('Sanitation Data'!F54))),'Data Summary'!DC60="Yes"),OFFSET('Sanitation Data'!$F$12,0,10*ROW('Sanitation Data'!F54)),NA())</f>
        <v>#N/A</v>
      </c>
      <c r="AO60" s="103" t="e">
        <f ca="true">+IF(AND(ISNUMBER(OFFSET('Sanitation Data'!$F$13,0,10*ROW('Sanitation Data'!F54))),'Data Summary'!DD60="Yes"),OFFSET('Sanitation Data'!$F$13,0,10*ROW('Sanitation Data'!F54)),NA())</f>
        <v>#N/A</v>
      </c>
      <c r="AP60" s="103" t="e">
        <f ca="true">+IF(AND(ISNUMBER(OFFSET('Sanitation Data'!$G$5,0,10*ROW('Sanitation Data'!G54))),'Data Summary'!DE60="Yes"),100-OFFSET('Sanitation Data'!$G$5,0,10*ROW('Sanitation Data'!G54)),NA())</f>
        <v>#N/A</v>
      </c>
      <c r="AQ60" s="103" t="e">
        <f ca="true">+IF(AND(ISNUMBER(OFFSET('Sanitation Data'!$G$7,0,10*ROW('Sanitation Data'!G54))),'Data Summary'!DF60="Yes"),OFFSET('Sanitation Data'!$G$7,0,10*ROW('Sanitation Data'!G54)),NA())</f>
        <v>#N/A</v>
      </c>
      <c r="AR60" s="103" t="e">
        <f ca="true">+IF(AND(ISNUMBER(OFFSET('Sanitation Data'!$G$11,0,10*ROW('Sanitation Data'!G54))),'Data Summary'!DG60="Yes"),OFFSET('Sanitation Data'!$G$11,0,10*ROW('Sanitation Data'!G54)),NA())</f>
        <v>#N/A</v>
      </c>
      <c r="AS60" s="103" t="e">
        <f ca="true">+IF(AND(ISNUMBER(OFFSET('Sanitation Data'!$G$12,0,10*ROW('Sanitation Data'!G54))),'Data Summary'!DH60="Yes"),OFFSET('Sanitation Data'!$G$12,0,10*ROW('Sanitation Data'!G54)),NA())</f>
        <v>#N/A</v>
      </c>
      <c r="AT60" s="103" t="e">
        <f ca="true">+IF(AND(ISNUMBER(OFFSET('Sanitation Data'!$G$13,0,10*ROW('Sanitation Data'!G54))),'Data Summary'!DI60="Yes"),OFFSET('Sanitation Data'!$G$13,0,10*ROW('Sanitation Data'!G54)),NA())</f>
        <v>#N/A</v>
      </c>
      <c r="AU60" s="103" t="e">
        <f ca="true">+IF(AND(ISNUMBER(OFFSET('Sanitation Data'!$H$5,0,10*ROW('Sanitation Data'!H54))),'Data Summary'!DJ60="Yes"),100-OFFSET('Sanitation Data'!$H$5,0,10*ROW('Sanitation Data'!H54)),NA())</f>
        <v>#N/A</v>
      </c>
      <c r="AV60" s="103" t="e">
        <f ca="true">+IF(AND(ISNUMBER(OFFSET('Sanitation Data'!$H$7,0,10*ROW('Sanitation Data'!H54))),'Data Summary'!DK60="Yes"),OFFSET('Sanitation Data'!$H$7,0,10*ROW('Sanitation Data'!H54)),NA())</f>
        <v>#N/A</v>
      </c>
      <c r="AW60" s="103" t="e">
        <f ca="true">+IF(AND(ISNUMBER(OFFSET('Sanitation Data'!$H$11,0,10*ROW('Sanitation Data'!H54))),'Data Summary'!DL60="Yes"),OFFSET('Sanitation Data'!$H$11,0,10*ROW('Sanitation Data'!H54)),NA())</f>
        <v>#N/A</v>
      </c>
      <c r="AX60" s="103" t="e">
        <f ca="true">+IF(AND(ISNUMBER(OFFSET('Sanitation Data'!$H$12,0,10*ROW('Sanitation Data'!H54))),'Data Summary'!DM60="Yes"),OFFSET('Sanitation Data'!$H$12,0,10*ROW('Sanitation Data'!H54)),NA())</f>
        <v>#N/A</v>
      </c>
      <c r="AY60" s="103" t="e">
        <f ca="true">+IF(AND(ISNUMBER(OFFSET('Sanitation Data'!$H$13,0,10*ROW('Sanitation Data'!H54))),'Data Summary'!DN60="Yes"),OFFSET('Sanitation Data'!$H$13,0,10*ROW('Sanitation Data'!H54)),NA())</f>
        <v>#N/A</v>
      </c>
      <c r="AZ60" s="108" t="e">
        <f ca="true">+IF(AND(ISNUMBER(OFFSET('Hygiene Data'!$C$6,0,10*ROW('Hygiene Data'!C54))),'Data Summary'!DO60="Yes"),OFFSET('Hygiene Data'!$C$6,0,10*ROW('Hygiene Data'!C54)),NA())</f>
        <v>#N/A</v>
      </c>
      <c r="BA60" s="108" t="e">
        <f ca="true">+IF(AND(ISNUMBER(OFFSET('Hygiene Data'!$C$8,0,10*ROW('Hygiene Data'!C54))),'Data Summary'!DP60="Yes"),OFFSET('Hygiene Data'!$C$8,0,10*ROW('Hygiene Data'!C54)),NA())</f>
        <v>#N/A</v>
      </c>
      <c r="BB60" s="108" t="e">
        <f ca="true">+IF(AND(ISNUMBER(OFFSET('Hygiene Data'!$C$10,0,10*ROW('Hygiene Data'!C54))),'Data Summary'!DQ60="Yes"),OFFSET('Hygiene Data'!$C$10,0,10*ROW('Hygiene Data'!C54)),NA())</f>
        <v>#N/A</v>
      </c>
      <c r="BC60" s="108" t="e">
        <f ca="true">+IF(AND(ISNUMBER(OFFSET('Hygiene Data'!$D$6,0,10*ROW('Hygiene Data'!D54))),'Data Summary'!DR60="Yes"),OFFSET('Hygiene Data'!$D$6,0,10*ROW('Hygiene Data'!D54)),NA())</f>
        <v>#N/A</v>
      </c>
      <c r="BD60" s="108" t="e">
        <f ca="true">+IF(AND(ISNUMBER(OFFSET('Hygiene Data'!$D$8,0,10*ROW('Hygiene Data'!D54))),'Data Summary'!DS60="Yes"),OFFSET('Hygiene Data'!$D$8,0,10*ROW('Hygiene Data'!D54)),NA())</f>
        <v>#N/A</v>
      </c>
      <c r="BE60" s="108" t="e">
        <f ca="true">+IF(AND(ISNUMBER(OFFSET('Hygiene Data'!$D$10,0,10*ROW('Hygiene Data'!D54))),'Data Summary'!DT60="Yes"),OFFSET('Hygiene Data'!$D$10,0,10*ROW('Hygiene Data'!D54)),NA())</f>
        <v>#N/A</v>
      </c>
      <c r="BF60" s="108" t="e">
        <f ca="true">+IF(AND(ISNUMBER(OFFSET('Hygiene Data'!$E$6,0,10*ROW('Hygiene Data'!E54))),'Data Summary'!DU60="Yes"),OFFSET('Hygiene Data'!$E$6,0,10*ROW('Hygiene Data'!E54)),NA())</f>
        <v>#N/A</v>
      </c>
      <c r="BG60" s="108" t="e">
        <f ca="true">+IF(AND(ISNUMBER(OFFSET('Hygiene Data'!$E$8,0,10*ROW('Hygiene Data'!E54))),'Data Summary'!DV60="Yes"),OFFSET('Hygiene Data'!$E$8,0,10*ROW('Hygiene Data'!E54)),NA())</f>
        <v>#N/A</v>
      </c>
      <c r="BH60" s="108" t="e">
        <f ca="true">+IF(AND(ISNUMBER(OFFSET('Hygiene Data'!$E$10,0,10*ROW('Hygiene Data'!E54))),'Data Summary'!DW60="Yes"),OFFSET('Hygiene Data'!$E$10,0,10*ROW('Hygiene Data'!E54)),NA())</f>
        <v>#N/A</v>
      </c>
      <c r="BI60" s="108" t="e">
        <f ca="true">+IF(AND(ISNUMBER(OFFSET('Hygiene Data'!$F$6,0,10*ROW('Hygiene Data'!F54))),'Data Summary'!DX60="Yes"),OFFSET('Hygiene Data'!$F$6,0,10*ROW('Hygiene Data'!F54)),NA())</f>
        <v>#N/A</v>
      </c>
      <c r="BJ60" s="108" t="e">
        <f ca="true">+IF(AND(ISNUMBER(OFFSET('Hygiene Data'!$F$8,0,10*ROW('Hygiene Data'!F54))),'Data Summary'!DY60="Yes"),OFFSET('Hygiene Data'!$F$8,0,10*ROW('Hygiene Data'!F54)),NA())</f>
        <v>#N/A</v>
      </c>
      <c r="BK60" s="108" t="e">
        <f ca="true">+IF(AND(ISNUMBER(OFFSET('Hygiene Data'!$F$10,0,10*ROW('Hygiene Data'!F54))),'Data Summary'!DZ60="Yes"),OFFSET('Hygiene Data'!$F$10,0,10*ROW('Hygiene Data'!F54)),NA())</f>
        <v>#N/A</v>
      </c>
      <c r="BL60" s="108" t="e">
        <f ca="true">+IF(AND(ISNUMBER(OFFSET('Hygiene Data'!$G$6,0,10*ROW('Hygiene Data'!G54))),'Data Summary'!EA60="Yes"),OFFSET('Hygiene Data'!$G$6,0,10*ROW('Hygiene Data'!G54)),NA())</f>
        <v>#N/A</v>
      </c>
      <c r="BM60" s="108" t="e">
        <f ca="true">+IF(AND(ISNUMBER(OFFSET('Hygiene Data'!$G$8,0,10*ROW('Hygiene Data'!G54))),'Data Summary'!EB60="Yes"),OFFSET('Hygiene Data'!$G$8,0,10*ROW('Hygiene Data'!G54)),NA())</f>
        <v>#N/A</v>
      </c>
      <c r="BN60" s="108" t="e">
        <f ca="true">+IF(AND(ISNUMBER(OFFSET('Hygiene Data'!$G$10,0,10*ROW('Hygiene Data'!G54))),'Data Summary'!EC60="Yes"),OFFSET('Hygiene Data'!$G$10,0,10*ROW('Hygiene Data'!G54)),NA())</f>
        <v>#N/A</v>
      </c>
      <c r="BO60" s="108" t="e">
        <f ca="true">+IF(AND(ISNUMBER(OFFSET('Hygiene Data'!$H$6,0,10*ROW('Hygiene Data'!H54))),'Data Summary'!ED60="Yes"),OFFSET('Hygiene Data'!$H$6,0,10*ROW('Hygiene Data'!H54)),NA())</f>
        <v>#N/A</v>
      </c>
      <c r="BP60" s="108" t="e">
        <f ca="true">+IF(AND(ISNUMBER(OFFSET('Hygiene Data'!$H$8,0,10*ROW('Hygiene Data'!H54))),'Data Summary'!EE60="Yes"),OFFSET('Hygiene Data'!$H$8,0,10*ROW('Hygiene Data'!H54)),NA())</f>
        <v>#N/A</v>
      </c>
      <c r="BQ60" s="108" t="e">
        <f ca="true">+IF(AND(ISNUMBER(OFFSET('Hygiene Data'!$H$10,0,10*ROW('Hygiene Data'!H54))),'Data Summary'!EF60="Yes"),OFFSET('Hygiene Data'!$H$10,0,10*ROW('Hygiene Data'!H54)),NA())</f>
        <v>#N/A</v>
      </c>
    </row>
    <row r="61" x14ac:dyDescent="0.2">
      <c r="A61" s="56" t="e">
        <f ca="true">+IF(OFFSET('Water Data'!$B$1,0,10*ROW('Water Data'!B55))="",NA(),OFFSET('Water Data'!$B$1,0,10*ROW('Water Data'!B55)))</f>
        <v>#N/A</v>
      </c>
      <c r="B61" s="56" t="e">
        <f ca="true">+IF(OFFSET('Water Data'!$A$3,0,10*ROW('Water Data'!A58))="",NA(),OFFSET('Water Data'!$A$3,0,10*ROW('Water Data'!A58)))</f>
        <v>#N/A</v>
      </c>
      <c r="C61" s="56" t="e">
        <f ca="true">+IF(OFFSET('Water Data'!$C$3,0,10*ROW('Water Data'!C58))="",NA(),OFFSET('Water Data'!$C$3,0,10*ROW('Water Data'!C58)))</f>
        <v>#N/A</v>
      </c>
      <c r="D61" s="57" t="e">
        <f ca="true">+IF(AND(ISNUMBER(OFFSET('Water Data'!$C$5,0,10*ROW('Water Data'!C55))),'Data Summary'!BS61="Yes"),100-OFFSET('Water Data'!$C$5,0,10*ROW('Water Data'!C55)),NA())</f>
        <v>#N/A</v>
      </c>
      <c r="E61" s="57" t="e">
        <f ca="true">+IF(AND(ISNUMBER(OFFSET('Water Data'!$C$7,0,10*ROW('Water Data'!C55))),'Data Summary'!BT61="Yes"),OFFSET('Water Data'!$C$7,0,10*ROW('Water Data'!C55)),NA())</f>
        <v>#N/A</v>
      </c>
      <c r="F61" s="57" t="e">
        <f ca="true">+IF(AND(ISNUMBER(OFFSET('Water Data'!$C$10,0,10*ROW('Water Data'!C55))),'Data Summary'!BU61="Yes"),OFFSET('Water Data'!$C$10,0,10*ROW('Water Data'!C55)),NA())</f>
        <v>#N/A</v>
      </c>
      <c r="G61" s="57" t="e">
        <f ca="true">+IF(AND(ISNUMBER(OFFSET('Water Data'!$D$5,0,10*ROW('Water Data'!D55))),'Data Summary'!BV61="Yes"),100-OFFSET('Water Data'!$D$5,0,10*ROW('Water Data'!D55)),NA())</f>
        <v>#N/A</v>
      </c>
      <c r="H61" s="57" t="e">
        <f ca="true">+IF(AND(ISNUMBER(OFFSET('Water Data'!$D$7,0,10*ROW('Water Data'!D55))),'Data Summary'!BW61="Yes"),OFFSET('Water Data'!$D$7,0,10*ROW('Water Data'!D55)),NA())</f>
        <v>#N/A</v>
      </c>
      <c r="I61" s="57" t="e">
        <f ca="true">+IF(AND(ISNUMBER(OFFSET('Water Data'!$D$10,0,10*ROW('Water Data'!D55))),'Data Summary'!BX61="Yes"),OFFSET('Water Data'!$D$10,0,10*ROW('Water Data'!D55)),NA())</f>
        <v>#N/A</v>
      </c>
      <c r="J61" s="57" t="e">
        <f ca="true">+IF(AND(ISNUMBER(OFFSET('Water Data'!$E$5,0,10*ROW('Water Data'!E55))),'Data Summary'!BY61="Yes"),100-OFFSET('Water Data'!$E$5,0,10*ROW('Water Data'!E55)),NA())</f>
        <v>#N/A</v>
      </c>
      <c r="K61" s="57" t="e">
        <f ca="true">+IF(AND(ISNUMBER(OFFSET('Water Data'!$E$7,0,10*ROW('Water Data'!E55))),'Data Summary'!BZ61="Yes"),OFFSET('Water Data'!$E$7,0,10*ROW('Water Data'!E55)),NA())</f>
        <v>#N/A</v>
      </c>
      <c r="L61" s="57" t="e">
        <f ca="true">+IF(AND(ISNUMBER(OFFSET('Water Data'!$E$10,0,10*ROW('Water Data'!E55))),'Data Summary'!CA61="Yes"),OFFSET('Water Data'!$E$10,0,10*ROW('Water Data'!E55)),NA())</f>
        <v>#N/A</v>
      </c>
      <c r="M61" s="57" t="e">
        <f ca="true">+IF(AND(ISNUMBER(OFFSET('Water Data'!$F$5,0,10*ROW('Water Data'!F55))),'Data Summary'!CB61="Yes"),100-OFFSET('Water Data'!$F$5,0,10*ROW('Water Data'!F55)),NA())</f>
        <v>#N/A</v>
      </c>
      <c r="N61" s="57" t="e">
        <f ca="true">+IF(AND(ISNUMBER(OFFSET('Water Data'!$F$7,0,10*ROW('Water Data'!F55))),'Data Summary'!CC61="Yes"),OFFSET('Water Data'!$F$7,0,10*ROW('Water Data'!F55)),NA())</f>
        <v>#N/A</v>
      </c>
      <c r="O61" s="57" t="e">
        <f ca="true">+IF(AND(ISNUMBER(OFFSET('Water Data'!$F$10,0,10*ROW('Water Data'!F55))),'Data Summary'!CD61="Yes"),OFFSET('Water Data'!$F$10,0,10*ROW('Water Data'!F55)),NA())</f>
        <v>#N/A</v>
      </c>
      <c r="P61" s="57" t="e">
        <f ca="true">+IF(AND(ISNUMBER(OFFSET('Water Data'!$G$5,0,10*ROW('Water Data'!G55))),'Data Summary'!CE61="Yes"),100-OFFSET('Water Data'!$G$5,0,10*ROW('Water Data'!G55)),NA())</f>
        <v>#N/A</v>
      </c>
      <c r="Q61" s="57" t="e">
        <f ca="true">+IF(AND(ISNUMBER(OFFSET('Water Data'!$G$7,0,10*ROW('Water Data'!G55))),'Data Summary'!CF61="Yes"),OFFSET('Water Data'!$G$7,0,10*ROW('Water Data'!G55)),NA())</f>
        <v>#N/A</v>
      </c>
      <c r="R61" s="57" t="e">
        <f ca="true">+IF(AND(ISNUMBER(OFFSET('Water Data'!$G$10,0,10*ROW('Water Data'!G55))),'Data Summary'!CG61="Yes"),OFFSET('Water Data'!$G$10,0,10*ROW('Water Data'!G55)),NA())</f>
        <v>#N/A</v>
      </c>
      <c r="S61" s="57" t="e">
        <f ca="true">+IF(AND(ISNUMBER(OFFSET('Water Data'!$H$5,0,10*ROW('Water Data'!H55))),'Data Summary'!CH61="Yes"),100-OFFSET('Water Data'!$H$5,0,10*ROW('Water Data'!H55)),NA())</f>
        <v>#N/A</v>
      </c>
      <c r="T61" s="57" t="e">
        <f ca="true">+IF(AND(ISNUMBER(OFFSET('Water Data'!$H$7,0,10*ROW('Water Data'!H55))),'Data Summary'!CI61="Yes"),OFFSET('Water Data'!$H$7,0,10*ROW('Water Data'!H55)),NA())</f>
        <v>#N/A</v>
      </c>
      <c r="U61" s="57" t="e">
        <f ca="true">+IF(AND(ISNUMBER(OFFSET('Water Data'!$H$10,0,10*ROW('Water Data'!H55))),'Data Summary'!CJ61="Yes"),OFFSET('Water Data'!$H$10,0,10*ROW('Water Data'!H55)),NA())</f>
        <v>#N/A</v>
      </c>
      <c r="V61" s="103" t="e">
        <f ca="true">+IF(AND(ISNUMBER(OFFSET('Sanitation Data'!$C$5,0,10*ROW('Sanitation Data'!C55))),'Data Summary'!CK61="Yes"),100-OFFSET('Sanitation Data'!$C$5,0,10*ROW('Sanitation Data'!C55)),NA())</f>
        <v>#N/A</v>
      </c>
      <c r="W61" s="103" t="e">
        <f ca="true">+IF(AND(ISNUMBER(OFFSET('Sanitation Data'!$C$7,0,10*ROW('Sanitation Data'!C55))),'Data Summary'!CL61="Yes"),OFFSET('Sanitation Data'!$C$7,0,10*ROW('Sanitation Data'!C55)),NA())</f>
        <v>#N/A</v>
      </c>
      <c r="X61" s="103" t="e">
        <f ca="true">+IF(AND(ISNUMBER(OFFSET('Sanitation Data'!$C$11,0,10*ROW('Sanitation Data'!C55))),'Data Summary'!CM61="Yes"),OFFSET('Sanitation Data'!$C$11,0,10*ROW('Sanitation Data'!C55)),NA())</f>
        <v>#N/A</v>
      </c>
      <c r="Y61" s="103" t="e">
        <f ca="true">+IF(AND(ISNUMBER(OFFSET('Sanitation Data'!$C$12,0,10*ROW('Sanitation Data'!C55))),'Data Summary'!CN61="Yes"),OFFSET('Sanitation Data'!$C$12,0,10*ROW('Sanitation Data'!C55)),NA())</f>
        <v>#N/A</v>
      </c>
      <c r="Z61" s="103" t="e">
        <f ca="true">+IF(AND(ISNUMBER(OFFSET('Sanitation Data'!$C$13,0,10*ROW('Sanitation Data'!C55))),'Data Summary'!CO61="Yes"),OFFSET('Sanitation Data'!$C$13,0,10*ROW('Sanitation Data'!C55)),NA())</f>
        <v>#N/A</v>
      </c>
      <c r="AA61" s="103" t="e">
        <f ca="true">+IF(AND(ISNUMBER(OFFSET('Sanitation Data'!$D$5,0,10*ROW('Sanitation Data'!D55))),'Data Summary'!CP61="Yes"),100-OFFSET('Sanitation Data'!$D$5,0,10*ROW('Sanitation Data'!D55)),NA())</f>
        <v>#N/A</v>
      </c>
      <c r="AB61" s="103" t="e">
        <f ca="true">+IF(AND(ISNUMBER(OFFSET('Sanitation Data'!$D$7,0,10*ROW('Sanitation Data'!D55))),'Data Summary'!CQ61="Yes"),OFFSET('Sanitation Data'!$D$7,0,10*ROW('Sanitation Data'!D55)),NA())</f>
        <v>#N/A</v>
      </c>
      <c r="AC61" s="103" t="e">
        <f ca="true">+IF(AND(ISNUMBER(OFFSET('Sanitation Data'!$D$11,0,10*ROW('Sanitation Data'!D55))),'Data Summary'!CR61="Yes"),OFFSET('Sanitation Data'!$D$11,0,10*ROW('Sanitation Data'!D55)),NA())</f>
        <v>#N/A</v>
      </c>
      <c r="AD61" s="103" t="e">
        <f ca="true">+IF(AND(ISNUMBER(OFFSET('Sanitation Data'!$D$12,0,10*ROW('Sanitation Data'!D55))),'Data Summary'!CS61="Yes"),OFFSET('Sanitation Data'!$D$12,0,10*ROW('Sanitation Data'!D55)),NA())</f>
        <v>#N/A</v>
      </c>
      <c r="AE61" s="103" t="e">
        <f ca="true">+IF(AND(ISNUMBER(OFFSET('Sanitation Data'!$D$13,0,10*ROW('Sanitation Data'!D55))),'Data Summary'!CT61="Yes"),OFFSET('Sanitation Data'!$D$13,0,10*ROW('Sanitation Data'!D55)),NA())</f>
        <v>#N/A</v>
      </c>
      <c r="AF61" s="103" t="e">
        <f ca="true">+IF(AND(ISNUMBER(OFFSET('Sanitation Data'!$E$5,0,10*ROW('Sanitation Data'!E55))),'Data Summary'!CU61="Yes"),100-OFFSET('Sanitation Data'!$E$5,0,10*ROW('Sanitation Data'!E55)),NA())</f>
        <v>#N/A</v>
      </c>
      <c r="AG61" s="103" t="e">
        <f ca="true">+IF(AND(ISNUMBER(OFFSET('Sanitation Data'!$E$7,0,10*ROW('Sanitation Data'!E55))),'Data Summary'!CV61="Yes"),OFFSET('Sanitation Data'!$E$7,0,10*ROW('Sanitation Data'!E55)),NA())</f>
        <v>#N/A</v>
      </c>
      <c r="AH61" s="103" t="e">
        <f ca="true">+IF(AND(ISNUMBER(OFFSET('Sanitation Data'!$E$11,0,10*ROW('Sanitation Data'!E55))),'Data Summary'!CW61="Yes"),OFFSET('Sanitation Data'!$E$11,0,10*ROW('Sanitation Data'!E55)),NA())</f>
        <v>#N/A</v>
      </c>
      <c r="AI61" s="103" t="e">
        <f ca="true">+IF(AND(ISNUMBER(OFFSET('Sanitation Data'!$E$12,0,10*ROW('Sanitation Data'!E55))),'Data Summary'!CX61="Yes"),OFFSET('Sanitation Data'!$E$12,0,10*ROW('Sanitation Data'!E55)),NA())</f>
        <v>#N/A</v>
      </c>
      <c r="AJ61" s="103" t="e">
        <f ca="true">+IF(AND(ISNUMBER(OFFSET('Sanitation Data'!$E$13,0,10*ROW('Sanitation Data'!E55))),'Data Summary'!CY61="Yes"),OFFSET('Sanitation Data'!$E$13,0,10*ROW('Sanitation Data'!E55)),NA())</f>
        <v>#N/A</v>
      </c>
      <c r="AK61" s="103" t="e">
        <f ca="true">+IF(AND(ISNUMBER(OFFSET('Sanitation Data'!$F$5,0,10*ROW('Sanitation Data'!F55))),'Data Summary'!CZ61="Yes"),100-OFFSET('Sanitation Data'!$F$5,0,10*ROW('Sanitation Data'!F55)),NA())</f>
        <v>#N/A</v>
      </c>
      <c r="AL61" s="103" t="e">
        <f ca="true">+IF(AND(ISNUMBER(OFFSET('Sanitation Data'!$F$7,0,10*ROW('Sanitation Data'!F55))),'Data Summary'!DA61="Yes"),OFFSET('Sanitation Data'!$F$7,0,10*ROW('Sanitation Data'!F55)),NA())</f>
        <v>#N/A</v>
      </c>
      <c r="AM61" s="103" t="e">
        <f ca="true">+IF(AND(ISNUMBER(OFFSET('Sanitation Data'!$F$11,0,10*ROW('Sanitation Data'!F55))),'Data Summary'!DB61="Yes"),OFFSET('Sanitation Data'!$F$11,0,10*ROW('Sanitation Data'!F55)),NA())</f>
        <v>#N/A</v>
      </c>
      <c r="AN61" s="103" t="e">
        <f ca="true">+IF(AND(ISNUMBER(OFFSET('Sanitation Data'!$F$12,0,10*ROW('Sanitation Data'!F55))),'Data Summary'!DC61="Yes"),OFFSET('Sanitation Data'!$F$12,0,10*ROW('Sanitation Data'!F55)),NA())</f>
        <v>#N/A</v>
      </c>
      <c r="AO61" s="103" t="e">
        <f ca="true">+IF(AND(ISNUMBER(OFFSET('Sanitation Data'!$F$13,0,10*ROW('Sanitation Data'!F55))),'Data Summary'!DD61="Yes"),OFFSET('Sanitation Data'!$F$13,0,10*ROW('Sanitation Data'!F55)),NA())</f>
        <v>#N/A</v>
      </c>
      <c r="AP61" s="103" t="e">
        <f ca="true">+IF(AND(ISNUMBER(OFFSET('Sanitation Data'!$G$5,0,10*ROW('Sanitation Data'!G55))),'Data Summary'!DE61="Yes"),100-OFFSET('Sanitation Data'!$G$5,0,10*ROW('Sanitation Data'!G55)),NA())</f>
        <v>#N/A</v>
      </c>
      <c r="AQ61" s="103" t="e">
        <f ca="true">+IF(AND(ISNUMBER(OFFSET('Sanitation Data'!$G$7,0,10*ROW('Sanitation Data'!G55))),'Data Summary'!DF61="Yes"),OFFSET('Sanitation Data'!$G$7,0,10*ROW('Sanitation Data'!G55)),NA())</f>
        <v>#N/A</v>
      </c>
      <c r="AR61" s="103" t="e">
        <f ca="true">+IF(AND(ISNUMBER(OFFSET('Sanitation Data'!$G$11,0,10*ROW('Sanitation Data'!G55))),'Data Summary'!DG61="Yes"),OFFSET('Sanitation Data'!$G$11,0,10*ROW('Sanitation Data'!G55)),NA())</f>
        <v>#N/A</v>
      </c>
      <c r="AS61" s="103" t="e">
        <f ca="true">+IF(AND(ISNUMBER(OFFSET('Sanitation Data'!$G$12,0,10*ROW('Sanitation Data'!G55))),'Data Summary'!DH61="Yes"),OFFSET('Sanitation Data'!$G$12,0,10*ROW('Sanitation Data'!G55)),NA())</f>
        <v>#N/A</v>
      </c>
      <c r="AT61" s="103" t="e">
        <f ca="true">+IF(AND(ISNUMBER(OFFSET('Sanitation Data'!$G$13,0,10*ROW('Sanitation Data'!G55))),'Data Summary'!DI61="Yes"),OFFSET('Sanitation Data'!$G$13,0,10*ROW('Sanitation Data'!G55)),NA())</f>
        <v>#N/A</v>
      </c>
      <c r="AU61" s="103" t="e">
        <f ca="true">+IF(AND(ISNUMBER(OFFSET('Sanitation Data'!$H$5,0,10*ROW('Sanitation Data'!H55))),'Data Summary'!DJ61="Yes"),100-OFFSET('Sanitation Data'!$H$5,0,10*ROW('Sanitation Data'!H55)),NA())</f>
        <v>#N/A</v>
      </c>
      <c r="AV61" s="103" t="e">
        <f ca="true">+IF(AND(ISNUMBER(OFFSET('Sanitation Data'!$H$7,0,10*ROW('Sanitation Data'!H55))),'Data Summary'!DK61="Yes"),OFFSET('Sanitation Data'!$H$7,0,10*ROW('Sanitation Data'!H55)),NA())</f>
        <v>#N/A</v>
      </c>
      <c r="AW61" s="103" t="e">
        <f ca="true">+IF(AND(ISNUMBER(OFFSET('Sanitation Data'!$H$11,0,10*ROW('Sanitation Data'!H55))),'Data Summary'!DL61="Yes"),OFFSET('Sanitation Data'!$H$11,0,10*ROW('Sanitation Data'!H55)),NA())</f>
        <v>#N/A</v>
      </c>
      <c r="AX61" s="103" t="e">
        <f ca="true">+IF(AND(ISNUMBER(OFFSET('Sanitation Data'!$H$12,0,10*ROW('Sanitation Data'!H55))),'Data Summary'!DM61="Yes"),OFFSET('Sanitation Data'!$H$12,0,10*ROW('Sanitation Data'!H55)),NA())</f>
        <v>#N/A</v>
      </c>
      <c r="AY61" s="103" t="e">
        <f ca="true">+IF(AND(ISNUMBER(OFFSET('Sanitation Data'!$H$13,0,10*ROW('Sanitation Data'!H55))),'Data Summary'!DN61="Yes"),OFFSET('Sanitation Data'!$H$13,0,10*ROW('Sanitation Data'!H55)),NA())</f>
        <v>#N/A</v>
      </c>
      <c r="AZ61" s="108" t="e">
        <f ca="true">+IF(AND(ISNUMBER(OFFSET('Hygiene Data'!$C$6,0,10*ROW('Hygiene Data'!C55))),'Data Summary'!DO61="Yes"),OFFSET('Hygiene Data'!$C$6,0,10*ROW('Hygiene Data'!C55)),NA())</f>
        <v>#N/A</v>
      </c>
      <c r="BA61" s="108" t="e">
        <f ca="true">+IF(AND(ISNUMBER(OFFSET('Hygiene Data'!$C$8,0,10*ROW('Hygiene Data'!C55))),'Data Summary'!DP61="Yes"),OFFSET('Hygiene Data'!$C$8,0,10*ROW('Hygiene Data'!C55)),NA())</f>
        <v>#N/A</v>
      </c>
      <c r="BB61" s="108" t="e">
        <f ca="true">+IF(AND(ISNUMBER(OFFSET('Hygiene Data'!$C$10,0,10*ROW('Hygiene Data'!C55))),'Data Summary'!DQ61="Yes"),OFFSET('Hygiene Data'!$C$10,0,10*ROW('Hygiene Data'!C55)),NA())</f>
        <v>#N/A</v>
      </c>
      <c r="BC61" s="108" t="e">
        <f ca="true">+IF(AND(ISNUMBER(OFFSET('Hygiene Data'!$D$6,0,10*ROW('Hygiene Data'!D55))),'Data Summary'!DR61="Yes"),OFFSET('Hygiene Data'!$D$6,0,10*ROW('Hygiene Data'!D55)),NA())</f>
        <v>#N/A</v>
      </c>
      <c r="BD61" s="108" t="e">
        <f ca="true">+IF(AND(ISNUMBER(OFFSET('Hygiene Data'!$D$8,0,10*ROW('Hygiene Data'!D55))),'Data Summary'!DS61="Yes"),OFFSET('Hygiene Data'!$D$8,0,10*ROW('Hygiene Data'!D55)),NA())</f>
        <v>#N/A</v>
      </c>
      <c r="BE61" s="108" t="e">
        <f ca="true">+IF(AND(ISNUMBER(OFFSET('Hygiene Data'!$D$10,0,10*ROW('Hygiene Data'!D55))),'Data Summary'!DT61="Yes"),OFFSET('Hygiene Data'!$D$10,0,10*ROW('Hygiene Data'!D55)),NA())</f>
        <v>#N/A</v>
      </c>
      <c r="BF61" s="108" t="e">
        <f ca="true">+IF(AND(ISNUMBER(OFFSET('Hygiene Data'!$E$6,0,10*ROW('Hygiene Data'!E55))),'Data Summary'!DU61="Yes"),OFFSET('Hygiene Data'!$E$6,0,10*ROW('Hygiene Data'!E55)),NA())</f>
        <v>#N/A</v>
      </c>
      <c r="BG61" s="108" t="e">
        <f ca="true">+IF(AND(ISNUMBER(OFFSET('Hygiene Data'!$E$8,0,10*ROW('Hygiene Data'!E55))),'Data Summary'!DV61="Yes"),OFFSET('Hygiene Data'!$E$8,0,10*ROW('Hygiene Data'!E55)),NA())</f>
        <v>#N/A</v>
      </c>
      <c r="BH61" s="108" t="e">
        <f ca="true">+IF(AND(ISNUMBER(OFFSET('Hygiene Data'!$E$10,0,10*ROW('Hygiene Data'!E55))),'Data Summary'!DW61="Yes"),OFFSET('Hygiene Data'!$E$10,0,10*ROW('Hygiene Data'!E55)),NA())</f>
        <v>#N/A</v>
      </c>
      <c r="BI61" s="108" t="e">
        <f ca="true">+IF(AND(ISNUMBER(OFFSET('Hygiene Data'!$F$6,0,10*ROW('Hygiene Data'!F55))),'Data Summary'!DX61="Yes"),OFFSET('Hygiene Data'!$F$6,0,10*ROW('Hygiene Data'!F55)),NA())</f>
        <v>#N/A</v>
      </c>
      <c r="BJ61" s="108" t="e">
        <f ca="true">+IF(AND(ISNUMBER(OFFSET('Hygiene Data'!$F$8,0,10*ROW('Hygiene Data'!F55))),'Data Summary'!DY61="Yes"),OFFSET('Hygiene Data'!$F$8,0,10*ROW('Hygiene Data'!F55)),NA())</f>
        <v>#N/A</v>
      </c>
      <c r="BK61" s="108" t="e">
        <f ca="true">+IF(AND(ISNUMBER(OFFSET('Hygiene Data'!$F$10,0,10*ROW('Hygiene Data'!F55))),'Data Summary'!DZ61="Yes"),OFFSET('Hygiene Data'!$F$10,0,10*ROW('Hygiene Data'!F55)),NA())</f>
        <v>#N/A</v>
      </c>
      <c r="BL61" s="108" t="e">
        <f ca="true">+IF(AND(ISNUMBER(OFFSET('Hygiene Data'!$G$6,0,10*ROW('Hygiene Data'!G55))),'Data Summary'!EA61="Yes"),OFFSET('Hygiene Data'!$G$6,0,10*ROW('Hygiene Data'!G55)),NA())</f>
        <v>#N/A</v>
      </c>
      <c r="BM61" s="108" t="e">
        <f ca="true">+IF(AND(ISNUMBER(OFFSET('Hygiene Data'!$G$8,0,10*ROW('Hygiene Data'!G55))),'Data Summary'!EB61="Yes"),OFFSET('Hygiene Data'!$G$8,0,10*ROW('Hygiene Data'!G55)),NA())</f>
        <v>#N/A</v>
      </c>
      <c r="BN61" s="108" t="e">
        <f ca="true">+IF(AND(ISNUMBER(OFFSET('Hygiene Data'!$G$10,0,10*ROW('Hygiene Data'!G55))),'Data Summary'!EC61="Yes"),OFFSET('Hygiene Data'!$G$10,0,10*ROW('Hygiene Data'!G55)),NA())</f>
        <v>#N/A</v>
      </c>
      <c r="BO61" s="108" t="e">
        <f ca="true">+IF(AND(ISNUMBER(OFFSET('Hygiene Data'!$H$6,0,10*ROW('Hygiene Data'!H55))),'Data Summary'!ED61="Yes"),OFFSET('Hygiene Data'!$H$6,0,10*ROW('Hygiene Data'!H55)),NA())</f>
        <v>#N/A</v>
      </c>
      <c r="BP61" s="108" t="e">
        <f ca="true">+IF(AND(ISNUMBER(OFFSET('Hygiene Data'!$H$8,0,10*ROW('Hygiene Data'!H55))),'Data Summary'!EE61="Yes"),OFFSET('Hygiene Data'!$H$8,0,10*ROW('Hygiene Data'!H55)),NA())</f>
        <v>#N/A</v>
      </c>
      <c r="BQ61" s="108" t="e">
        <f ca="true">+IF(AND(ISNUMBER(OFFSET('Hygiene Data'!$H$10,0,10*ROW('Hygiene Data'!H55))),'Data Summary'!EF61="Yes"),OFFSET('Hygiene Data'!$H$10,0,10*ROW('Hygiene Data'!H55)),NA())</f>
        <v>#N/A</v>
      </c>
    </row>
    <row r="62" x14ac:dyDescent="0.2">
      <c r="A62" s="56" t="e">
        <f ca="true">+IF(OFFSET('Water Data'!$B$1,0,10*ROW('Water Data'!B56))="",NA(),OFFSET('Water Data'!$B$1,0,10*ROW('Water Data'!B56)))</f>
        <v>#N/A</v>
      </c>
      <c r="B62" s="56" t="e">
        <f ca="true">+IF(OFFSET('Water Data'!$A$3,0,10*ROW('Water Data'!A59))="",NA(),OFFSET('Water Data'!$A$3,0,10*ROW('Water Data'!A59)))</f>
        <v>#N/A</v>
      </c>
      <c r="C62" s="56" t="e">
        <f ca="true">+IF(OFFSET('Water Data'!$C$3,0,10*ROW('Water Data'!C59))="",NA(),OFFSET('Water Data'!$C$3,0,10*ROW('Water Data'!C59)))</f>
        <v>#N/A</v>
      </c>
      <c r="D62" s="57" t="e">
        <f ca="true">+IF(AND(ISNUMBER(OFFSET('Water Data'!$C$5,0,10*ROW('Water Data'!C56))),'Data Summary'!BS62="Yes"),100-OFFSET('Water Data'!$C$5,0,10*ROW('Water Data'!C56)),NA())</f>
        <v>#N/A</v>
      </c>
      <c r="E62" s="57" t="e">
        <f ca="true">+IF(AND(ISNUMBER(OFFSET('Water Data'!$C$7,0,10*ROW('Water Data'!C56))),'Data Summary'!BT62="Yes"),OFFSET('Water Data'!$C$7,0,10*ROW('Water Data'!C56)),NA())</f>
        <v>#N/A</v>
      </c>
      <c r="F62" s="57" t="e">
        <f ca="true">+IF(AND(ISNUMBER(OFFSET('Water Data'!$C$10,0,10*ROW('Water Data'!C56))),'Data Summary'!BU62="Yes"),OFFSET('Water Data'!$C$10,0,10*ROW('Water Data'!C56)),NA())</f>
        <v>#N/A</v>
      </c>
      <c r="G62" s="57" t="e">
        <f ca="true">+IF(AND(ISNUMBER(OFFSET('Water Data'!$D$5,0,10*ROW('Water Data'!D56))),'Data Summary'!BV62="Yes"),100-OFFSET('Water Data'!$D$5,0,10*ROW('Water Data'!D56)),NA())</f>
        <v>#N/A</v>
      </c>
      <c r="H62" s="57" t="e">
        <f ca="true">+IF(AND(ISNUMBER(OFFSET('Water Data'!$D$7,0,10*ROW('Water Data'!D56))),'Data Summary'!BW62="Yes"),OFFSET('Water Data'!$D$7,0,10*ROW('Water Data'!D56)),NA())</f>
        <v>#N/A</v>
      </c>
      <c r="I62" s="57" t="e">
        <f ca="true">+IF(AND(ISNUMBER(OFFSET('Water Data'!$D$10,0,10*ROW('Water Data'!D56))),'Data Summary'!BX62="Yes"),OFFSET('Water Data'!$D$10,0,10*ROW('Water Data'!D56)),NA())</f>
        <v>#N/A</v>
      </c>
      <c r="J62" s="57" t="e">
        <f ca="true">+IF(AND(ISNUMBER(OFFSET('Water Data'!$E$5,0,10*ROW('Water Data'!E56))),'Data Summary'!BY62="Yes"),100-OFFSET('Water Data'!$E$5,0,10*ROW('Water Data'!E56)),NA())</f>
        <v>#N/A</v>
      </c>
      <c r="K62" s="57" t="e">
        <f ca="true">+IF(AND(ISNUMBER(OFFSET('Water Data'!$E$7,0,10*ROW('Water Data'!E56))),'Data Summary'!BZ62="Yes"),OFFSET('Water Data'!$E$7,0,10*ROW('Water Data'!E56)),NA())</f>
        <v>#N/A</v>
      </c>
      <c r="L62" s="57" t="e">
        <f ca="true">+IF(AND(ISNUMBER(OFFSET('Water Data'!$E$10,0,10*ROW('Water Data'!E56))),'Data Summary'!CA62="Yes"),OFFSET('Water Data'!$E$10,0,10*ROW('Water Data'!E56)),NA())</f>
        <v>#N/A</v>
      </c>
      <c r="M62" s="57" t="e">
        <f ca="true">+IF(AND(ISNUMBER(OFFSET('Water Data'!$F$5,0,10*ROW('Water Data'!F56))),'Data Summary'!CB62="Yes"),100-OFFSET('Water Data'!$F$5,0,10*ROW('Water Data'!F56)),NA())</f>
        <v>#N/A</v>
      </c>
      <c r="N62" s="57" t="e">
        <f ca="true">+IF(AND(ISNUMBER(OFFSET('Water Data'!$F$7,0,10*ROW('Water Data'!F56))),'Data Summary'!CC62="Yes"),OFFSET('Water Data'!$F$7,0,10*ROW('Water Data'!F56)),NA())</f>
        <v>#N/A</v>
      </c>
      <c r="O62" s="57" t="e">
        <f ca="true">+IF(AND(ISNUMBER(OFFSET('Water Data'!$F$10,0,10*ROW('Water Data'!F56))),'Data Summary'!CD62="Yes"),OFFSET('Water Data'!$F$10,0,10*ROW('Water Data'!F56)),NA())</f>
        <v>#N/A</v>
      </c>
      <c r="P62" s="57" t="e">
        <f ca="true">+IF(AND(ISNUMBER(OFFSET('Water Data'!$G$5,0,10*ROW('Water Data'!G56))),'Data Summary'!CE62="Yes"),100-OFFSET('Water Data'!$G$5,0,10*ROW('Water Data'!G56)),NA())</f>
        <v>#N/A</v>
      </c>
      <c r="Q62" s="57" t="e">
        <f ca="true">+IF(AND(ISNUMBER(OFFSET('Water Data'!$G$7,0,10*ROW('Water Data'!G56))),'Data Summary'!CF62="Yes"),OFFSET('Water Data'!$G$7,0,10*ROW('Water Data'!G56)),NA())</f>
        <v>#N/A</v>
      </c>
      <c r="R62" s="57" t="e">
        <f ca="true">+IF(AND(ISNUMBER(OFFSET('Water Data'!$G$10,0,10*ROW('Water Data'!G56))),'Data Summary'!CG62="Yes"),OFFSET('Water Data'!$G$10,0,10*ROW('Water Data'!G56)),NA())</f>
        <v>#N/A</v>
      </c>
      <c r="S62" s="57" t="e">
        <f ca="true">+IF(AND(ISNUMBER(OFFSET('Water Data'!$H$5,0,10*ROW('Water Data'!H56))),'Data Summary'!CH62="Yes"),100-OFFSET('Water Data'!$H$5,0,10*ROW('Water Data'!H56)),NA())</f>
        <v>#N/A</v>
      </c>
      <c r="T62" s="57" t="e">
        <f ca="true">+IF(AND(ISNUMBER(OFFSET('Water Data'!$H$7,0,10*ROW('Water Data'!H56))),'Data Summary'!CI62="Yes"),OFFSET('Water Data'!$H$7,0,10*ROW('Water Data'!H56)),NA())</f>
        <v>#N/A</v>
      </c>
      <c r="U62" s="57" t="e">
        <f ca="true">+IF(AND(ISNUMBER(OFFSET('Water Data'!$H$10,0,10*ROW('Water Data'!H56))),'Data Summary'!CJ62="Yes"),OFFSET('Water Data'!$H$10,0,10*ROW('Water Data'!H56)),NA())</f>
        <v>#N/A</v>
      </c>
      <c r="V62" s="103" t="e">
        <f ca="true">+IF(AND(ISNUMBER(OFFSET('Sanitation Data'!$C$5,0,10*ROW('Sanitation Data'!C56))),'Data Summary'!CK62="Yes"),100-OFFSET('Sanitation Data'!$C$5,0,10*ROW('Sanitation Data'!C56)),NA())</f>
        <v>#N/A</v>
      </c>
      <c r="W62" s="103" t="e">
        <f ca="true">+IF(AND(ISNUMBER(OFFSET('Sanitation Data'!$C$7,0,10*ROW('Sanitation Data'!C56))),'Data Summary'!CL62="Yes"),OFFSET('Sanitation Data'!$C$7,0,10*ROW('Sanitation Data'!C56)),NA())</f>
        <v>#N/A</v>
      </c>
      <c r="X62" s="103" t="e">
        <f ca="true">+IF(AND(ISNUMBER(OFFSET('Sanitation Data'!$C$11,0,10*ROW('Sanitation Data'!C56))),'Data Summary'!CM62="Yes"),OFFSET('Sanitation Data'!$C$11,0,10*ROW('Sanitation Data'!C56)),NA())</f>
        <v>#N/A</v>
      </c>
      <c r="Y62" s="103" t="e">
        <f ca="true">+IF(AND(ISNUMBER(OFFSET('Sanitation Data'!$C$12,0,10*ROW('Sanitation Data'!C56))),'Data Summary'!CN62="Yes"),OFFSET('Sanitation Data'!$C$12,0,10*ROW('Sanitation Data'!C56)),NA())</f>
        <v>#N/A</v>
      </c>
      <c r="Z62" s="103" t="e">
        <f ca="true">+IF(AND(ISNUMBER(OFFSET('Sanitation Data'!$C$13,0,10*ROW('Sanitation Data'!C56))),'Data Summary'!CO62="Yes"),OFFSET('Sanitation Data'!$C$13,0,10*ROW('Sanitation Data'!C56)),NA())</f>
        <v>#N/A</v>
      </c>
      <c r="AA62" s="103" t="e">
        <f ca="true">+IF(AND(ISNUMBER(OFFSET('Sanitation Data'!$D$5,0,10*ROW('Sanitation Data'!D56))),'Data Summary'!CP62="Yes"),100-OFFSET('Sanitation Data'!$D$5,0,10*ROW('Sanitation Data'!D56)),NA())</f>
        <v>#N/A</v>
      </c>
      <c r="AB62" s="103" t="e">
        <f ca="true">+IF(AND(ISNUMBER(OFFSET('Sanitation Data'!$D$7,0,10*ROW('Sanitation Data'!D56))),'Data Summary'!CQ62="Yes"),OFFSET('Sanitation Data'!$D$7,0,10*ROW('Sanitation Data'!D56)),NA())</f>
        <v>#N/A</v>
      </c>
      <c r="AC62" s="103" t="e">
        <f ca="true">+IF(AND(ISNUMBER(OFFSET('Sanitation Data'!$D$11,0,10*ROW('Sanitation Data'!D56))),'Data Summary'!CR62="Yes"),OFFSET('Sanitation Data'!$D$11,0,10*ROW('Sanitation Data'!D56)),NA())</f>
        <v>#N/A</v>
      </c>
      <c r="AD62" s="103" t="e">
        <f ca="true">+IF(AND(ISNUMBER(OFFSET('Sanitation Data'!$D$12,0,10*ROW('Sanitation Data'!D56))),'Data Summary'!CS62="Yes"),OFFSET('Sanitation Data'!$D$12,0,10*ROW('Sanitation Data'!D56)),NA())</f>
        <v>#N/A</v>
      </c>
      <c r="AE62" s="103" t="e">
        <f ca="true">+IF(AND(ISNUMBER(OFFSET('Sanitation Data'!$D$13,0,10*ROW('Sanitation Data'!D56))),'Data Summary'!CT62="Yes"),OFFSET('Sanitation Data'!$D$13,0,10*ROW('Sanitation Data'!D56)),NA())</f>
        <v>#N/A</v>
      </c>
      <c r="AF62" s="103" t="e">
        <f ca="true">+IF(AND(ISNUMBER(OFFSET('Sanitation Data'!$E$5,0,10*ROW('Sanitation Data'!E56))),'Data Summary'!CU62="Yes"),100-OFFSET('Sanitation Data'!$E$5,0,10*ROW('Sanitation Data'!E56)),NA())</f>
        <v>#N/A</v>
      </c>
      <c r="AG62" s="103" t="e">
        <f ca="true">+IF(AND(ISNUMBER(OFFSET('Sanitation Data'!$E$7,0,10*ROW('Sanitation Data'!E56))),'Data Summary'!CV62="Yes"),OFFSET('Sanitation Data'!$E$7,0,10*ROW('Sanitation Data'!E56)),NA())</f>
        <v>#N/A</v>
      </c>
      <c r="AH62" s="103" t="e">
        <f ca="true">+IF(AND(ISNUMBER(OFFSET('Sanitation Data'!$E$11,0,10*ROW('Sanitation Data'!E56))),'Data Summary'!CW62="Yes"),OFFSET('Sanitation Data'!$E$11,0,10*ROW('Sanitation Data'!E56)),NA())</f>
        <v>#N/A</v>
      </c>
      <c r="AI62" s="103" t="e">
        <f ca="true">+IF(AND(ISNUMBER(OFFSET('Sanitation Data'!$E$12,0,10*ROW('Sanitation Data'!E56))),'Data Summary'!CX62="Yes"),OFFSET('Sanitation Data'!$E$12,0,10*ROW('Sanitation Data'!E56)),NA())</f>
        <v>#N/A</v>
      </c>
      <c r="AJ62" s="103" t="e">
        <f ca="true">+IF(AND(ISNUMBER(OFFSET('Sanitation Data'!$E$13,0,10*ROW('Sanitation Data'!E56))),'Data Summary'!CY62="Yes"),OFFSET('Sanitation Data'!$E$13,0,10*ROW('Sanitation Data'!E56)),NA())</f>
        <v>#N/A</v>
      </c>
      <c r="AK62" s="103" t="e">
        <f ca="true">+IF(AND(ISNUMBER(OFFSET('Sanitation Data'!$F$5,0,10*ROW('Sanitation Data'!F56))),'Data Summary'!CZ62="Yes"),100-OFFSET('Sanitation Data'!$F$5,0,10*ROW('Sanitation Data'!F56)),NA())</f>
        <v>#N/A</v>
      </c>
      <c r="AL62" s="103" t="e">
        <f ca="true">+IF(AND(ISNUMBER(OFFSET('Sanitation Data'!$F$7,0,10*ROW('Sanitation Data'!F56))),'Data Summary'!DA62="Yes"),OFFSET('Sanitation Data'!$F$7,0,10*ROW('Sanitation Data'!F56)),NA())</f>
        <v>#N/A</v>
      </c>
      <c r="AM62" s="103" t="e">
        <f ca="true">+IF(AND(ISNUMBER(OFFSET('Sanitation Data'!$F$11,0,10*ROW('Sanitation Data'!F56))),'Data Summary'!DB62="Yes"),OFFSET('Sanitation Data'!$F$11,0,10*ROW('Sanitation Data'!F56)),NA())</f>
        <v>#N/A</v>
      </c>
      <c r="AN62" s="103" t="e">
        <f ca="true">+IF(AND(ISNUMBER(OFFSET('Sanitation Data'!$F$12,0,10*ROW('Sanitation Data'!F56))),'Data Summary'!DC62="Yes"),OFFSET('Sanitation Data'!$F$12,0,10*ROW('Sanitation Data'!F56)),NA())</f>
        <v>#N/A</v>
      </c>
      <c r="AO62" s="103" t="e">
        <f ca="true">+IF(AND(ISNUMBER(OFFSET('Sanitation Data'!$F$13,0,10*ROW('Sanitation Data'!F56))),'Data Summary'!DD62="Yes"),OFFSET('Sanitation Data'!$F$13,0,10*ROW('Sanitation Data'!F56)),NA())</f>
        <v>#N/A</v>
      </c>
      <c r="AP62" s="103" t="e">
        <f ca="true">+IF(AND(ISNUMBER(OFFSET('Sanitation Data'!$G$5,0,10*ROW('Sanitation Data'!G56))),'Data Summary'!DE62="Yes"),100-OFFSET('Sanitation Data'!$G$5,0,10*ROW('Sanitation Data'!G56)),NA())</f>
        <v>#N/A</v>
      </c>
      <c r="AQ62" s="103" t="e">
        <f ca="true">+IF(AND(ISNUMBER(OFFSET('Sanitation Data'!$G$7,0,10*ROW('Sanitation Data'!G56))),'Data Summary'!DF62="Yes"),OFFSET('Sanitation Data'!$G$7,0,10*ROW('Sanitation Data'!G56)),NA())</f>
        <v>#N/A</v>
      </c>
      <c r="AR62" s="103" t="e">
        <f ca="true">+IF(AND(ISNUMBER(OFFSET('Sanitation Data'!$G$11,0,10*ROW('Sanitation Data'!G56))),'Data Summary'!DG62="Yes"),OFFSET('Sanitation Data'!$G$11,0,10*ROW('Sanitation Data'!G56)),NA())</f>
        <v>#N/A</v>
      </c>
      <c r="AS62" s="103" t="e">
        <f ca="true">+IF(AND(ISNUMBER(OFFSET('Sanitation Data'!$G$12,0,10*ROW('Sanitation Data'!G56))),'Data Summary'!DH62="Yes"),OFFSET('Sanitation Data'!$G$12,0,10*ROW('Sanitation Data'!G56)),NA())</f>
        <v>#N/A</v>
      </c>
      <c r="AT62" s="103" t="e">
        <f ca="true">+IF(AND(ISNUMBER(OFFSET('Sanitation Data'!$G$13,0,10*ROW('Sanitation Data'!G56))),'Data Summary'!DI62="Yes"),OFFSET('Sanitation Data'!$G$13,0,10*ROW('Sanitation Data'!G56)),NA())</f>
        <v>#N/A</v>
      </c>
      <c r="AU62" s="103" t="e">
        <f ca="true">+IF(AND(ISNUMBER(OFFSET('Sanitation Data'!$H$5,0,10*ROW('Sanitation Data'!H56))),'Data Summary'!DJ62="Yes"),100-OFFSET('Sanitation Data'!$H$5,0,10*ROW('Sanitation Data'!H56)),NA())</f>
        <v>#N/A</v>
      </c>
      <c r="AV62" s="103" t="e">
        <f ca="true">+IF(AND(ISNUMBER(OFFSET('Sanitation Data'!$H$7,0,10*ROW('Sanitation Data'!H56))),'Data Summary'!DK62="Yes"),OFFSET('Sanitation Data'!$H$7,0,10*ROW('Sanitation Data'!H56)),NA())</f>
        <v>#N/A</v>
      </c>
      <c r="AW62" s="103" t="e">
        <f ca="true">+IF(AND(ISNUMBER(OFFSET('Sanitation Data'!$H$11,0,10*ROW('Sanitation Data'!H56))),'Data Summary'!DL62="Yes"),OFFSET('Sanitation Data'!$H$11,0,10*ROW('Sanitation Data'!H56)),NA())</f>
        <v>#N/A</v>
      </c>
      <c r="AX62" s="103" t="e">
        <f ca="true">+IF(AND(ISNUMBER(OFFSET('Sanitation Data'!$H$12,0,10*ROW('Sanitation Data'!H56))),'Data Summary'!DM62="Yes"),OFFSET('Sanitation Data'!$H$12,0,10*ROW('Sanitation Data'!H56)),NA())</f>
        <v>#N/A</v>
      </c>
      <c r="AY62" s="103" t="e">
        <f ca="true">+IF(AND(ISNUMBER(OFFSET('Sanitation Data'!$H$13,0,10*ROW('Sanitation Data'!H56))),'Data Summary'!DN62="Yes"),OFFSET('Sanitation Data'!$H$13,0,10*ROW('Sanitation Data'!H56)),NA())</f>
        <v>#N/A</v>
      </c>
      <c r="AZ62" s="108" t="e">
        <f ca="true">+IF(AND(ISNUMBER(OFFSET('Hygiene Data'!$C$6,0,10*ROW('Hygiene Data'!C56))),'Data Summary'!DO62="Yes"),OFFSET('Hygiene Data'!$C$6,0,10*ROW('Hygiene Data'!C56)),NA())</f>
        <v>#N/A</v>
      </c>
      <c r="BA62" s="108" t="e">
        <f ca="true">+IF(AND(ISNUMBER(OFFSET('Hygiene Data'!$C$8,0,10*ROW('Hygiene Data'!C56))),'Data Summary'!DP62="Yes"),OFFSET('Hygiene Data'!$C$8,0,10*ROW('Hygiene Data'!C56)),NA())</f>
        <v>#N/A</v>
      </c>
      <c r="BB62" s="108" t="e">
        <f ca="true">+IF(AND(ISNUMBER(OFFSET('Hygiene Data'!$C$10,0,10*ROW('Hygiene Data'!C56))),'Data Summary'!DQ62="Yes"),OFFSET('Hygiene Data'!$C$10,0,10*ROW('Hygiene Data'!C56)),NA())</f>
        <v>#N/A</v>
      </c>
      <c r="BC62" s="108" t="e">
        <f ca="true">+IF(AND(ISNUMBER(OFFSET('Hygiene Data'!$D$6,0,10*ROW('Hygiene Data'!D56))),'Data Summary'!DR62="Yes"),OFFSET('Hygiene Data'!$D$6,0,10*ROW('Hygiene Data'!D56)),NA())</f>
        <v>#N/A</v>
      </c>
      <c r="BD62" s="108" t="e">
        <f ca="true">+IF(AND(ISNUMBER(OFFSET('Hygiene Data'!$D$8,0,10*ROW('Hygiene Data'!D56))),'Data Summary'!DS62="Yes"),OFFSET('Hygiene Data'!$D$8,0,10*ROW('Hygiene Data'!D56)),NA())</f>
        <v>#N/A</v>
      </c>
      <c r="BE62" s="108" t="e">
        <f ca="true">+IF(AND(ISNUMBER(OFFSET('Hygiene Data'!$D$10,0,10*ROW('Hygiene Data'!D56))),'Data Summary'!DT62="Yes"),OFFSET('Hygiene Data'!$D$10,0,10*ROW('Hygiene Data'!D56)),NA())</f>
        <v>#N/A</v>
      </c>
      <c r="BF62" s="108" t="e">
        <f ca="true">+IF(AND(ISNUMBER(OFFSET('Hygiene Data'!$E$6,0,10*ROW('Hygiene Data'!E56))),'Data Summary'!DU62="Yes"),OFFSET('Hygiene Data'!$E$6,0,10*ROW('Hygiene Data'!E56)),NA())</f>
        <v>#N/A</v>
      </c>
      <c r="BG62" s="108" t="e">
        <f ca="true">+IF(AND(ISNUMBER(OFFSET('Hygiene Data'!$E$8,0,10*ROW('Hygiene Data'!E56))),'Data Summary'!DV62="Yes"),OFFSET('Hygiene Data'!$E$8,0,10*ROW('Hygiene Data'!E56)),NA())</f>
        <v>#N/A</v>
      </c>
      <c r="BH62" s="108" t="e">
        <f ca="true">+IF(AND(ISNUMBER(OFFSET('Hygiene Data'!$E$10,0,10*ROW('Hygiene Data'!E56))),'Data Summary'!DW62="Yes"),OFFSET('Hygiene Data'!$E$10,0,10*ROW('Hygiene Data'!E56)),NA())</f>
        <v>#N/A</v>
      </c>
      <c r="BI62" s="108" t="e">
        <f ca="true">+IF(AND(ISNUMBER(OFFSET('Hygiene Data'!$F$6,0,10*ROW('Hygiene Data'!F56))),'Data Summary'!DX62="Yes"),OFFSET('Hygiene Data'!$F$6,0,10*ROW('Hygiene Data'!F56)),NA())</f>
        <v>#N/A</v>
      </c>
      <c r="BJ62" s="108" t="e">
        <f ca="true">+IF(AND(ISNUMBER(OFFSET('Hygiene Data'!$F$8,0,10*ROW('Hygiene Data'!F56))),'Data Summary'!DY62="Yes"),OFFSET('Hygiene Data'!$F$8,0,10*ROW('Hygiene Data'!F56)),NA())</f>
        <v>#N/A</v>
      </c>
      <c r="BK62" s="108" t="e">
        <f ca="true">+IF(AND(ISNUMBER(OFFSET('Hygiene Data'!$F$10,0,10*ROW('Hygiene Data'!F56))),'Data Summary'!DZ62="Yes"),OFFSET('Hygiene Data'!$F$10,0,10*ROW('Hygiene Data'!F56)),NA())</f>
        <v>#N/A</v>
      </c>
      <c r="BL62" s="108" t="e">
        <f ca="true">+IF(AND(ISNUMBER(OFFSET('Hygiene Data'!$G$6,0,10*ROW('Hygiene Data'!G56))),'Data Summary'!EA62="Yes"),OFFSET('Hygiene Data'!$G$6,0,10*ROW('Hygiene Data'!G56)),NA())</f>
        <v>#N/A</v>
      </c>
      <c r="BM62" s="108" t="e">
        <f ca="true">+IF(AND(ISNUMBER(OFFSET('Hygiene Data'!$G$8,0,10*ROW('Hygiene Data'!G56))),'Data Summary'!EB62="Yes"),OFFSET('Hygiene Data'!$G$8,0,10*ROW('Hygiene Data'!G56)),NA())</f>
        <v>#N/A</v>
      </c>
      <c r="BN62" s="108" t="e">
        <f ca="true">+IF(AND(ISNUMBER(OFFSET('Hygiene Data'!$G$10,0,10*ROW('Hygiene Data'!G56))),'Data Summary'!EC62="Yes"),OFFSET('Hygiene Data'!$G$10,0,10*ROW('Hygiene Data'!G56)),NA())</f>
        <v>#N/A</v>
      </c>
      <c r="BO62" s="108" t="e">
        <f ca="true">+IF(AND(ISNUMBER(OFFSET('Hygiene Data'!$H$6,0,10*ROW('Hygiene Data'!H56))),'Data Summary'!ED62="Yes"),OFFSET('Hygiene Data'!$H$6,0,10*ROW('Hygiene Data'!H56)),NA())</f>
        <v>#N/A</v>
      </c>
      <c r="BP62" s="108" t="e">
        <f ca="true">+IF(AND(ISNUMBER(OFFSET('Hygiene Data'!$H$8,0,10*ROW('Hygiene Data'!H56))),'Data Summary'!EE62="Yes"),OFFSET('Hygiene Data'!$H$8,0,10*ROW('Hygiene Data'!H56)),NA())</f>
        <v>#N/A</v>
      </c>
      <c r="BQ62" s="108" t="e">
        <f ca="true">+IF(AND(ISNUMBER(OFFSET('Hygiene Data'!$H$10,0,10*ROW('Hygiene Data'!H56))),'Data Summary'!EF62="Yes"),OFFSET('Hygiene Data'!$H$10,0,10*ROW('Hygiene Data'!H56)),NA())</f>
        <v>#N/A</v>
      </c>
    </row>
    <row r="63" x14ac:dyDescent="0.2">
      <c r="A63" s="56" t="e">
        <f ca="true">+IF(OFFSET('Water Data'!$B$1,0,10*ROW('Water Data'!B57))="",NA(),OFFSET('Water Data'!$B$1,0,10*ROW('Water Data'!B57)))</f>
        <v>#N/A</v>
      </c>
      <c r="B63" s="56" t="e">
        <f ca="true">+IF(OFFSET('Water Data'!$A$3,0,10*ROW('Water Data'!A60))="",NA(),OFFSET('Water Data'!$A$3,0,10*ROW('Water Data'!A60)))</f>
        <v>#N/A</v>
      </c>
      <c r="C63" s="56" t="e">
        <f ca="true">+IF(OFFSET('Water Data'!$C$3,0,10*ROW('Water Data'!C60))="",NA(),OFFSET('Water Data'!$C$3,0,10*ROW('Water Data'!C60)))</f>
        <v>#N/A</v>
      </c>
      <c r="D63" s="57" t="e">
        <f ca="true">+IF(AND(ISNUMBER(OFFSET('Water Data'!$C$5,0,10*ROW('Water Data'!C57))),'Data Summary'!BS63="Yes"),100-OFFSET('Water Data'!$C$5,0,10*ROW('Water Data'!C57)),NA())</f>
        <v>#N/A</v>
      </c>
      <c r="E63" s="57" t="e">
        <f ca="true">+IF(AND(ISNUMBER(OFFSET('Water Data'!$C$7,0,10*ROW('Water Data'!C57))),'Data Summary'!BT63="Yes"),OFFSET('Water Data'!$C$7,0,10*ROW('Water Data'!C57)),NA())</f>
        <v>#N/A</v>
      </c>
      <c r="F63" s="57" t="e">
        <f ca="true">+IF(AND(ISNUMBER(OFFSET('Water Data'!$C$10,0,10*ROW('Water Data'!C57))),'Data Summary'!BU63="Yes"),OFFSET('Water Data'!$C$10,0,10*ROW('Water Data'!C57)),NA())</f>
        <v>#N/A</v>
      </c>
      <c r="G63" s="57" t="e">
        <f ca="true">+IF(AND(ISNUMBER(OFFSET('Water Data'!$D$5,0,10*ROW('Water Data'!D57))),'Data Summary'!BV63="Yes"),100-OFFSET('Water Data'!$D$5,0,10*ROW('Water Data'!D57)),NA())</f>
        <v>#N/A</v>
      </c>
      <c r="H63" s="57" t="e">
        <f ca="true">+IF(AND(ISNUMBER(OFFSET('Water Data'!$D$7,0,10*ROW('Water Data'!D57))),'Data Summary'!BW63="Yes"),OFFSET('Water Data'!$D$7,0,10*ROW('Water Data'!D57)),NA())</f>
        <v>#N/A</v>
      </c>
      <c r="I63" s="57" t="e">
        <f ca="true">+IF(AND(ISNUMBER(OFFSET('Water Data'!$D$10,0,10*ROW('Water Data'!D57))),'Data Summary'!BX63="Yes"),OFFSET('Water Data'!$D$10,0,10*ROW('Water Data'!D57)),NA())</f>
        <v>#N/A</v>
      </c>
      <c r="J63" s="57" t="e">
        <f ca="true">+IF(AND(ISNUMBER(OFFSET('Water Data'!$E$5,0,10*ROW('Water Data'!E57))),'Data Summary'!BY63="Yes"),100-OFFSET('Water Data'!$E$5,0,10*ROW('Water Data'!E57)),NA())</f>
        <v>#N/A</v>
      </c>
      <c r="K63" s="57" t="e">
        <f ca="true">+IF(AND(ISNUMBER(OFFSET('Water Data'!$E$7,0,10*ROW('Water Data'!E57))),'Data Summary'!BZ63="Yes"),OFFSET('Water Data'!$E$7,0,10*ROW('Water Data'!E57)),NA())</f>
        <v>#N/A</v>
      </c>
      <c r="L63" s="57" t="e">
        <f ca="true">+IF(AND(ISNUMBER(OFFSET('Water Data'!$E$10,0,10*ROW('Water Data'!E57))),'Data Summary'!CA63="Yes"),OFFSET('Water Data'!$E$10,0,10*ROW('Water Data'!E57)),NA())</f>
        <v>#N/A</v>
      </c>
      <c r="M63" s="57" t="e">
        <f ca="true">+IF(AND(ISNUMBER(OFFSET('Water Data'!$F$5,0,10*ROW('Water Data'!F57))),'Data Summary'!CB63="Yes"),100-OFFSET('Water Data'!$F$5,0,10*ROW('Water Data'!F57)),NA())</f>
        <v>#N/A</v>
      </c>
      <c r="N63" s="57" t="e">
        <f ca="true">+IF(AND(ISNUMBER(OFFSET('Water Data'!$F$7,0,10*ROW('Water Data'!F57))),'Data Summary'!CC63="Yes"),OFFSET('Water Data'!$F$7,0,10*ROW('Water Data'!F57)),NA())</f>
        <v>#N/A</v>
      </c>
      <c r="O63" s="57" t="e">
        <f ca="true">+IF(AND(ISNUMBER(OFFSET('Water Data'!$F$10,0,10*ROW('Water Data'!F57))),'Data Summary'!CD63="Yes"),OFFSET('Water Data'!$F$10,0,10*ROW('Water Data'!F57)),NA())</f>
        <v>#N/A</v>
      </c>
      <c r="P63" s="57" t="e">
        <f ca="true">+IF(AND(ISNUMBER(OFFSET('Water Data'!$G$5,0,10*ROW('Water Data'!G57))),'Data Summary'!CE63="Yes"),100-OFFSET('Water Data'!$G$5,0,10*ROW('Water Data'!G57)),NA())</f>
        <v>#N/A</v>
      </c>
      <c r="Q63" s="57" t="e">
        <f ca="true">+IF(AND(ISNUMBER(OFFSET('Water Data'!$G$7,0,10*ROW('Water Data'!G57))),'Data Summary'!CF63="Yes"),OFFSET('Water Data'!$G$7,0,10*ROW('Water Data'!G57)),NA())</f>
        <v>#N/A</v>
      </c>
      <c r="R63" s="57" t="e">
        <f ca="true">+IF(AND(ISNUMBER(OFFSET('Water Data'!$G$10,0,10*ROW('Water Data'!G57))),'Data Summary'!CG63="Yes"),OFFSET('Water Data'!$G$10,0,10*ROW('Water Data'!G57)),NA())</f>
        <v>#N/A</v>
      </c>
      <c r="S63" s="57" t="e">
        <f ca="true">+IF(AND(ISNUMBER(OFFSET('Water Data'!$H$5,0,10*ROW('Water Data'!H57))),'Data Summary'!CH63="Yes"),100-OFFSET('Water Data'!$H$5,0,10*ROW('Water Data'!H57)),NA())</f>
        <v>#N/A</v>
      </c>
      <c r="T63" s="57" t="e">
        <f ca="true">+IF(AND(ISNUMBER(OFFSET('Water Data'!$H$7,0,10*ROW('Water Data'!H57))),'Data Summary'!CI63="Yes"),OFFSET('Water Data'!$H$7,0,10*ROW('Water Data'!H57)),NA())</f>
        <v>#N/A</v>
      </c>
      <c r="U63" s="57" t="e">
        <f ca="true">+IF(AND(ISNUMBER(OFFSET('Water Data'!$H$10,0,10*ROW('Water Data'!H57))),'Data Summary'!CJ63="Yes"),OFFSET('Water Data'!$H$10,0,10*ROW('Water Data'!H57)),NA())</f>
        <v>#N/A</v>
      </c>
      <c r="V63" s="103" t="e">
        <f ca="true">+IF(AND(ISNUMBER(OFFSET('Sanitation Data'!$C$5,0,10*ROW('Sanitation Data'!C57))),'Data Summary'!CK63="Yes"),100-OFFSET('Sanitation Data'!$C$5,0,10*ROW('Sanitation Data'!C57)),NA())</f>
        <v>#N/A</v>
      </c>
      <c r="W63" s="103" t="e">
        <f ca="true">+IF(AND(ISNUMBER(OFFSET('Sanitation Data'!$C$7,0,10*ROW('Sanitation Data'!C57))),'Data Summary'!CL63="Yes"),OFFSET('Sanitation Data'!$C$7,0,10*ROW('Sanitation Data'!C57)),NA())</f>
        <v>#N/A</v>
      </c>
      <c r="X63" s="103" t="e">
        <f ca="true">+IF(AND(ISNUMBER(OFFSET('Sanitation Data'!$C$11,0,10*ROW('Sanitation Data'!C57))),'Data Summary'!CM63="Yes"),OFFSET('Sanitation Data'!$C$11,0,10*ROW('Sanitation Data'!C57)),NA())</f>
        <v>#N/A</v>
      </c>
      <c r="Y63" s="103" t="e">
        <f ca="true">+IF(AND(ISNUMBER(OFFSET('Sanitation Data'!$C$12,0,10*ROW('Sanitation Data'!C57))),'Data Summary'!CN63="Yes"),OFFSET('Sanitation Data'!$C$12,0,10*ROW('Sanitation Data'!C57)),NA())</f>
        <v>#N/A</v>
      </c>
      <c r="Z63" s="103" t="e">
        <f ca="true">+IF(AND(ISNUMBER(OFFSET('Sanitation Data'!$C$13,0,10*ROW('Sanitation Data'!C57))),'Data Summary'!CO63="Yes"),OFFSET('Sanitation Data'!$C$13,0,10*ROW('Sanitation Data'!C57)),NA())</f>
        <v>#N/A</v>
      </c>
      <c r="AA63" s="103" t="e">
        <f ca="true">+IF(AND(ISNUMBER(OFFSET('Sanitation Data'!$D$5,0,10*ROW('Sanitation Data'!D57))),'Data Summary'!CP63="Yes"),100-OFFSET('Sanitation Data'!$D$5,0,10*ROW('Sanitation Data'!D57)),NA())</f>
        <v>#N/A</v>
      </c>
      <c r="AB63" s="103" t="e">
        <f ca="true">+IF(AND(ISNUMBER(OFFSET('Sanitation Data'!$D$7,0,10*ROW('Sanitation Data'!D57))),'Data Summary'!CQ63="Yes"),OFFSET('Sanitation Data'!$D$7,0,10*ROW('Sanitation Data'!D57)),NA())</f>
        <v>#N/A</v>
      </c>
      <c r="AC63" s="103" t="e">
        <f ca="true">+IF(AND(ISNUMBER(OFFSET('Sanitation Data'!$D$11,0,10*ROW('Sanitation Data'!D57))),'Data Summary'!CR63="Yes"),OFFSET('Sanitation Data'!$D$11,0,10*ROW('Sanitation Data'!D57)),NA())</f>
        <v>#N/A</v>
      </c>
      <c r="AD63" s="103" t="e">
        <f ca="true">+IF(AND(ISNUMBER(OFFSET('Sanitation Data'!$D$12,0,10*ROW('Sanitation Data'!D57))),'Data Summary'!CS63="Yes"),OFFSET('Sanitation Data'!$D$12,0,10*ROW('Sanitation Data'!D57)),NA())</f>
        <v>#N/A</v>
      </c>
      <c r="AE63" s="103" t="e">
        <f ca="true">+IF(AND(ISNUMBER(OFFSET('Sanitation Data'!$D$13,0,10*ROW('Sanitation Data'!D57))),'Data Summary'!CT63="Yes"),OFFSET('Sanitation Data'!$D$13,0,10*ROW('Sanitation Data'!D57)),NA())</f>
        <v>#N/A</v>
      </c>
      <c r="AF63" s="103" t="e">
        <f ca="true">+IF(AND(ISNUMBER(OFFSET('Sanitation Data'!$E$5,0,10*ROW('Sanitation Data'!E57))),'Data Summary'!CU63="Yes"),100-OFFSET('Sanitation Data'!$E$5,0,10*ROW('Sanitation Data'!E57)),NA())</f>
        <v>#N/A</v>
      </c>
      <c r="AG63" s="103" t="e">
        <f ca="true">+IF(AND(ISNUMBER(OFFSET('Sanitation Data'!$E$7,0,10*ROW('Sanitation Data'!E57))),'Data Summary'!CV63="Yes"),OFFSET('Sanitation Data'!$E$7,0,10*ROW('Sanitation Data'!E57)),NA())</f>
        <v>#N/A</v>
      </c>
      <c r="AH63" s="103" t="e">
        <f ca="true">+IF(AND(ISNUMBER(OFFSET('Sanitation Data'!$E$11,0,10*ROW('Sanitation Data'!E57))),'Data Summary'!CW63="Yes"),OFFSET('Sanitation Data'!$E$11,0,10*ROW('Sanitation Data'!E57)),NA())</f>
        <v>#N/A</v>
      </c>
      <c r="AI63" s="103" t="e">
        <f ca="true">+IF(AND(ISNUMBER(OFFSET('Sanitation Data'!$E$12,0,10*ROW('Sanitation Data'!E57))),'Data Summary'!CX63="Yes"),OFFSET('Sanitation Data'!$E$12,0,10*ROW('Sanitation Data'!E57)),NA())</f>
        <v>#N/A</v>
      </c>
      <c r="AJ63" s="103" t="e">
        <f ca="true">+IF(AND(ISNUMBER(OFFSET('Sanitation Data'!$E$13,0,10*ROW('Sanitation Data'!E57))),'Data Summary'!CY63="Yes"),OFFSET('Sanitation Data'!$E$13,0,10*ROW('Sanitation Data'!E57)),NA())</f>
        <v>#N/A</v>
      </c>
      <c r="AK63" s="103" t="e">
        <f ca="true">+IF(AND(ISNUMBER(OFFSET('Sanitation Data'!$F$5,0,10*ROW('Sanitation Data'!F57))),'Data Summary'!CZ63="Yes"),100-OFFSET('Sanitation Data'!$F$5,0,10*ROW('Sanitation Data'!F57)),NA())</f>
        <v>#N/A</v>
      </c>
      <c r="AL63" s="103" t="e">
        <f ca="true">+IF(AND(ISNUMBER(OFFSET('Sanitation Data'!$F$7,0,10*ROW('Sanitation Data'!F57))),'Data Summary'!DA63="Yes"),OFFSET('Sanitation Data'!$F$7,0,10*ROW('Sanitation Data'!F57)),NA())</f>
        <v>#N/A</v>
      </c>
      <c r="AM63" s="103" t="e">
        <f ca="true">+IF(AND(ISNUMBER(OFFSET('Sanitation Data'!$F$11,0,10*ROW('Sanitation Data'!F57))),'Data Summary'!DB63="Yes"),OFFSET('Sanitation Data'!$F$11,0,10*ROW('Sanitation Data'!F57)),NA())</f>
        <v>#N/A</v>
      </c>
      <c r="AN63" s="103" t="e">
        <f ca="true">+IF(AND(ISNUMBER(OFFSET('Sanitation Data'!$F$12,0,10*ROW('Sanitation Data'!F57))),'Data Summary'!DC63="Yes"),OFFSET('Sanitation Data'!$F$12,0,10*ROW('Sanitation Data'!F57)),NA())</f>
        <v>#N/A</v>
      </c>
      <c r="AO63" s="103" t="e">
        <f ca="true">+IF(AND(ISNUMBER(OFFSET('Sanitation Data'!$F$13,0,10*ROW('Sanitation Data'!F57))),'Data Summary'!DD63="Yes"),OFFSET('Sanitation Data'!$F$13,0,10*ROW('Sanitation Data'!F57)),NA())</f>
        <v>#N/A</v>
      </c>
      <c r="AP63" s="103" t="e">
        <f ca="true">+IF(AND(ISNUMBER(OFFSET('Sanitation Data'!$G$5,0,10*ROW('Sanitation Data'!G57))),'Data Summary'!DE63="Yes"),100-OFFSET('Sanitation Data'!$G$5,0,10*ROW('Sanitation Data'!G57)),NA())</f>
        <v>#N/A</v>
      </c>
      <c r="AQ63" s="103" t="e">
        <f ca="true">+IF(AND(ISNUMBER(OFFSET('Sanitation Data'!$G$7,0,10*ROW('Sanitation Data'!G57))),'Data Summary'!DF63="Yes"),OFFSET('Sanitation Data'!$G$7,0,10*ROW('Sanitation Data'!G57)),NA())</f>
        <v>#N/A</v>
      </c>
      <c r="AR63" s="103" t="e">
        <f ca="true">+IF(AND(ISNUMBER(OFFSET('Sanitation Data'!$G$11,0,10*ROW('Sanitation Data'!G57))),'Data Summary'!DG63="Yes"),OFFSET('Sanitation Data'!$G$11,0,10*ROW('Sanitation Data'!G57)),NA())</f>
        <v>#N/A</v>
      </c>
      <c r="AS63" s="103" t="e">
        <f ca="true">+IF(AND(ISNUMBER(OFFSET('Sanitation Data'!$G$12,0,10*ROW('Sanitation Data'!G57))),'Data Summary'!DH63="Yes"),OFFSET('Sanitation Data'!$G$12,0,10*ROW('Sanitation Data'!G57)),NA())</f>
        <v>#N/A</v>
      </c>
      <c r="AT63" s="103" t="e">
        <f ca="true">+IF(AND(ISNUMBER(OFFSET('Sanitation Data'!$G$13,0,10*ROW('Sanitation Data'!G57))),'Data Summary'!DI63="Yes"),OFFSET('Sanitation Data'!$G$13,0,10*ROW('Sanitation Data'!G57)),NA())</f>
        <v>#N/A</v>
      </c>
      <c r="AU63" s="103" t="e">
        <f ca="true">+IF(AND(ISNUMBER(OFFSET('Sanitation Data'!$H$5,0,10*ROW('Sanitation Data'!H57))),'Data Summary'!DJ63="Yes"),100-OFFSET('Sanitation Data'!$H$5,0,10*ROW('Sanitation Data'!H57)),NA())</f>
        <v>#N/A</v>
      </c>
      <c r="AV63" s="103" t="e">
        <f ca="true">+IF(AND(ISNUMBER(OFFSET('Sanitation Data'!$H$7,0,10*ROW('Sanitation Data'!H57))),'Data Summary'!DK63="Yes"),OFFSET('Sanitation Data'!$H$7,0,10*ROW('Sanitation Data'!H57)),NA())</f>
        <v>#N/A</v>
      </c>
      <c r="AW63" s="103" t="e">
        <f ca="true">+IF(AND(ISNUMBER(OFFSET('Sanitation Data'!$H$11,0,10*ROW('Sanitation Data'!H57))),'Data Summary'!DL63="Yes"),OFFSET('Sanitation Data'!$H$11,0,10*ROW('Sanitation Data'!H57)),NA())</f>
        <v>#N/A</v>
      </c>
      <c r="AX63" s="103" t="e">
        <f ca="true">+IF(AND(ISNUMBER(OFFSET('Sanitation Data'!$H$12,0,10*ROW('Sanitation Data'!H57))),'Data Summary'!DM63="Yes"),OFFSET('Sanitation Data'!$H$12,0,10*ROW('Sanitation Data'!H57)),NA())</f>
        <v>#N/A</v>
      </c>
      <c r="AY63" s="103" t="e">
        <f ca="true">+IF(AND(ISNUMBER(OFFSET('Sanitation Data'!$H$13,0,10*ROW('Sanitation Data'!H57))),'Data Summary'!DN63="Yes"),OFFSET('Sanitation Data'!$H$13,0,10*ROW('Sanitation Data'!H57)),NA())</f>
        <v>#N/A</v>
      </c>
      <c r="AZ63" s="108" t="e">
        <f ca="true">+IF(AND(ISNUMBER(OFFSET('Hygiene Data'!$C$6,0,10*ROW('Hygiene Data'!C57))),'Data Summary'!DO63="Yes"),OFFSET('Hygiene Data'!$C$6,0,10*ROW('Hygiene Data'!C57)),NA())</f>
        <v>#N/A</v>
      </c>
      <c r="BA63" s="108" t="e">
        <f ca="true">+IF(AND(ISNUMBER(OFFSET('Hygiene Data'!$C$8,0,10*ROW('Hygiene Data'!C57))),'Data Summary'!DP63="Yes"),OFFSET('Hygiene Data'!$C$8,0,10*ROW('Hygiene Data'!C57)),NA())</f>
        <v>#N/A</v>
      </c>
      <c r="BB63" s="108" t="e">
        <f ca="true">+IF(AND(ISNUMBER(OFFSET('Hygiene Data'!$C$10,0,10*ROW('Hygiene Data'!C57))),'Data Summary'!DQ63="Yes"),OFFSET('Hygiene Data'!$C$10,0,10*ROW('Hygiene Data'!C57)),NA())</f>
        <v>#N/A</v>
      </c>
      <c r="BC63" s="108" t="e">
        <f ca="true">+IF(AND(ISNUMBER(OFFSET('Hygiene Data'!$D$6,0,10*ROW('Hygiene Data'!D57))),'Data Summary'!DR63="Yes"),OFFSET('Hygiene Data'!$D$6,0,10*ROW('Hygiene Data'!D57)),NA())</f>
        <v>#N/A</v>
      </c>
      <c r="BD63" s="108" t="e">
        <f ca="true">+IF(AND(ISNUMBER(OFFSET('Hygiene Data'!$D$8,0,10*ROW('Hygiene Data'!D57))),'Data Summary'!DS63="Yes"),OFFSET('Hygiene Data'!$D$8,0,10*ROW('Hygiene Data'!D57)),NA())</f>
        <v>#N/A</v>
      </c>
      <c r="BE63" s="108" t="e">
        <f ca="true">+IF(AND(ISNUMBER(OFFSET('Hygiene Data'!$D$10,0,10*ROW('Hygiene Data'!D57))),'Data Summary'!DT63="Yes"),OFFSET('Hygiene Data'!$D$10,0,10*ROW('Hygiene Data'!D57)),NA())</f>
        <v>#N/A</v>
      </c>
      <c r="BF63" s="108" t="e">
        <f ca="true">+IF(AND(ISNUMBER(OFFSET('Hygiene Data'!$E$6,0,10*ROW('Hygiene Data'!E57))),'Data Summary'!DU63="Yes"),OFFSET('Hygiene Data'!$E$6,0,10*ROW('Hygiene Data'!E57)),NA())</f>
        <v>#N/A</v>
      </c>
      <c r="BG63" s="108" t="e">
        <f ca="true">+IF(AND(ISNUMBER(OFFSET('Hygiene Data'!$E$8,0,10*ROW('Hygiene Data'!E57))),'Data Summary'!DV63="Yes"),OFFSET('Hygiene Data'!$E$8,0,10*ROW('Hygiene Data'!E57)),NA())</f>
        <v>#N/A</v>
      </c>
      <c r="BH63" s="108" t="e">
        <f ca="true">+IF(AND(ISNUMBER(OFFSET('Hygiene Data'!$E$10,0,10*ROW('Hygiene Data'!E57))),'Data Summary'!DW63="Yes"),OFFSET('Hygiene Data'!$E$10,0,10*ROW('Hygiene Data'!E57)),NA())</f>
        <v>#N/A</v>
      </c>
      <c r="BI63" s="108" t="e">
        <f ca="true">+IF(AND(ISNUMBER(OFFSET('Hygiene Data'!$F$6,0,10*ROW('Hygiene Data'!F57))),'Data Summary'!DX63="Yes"),OFFSET('Hygiene Data'!$F$6,0,10*ROW('Hygiene Data'!F57)),NA())</f>
        <v>#N/A</v>
      </c>
      <c r="BJ63" s="108" t="e">
        <f ca="true">+IF(AND(ISNUMBER(OFFSET('Hygiene Data'!$F$8,0,10*ROW('Hygiene Data'!F57))),'Data Summary'!DY63="Yes"),OFFSET('Hygiene Data'!$F$8,0,10*ROW('Hygiene Data'!F57)),NA())</f>
        <v>#N/A</v>
      </c>
      <c r="BK63" s="108" t="e">
        <f ca="true">+IF(AND(ISNUMBER(OFFSET('Hygiene Data'!$F$10,0,10*ROW('Hygiene Data'!F57))),'Data Summary'!DZ63="Yes"),OFFSET('Hygiene Data'!$F$10,0,10*ROW('Hygiene Data'!F57)),NA())</f>
        <v>#N/A</v>
      </c>
      <c r="BL63" s="108" t="e">
        <f ca="true">+IF(AND(ISNUMBER(OFFSET('Hygiene Data'!$G$6,0,10*ROW('Hygiene Data'!G57))),'Data Summary'!EA63="Yes"),OFFSET('Hygiene Data'!$G$6,0,10*ROW('Hygiene Data'!G57)),NA())</f>
        <v>#N/A</v>
      </c>
      <c r="BM63" s="108" t="e">
        <f ca="true">+IF(AND(ISNUMBER(OFFSET('Hygiene Data'!$G$8,0,10*ROW('Hygiene Data'!G57))),'Data Summary'!EB63="Yes"),OFFSET('Hygiene Data'!$G$8,0,10*ROW('Hygiene Data'!G57)),NA())</f>
        <v>#N/A</v>
      </c>
      <c r="BN63" s="108" t="e">
        <f ca="true">+IF(AND(ISNUMBER(OFFSET('Hygiene Data'!$G$10,0,10*ROW('Hygiene Data'!G57))),'Data Summary'!EC63="Yes"),OFFSET('Hygiene Data'!$G$10,0,10*ROW('Hygiene Data'!G57)),NA())</f>
        <v>#N/A</v>
      </c>
      <c r="BO63" s="108" t="e">
        <f ca="true">+IF(AND(ISNUMBER(OFFSET('Hygiene Data'!$H$6,0,10*ROW('Hygiene Data'!H57))),'Data Summary'!ED63="Yes"),OFFSET('Hygiene Data'!$H$6,0,10*ROW('Hygiene Data'!H57)),NA())</f>
        <v>#N/A</v>
      </c>
      <c r="BP63" s="108" t="e">
        <f ca="true">+IF(AND(ISNUMBER(OFFSET('Hygiene Data'!$H$8,0,10*ROW('Hygiene Data'!H57))),'Data Summary'!EE63="Yes"),OFFSET('Hygiene Data'!$H$8,0,10*ROW('Hygiene Data'!H57)),NA())</f>
        <v>#N/A</v>
      </c>
      <c r="BQ63" s="108" t="e">
        <f ca="true">+IF(AND(ISNUMBER(OFFSET('Hygiene Data'!$H$10,0,10*ROW('Hygiene Data'!H57))),'Data Summary'!EF63="Yes"),OFFSET('Hygiene Data'!$H$10,0,10*ROW('Hygiene Data'!H57)),NA())</f>
        <v>#N/A</v>
      </c>
    </row>
    <row r="64" x14ac:dyDescent="0.2">
      <c r="A64" s="56" t="e">
        <f ca="true">+IF(OFFSET('Water Data'!$B$1,0,10*ROW('Water Data'!B58))="",NA(),OFFSET('Water Data'!$B$1,0,10*ROW('Water Data'!B58)))</f>
        <v>#N/A</v>
      </c>
      <c r="B64" s="56" t="e">
        <f ca="true">+IF(OFFSET('Water Data'!$A$3,0,10*ROW('Water Data'!A61))="",NA(),OFFSET('Water Data'!$A$3,0,10*ROW('Water Data'!A61)))</f>
        <v>#N/A</v>
      </c>
      <c r="C64" s="56" t="e">
        <f ca="true">+IF(OFFSET('Water Data'!$C$3,0,10*ROW('Water Data'!C61))="",NA(),OFFSET('Water Data'!$C$3,0,10*ROW('Water Data'!C61)))</f>
        <v>#N/A</v>
      </c>
      <c r="D64" s="57" t="e">
        <f ca="true">+IF(AND(ISNUMBER(OFFSET('Water Data'!$C$5,0,10*ROW('Water Data'!C58))),'Data Summary'!BS64="Yes"),100-OFFSET('Water Data'!$C$5,0,10*ROW('Water Data'!C58)),NA())</f>
        <v>#N/A</v>
      </c>
      <c r="E64" s="57" t="e">
        <f ca="true">+IF(AND(ISNUMBER(OFFSET('Water Data'!$C$7,0,10*ROW('Water Data'!C58))),'Data Summary'!BT64="Yes"),OFFSET('Water Data'!$C$7,0,10*ROW('Water Data'!C58)),NA())</f>
        <v>#N/A</v>
      </c>
      <c r="F64" s="57" t="e">
        <f ca="true">+IF(AND(ISNUMBER(OFFSET('Water Data'!$C$10,0,10*ROW('Water Data'!C58))),'Data Summary'!BU64="Yes"),OFFSET('Water Data'!$C$10,0,10*ROW('Water Data'!C58)),NA())</f>
        <v>#N/A</v>
      </c>
      <c r="G64" s="57" t="e">
        <f ca="true">+IF(AND(ISNUMBER(OFFSET('Water Data'!$D$5,0,10*ROW('Water Data'!D58))),'Data Summary'!BV64="Yes"),100-OFFSET('Water Data'!$D$5,0,10*ROW('Water Data'!D58)),NA())</f>
        <v>#N/A</v>
      </c>
      <c r="H64" s="57" t="e">
        <f ca="true">+IF(AND(ISNUMBER(OFFSET('Water Data'!$D$7,0,10*ROW('Water Data'!D58))),'Data Summary'!BW64="Yes"),OFFSET('Water Data'!$D$7,0,10*ROW('Water Data'!D58)),NA())</f>
        <v>#N/A</v>
      </c>
      <c r="I64" s="57" t="e">
        <f ca="true">+IF(AND(ISNUMBER(OFFSET('Water Data'!$D$10,0,10*ROW('Water Data'!D58))),'Data Summary'!BX64="Yes"),OFFSET('Water Data'!$D$10,0,10*ROW('Water Data'!D58)),NA())</f>
        <v>#N/A</v>
      </c>
      <c r="J64" s="57" t="e">
        <f ca="true">+IF(AND(ISNUMBER(OFFSET('Water Data'!$E$5,0,10*ROW('Water Data'!E58))),'Data Summary'!BY64="Yes"),100-OFFSET('Water Data'!$E$5,0,10*ROW('Water Data'!E58)),NA())</f>
        <v>#N/A</v>
      </c>
      <c r="K64" s="57" t="e">
        <f ca="true">+IF(AND(ISNUMBER(OFFSET('Water Data'!$E$7,0,10*ROW('Water Data'!E58))),'Data Summary'!BZ64="Yes"),OFFSET('Water Data'!$E$7,0,10*ROW('Water Data'!E58)),NA())</f>
        <v>#N/A</v>
      </c>
      <c r="L64" s="57" t="e">
        <f ca="true">+IF(AND(ISNUMBER(OFFSET('Water Data'!$E$10,0,10*ROW('Water Data'!E58))),'Data Summary'!CA64="Yes"),OFFSET('Water Data'!$E$10,0,10*ROW('Water Data'!E58)),NA())</f>
        <v>#N/A</v>
      </c>
      <c r="M64" s="57" t="e">
        <f ca="true">+IF(AND(ISNUMBER(OFFSET('Water Data'!$F$5,0,10*ROW('Water Data'!F58))),'Data Summary'!CB64="Yes"),100-OFFSET('Water Data'!$F$5,0,10*ROW('Water Data'!F58)),NA())</f>
        <v>#N/A</v>
      </c>
      <c r="N64" s="57" t="e">
        <f ca="true">+IF(AND(ISNUMBER(OFFSET('Water Data'!$F$7,0,10*ROW('Water Data'!F58))),'Data Summary'!CC64="Yes"),OFFSET('Water Data'!$F$7,0,10*ROW('Water Data'!F58)),NA())</f>
        <v>#N/A</v>
      </c>
      <c r="O64" s="57" t="e">
        <f ca="true">+IF(AND(ISNUMBER(OFFSET('Water Data'!$F$10,0,10*ROW('Water Data'!F58))),'Data Summary'!CD64="Yes"),OFFSET('Water Data'!$F$10,0,10*ROW('Water Data'!F58)),NA())</f>
        <v>#N/A</v>
      </c>
      <c r="P64" s="57" t="e">
        <f ca="true">+IF(AND(ISNUMBER(OFFSET('Water Data'!$G$5,0,10*ROW('Water Data'!G58))),'Data Summary'!CE64="Yes"),100-OFFSET('Water Data'!$G$5,0,10*ROW('Water Data'!G58)),NA())</f>
        <v>#N/A</v>
      </c>
      <c r="Q64" s="57" t="e">
        <f ca="true">+IF(AND(ISNUMBER(OFFSET('Water Data'!$G$7,0,10*ROW('Water Data'!G58))),'Data Summary'!CF64="Yes"),OFFSET('Water Data'!$G$7,0,10*ROW('Water Data'!G58)),NA())</f>
        <v>#N/A</v>
      </c>
      <c r="R64" s="57" t="e">
        <f ca="true">+IF(AND(ISNUMBER(OFFSET('Water Data'!$G$10,0,10*ROW('Water Data'!G58))),'Data Summary'!CG64="Yes"),OFFSET('Water Data'!$G$10,0,10*ROW('Water Data'!G58)),NA())</f>
        <v>#N/A</v>
      </c>
      <c r="S64" s="57" t="e">
        <f ca="true">+IF(AND(ISNUMBER(OFFSET('Water Data'!$H$5,0,10*ROW('Water Data'!H58))),'Data Summary'!CH64="Yes"),100-OFFSET('Water Data'!$H$5,0,10*ROW('Water Data'!H58)),NA())</f>
        <v>#N/A</v>
      </c>
      <c r="T64" s="57" t="e">
        <f ca="true">+IF(AND(ISNUMBER(OFFSET('Water Data'!$H$7,0,10*ROW('Water Data'!H58))),'Data Summary'!CI64="Yes"),OFFSET('Water Data'!$H$7,0,10*ROW('Water Data'!H58)),NA())</f>
        <v>#N/A</v>
      </c>
      <c r="U64" s="57" t="e">
        <f ca="true">+IF(AND(ISNUMBER(OFFSET('Water Data'!$H$10,0,10*ROW('Water Data'!H58))),'Data Summary'!CJ64="Yes"),OFFSET('Water Data'!$H$10,0,10*ROW('Water Data'!H58)),NA())</f>
        <v>#N/A</v>
      </c>
      <c r="V64" s="103" t="e">
        <f ca="true">+IF(AND(ISNUMBER(OFFSET('Sanitation Data'!$C$5,0,10*ROW('Sanitation Data'!C58))),'Data Summary'!CK64="Yes"),100-OFFSET('Sanitation Data'!$C$5,0,10*ROW('Sanitation Data'!C58)),NA())</f>
        <v>#N/A</v>
      </c>
      <c r="W64" s="103" t="e">
        <f ca="true">+IF(AND(ISNUMBER(OFFSET('Sanitation Data'!$C$7,0,10*ROW('Sanitation Data'!C58))),'Data Summary'!CL64="Yes"),OFFSET('Sanitation Data'!$C$7,0,10*ROW('Sanitation Data'!C58)),NA())</f>
        <v>#N/A</v>
      </c>
      <c r="X64" s="103" t="e">
        <f ca="true">+IF(AND(ISNUMBER(OFFSET('Sanitation Data'!$C$11,0,10*ROW('Sanitation Data'!C58))),'Data Summary'!CM64="Yes"),OFFSET('Sanitation Data'!$C$11,0,10*ROW('Sanitation Data'!C58)),NA())</f>
        <v>#N/A</v>
      </c>
      <c r="Y64" s="103" t="e">
        <f ca="true">+IF(AND(ISNUMBER(OFFSET('Sanitation Data'!$C$12,0,10*ROW('Sanitation Data'!C58))),'Data Summary'!CN64="Yes"),OFFSET('Sanitation Data'!$C$12,0,10*ROW('Sanitation Data'!C58)),NA())</f>
        <v>#N/A</v>
      </c>
      <c r="Z64" s="103" t="e">
        <f ca="true">+IF(AND(ISNUMBER(OFFSET('Sanitation Data'!$C$13,0,10*ROW('Sanitation Data'!C58))),'Data Summary'!CO64="Yes"),OFFSET('Sanitation Data'!$C$13,0,10*ROW('Sanitation Data'!C58)),NA())</f>
        <v>#N/A</v>
      </c>
      <c r="AA64" s="103" t="e">
        <f ca="true">+IF(AND(ISNUMBER(OFFSET('Sanitation Data'!$D$5,0,10*ROW('Sanitation Data'!D58))),'Data Summary'!CP64="Yes"),100-OFFSET('Sanitation Data'!$D$5,0,10*ROW('Sanitation Data'!D58)),NA())</f>
        <v>#N/A</v>
      </c>
      <c r="AB64" s="103" t="e">
        <f ca="true">+IF(AND(ISNUMBER(OFFSET('Sanitation Data'!$D$7,0,10*ROW('Sanitation Data'!D58))),'Data Summary'!CQ64="Yes"),OFFSET('Sanitation Data'!$D$7,0,10*ROW('Sanitation Data'!D58)),NA())</f>
        <v>#N/A</v>
      </c>
      <c r="AC64" s="103" t="e">
        <f ca="true">+IF(AND(ISNUMBER(OFFSET('Sanitation Data'!$D$11,0,10*ROW('Sanitation Data'!D58))),'Data Summary'!CR64="Yes"),OFFSET('Sanitation Data'!$D$11,0,10*ROW('Sanitation Data'!D58)),NA())</f>
        <v>#N/A</v>
      </c>
      <c r="AD64" s="103" t="e">
        <f ca="true">+IF(AND(ISNUMBER(OFFSET('Sanitation Data'!$D$12,0,10*ROW('Sanitation Data'!D58))),'Data Summary'!CS64="Yes"),OFFSET('Sanitation Data'!$D$12,0,10*ROW('Sanitation Data'!D58)),NA())</f>
        <v>#N/A</v>
      </c>
      <c r="AE64" s="103" t="e">
        <f ca="true">+IF(AND(ISNUMBER(OFFSET('Sanitation Data'!$D$13,0,10*ROW('Sanitation Data'!D58))),'Data Summary'!CT64="Yes"),OFFSET('Sanitation Data'!$D$13,0,10*ROW('Sanitation Data'!D58)),NA())</f>
        <v>#N/A</v>
      </c>
      <c r="AF64" s="103" t="e">
        <f ca="true">+IF(AND(ISNUMBER(OFFSET('Sanitation Data'!$E$5,0,10*ROW('Sanitation Data'!E58))),'Data Summary'!CU64="Yes"),100-OFFSET('Sanitation Data'!$E$5,0,10*ROW('Sanitation Data'!E58)),NA())</f>
        <v>#N/A</v>
      </c>
      <c r="AG64" s="103" t="e">
        <f ca="true">+IF(AND(ISNUMBER(OFFSET('Sanitation Data'!$E$7,0,10*ROW('Sanitation Data'!E58))),'Data Summary'!CV64="Yes"),OFFSET('Sanitation Data'!$E$7,0,10*ROW('Sanitation Data'!E58)),NA())</f>
        <v>#N/A</v>
      </c>
      <c r="AH64" s="103" t="e">
        <f ca="true">+IF(AND(ISNUMBER(OFFSET('Sanitation Data'!$E$11,0,10*ROW('Sanitation Data'!E58))),'Data Summary'!CW64="Yes"),OFFSET('Sanitation Data'!$E$11,0,10*ROW('Sanitation Data'!E58)),NA())</f>
        <v>#N/A</v>
      </c>
      <c r="AI64" s="103" t="e">
        <f ca="true">+IF(AND(ISNUMBER(OFFSET('Sanitation Data'!$E$12,0,10*ROW('Sanitation Data'!E58))),'Data Summary'!CX64="Yes"),OFFSET('Sanitation Data'!$E$12,0,10*ROW('Sanitation Data'!E58)),NA())</f>
        <v>#N/A</v>
      </c>
      <c r="AJ64" s="103" t="e">
        <f ca="true">+IF(AND(ISNUMBER(OFFSET('Sanitation Data'!$E$13,0,10*ROW('Sanitation Data'!E58))),'Data Summary'!CY64="Yes"),OFFSET('Sanitation Data'!$E$13,0,10*ROW('Sanitation Data'!E58)),NA())</f>
        <v>#N/A</v>
      </c>
      <c r="AK64" s="103" t="e">
        <f ca="true">+IF(AND(ISNUMBER(OFFSET('Sanitation Data'!$F$5,0,10*ROW('Sanitation Data'!F58))),'Data Summary'!CZ64="Yes"),100-OFFSET('Sanitation Data'!$F$5,0,10*ROW('Sanitation Data'!F58)),NA())</f>
        <v>#N/A</v>
      </c>
      <c r="AL64" s="103" t="e">
        <f ca="true">+IF(AND(ISNUMBER(OFFSET('Sanitation Data'!$F$7,0,10*ROW('Sanitation Data'!F58))),'Data Summary'!DA64="Yes"),OFFSET('Sanitation Data'!$F$7,0,10*ROW('Sanitation Data'!F58)),NA())</f>
        <v>#N/A</v>
      </c>
      <c r="AM64" s="103" t="e">
        <f ca="true">+IF(AND(ISNUMBER(OFFSET('Sanitation Data'!$F$11,0,10*ROW('Sanitation Data'!F58))),'Data Summary'!DB64="Yes"),OFFSET('Sanitation Data'!$F$11,0,10*ROW('Sanitation Data'!F58)),NA())</f>
        <v>#N/A</v>
      </c>
      <c r="AN64" s="103" t="e">
        <f ca="true">+IF(AND(ISNUMBER(OFFSET('Sanitation Data'!$F$12,0,10*ROW('Sanitation Data'!F58))),'Data Summary'!DC64="Yes"),OFFSET('Sanitation Data'!$F$12,0,10*ROW('Sanitation Data'!F58)),NA())</f>
        <v>#N/A</v>
      </c>
      <c r="AO64" s="103" t="e">
        <f ca="true">+IF(AND(ISNUMBER(OFFSET('Sanitation Data'!$F$13,0,10*ROW('Sanitation Data'!F58))),'Data Summary'!DD64="Yes"),OFFSET('Sanitation Data'!$F$13,0,10*ROW('Sanitation Data'!F58)),NA())</f>
        <v>#N/A</v>
      </c>
      <c r="AP64" s="103" t="e">
        <f ca="true">+IF(AND(ISNUMBER(OFFSET('Sanitation Data'!$G$5,0,10*ROW('Sanitation Data'!G58))),'Data Summary'!DE64="Yes"),100-OFFSET('Sanitation Data'!$G$5,0,10*ROW('Sanitation Data'!G58)),NA())</f>
        <v>#N/A</v>
      </c>
      <c r="AQ64" s="103" t="e">
        <f ca="true">+IF(AND(ISNUMBER(OFFSET('Sanitation Data'!$G$7,0,10*ROW('Sanitation Data'!G58))),'Data Summary'!DF64="Yes"),OFFSET('Sanitation Data'!$G$7,0,10*ROW('Sanitation Data'!G58)),NA())</f>
        <v>#N/A</v>
      </c>
      <c r="AR64" s="103" t="e">
        <f ca="true">+IF(AND(ISNUMBER(OFFSET('Sanitation Data'!$G$11,0,10*ROW('Sanitation Data'!G58))),'Data Summary'!DG64="Yes"),OFFSET('Sanitation Data'!$G$11,0,10*ROW('Sanitation Data'!G58)),NA())</f>
        <v>#N/A</v>
      </c>
      <c r="AS64" s="103" t="e">
        <f ca="true">+IF(AND(ISNUMBER(OFFSET('Sanitation Data'!$G$12,0,10*ROW('Sanitation Data'!G58))),'Data Summary'!DH64="Yes"),OFFSET('Sanitation Data'!$G$12,0,10*ROW('Sanitation Data'!G58)),NA())</f>
        <v>#N/A</v>
      </c>
      <c r="AT64" s="103" t="e">
        <f ca="true">+IF(AND(ISNUMBER(OFFSET('Sanitation Data'!$G$13,0,10*ROW('Sanitation Data'!G58))),'Data Summary'!DI64="Yes"),OFFSET('Sanitation Data'!$G$13,0,10*ROW('Sanitation Data'!G58)),NA())</f>
        <v>#N/A</v>
      </c>
      <c r="AU64" s="103" t="e">
        <f ca="true">+IF(AND(ISNUMBER(OFFSET('Sanitation Data'!$H$5,0,10*ROW('Sanitation Data'!H58))),'Data Summary'!DJ64="Yes"),100-OFFSET('Sanitation Data'!$H$5,0,10*ROW('Sanitation Data'!H58)),NA())</f>
        <v>#N/A</v>
      </c>
      <c r="AV64" s="103" t="e">
        <f ca="true">+IF(AND(ISNUMBER(OFFSET('Sanitation Data'!$H$7,0,10*ROW('Sanitation Data'!H58))),'Data Summary'!DK64="Yes"),OFFSET('Sanitation Data'!$H$7,0,10*ROW('Sanitation Data'!H58)),NA())</f>
        <v>#N/A</v>
      </c>
      <c r="AW64" s="103" t="e">
        <f ca="true">+IF(AND(ISNUMBER(OFFSET('Sanitation Data'!$H$11,0,10*ROW('Sanitation Data'!H58))),'Data Summary'!DL64="Yes"),OFFSET('Sanitation Data'!$H$11,0,10*ROW('Sanitation Data'!H58)),NA())</f>
        <v>#N/A</v>
      </c>
      <c r="AX64" s="103" t="e">
        <f ca="true">+IF(AND(ISNUMBER(OFFSET('Sanitation Data'!$H$12,0,10*ROW('Sanitation Data'!H58))),'Data Summary'!DM64="Yes"),OFFSET('Sanitation Data'!$H$12,0,10*ROW('Sanitation Data'!H58)),NA())</f>
        <v>#N/A</v>
      </c>
      <c r="AY64" s="103" t="e">
        <f ca="true">+IF(AND(ISNUMBER(OFFSET('Sanitation Data'!$H$13,0,10*ROW('Sanitation Data'!H58))),'Data Summary'!DN64="Yes"),OFFSET('Sanitation Data'!$H$13,0,10*ROW('Sanitation Data'!H58)),NA())</f>
        <v>#N/A</v>
      </c>
      <c r="AZ64" s="108" t="e">
        <f ca="true">+IF(AND(ISNUMBER(OFFSET('Hygiene Data'!$C$6,0,10*ROW('Hygiene Data'!C58))),'Data Summary'!DO64="Yes"),OFFSET('Hygiene Data'!$C$6,0,10*ROW('Hygiene Data'!C58)),NA())</f>
        <v>#N/A</v>
      </c>
      <c r="BA64" s="108" t="e">
        <f ca="true">+IF(AND(ISNUMBER(OFFSET('Hygiene Data'!$C$8,0,10*ROW('Hygiene Data'!C58))),'Data Summary'!DP64="Yes"),OFFSET('Hygiene Data'!$C$8,0,10*ROW('Hygiene Data'!C58)),NA())</f>
        <v>#N/A</v>
      </c>
      <c r="BB64" s="108" t="e">
        <f ca="true">+IF(AND(ISNUMBER(OFFSET('Hygiene Data'!$C$10,0,10*ROW('Hygiene Data'!C58))),'Data Summary'!DQ64="Yes"),OFFSET('Hygiene Data'!$C$10,0,10*ROW('Hygiene Data'!C58)),NA())</f>
        <v>#N/A</v>
      </c>
      <c r="BC64" s="108" t="e">
        <f ca="true">+IF(AND(ISNUMBER(OFFSET('Hygiene Data'!$D$6,0,10*ROW('Hygiene Data'!D58))),'Data Summary'!DR64="Yes"),OFFSET('Hygiene Data'!$D$6,0,10*ROW('Hygiene Data'!D58)),NA())</f>
        <v>#N/A</v>
      </c>
      <c r="BD64" s="108" t="e">
        <f ca="true">+IF(AND(ISNUMBER(OFFSET('Hygiene Data'!$D$8,0,10*ROW('Hygiene Data'!D58))),'Data Summary'!DS64="Yes"),OFFSET('Hygiene Data'!$D$8,0,10*ROW('Hygiene Data'!D58)),NA())</f>
        <v>#N/A</v>
      </c>
      <c r="BE64" s="108" t="e">
        <f ca="true">+IF(AND(ISNUMBER(OFFSET('Hygiene Data'!$D$10,0,10*ROW('Hygiene Data'!D58))),'Data Summary'!DT64="Yes"),OFFSET('Hygiene Data'!$D$10,0,10*ROW('Hygiene Data'!D58)),NA())</f>
        <v>#N/A</v>
      </c>
      <c r="BF64" s="108" t="e">
        <f ca="true">+IF(AND(ISNUMBER(OFFSET('Hygiene Data'!$E$6,0,10*ROW('Hygiene Data'!E58))),'Data Summary'!DU64="Yes"),OFFSET('Hygiene Data'!$E$6,0,10*ROW('Hygiene Data'!E58)),NA())</f>
        <v>#N/A</v>
      </c>
      <c r="BG64" s="108" t="e">
        <f ca="true">+IF(AND(ISNUMBER(OFFSET('Hygiene Data'!$E$8,0,10*ROW('Hygiene Data'!E58))),'Data Summary'!DV64="Yes"),OFFSET('Hygiene Data'!$E$8,0,10*ROW('Hygiene Data'!E58)),NA())</f>
        <v>#N/A</v>
      </c>
      <c r="BH64" s="108" t="e">
        <f ca="true">+IF(AND(ISNUMBER(OFFSET('Hygiene Data'!$E$10,0,10*ROW('Hygiene Data'!E58))),'Data Summary'!DW64="Yes"),OFFSET('Hygiene Data'!$E$10,0,10*ROW('Hygiene Data'!E58)),NA())</f>
        <v>#N/A</v>
      </c>
      <c r="BI64" s="108" t="e">
        <f ca="true">+IF(AND(ISNUMBER(OFFSET('Hygiene Data'!$F$6,0,10*ROW('Hygiene Data'!F58))),'Data Summary'!DX64="Yes"),OFFSET('Hygiene Data'!$F$6,0,10*ROW('Hygiene Data'!F58)),NA())</f>
        <v>#N/A</v>
      </c>
      <c r="BJ64" s="108" t="e">
        <f ca="true">+IF(AND(ISNUMBER(OFFSET('Hygiene Data'!$F$8,0,10*ROW('Hygiene Data'!F58))),'Data Summary'!DY64="Yes"),OFFSET('Hygiene Data'!$F$8,0,10*ROW('Hygiene Data'!F58)),NA())</f>
        <v>#N/A</v>
      </c>
      <c r="BK64" s="108" t="e">
        <f ca="true">+IF(AND(ISNUMBER(OFFSET('Hygiene Data'!$F$10,0,10*ROW('Hygiene Data'!F58))),'Data Summary'!DZ64="Yes"),OFFSET('Hygiene Data'!$F$10,0,10*ROW('Hygiene Data'!F58)),NA())</f>
        <v>#N/A</v>
      </c>
      <c r="BL64" s="108" t="e">
        <f ca="true">+IF(AND(ISNUMBER(OFFSET('Hygiene Data'!$G$6,0,10*ROW('Hygiene Data'!G58))),'Data Summary'!EA64="Yes"),OFFSET('Hygiene Data'!$G$6,0,10*ROW('Hygiene Data'!G58)),NA())</f>
        <v>#N/A</v>
      </c>
      <c r="BM64" s="108" t="e">
        <f ca="true">+IF(AND(ISNUMBER(OFFSET('Hygiene Data'!$G$8,0,10*ROW('Hygiene Data'!G58))),'Data Summary'!EB64="Yes"),OFFSET('Hygiene Data'!$G$8,0,10*ROW('Hygiene Data'!G58)),NA())</f>
        <v>#N/A</v>
      </c>
      <c r="BN64" s="108" t="e">
        <f ca="true">+IF(AND(ISNUMBER(OFFSET('Hygiene Data'!$G$10,0,10*ROW('Hygiene Data'!G58))),'Data Summary'!EC64="Yes"),OFFSET('Hygiene Data'!$G$10,0,10*ROW('Hygiene Data'!G58)),NA())</f>
        <v>#N/A</v>
      </c>
      <c r="BO64" s="108" t="e">
        <f ca="true">+IF(AND(ISNUMBER(OFFSET('Hygiene Data'!$H$6,0,10*ROW('Hygiene Data'!H58))),'Data Summary'!ED64="Yes"),OFFSET('Hygiene Data'!$H$6,0,10*ROW('Hygiene Data'!H58)),NA())</f>
        <v>#N/A</v>
      </c>
      <c r="BP64" s="108" t="e">
        <f ca="true">+IF(AND(ISNUMBER(OFFSET('Hygiene Data'!$H$8,0,10*ROW('Hygiene Data'!H58))),'Data Summary'!EE64="Yes"),OFFSET('Hygiene Data'!$H$8,0,10*ROW('Hygiene Data'!H58)),NA())</f>
        <v>#N/A</v>
      </c>
      <c r="BQ64" s="108" t="e">
        <f ca="true">+IF(AND(ISNUMBER(OFFSET('Hygiene Data'!$H$10,0,10*ROW('Hygiene Data'!H58))),'Data Summary'!EF64="Yes"),OFFSET('Hygiene Data'!$H$10,0,10*ROW('Hygiene Data'!H58)),NA())</f>
        <v>#N/A</v>
      </c>
    </row>
    <row r="65" x14ac:dyDescent="0.2">
      <c r="A65" s="56" t="e">
        <f ca="true">+IF(OFFSET('Water Data'!$B$1,0,10*ROW('Water Data'!B59))="",NA(),OFFSET('Water Data'!$B$1,0,10*ROW('Water Data'!B59)))</f>
        <v>#N/A</v>
      </c>
      <c r="B65" s="56" t="e">
        <f ca="true">+IF(OFFSET('Water Data'!$A$3,0,10*ROW('Water Data'!A62))="",NA(),OFFSET('Water Data'!$A$3,0,10*ROW('Water Data'!A62)))</f>
        <v>#N/A</v>
      </c>
      <c r="C65" s="56" t="e">
        <f ca="true">+IF(OFFSET('Water Data'!$C$3,0,10*ROW('Water Data'!C62))="",NA(),OFFSET('Water Data'!$C$3,0,10*ROW('Water Data'!C62)))</f>
        <v>#N/A</v>
      </c>
      <c r="D65" s="57" t="e">
        <f ca="true">+IF(AND(ISNUMBER(OFFSET('Water Data'!$C$5,0,10*ROW('Water Data'!C59))),'Data Summary'!BS65="Yes"),100-OFFSET('Water Data'!$C$5,0,10*ROW('Water Data'!C59)),NA())</f>
        <v>#N/A</v>
      </c>
      <c r="E65" s="57" t="e">
        <f ca="true">+IF(AND(ISNUMBER(OFFSET('Water Data'!$C$7,0,10*ROW('Water Data'!C59))),'Data Summary'!BT65="Yes"),OFFSET('Water Data'!$C$7,0,10*ROW('Water Data'!C59)),NA())</f>
        <v>#N/A</v>
      </c>
      <c r="F65" s="57" t="e">
        <f ca="true">+IF(AND(ISNUMBER(OFFSET('Water Data'!$C$10,0,10*ROW('Water Data'!C59))),'Data Summary'!BU65="Yes"),OFFSET('Water Data'!$C$10,0,10*ROW('Water Data'!C59)),NA())</f>
        <v>#N/A</v>
      </c>
      <c r="G65" s="57" t="e">
        <f ca="true">+IF(AND(ISNUMBER(OFFSET('Water Data'!$D$5,0,10*ROW('Water Data'!D59))),'Data Summary'!BV65="Yes"),100-OFFSET('Water Data'!$D$5,0,10*ROW('Water Data'!D59)),NA())</f>
        <v>#N/A</v>
      </c>
      <c r="H65" s="57" t="e">
        <f ca="true">+IF(AND(ISNUMBER(OFFSET('Water Data'!$D$7,0,10*ROW('Water Data'!D59))),'Data Summary'!BW65="Yes"),OFFSET('Water Data'!$D$7,0,10*ROW('Water Data'!D59)),NA())</f>
        <v>#N/A</v>
      </c>
      <c r="I65" s="57" t="e">
        <f ca="true">+IF(AND(ISNUMBER(OFFSET('Water Data'!$D$10,0,10*ROW('Water Data'!D59))),'Data Summary'!BX65="Yes"),OFFSET('Water Data'!$D$10,0,10*ROW('Water Data'!D59)),NA())</f>
        <v>#N/A</v>
      </c>
      <c r="J65" s="57" t="e">
        <f ca="true">+IF(AND(ISNUMBER(OFFSET('Water Data'!$E$5,0,10*ROW('Water Data'!E59))),'Data Summary'!BY65="Yes"),100-OFFSET('Water Data'!$E$5,0,10*ROW('Water Data'!E59)),NA())</f>
        <v>#N/A</v>
      </c>
      <c r="K65" s="57" t="e">
        <f ca="true">+IF(AND(ISNUMBER(OFFSET('Water Data'!$E$7,0,10*ROW('Water Data'!E59))),'Data Summary'!BZ65="Yes"),OFFSET('Water Data'!$E$7,0,10*ROW('Water Data'!E59)),NA())</f>
        <v>#N/A</v>
      </c>
      <c r="L65" s="57" t="e">
        <f ca="true">+IF(AND(ISNUMBER(OFFSET('Water Data'!$E$10,0,10*ROW('Water Data'!E59))),'Data Summary'!CA65="Yes"),OFFSET('Water Data'!$E$10,0,10*ROW('Water Data'!E59)),NA())</f>
        <v>#N/A</v>
      </c>
      <c r="M65" s="57" t="e">
        <f ca="true">+IF(AND(ISNUMBER(OFFSET('Water Data'!$F$5,0,10*ROW('Water Data'!F59))),'Data Summary'!CB65="Yes"),100-OFFSET('Water Data'!$F$5,0,10*ROW('Water Data'!F59)),NA())</f>
        <v>#N/A</v>
      </c>
      <c r="N65" s="57" t="e">
        <f ca="true">+IF(AND(ISNUMBER(OFFSET('Water Data'!$F$7,0,10*ROW('Water Data'!F59))),'Data Summary'!CC65="Yes"),OFFSET('Water Data'!$F$7,0,10*ROW('Water Data'!F59)),NA())</f>
        <v>#N/A</v>
      </c>
      <c r="O65" s="57" t="e">
        <f ca="true">+IF(AND(ISNUMBER(OFFSET('Water Data'!$F$10,0,10*ROW('Water Data'!F59))),'Data Summary'!CD65="Yes"),OFFSET('Water Data'!$F$10,0,10*ROW('Water Data'!F59)),NA())</f>
        <v>#N/A</v>
      </c>
      <c r="P65" s="57" t="e">
        <f ca="true">+IF(AND(ISNUMBER(OFFSET('Water Data'!$G$5,0,10*ROW('Water Data'!G59))),'Data Summary'!CE65="Yes"),100-OFFSET('Water Data'!$G$5,0,10*ROW('Water Data'!G59)),NA())</f>
        <v>#N/A</v>
      </c>
      <c r="Q65" s="57" t="e">
        <f ca="true">+IF(AND(ISNUMBER(OFFSET('Water Data'!$G$7,0,10*ROW('Water Data'!G59))),'Data Summary'!CF65="Yes"),OFFSET('Water Data'!$G$7,0,10*ROW('Water Data'!G59)),NA())</f>
        <v>#N/A</v>
      </c>
      <c r="R65" s="57" t="e">
        <f ca="true">+IF(AND(ISNUMBER(OFFSET('Water Data'!$G$10,0,10*ROW('Water Data'!G59))),'Data Summary'!CG65="Yes"),OFFSET('Water Data'!$G$10,0,10*ROW('Water Data'!G59)),NA())</f>
        <v>#N/A</v>
      </c>
      <c r="S65" s="57" t="e">
        <f ca="true">+IF(AND(ISNUMBER(OFFSET('Water Data'!$H$5,0,10*ROW('Water Data'!H59))),'Data Summary'!CH65="Yes"),100-OFFSET('Water Data'!$H$5,0,10*ROW('Water Data'!H59)),NA())</f>
        <v>#N/A</v>
      </c>
      <c r="T65" s="57" t="e">
        <f ca="true">+IF(AND(ISNUMBER(OFFSET('Water Data'!$H$7,0,10*ROW('Water Data'!H59))),'Data Summary'!CI65="Yes"),OFFSET('Water Data'!$H$7,0,10*ROW('Water Data'!H59)),NA())</f>
        <v>#N/A</v>
      </c>
      <c r="U65" s="57" t="e">
        <f ca="true">+IF(AND(ISNUMBER(OFFSET('Water Data'!$H$10,0,10*ROW('Water Data'!H59))),'Data Summary'!CJ65="Yes"),OFFSET('Water Data'!$H$10,0,10*ROW('Water Data'!H59)),NA())</f>
        <v>#N/A</v>
      </c>
      <c r="V65" s="103" t="e">
        <f ca="true">+IF(AND(ISNUMBER(OFFSET('Sanitation Data'!$C$5,0,10*ROW('Sanitation Data'!C59))),'Data Summary'!CK65="Yes"),100-OFFSET('Sanitation Data'!$C$5,0,10*ROW('Sanitation Data'!C59)),NA())</f>
        <v>#N/A</v>
      </c>
      <c r="W65" s="103" t="e">
        <f ca="true">+IF(AND(ISNUMBER(OFFSET('Sanitation Data'!$C$7,0,10*ROW('Sanitation Data'!C59))),'Data Summary'!CL65="Yes"),OFFSET('Sanitation Data'!$C$7,0,10*ROW('Sanitation Data'!C59)),NA())</f>
        <v>#N/A</v>
      </c>
      <c r="X65" s="103" t="e">
        <f ca="true">+IF(AND(ISNUMBER(OFFSET('Sanitation Data'!$C$11,0,10*ROW('Sanitation Data'!C59))),'Data Summary'!CM65="Yes"),OFFSET('Sanitation Data'!$C$11,0,10*ROW('Sanitation Data'!C59)),NA())</f>
        <v>#N/A</v>
      </c>
      <c r="Y65" s="103" t="e">
        <f ca="true">+IF(AND(ISNUMBER(OFFSET('Sanitation Data'!$C$12,0,10*ROW('Sanitation Data'!C59))),'Data Summary'!CN65="Yes"),OFFSET('Sanitation Data'!$C$12,0,10*ROW('Sanitation Data'!C59)),NA())</f>
        <v>#N/A</v>
      </c>
      <c r="Z65" s="103" t="e">
        <f ca="true">+IF(AND(ISNUMBER(OFFSET('Sanitation Data'!$C$13,0,10*ROW('Sanitation Data'!C59))),'Data Summary'!CO65="Yes"),OFFSET('Sanitation Data'!$C$13,0,10*ROW('Sanitation Data'!C59)),NA())</f>
        <v>#N/A</v>
      </c>
      <c r="AA65" s="103" t="e">
        <f ca="true">+IF(AND(ISNUMBER(OFFSET('Sanitation Data'!$D$5,0,10*ROW('Sanitation Data'!D59))),'Data Summary'!CP65="Yes"),100-OFFSET('Sanitation Data'!$D$5,0,10*ROW('Sanitation Data'!D59)),NA())</f>
        <v>#N/A</v>
      </c>
      <c r="AB65" s="103" t="e">
        <f ca="true">+IF(AND(ISNUMBER(OFFSET('Sanitation Data'!$D$7,0,10*ROW('Sanitation Data'!D59))),'Data Summary'!CQ65="Yes"),OFFSET('Sanitation Data'!$D$7,0,10*ROW('Sanitation Data'!D59)),NA())</f>
        <v>#N/A</v>
      </c>
      <c r="AC65" s="103" t="e">
        <f ca="true">+IF(AND(ISNUMBER(OFFSET('Sanitation Data'!$D$11,0,10*ROW('Sanitation Data'!D59))),'Data Summary'!CR65="Yes"),OFFSET('Sanitation Data'!$D$11,0,10*ROW('Sanitation Data'!D59)),NA())</f>
        <v>#N/A</v>
      </c>
      <c r="AD65" s="103" t="e">
        <f ca="true">+IF(AND(ISNUMBER(OFFSET('Sanitation Data'!$D$12,0,10*ROW('Sanitation Data'!D59))),'Data Summary'!CS65="Yes"),OFFSET('Sanitation Data'!$D$12,0,10*ROW('Sanitation Data'!D59)),NA())</f>
        <v>#N/A</v>
      </c>
      <c r="AE65" s="103" t="e">
        <f ca="true">+IF(AND(ISNUMBER(OFFSET('Sanitation Data'!$D$13,0,10*ROW('Sanitation Data'!D59))),'Data Summary'!CT65="Yes"),OFFSET('Sanitation Data'!$D$13,0,10*ROW('Sanitation Data'!D59)),NA())</f>
        <v>#N/A</v>
      </c>
      <c r="AF65" s="103" t="e">
        <f ca="true">+IF(AND(ISNUMBER(OFFSET('Sanitation Data'!$E$5,0,10*ROW('Sanitation Data'!E59))),'Data Summary'!CU65="Yes"),100-OFFSET('Sanitation Data'!$E$5,0,10*ROW('Sanitation Data'!E59)),NA())</f>
        <v>#N/A</v>
      </c>
      <c r="AG65" s="103" t="e">
        <f ca="true">+IF(AND(ISNUMBER(OFFSET('Sanitation Data'!$E$7,0,10*ROW('Sanitation Data'!E59))),'Data Summary'!CV65="Yes"),OFFSET('Sanitation Data'!$E$7,0,10*ROW('Sanitation Data'!E59)),NA())</f>
        <v>#N/A</v>
      </c>
      <c r="AH65" s="103" t="e">
        <f ca="true">+IF(AND(ISNUMBER(OFFSET('Sanitation Data'!$E$11,0,10*ROW('Sanitation Data'!E59))),'Data Summary'!CW65="Yes"),OFFSET('Sanitation Data'!$E$11,0,10*ROW('Sanitation Data'!E59)),NA())</f>
        <v>#N/A</v>
      </c>
      <c r="AI65" s="103" t="e">
        <f ca="true">+IF(AND(ISNUMBER(OFFSET('Sanitation Data'!$E$12,0,10*ROW('Sanitation Data'!E59))),'Data Summary'!CX65="Yes"),OFFSET('Sanitation Data'!$E$12,0,10*ROW('Sanitation Data'!E59)),NA())</f>
        <v>#N/A</v>
      </c>
      <c r="AJ65" s="103" t="e">
        <f ca="true">+IF(AND(ISNUMBER(OFFSET('Sanitation Data'!$E$13,0,10*ROW('Sanitation Data'!E59))),'Data Summary'!CY65="Yes"),OFFSET('Sanitation Data'!$E$13,0,10*ROW('Sanitation Data'!E59)),NA())</f>
        <v>#N/A</v>
      </c>
      <c r="AK65" s="103" t="e">
        <f ca="true">+IF(AND(ISNUMBER(OFFSET('Sanitation Data'!$F$5,0,10*ROW('Sanitation Data'!F59))),'Data Summary'!CZ65="Yes"),100-OFFSET('Sanitation Data'!$F$5,0,10*ROW('Sanitation Data'!F59)),NA())</f>
        <v>#N/A</v>
      </c>
      <c r="AL65" s="103" t="e">
        <f ca="true">+IF(AND(ISNUMBER(OFFSET('Sanitation Data'!$F$7,0,10*ROW('Sanitation Data'!F59))),'Data Summary'!DA65="Yes"),OFFSET('Sanitation Data'!$F$7,0,10*ROW('Sanitation Data'!F59)),NA())</f>
        <v>#N/A</v>
      </c>
      <c r="AM65" s="103" t="e">
        <f ca="true">+IF(AND(ISNUMBER(OFFSET('Sanitation Data'!$F$11,0,10*ROW('Sanitation Data'!F59))),'Data Summary'!DB65="Yes"),OFFSET('Sanitation Data'!$F$11,0,10*ROW('Sanitation Data'!F59)),NA())</f>
        <v>#N/A</v>
      </c>
      <c r="AN65" s="103" t="e">
        <f ca="true">+IF(AND(ISNUMBER(OFFSET('Sanitation Data'!$F$12,0,10*ROW('Sanitation Data'!F59))),'Data Summary'!DC65="Yes"),OFFSET('Sanitation Data'!$F$12,0,10*ROW('Sanitation Data'!F59)),NA())</f>
        <v>#N/A</v>
      </c>
      <c r="AO65" s="103" t="e">
        <f ca="true">+IF(AND(ISNUMBER(OFFSET('Sanitation Data'!$F$13,0,10*ROW('Sanitation Data'!F59))),'Data Summary'!DD65="Yes"),OFFSET('Sanitation Data'!$F$13,0,10*ROW('Sanitation Data'!F59)),NA())</f>
        <v>#N/A</v>
      </c>
      <c r="AP65" s="103" t="e">
        <f ca="true">+IF(AND(ISNUMBER(OFFSET('Sanitation Data'!$G$5,0,10*ROW('Sanitation Data'!G59))),'Data Summary'!DE65="Yes"),100-OFFSET('Sanitation Data'!$G$5,0,10*ROW('Sanitation Data'!G59)),NA())</f>
        <v>#N/A</v>
      </c>
      <c r="AQ65" s="103" t="e">
        <f ca="true">+IF(AND(ISNUMBER(OFFSET('Sanitation Data'!$G$7,0,10*ROW('Sanitation Data'!G59))),'Data Summary'!DF65="Yes"),OFFSET('Sanitation Data'!$G$7,0,10*ROW('Sanitation Data'!G59)),NA())</f>
        <v>#N/A</v>
      </c>
      <c r="AR65" s="103" t="e">
        <f ca="true">+IF(AND(ISNUMBER(OFFSET('Sanitation Data'!$G$11,0,10*ROW('Sanitation Data'!G59))),'Data Summary'!DG65="Yes"),OFFSET('Sanitation Data'!$G$11,0,10*ROW('Sanitation Data'!G59)),NA())</f>
        <v>#N/A</v>
      </c>
      <c r="AS65" s="103" t="e">
        <f ca="true">+IF(AND(ISNUMBER(OFFSET('Sanitation Data'!$G$12,0,10*ROW('Sanitation Data'!G59))),'Data Summary'!DH65="Yes"),OFFSET('Sanitation Data'!$G$12,0,10*ROW('Sanitation Data'!G59)),NA())</f>
        <v>#N/A</v>
      </c>
      <c r="AT65" s="103" t="e">
        <f ca="true">+IF(AND(ISNUMBER(OFFSET('Sanitation Data'!$G$13,0,10*ROW('Sanitation Data'!G59))),'Data Summary'!DI65="Yes"),OFFSET('Sanitation Data'!$G$13,0,10*ROW('Sanitation Data'!G59)),NA())</f>
        <v>#N/A</v>
      </c>
      <c r="AU65" s="103" t="e">
        <f ca="true">+IF(AND(ISNUMBER(OFFSET('Sanitation Data'!$H$5,0,10*ROW('Sanitation Data'!H59))),'Data Summary'!DJ65="Yes"),100-OFFSET('Sanitation Data'!$H$5,0,10*ROW('Sanitation Data'!H59)),NA())</f>
        <v>#N/A</v>
      </c>
      <c r="AV65" s="103" t="e">
        <f ca="true">+IF(AND(ISNUMBER(OFFSET('Sanitation Data'!$H$7,0,10*ROW('Sanitation Data'!H59))),'Data Summary'!DK65="Yes"),OFFSET('Sanitation Data'!$H$7,0,10*ROW('Sanitation Data'!H59)),NA())</f>
        <v>#N/A</v>
      </c>
      <c r="AW65" s="103" t="e">
        <f ca="true">+IF(AND(ISNUMBER(OFFSET('Sanitation Data'!$H$11,0,10*ROW('Sanitation Data'!H59))),'Data Summary'!DL65="Yes"),OFFSET('Sanitation Data'!$H$11,0,10*ROW('Sanitation Data'!H59)),NA())</f>
        <v>#N/A</v>
      </c>
      <c r="AX65" s="103" t="e">
        <f ca="true">+IF(AND(ISNUMBER(OFFSET('Sanitation Data'!$H$12,0,10*ROW('Sanitation Data'!H59))),'Data Summary'!DM65="Yes"),OFFSET('Sanitation Data'!$H$12,0,10*ROW('Sanitation Data'!H59)),NA())</f>
        <v>#N/A</v>
      </c>
      <c r="AY65" s="103" t="e">
        <f ca="true">+IF(AND(ISNUMBER(OFFSET('Sanitation Data'!$H$13,0,10*ROW('Sanitation Data'!H59))),'Data Summary'!DN65="Yes"),OFFSET('Sanitation Data'!$H$13,0,10*ROW('Sanitation Data'!H59)),NA())</f>
        <v>#N/A</v>
      </c>
      <c r="AZ65" s="108" t="e">
        <f ca="true">+IF(AND(ISNUMBER(OFFSET('Hygiene Data'!$C$6,0,10*ROW('Hygiene Data'!C59))),'Data Summary'!DO65="Yes"),OFFSET('Hygiene Data'!$C$6,0,10*ROW('Hygiene Data'!C59)),NA())</f>
        <v>#N/A</v>
      </c>
      <c r="BA65" s="108" t="e">
        <f ca="true">+IF(AND(ISNUMBER(OFFSET('Hygiene Data'!$C$8,0,10*ROW('Hygiene Data'!C59))),'Data Summary'!DP65="Yes"),OFFSET('Hygiene Data'!$C$8,0,10*ROW('Hygiene Data'!C59)),NA())</f>
        <v>#N/A</v>
      </c>
      <c r="BB65" s="108" t="e">
        <f ca="true">+IF(AND(ISNUMBER(OFFSET('Hygiene Data'!$C$10,0,10*ROW('Hygiene Data'!C59))),'Data Summary'!DQ65="Yes"),OFFSET('Hygiene Data'!$C$10,0,10*ROW('Hygiene Data'!C59)),NA())</f>
        <v>#N/A</v>
      </c>
      <c r="BC65" s="108" t="e">
        <f ca="true">+IF(AND(ISNUMBER(OFFSET('Hygiene Data'!$D$6,0,10*ROW('Hygiene Data'!D59))),'Data Summary'!DR65="Yes"),OFFSET('Hygiene Data'!$D$6,0,10*ROW('Hygiene Data'!D59)),NA())</f>
        <v>#N/A</v>
      </c>
      <c r="BD65" s="108" t="e">
        <f ca="true">+IF(AND(ISNUMBER(OFFSET('Hygiene Data'!$D$8,0,10*ROW('Hygiene Data'!D59))),'Data Summary'!DS65="Yes"),OFFSET('Hygiene Data'!$D$8,0,10*ROW('Hygiene Data'!D59)),NA())</f>
        <v>#N/A</v>
      </c>
      <c r="BE65" s="108" t="e">
        <f ca="true">+IF(AND(ISNUMBER(OFFSET('Hygiene Data'!$D$10,0,10*ROW('Hygiene Data'!D59))),'Data Summary'!DT65="Yes"),OFFSET('Hygiene Data'!$D$10,0,10*ROW('Hygiene Data'!D59)),NA())</f>
        <v>#N/A</v>
      </c>
      <c r="BF65" s="108" t="e">
        <f ca="true">+IF(AND(ISNUMBER(OFFSET('Hygiene Data'!$E$6,0,10*ROW('Hygiene Data'!E59))),'Data Summary'!DU65="Yes"),OFFSET('Hygiene Data'!$E$6,0,10*ROW('Hygiene Data'!E59)),NA())</f>
        <v>#N/A</v>
      </c>
      <c r="BG65" s="108" t="e">
        <f ca="true">+IF(AND(ISNUMBER(OFFSET('Hygiene Data'!$E$8,0,10*ROW('Hygiene Data'!E59))),'Data Summary'!DV65="Yes"),OFFSET('Hygiene Data'!$E$8,0,10*ROW('Hygiene Data'!E59)),NA())</f>
        <v>#N/A</v>
      </c>
      <c r="BH65" s="108" t="e">
        <f ca="true">+IF(AND(ISNUMBER(OFFSET('Hygiene Data'!$E$10,0,10*ROW('Hygiene Data'!E59))),'Data Summary'!DW65="Yes"),OFFSET('Hygiene Data'!$E$10,0,10*ROW('Hygiene Data'!E59)),NA())</f>
        <v>#N/A</v>
      </c>
      <c r="BI65" s="108" t="e">
        <f ca="true">+IF(AND(ISNUMBER(OFFSET('Hygiene Data'!$F$6,0,10*ROW('Hygiene Data'!F59))),'Data Summary'!DX65="Yes"),OFFSET('Hygiene Data'!$F$6,0,10*ROW('Hygiene Data'!F59)),NA())</f>
        <v>#N/A</v>
      </c>
      <c r="BJ65" s="108" t="e">
        <f ca="true">+IF(AND(ISNUMBER(OFFSET('Hygiene Data'!$F$8,0,10*ROW('Hygiene Data'!F59))),'Data Summary'!DY65="Yes"),OFFSET('Hygiene Data'!$F$8,0,10*ROW('Hygiene Data'!F59)),NA())</f>
        <v>#N/A</v>
      </c>
      <c r="BK65" s="108" t="e">
        <f ca="true">+IF(AND(ISNUMBER(OFFSET('Hygiene Data'!$F$10,0,10*ROW('Hygiene Data'!F59))),'Data Summary'!DZ65="Yes"),OFFSET('Hygiene Data'!$F$10,0,10*ROW('Hygiene Data'!F59)),NA())</f>
        <v>#N/A</v>
      </c>
      <c r="BL65" s="108" t="e">
        <f ca="true">+IF(AND(ISNUMBER(OFFSET('Hygiene Data'!$G$6,0,10*ROW('Hygiene Data'!G59))),'Data Summary'!EA65="Yes"),OFFSET('Hygiene Data'!$G$6,0,10*ROW('Hygiene Data'!G59)),NA())</f>
        <v>#N/A</v>
      </c>
      <c r="BM65" s="108" t="e">
        <f ca="true">+IF(AND(ISNUMBER(OFFSET('Hygiene Data'!$G$8,0,10*ROW('Hygiene Data'!G59))),'Data Summary'!EB65="Yes"),OFFSET('Hygiene Data'!$G$8,0,10*ROW('Hygiene Data'!G59)),NA())</f>
        <v>#N/A</v>
      </c>
      <c r="BN65" s="108" t="e">
        <f ca="true">+IF(AND(ISNUMBER(OFFSET('Hygiene Data'!$G$10,0,10*ROW('Hygiene Data'!G59))),'Data Summary'!EC65="Yes"),OFFSET('Hygiene Data'!$G$10,0,10*ROW('Hygiene Data'!G59)),NA())</f>
        <v>#N/A</v>
      </c>
      <c r="BO65" s="108" t="e">
        <f ca="true">+IF(AND(ISNUMBER(OFFSET('Hygiene Data'!$H$6,0,10*ROW('Hygiene Data'!H59))),'Data Summary'!ED65="Yes"),OFFSET('Hygiene Data'!$H$6,0,10*ROW('Hygiene Data'!H59)),NA())</f>
        <v>#N/A</v>
      </c>
      <c r="BP65" s="108" t="e">
        <f ca="true">+IF(AND(ISNUMBER(OFFSET('Hygiene Data'!$H$8,0,10*ROW('Hygiene Data'!H59))),'Data Summary'!EE65="Yes"),OFFSET('Hygiene Data'!$H$8,0,10*ROW('Hygiene Data'!H59)),NA())</f>
        <v>#N/A</v>
      </c>
      <c r="BQ65" s="108" t="e">
        <f ca="true">+IF(AND(ISNUMBER(OFFSET('Hygiene Data'!$H$10,0,10*ROW('Hygiene Data'!H59))),'Data Summary'!EF65="Yes"),OFFSET('Hygiene Data'!$H$10,0,10*ROW('Hygiene Data'!H59)),NA())</f>
        <v>#N/A</v>
      </c>
    </row>
    <row r="66" x14ac:dyDescent="0.2">
      <c r="A66" s="56" t="e">
        <f ca="true">+IF(OFFSET('Water Data'!$B$1,0,10*ROW('Water Data'!B60))="",NA(),OFFSET('Water Data'!$B$1,0,10*ROW('Water Data'!B60)))</f>
        <v>#N/A</v>
      </c>
      <c r="B66" s="56" t="e">
        <f ca="true">+IF(OFFSET('Water Data'!$A$3,0,10*ROW('Water Data'!A63))="",NA(),OFFSET('Water Data'!$A$3,0,10*ROW('Water Data'!A63)))</f>
        <v>#N/A</v>
      </c>
      <c r="C66" s="56" t="e">
        <f ca="true">+IF(OFFSET('Water Data'!$C$3,0,10*ROW('Water Data'!C63))="",NA(),OFFSET('Water Data'!$C$3,0,10*ROW('Water Data'!C63)))</f>
        <v>#N/A</v>
      </c>
      <c r="D66" s="57" t="e">
        <f ca="true">+IF(AND(ISNUMBER(OFFSET('Water Data'!$C$5,0,10*ROW('Water Data'!C60))),'Data Summary'!BS66="Yes"),100-OFFSET('Water Data'!$C$5,0,10*ROW('Water Data'!C60)),NA())</f>
        <v>#N/A</v>
      </c>
      <c r="E66" s="57" t="e">
        <f ca="true">+IF(AND(ISNUMBER(OFFSET('Water Data'!$C$7,0,10*ROW('Water Data'!C60))),'Data Summary'!BT66="Yes"),OFFSET('Water Data'!$C$7,0,10*ROW('Water Data'!C60)),NA())</f>
        <v>#N/A</v>
      </c>
      <c r="F66" s="57" t="e">
        <f ca="true">+IF(AND(ISNUMBER(OFFSET('Water Data'!$C$10,0,10*ROW('Water Data'!C60))),'Data Summary'!BU66="Yes"),OFFSET('Water Data'!$C$10,0,10*ROW('Water Data'!C60)),NA())</f>
        <v>#N/A</v>
      </c>
      <c r="G66" s="57" t="e">
        <f ca="true">+IF(AND(ISNUMBER(OFFSET('Water Data'!$D$5,0,10*ROW('Water Data'!D60))),'Data Summary'!BV66="Yes"),100-OFFSET('Water Data'!$D$5,0,10*ROW('Water Data'!D60)),NA())</f>
        <v>#N/A</v>
      </c>
      <c r="H66" s="57" t="e">
        <f ca="true">+IF(AND(ISNUMBER(OFFSET('Water Data'!$D$7,0,10*ROW('Water Data'!D60))),'Data Summary'!BW66="Yes"),OFFSET('Water Data'!$D$7,0,10*ROW('Water Data'!D60)),NA())</f>
        <v>#N/A</v>
      </c>
      <c r="I66" s="57" t="e">
        <f ca="true">+IF(AND(ISNUMBER(OFFSET('Water Data'!$D$10,0,10*ROW('Water Data'!D60))),'Data Summary'!BX66="Yes"),OFFSET('Water Data'!$D$10,0,10*ROW('Water Data'!D60)),NA())</f>
        <v>#N/A</v>
      </c>
      <c r="J66" s="57" t="e">
        <f ca="true">+IF(AND(ISNUMBER(OFFSET('Water Data'!$E$5,0,10*ROW('Water Data'!E60))),'Data Summary'!BY66="Yes"),100-OFFSET('Water Data'!$E$5,0,10*ROW('Water Data'!E60)),NA())</f>
        <v>#N/A</v>
      </c>
      <c r="K66" s="57" t="e">
        <f ca="true">+IF(AND(ISNUMBER(OFFSET('Water Data'!$E$7,0,10*ROW('Water Data'!E60))),'Data Summary'!BZ66="Yes"),OFFSET('Water Data'!$E$7,0,10*ROW('Water Data'!E60)),NA())</f>
        <v>#N/A</v>
      </c>
      <c r="L66" s="57" t="e">
        <f ca="true">+IF(AND(ISNUMBER(OFFSET('Water Data'!$E$10,0,10*ROW('Water Data'!E60))),'Data Summary'!CA66="Yes"),OFFSET('Water Data'!$E$10,0,10*ROW('Water Data'!E60)),NA())</f>
        <v>#N/A</v>
      </c>
      <c r="M66" s="57" t="e">
        <f ca="true">+IF(AND(ISNUMBER(OFFSET('Water Data'!$F$5,0,10*ROW('Water Data'!F60))),'Data Summary'!CB66="Yes"),100-OFFSET('Water Data'!$F$5,0,10*ROW('Water Data'!F60)),NA())</f>
        <v>#N/A</v>
      </c>
      <c r="N66" s="57" t="e">
        <f ca="true">+IF(AND(ISNUMBER(OFFSET('Water Data'!$F$7,0,10*ROW('Water Data'!F60))),'Data Summary'!CC66="Yes"),OFFSET('Water Data'!$F$7,0,10*ROW('Water Data'!F60)),NA())</f>
        <v>#N/A</v>
      </c>
      <c r="O66" s="57" t="e">
        <f ca="true">+IF(AND(ISNUMBER(OFFSET('Water Data'!$F$10,0,10*ROW('Water Data'!F60))),'Data Summary'!CD66="Yes"),OFFSET('Water Data'!$F$10,0,10*ROW('Water Data'!F60)),NA())</f>
        <v>#N/A</v>
      </c>
      <c r="P66" s="57" t="e">
        <f ca="true">+IF(AND(ISNUMBER(OFFSET('Water Data'!$G$5,0,10*ROW('Water Data'!G60))),'Data Summary'!CE66="Yes"),100-OFFSET('Water Data'!$G$5,0,10*ROW('Water Data'!G60)),NA())</f>
        <v>#N/A</v>
      </c>
      <c r="Q66" s="57" t="e">
        <f ca="true">+IF(AND(ISNUMBER(OFFSET('Water Data'!$G$7,0,10*ROW('Water Data'!G60))),'Data Summary'!CF66="Yes"),OFFSET('Water Data'!$G$7,0,10*ROW('Water Data'!G60)),NA())</f>
        <v>#N/A</v>
      </c>
      <c r="R66" s="57" t="e">
        <f ca="true">+IF(AND(ISNUMBER(OFFSET('Water Data'!$G$10,0,10*ROW('Water Data'!G60))),'Data Summary'!CG66="Yes"),OFFSET('Water Data'!$G$10,0,10*ROW('Water Data'!G60)),NA())</f>
        <v>#N/A</v>
      </c>
      <c r="S66" s="57" t="e">
        <f ca="true">+IF(AND(ISNUMBER(OFFSET('Water Data'!$H$5,0,10*ROW('Water Data'!H60))),'Data Summary'!CH66="Yes"),100-OFFSET('Water Data'!$H$5,0,10*ROW('Water Data'!H60)),NA())</f>
        <v>#N/A</v>
      </c>
      <c r="T66" s="57" t="e">
        <f ca="true">+IF(AND(ISNUMBER(OFFSET('Water Data'!$H$7,0,10*ROW('Water Data'!H60))),'Data Summary'!CI66="Yes"),OFFSET('Water Data'!$H$7,0,10*ROW('Water Data'!H60)),NA())</f>
        <v>#N/A</v>
      </c>
      <c r="U66" s="57" t="e">
        <f ca="true">+IF(AND(ISNUMBER(OFFSET('Water Data'!$H$10,0,10*ROW('Water Data'!H60))),'Data Summary'!CJ66="Yes"),OFFSET('Water Data'!$H$10,0,10*ROW('Water Data'!H60)),NA())</f>
        <v>#N/A</v>
      </c>
      <c r="V66" s="103" t="e">
        <f ca="true">+IF(AND(ISNUMBER(OFFSET('Sanitation Data'!$C$5,0,10*ROW('Sanitation Data'!C60))),'Data Summary'!CK66="Yes"),100-OFFSET('Sanitation Data'!$C$5,0,10*ROW('Sanitation Data'!C60)),NA())</f>
        <v>#N/A</v>
      </c>
      <c r="W66" s="103" t="e">
        <f ca="true">+IF(AND(ISNUMBER(OFFSET('Sanitation Data'!$C$7,0,10*ROW('Sanitation Data'!C60))),'Data Summary'!CL66="Yes"),OFFSET('Sanitation Data'!$C$7,0,10*ROW('Sanitation Data'!C60)),NA())</f>
        <v>#N/A</v>
      </c>
      <c r="X66" s="103" t="e">
        <f ca="true">+IF(AND(ISNUMBER(OFFSET('Sanitation Data'!$C$11,0,10*ROW('Sanitation Data'!C60))),'Data Summary'!CM66="Yes"),OFFSET('Sanitation Data'!$C$11,0,10*ROW('Sanitation Data'!C60)),NA())</f>
        <v>#N/A</v>
      </c>
      <c r="Y66" s="103" t="e">
        <f ca="true">+IF(AND(ISNUMBER(OFFSET('Sanitation Data'!$C$12,0,10*ROW('Sanitation Data'!C60))),'Data Summary'!CN66="Yes"),OFFSET('Sanitation Data'!$C$12,0,10*ROW('Sanitation Data'!C60)),NA())</f>
        <v>#N/A</v>
      </c>
      <c r="Z66" s="103" t="e">
        <f ca="true">+IF(AND(ISNUMBER(OFFSET('Sanitation Data'!$C$13,0,10*ROW('Sanitation Data'!C60))),'Data Summary'!CO66="Yes"),OFFSET('Sanitation Data'!$C$13,0,10*ROW('Sanitation Data'!C60)),NA())</f>
        <v>#N/A</v>
      </c>
      <c r="AA66" s="103" t="e">
        <f ca="true">+IF(AND(ISNUMBER(OFFSET('Sanitation Data'!$D$5,0,10*ROW('Sanitation Data'!D60))),'Data Summary'!CP66="Yes"),100-OFFSET('Sanitation Data'!$D$5,0,10*ROW('Sanitation Data'!D60)),NA())</f>
        <v>#N/A</v>
      </c>
      <c r="AB66" s="103" t="e">
        <f ca="true">+IF(AND(ISNUMBER(OFFSET('Sanitation Data'!$D$7,0,10*ROW('Sanitation Data'!D60))),'Data Summary'!CQ66="Yes"),OFFSET('Sanitation Data'!$D$7,0,10*ROW('Sanitation Data'!D60)),NA())</f>
        <v>#N/A</v>
      </c>
      <c r="AC66" s="103" t="e">
        <f ca="true">+IF(AND(ISNUMBER(OFFSET('Sanitation Data'!$D$11,0,10*ROW('Sanitation Data'!D60))),'Data Summary'!CR66="Yes"),OFFSET('Sanitation Data'!$D$11,0,10*ROW('Sanitation Data'!D60)),NA())</f>
        <v>#N/A</v>
      </c>
      <c r="AD66" s="103" t="e">
        <f ca="true">+IF(AND(ISNUMBER(OFFSET('Sanitation Data'!$D$12,0,10*ROW('Sanitation Data'!D60))),'Data Summary'!CS66="Yes"),OFFSET('Sanitation Data'!$D$12,0,10*ROW('Sanitation Data'!D60)),NA())</f>
        <v>#N/A</v>
      </c>
      <c r="AE66" s="103" t="e">
        <f ca="true">+IF(AND(ISNUMBER(OFFSET('Sanitation Data'!$D$13,0,10*ROW('Sanitation Data'!D60))),'Data Summary'!CT66="Yes"),OFFSET('Sanitation Data'!$D$13,0,10*ROW('Sanitation Data'!D60)),NA())</f>
        <v>#N/A</v>
      </c>
      <c r="AF66" s="103" t="e">
        <f ca="true">+IF(AND(ISNUMBER(OFFSET('Sanitation Data'!$E$5,0,10*ROW('Sanitation Data'!E60))),'Data Summary'!CU66="Yes"),100-OFFSET('Sanitation Data'!$E$5,0,10*ROW('Sanitation Data'!E60)),NA())</f>
        <v>#N/A</v>
      </c>
      <c r="AG66" s="103" t="e">
        <f ca="true">+IF(AND(ISNUMBER(OFFSET('Sanitation Data'!$E$7,0,10*ROW('Sanitation Data'!E60))),'Data Summary'!CV66="Yes"),OFFSET('Sanitation Data'!$E$7,0,10*ROW('Sanitation Data'!E60)),NA())</f>
        <v>#N/A</v>
      </c>
      <c r="AH66" s="103" t="e">
        <f ca="true">+IF(AND(ISNUMBER(OFFSET('Sanitation Data'!$E$11,0,10*ROW('Sanitation Data'!E60))),'Data Summary'!CW66="Yes"),OFFSET('Sanitation Data'!$E$11,0,10*ROW('Sanitation Data'!E60)),NA())</f>
        <v>#N/A</v>
      </c>
      <c r="AI66" s="103" t="e">
        <f ca="true">+IF(AND(ISNUMBER(OFFSET('Sanitation Data'!$E$12,0,10*ROW('Sanitation Data'!E60))),'Data Summary'!CX66="Yes"),OFFSET('Sanitation Data'!$E$12,0,10*ROW('Sanitation Data'!E60)),NA())</f>
        <v>#N/A</v>
      </c>
      <c r="AJ66" s="103" t="e">
        <f ca="true">+IF(AND(ISNUMBER(OFFSET('Sanitation Data'!$E$13,0,10*ROW('Sanitation Data'!E60))),'Data Summary'!CY66="Yes"),OFFSET('Sanitation Data'!$E$13,0,10*ROW('Sanitation Data'!E60)),NA())</f>
        <v>#N/A</v>
      </c>
      <c r="AK66" s="103" t="e">
        <f ca="true">+IF(AND(ISNUMBER(OFFSET('Sanitation Data'!$F$5,0,10*ROW('Sanitation Data'!F60))),'Data Summary'!CZ66="Yes"),100-OFFSET('Sanitation Data'!$F$5,0,10*ROW('Sanitation Data'!F60)),NA())</f>
        <v>#N/A</v>
      </c>
      <c r="AL66" s="103" t="e">
        <f ca="true">+IF(AND(ISNUMBER(OFFSET('Sanitation Data'!$F$7,0,10*ROW('Sanitation Data'!F60))),'Data Summary'!DA66="Yes"),OFFSET('Sanitation Data'!$F$7,0,10*ROW('Sanitation Data'!F60)),NA())</f>
        <v>#N/A</v>
      </c>
      <c r="AM66" s="103" t="e">
        <f ca="true">+IF(AND(ISNUMBER(OFFSET('Sanitation Data'!$F$11,0,10*ROW('Sanitation Data'!F60))),'Data Summary'!DB66="Yes"),OFFSET('Sanitation Data'!$F$11,0,10*ROW('Sanitation Data'!F60)),NA())</f>
        <v>#N/A</v>
      </c>
      <c r="AN66" s="103" t="e">
        <f ca="true">+IF(AND(ISNUMBER(OFFSET('Sanitation Data'!$F$12,0,10*ROW('Sanitation Data'!F60))),'Data Summary'!DC66="Yes"),OFFSET('Sanitation Data'!$F$12,0,10*ROW('Sanitation Data'!F60)),NA())</f>
        <v>#N/A</v>
      </c>
      <c r="AO66" s="103" t="e">
        <f ca="true">+IF(AND(ISNUMBER(OFFSET('Sanitation Data'!$F$13,0,10*ROW('Sanitation Data'!F60))),'Data Summary'!DD66="Yes"),OFFSET('Sanitation Data'!$F$13,0,10*ROW('Sanitation Data'!F60)),NA())</f>
        <v>#N/A</v>
      </c>
      <c r="AP66" s="103" t="e">
        <f ca="true">+IF(AND(ISNUMBER(OFFSET('Sanitation Data'!$G$5,0,10*ROW('Sanitation Data'!G60))),'Data Summary'!DE66="Yes"),100-OFFSET('Sanitation Data'!$G$5,0,10*ROW('Sanitation Data'!G60)),NA())</f>
        <v>#N/A</v>
      </c>
      <c r="AQ66" s="103" t="e">
        <f ca="true">+IF(AND(ISNUMBER(OFFSET('Sanitation Data'!$G$7,0,10*ROW('Sanitation Data'!G60))),'Data Summary'!DF66="Yes"),OFFSET('Sanitation Data'!$G$7,0,10*ROW('Sanitation Data'!G60)),NA())</f>
        <v>#N/A</v>
      </c>
      <c r="AR66" s="103" t="e">
        <f ca="true">+IF(AND(ISNUMBER(OFFSET('Sanitation Data'!$G$11,0,10*ROW('Sanitation Data'!G60))),'Data Summary'!DG66="Yes"),OFFSET('Sanitation Data'!$G$11,0,10*ROW('Sanitation Data'!G60)),NA())</f>
        <v>#N/A</v>
      </c>
      <c r="AS66" s="103" t="e">
        <f ca="true">+IF(AND(ISNUMBER(OFFSET('Sanitation Data'!$G$12,0,10*ROW('Sanitation Data'!G60))),'Data Summary'!DH66="Yes"),OFFSET('Sanitation Data'!$G$12,0,10*ROW('Sanitation Data'!G60)),NA())</f>
        <v>#N/A</v>
      </c>
      <c r="AT66" s="103" t="e">
        <f ca="true">+IF(AND(ISNUMBER(OFFSET('Sanitation Data'!$G$13,0,10*ROW('Sanitation Data'!G60))),'Data Summary'!DI66="Yes"),OFFSET('Sanitation Data'!$G$13,0,10*ROW('Sanitation Data'!G60)),NA())</f>
        <v>#N/A</v>
      </c>
      <c r="AU66" s="103" t="e">
        <f ca="true">+IF(AND(ISNUMBER(OFFSET('Sanitation Data'!$H$5,0,10*ROW('Sanitation Data'!H60))),'Data Summary'!DJ66="Yes"),100-OFFSET('Sanitation Data'!$H$5,0,10*ROW('Sanitation Data'!H60)),NA())</f>
        <v>#N/A</v>
      </c>
      <c r="AV66" s="103" t="e">
        <f ca="true">+IF(AND(ISNUMBER(OFFSET('Sanitation Data'!$H$7,0,10*ROW('Sanitation Data'!H60))),'Data Summary'!DK66="Yes"),OFFSET('Sanitation Data'!$H$7,0,10*ROW('Sanitation Data'!H60)),NA())</f>
        <v>#N/A</v>
      </c>
      <c r="AW66" s="103" t="e">
        <f ca="true">+IF(AND(ISNUMBER(OFFSET('Sanitation Data'!$H$11,0,10*ROW('Sanitation Data'!H60))),'Data Summary'!DL66="Yes"),OFFSET('Sanitation Data'!$H$11,0,10*ROW('Sanitation Data'!H60)),NA())</f>
        <v>#N/A</v>
      </c>
      <c r="AX66" s="103" t="e">
        <f ca="true">+IF(AND(ISNUMBER(OFFSET('Sanitation Data'!$H$12,0,10*ROW('Sanitation Data'!H60))),'Data Summary'!DM66="Yes"),OFFSET('Sanitation Data'!$H$12,0,10*ROW('Sanitation Data'!H60)),NA())</f>
        <v>#N/A</v>
      </c>
      <c r="AY66" s="103" t="e">
        <f ca="true">+IF(AND(ISNUMBER(OFFSET('Sanitation Data'!$H$13,0,10*ROW('Sanitation Data'!H60))),'Data Summary'!DN66="Yes"),OFFSET('Sanitation Data'!$H$13,0,10*ROW('Sanitation Data'!H60)),NA())</f>
        <v>#N/A</v>
      </c>
      <c r="AZ66" s="108" t="e">
        <f ca="true">+IF(AND(ISNUMBER(OFFSET('Hygiene Data'!$C$6,0,10*ROW('Hygiene Data'!C60))),'Data Summary'!DO66="Yes"),OFFSET('Hygiene Data'!$C$6,0,10*ROW('Hygiene Data'!C60)),NA())</f>
        <v>#N/A</v>
      </c>
      <c r="BA66" s="108" t="e">
        <f ca="true">+IF(AND(ISNUMBER(OFFSET('Hygiene Data'!$C$8,0,10*ROW('Hygiene Data'!C60))),'Data Summary'!DP66="Yes"),OFFSET('Hygiene Data'!$C$8,0,10*ROW('Hygiene Data'!C60)),NA())</f>
        <v>#N/A</v>
      </c>
      <c r="BB66" s="108" t="e">
        <f ca="true">+IF(AND(ISNUMBER(OFFSET('Hygiene Data'!$C$10,0,10*ROW('Hygiene Data'!C60))),'Data Summary'!DQ66="Yes"),OFFSET('Hygiene Data'!$C$10,0,10*ROW('Hygiene Data'!C60)),NA())</f>
        <v>#N/A</v>
      </c>
      <c r="BC66" s="108" t="e">
        <f ca="true">+IF(AND(ISNUMBER(OFFSET('Hygiene Data'!$D$6,0,10*ROW('Hygiene Data'!D60))),'Data Summary'!DR66="Yes"),OFFSET('Hygiene Data'!$D$6,0,10*ROW('Hygiene Data'!D60)),NA())</f>
        <v>#N/A</v>
      </c>
      <c r="BD66" s="108" t="e">
        <f ca="true">+IF(AND(ISNUMBER(OFFSET('Hygiene Data'!$D$8,0,10*ROW('Hygiene Data'!D60))),'Data Summary'!DS66="Yes"),OFFSET('Hygiene Data'!$D$8,0,10*ROW('Hygiene Data'!D60)),NA())</f>
        <v>#N/A</v>
      </c>
      <c r="BE66" s="108" t="e">
        <f ca="true">+IF(AND(ISNUMBER(OFFSET('Hygiene Data'!$D$10,0,10*ROW('Hygiene Data'!D60))),'Data Summary'!DT66="Yes"),OFFSET('Hygiene Data'!$D$10,0,10*ROW('Hygiene Data'!D60)),NA())</f>
        <v>#N/A</v>
      </c>
      <c r="BF66" s="108" t="e">
        <f ca="true">+IF(AND(ISNUMBER(OFFSET('Hygiene Data'!$E$6,0,10*ROW('Hygiene Data'!E60))),'Data Summary'!DU66="Yes"),OFFSET('Hygiene Data'!$E$6,0,10*ROW('Hygiene Data'!E60)),NA())</f>
        <v>#N/A</v>
      </c>
      <c r="BG66" s="108" t="e">
        <f ca="true">+IF(AND(ISNUMBER(OFFSET('Hygiene Data'!$E$8,0,10*ROW('Hygiene Data'!E60))),'Data Summary'!DV66="Yes"),OFFSET('Hygiene Data'!$E$8,0,10*ROW('Hygiene Data'!E60)),NA())</f>
        <v>#N/A</v>
      </c>
      <c r="BH66" s="108" t="e">
        <f ca="true">+IF(AND(ISNUMBER(OFFSET('Hygiene Data'!$E$10,0,10*ROW('Hygiene Data'!E60))),'Data Summary'!DW66="Yes"),OFFSET('Hygiene Data'!$E$10,0,10*ROW('Hygiene Data'!E60)),NA())</f>
        <v>#N/A</v>
      </c>
      <c r="BI66" s="108" t="e">
        <f ca="true">+IF(AND(ISNUMBER(OFFSET('Hygiene Data'!$F$6,0,10*ROW('Hygiene Data'!F60))),'Data Summary'!DX66="Yes"),OFFSET('Hygiene Data'!$F$6,0,10*ROW('Hygiene Data'!F60)),NA())</f>
        <v>#N/A</v>
      </c>
      <c r="BJ66" s="108" t="e">
        <f ca="true">+IF(AND(ISNUMBER(OFFSET('Hygiene Data'!$F$8,0,10*ROW('Hygiene Data'!F60))),'Data Summary'!DY66="Yes"),OFFSET('Hygiene Data'!$F$8,0,10*ROW('Hygiene Data'!F60)),NA())</f>
        <v>#N/A</v>
      </c>
      <c r="BK66" s="108" t="e">
        <f ca="true">+IF(AND(ISNUMBER(OFFSET('Hygiene Data'!$F$10,0,10*ROW('Hygiene Data'!F60))),'Data Summary'!DZ66="Yes"),OFFSET('Hygiene Data'!$F$10,0,10*ROW('Hygiene Data'!F60)),NA())</f>
        <v>#N/A</v>
      </c>
      <c r="BL66" s="108" t="e">
        <f ca="true">+IF(AND(ISNUMBER(OFFSET('Hygiene Data'!$G$6,0,10*ROW('Hygiene Data'!G60))),'Data Summary'!EA66="Yes"),OFFSET('Hygiene Data'!$G$6,0,10*ROW('Hygiene Data'!G60)),NA())</f>
        <v>#N/A</v>
      </c>
      <c r="BM66" s="108" t="e">
        <f ca="true">+IF(AND(ISNUMBER(OFFSET('Hygiene Data'!$G$8,0,10*ROW('Hygiene Data'!G60))),'Data Summary'!EB66="Yes"),OFFSET('Hygiene Data'!$G$8,0,10*ROW('Hygiene Data'!G60)),NA())</f>
        <v>#N/A</v>
      </c>
      <c r="BN66" s="108" t="e">
        <f ca="true">+IF(AND(ISNUMBER(OFFSET('Hygiene Data'!$G$10,0,10*ROW('Hygiene Data'!G60))),'Data Summary'!EC66="Yes"),OFFSET('Hygiene Data'!$G$10,0,10*ROW('Hygiene Data'!G60)),NA())</f>
        <v>#N/A</v>
      </c>
      <c r="BO66" s="108" t="e">
        <f ca="true">+IF(AND(ISNUMBER(OFFSET('Hygiene Data'!$H$6,0,10*ROW('Hygiene Data'!H60))),'Data Summary'!ED66="Yes"),OFFSET('Hygiene Data'!$H$6,0,10*ROW('Hygiene Data'!H60)),NA())</f>
        <v>#N/A</v>
      </c>
      <c r="BP66" s="108" t="e">
        <f ca="true">+IF(AND(ISNUMBER(OFFSET('Hygiene Data'!$H$8,0,10*ROW('Hygiene Data'!H60))),'Data Summary'!EE66="Yes"),OFFSET('Hygiene Data'!$H$8,0,10*ROW('Hygiene Data'!H60)),NA())</f>
        <v>#N/A</v>
      </c>
      <c r="BQ66" s="108" t="e">
        <f ca="true">+IF(AND(ISNUMBER(OFFSET('Hygiene Data'!$H$10,0,10*ROW('Hygiene Data'!H60))),'Data Summary'!EF66="Yes"),OFFSET('Hygiene Data'!$H$10,0,10*ROW('Hygiene Data'!H60)),NA())</f>
        <v>#N/A</v>
      </c>
    </row>
    <row r="67" x14ac:dyDescent="0.2">
      <c r="A67" s="56" t="e">
        <f ca="true">+IF(OFFSET('Water Data'!$B$1,0,10*ROW('Water Data'!B61))="",NA(),OFFSET('Water Data'!$B$1,0,10*ROW('Water Data'!B61)))</f>
        <v>#N/A</v>
      </c>
      <c r="B67" s="56" t="e">
        <f ca="true">+IF(OFFSET('Water Data'!$A$3,0,10*ROW('Water Data'!A64))="",NA(),OFFSET('Water Data'!$A$3,0,10*ROW('Water Data'!A64)))</f>
        <v>#N/A</v>
      </c>
      <c r="C67" s="56" t="e">
        <f ca="true">+IF(OFFSET('Water Data'!$C$3,0,10*ROW('Water Data'!C64))="",NA(),OFFSET('Water Data'!$C$3,0,10*ROW('Water Data'!C64)))</f>
        <v>#N/A</v>
      </c>
      <c r="D67" s="57" t="e">
        <f ca="true">+IF(AND(ISNUMBER(OFFSET('Water Data'!$C$5,0,10*ROW('Water Data'!C61))),'Data Summary'!BS67="Yes"),100-OFFSET('Water Data'!$C$5,0,10*ROW('Water Data'!C61)),NA())</f>
        <v>#N/A</v>
      </c>
      <c r="E67" s="57" t="e">
        <f ca="true">+IF(AND(ISNUMBER(OFFSET('Water Data'!$C$7,0,10*ROW('Water Data'!C61))),'Data Summary'!BT67="Yes"),OFFSET('Water Data'!$C$7,0,10*ROW('Water Data'!C61)),NA())</f>
        <v>#N/A</v>
      </c>
      <c r="F67" s="57" t="e">
        <f ca="true">+IF(AND(ISNUMBER(OFFSET('Water Data'!$C$10,0,10*ROW('Water Data'!C61))),'Data Summary'!BU67="Yes"),OFFSET('Water Data'!$C$10,0,10*ROW('Water Data'!C61)),NA())</f>
        <v>#N/A</v>
      </c>
      <c r="G67" s="57" t="e">
        <f ca="true">+IF(AND(ISNUMBER(OFFSET('Water Data'!$D$5,0,10*ROW('Water Data'!D61))),'Data Summary'!BV67="Yes"),100-OFFSET('Water Data'!$D$5,0,10*ROW('Water Data'!D61)),NA())</f>
        <v>#N/A</v>
      </c>
      <c r="H67" s="57" t="e">
        <f ca="true">+IF(AND(ISNUMBER(OFFSET('Water Data'!$D$7,0,10*ROW('Water Data'!D61))),'Data Summary'!BW67="Yes"),OFFSET('Water Data'!$D$7,0,10*ROW('Water Data'!D61)),NA())</f>
        <v>#N/A</v>
      </c>
      <c r="I67" s="57" t="e">
        <f ca="true">+IF(AND(ISNUMBER(OFFSET('Water Data'!$D$10,0,10*ROW('Water Data'!D61))),'Data Summary'!BX67="Yes"),OFFSET('Water Data'!$D$10,0,10*ROW('Water Data'!D61)),NA())</f>
        <v>#N/A</v>
      </c>
      <c r="J67" s="57" t="e">
        <f ca="true">+IF(AND(ISNUMBER(OFFSET('Water Data'!$E$5,0,10*ROW('Water Data'!E61))),'Data Summary'!BY67="Yes"),100-OFFSET('Water Data'!$E$5,0,10*ROW('Water Data'!E61)),NA())</f>
        <v>#N/A</v>
      </c>
      <c r="K67" s="57" t="e">
        <f ca="true">+IF(AND(ISNUMBER(OFFSET('Water Data'!$E$7,0,10*ROW('Water Data'!E61))),'Data Summary'!BZ67="Yes"),OFFSET('Water Data'!$E$7,0,10*ROW('Water Data'!E61)),NA())</f>
        <v>#N/A</v>
      </c>
      <c r="L67" s="57" t="e">
        <f ca="true">+IF(AND(ISNUMBER(OFFSET('Water Data'!$E$10,0,10*ROW('Water Data'!E61))),'Data Summary'!CA67="Yes"),OFFSET('Water Data'!$E$10,0,10*ROW('Water Data'!E61)),NA())</f>
        <v>#N/A</v>
      </c>
      <c r="M67" s="57" t="e">
        <f ca="true">+IF(AND(ISNUMBER(OFFSET('Water Data'!$F$5,0,10*ROW('Water Data'!F61))),'Data Summary'!CB67="Yes"),100-OFFSET('Water Data'!$F$5,0,10*ROW('Water Data'!F61)),NA())</f>
        <v>#N/A</v>
      </c>
      <c r="N67" s="57" t="e">
        <f ca="true">+IF(AND(ISNUMBER(OFFSET('Water Data'!$F$7,0,10*ROW('Water Data'!F61))),'Data Summary'!CC67="Yes"),OFFSET('Water Data'!$F$7,0,10*ROW('Water Data'!F61)),NA())</f>
        <v>#N/A</v>
      </c>
      <c r="O67" s="57" t="e">
        <f ca="true">+IF(AND(ISNUMBER(OFFSET('Water Data'!$F$10,0,10*ROW('Water Data'!F61))),'Data Summary'!CD67="Yes"),OFFSET('Water Data'!$F$10,0,10*ROW('Water Data'!F61)),NA())</f>
        <v>#N/A</v>
      </c>
      <c r="P67" s="57" t="e">
        <f ca="true">+IF(AND(ISNUMBER(OFFSET('Water Data'!$G$5,0,10*ROW('Water Data'!G61))),'Data Summary'!CE67="Yes"),100-OFFSET('Water Data'!$G$5,0,10*ROW('Water Data'!G61)),NA())</f>
        <v>#N/A</v>
      </c>
      <c r="Q67" s="57" t="e">
        <f ca="true">+IF(AND(ISNUMBER(OFFSET('Water Data'!$G$7,0,10*ROW('Water Data'!G61))),'Data Summary'!CF67="Yes"),OFFSET('Water Data'!$G$7,0,10*ROW('Water Data'!G61)),NA())</f>
        <v>#N/A</v>
      </c>
      <c r="R67" s="57" t="e">
        <f ca="true">+IF(AND(ISNUMBER(OFFSET('Water Data'!$G$10,0,10*ROW('Water Data'!G61))),'Data Summary'!CG67="Yes"),OFFSET('Water Data'!$G$10,0,10*ROW('Water Data'!G61)),NA())</f>
        <v>#N/A</v>
      </c>
      <c r="S67" s="57" t="e">
        <f ca="true">+IF(AND(ISNUMBER(OFFSET('Water Data'!$H$5,0,10*ROW('Water Data'!H61))),'Data Summary'!CH67="Yes"),100-OFFSET('Water Data'!$H$5,0,10*ROW('Water Data'!H61)),NA())</f>
        <v>#N/A</v>
      </c>
      <c r="T67" s="57" t="e">
        <f ca="true">+IF(AND(ISNUMBER(OFFSET('Water Data'!$H$7,0,10*ROW('Water Data'!H61))),'Data Summary'!CI67="Yes"),OFFSET('Water Data'!$H$7,0,10*ROW('Water Data'!H61)),NA())</f>
        <v>#N/A</v>
      </c>
      <c r="U67" s="57" t="e">
        <f ca="true">+IF(AND(ISNUMBER(OFFSET('Water Data'!$H$10,0,10*ROW('Water Data'!H61))),'Data Summary'!CJ67="Yes"),OFFSET('Water Data'!$H$10,0,10*ROW('Water Data'!H61)),NA())</f>
        <v>#N/A</v>
      </c>
      <c r="V67" s="103" t="e">
        <f ca="true">+IF(AND(ISNUMBER(OFFSET('Sanitation Data'!$C$5,0,10*ROW('Sanitation Data'!C61))),'Data Summary'!CK67="Yes"),100-OFFSET('Sanitation Data'!$C$5,0,10*ROW('Sanitation Data'!C61)),NA())</f>
        <v>#N/A</v>
      </c>
      <c r="W67" s="103" t="e">
        <f ca="true">+IF(AND(ISNUMBER(OFFSET('Sanitation Data'!$C$7,0,10*ROW('Sanitation Data'!C61))),'Data Summary'!CL67="Yes"),OFFSET('Sanitation Data'!$C$7,0,10*ROW('Sanitation Data'!C61)),NA())</f>
        <v>#N/A</v>
      </c>
      <c r="X67" s="103" t="e">
        <f ca="true">+IF(AND(ISNUMBER(OFFSET('Sanitation Data'!$C$11,0,10*ROW('Sanitation Data'!C61))),'Data Summary'!CM67="Yes"),OFFSET('Sanitation Data'!$C$11,0,10*ROW('Sanitation Data'!C61)),NA())</f>
        <v>#N/A</v>
      </c>
      <c r="Y67" s="103" t="e">
        <f ca="true">+IF(AND(ISNUMBER(OFFSET('Sanitation Data'!$C$12,0,10*ROW('Sanitation Data'!C61))),'Data Summary'!CN67="Yes"),OFFSET('Sanitation Data'!$C$12,0,10*ROW('Sanitation Data'!C61)),NA())</f>
        <v>#N/A</v>
      </c>
      <c r="Z67" s="103" t="e">
        <f ca="true">+IF(AND(ISNUMBER(OFFSET('Sanitation Data'!$C$13,0,10*ROW('Sanitation Data'!C61))),'Data Summary'!CO67="Yes"),OFFSET('Sanitation Data'!$C$13,0,10*ROW('Sanitation Data'!C61)),NA())</f>
        <v>#N/A</v>
      </c>
      <c r="AA67" s="103" t="e">
        <f ca="true">+IF(AND(ISNUMBER(OFFSET('Sanitation Data'!$D$5,0,10*ROW('Sanitation Data'!D61))),'Data Summary'!CP67="Yes"),100-OFFSET('Sanitation Data'!$D$5,0,10*ROW('Sanitation Data'!D61)),NA())</f>
        <v>#N/A</v>
      </c>
      <c r="AB67" s="103" t="e">
        <f ca="true">+IF(AND(ISNUMBER(OFFSET('Sanitation Data'!$D$7,0,10*ROW('Sanitation Data'!D61))),'Data Summary'!CQ67="Yes"),OFFSET('Sanitation Data'!$D$7,0,10*ROW('Sanitation Data'!D61)),NA())</f>
        <v>#N/A</v>
      </c>
      <c r="AC67" s="103" t="e">
        <f ca="true">+IF(AND(ISNUMBER(OFFSET('Sanitation Data'!$D$11,0,10*ROW('Sanitation Data'!D61))),'Data Summary'!CR67="Yes"),OFFSET('Sanitation Data'!$D$11,0,10*ROW('Sanitation Data'!D61)),NA())</f>
        <v>#N/A</v>
      </c>
      <c r="AD67" s="103" t="e">
        <f ca="true">+IF(AND(ISNUMBER(OFFSET('Sanitation Data'!$D$12,0,10*ROW('Sanitation Data'!D61))),'Data Summary'!CS67="Yes"),OFFSET('Sanitation Data'!$D$12,0,10*ROW('Sanitation Data'!D61)),NA())</f>
        <v>#N/A</v>
      </c>
      <c r="AE67" s="103" t="e">
        <f ca="true">+IF(AND(ISNUMBER(OFFSET('Sanitation Data'!$D$13,0,10*ROW('Sanitation Data'!D61))),'Data Summary'!CT67="Yes"),OFFSET('Sanitation Data'!$D$13,0,10*ROW('Sanitation Data'!D61)),NA())</f>
        <v>#N/A</v>
      </c>
      <c r="AF67" s="103" t="e">
        <f ca="true">+IF(AND(ISNUMBER(OFFSET('Sanitation Data'!$E$5,0,10*ROW('Sanitation Data'!E61))),'Data Summary'!CU67="Yes"),100-OFFSET('Sanitation Data'!$E$5,0,10*ROW('Sanitation Data'!E61)),NA())</f>
        <v>#N/A</v>
      </c>
      <c r="AG67" s="103" t="e">
        <f ca="true">+IF(AND(ISNUMBER(OFFSET('Sanitation Data'!$E$7,0,10*ROW('Sanitation Data'!E61))),'Data Summary'!CV67="Yes"),OFFSET('Sanitation Data'!$E$7,0,10*ROW('Sanitation Data'!E61)),NA())</f>
        <v>#N/A</v>
      </c>
      <c r="AH67" s="103" t="e">
        <f ca="true">+IF(AND(ISNUMBER(OFFSET('Sanitation Data'!$E$11,0,10*ROW('Sanitation Data'!E61))),'Data Summary'!CW67="Yes"),OFFSET('Sanitation Data'!$E$11,0,10*ROW('Sanitation Data'!E61)),NA())</f>
        <v>#N/A</v>
      </c>
      <c r="AI67" s="103" t="e">
        <f ca="true">+IF(AND(ISNUMBER(OFFSET('Sanitation Data'!$E$12,0,10*ROW('Sanitation Data'!E61))),'Data Summary'!CX67="Yes"),OFFSET('Sanitation Data'!$E$12,0,10*ROW('Sanitation Data'!E61)),NA())</f>
        <v>#N/A</v>
      </c>
      <c r="AJ67" s="103" t="e">
        <f ca="true">+IF(AND(ISNUMBER(OFFSET('Sanitation Data'!$E$13,0,10*ROW('Sanitation Data'!E61))),'Data Summary'!CY67="Yes"),OFFSET('Sanitation Data'!$E$13,0,10*ROW('Sanitation Data'!E61)),NA())</f>
        <v>#N/A</v>
      </c>
      <c r="AK67" s="103" t="e">
        <f ca="true">+IF(AND(ISNUMBER(OFFSET('Sanitation Data'!$F$5,0,10*ROW('Sanitation Data'!F61))),'Data Summary'!CZ67="Yes"),100-OFFSET('Sanitation Data'!$F$5,0,10*ROW('Sanitation Data'!F61)),NA())</f>
        <v>#N/A</v>
      </c>
      <c r="AL67" s="103" t="e">
        <f ca="true">+IF(AND(ISNUMBER(OFFSET('Sanitation Data'!$F$7,0,10*ROW('Sanitation Data'!F61))),'Data Summary'!DA67="Yes"),OFFSET('Sanitation Data'!$F$7,0,10*ROW('Sanitation Data'!F61)),NA())</f>
        <v>#N/A</v>
      </c>
      <c r="AM67" s="103" t="e">
        <f ca="true">+IF(AND(ISNUMBER(OFFSET('Sanitation Data'!$F$11,0,10*ROW('Sanitation Data'!F61))),'Data Summary'!DB67="Yes"),OFFSET('Sanitation Data'!$F$11,0,10*ROW('Sanitation Data'!F61)),NA())</f>
        <v>#N/A</v>
      </c>
      <c r="AN67" s="103" t="e">
        <f ca="true">+IF(AND(ISNUMBER(OFFSET('Sanitation Data'!$F$12,0,10*ROW('Sanitation Data'!F61))),'Data Summary'!DC67="Yes"),OFFSET('Sanitation Data'!$F$12,0,10*ROW('Sanitation Data'!F61)),NA())</f>
        <v>#N/A</v>
      </c>
      <c r="AO67" s="103" t="e">
        <f ca="true">+IF(AND(ISNUMBER(OFFSET('Sanitation Data'!$F$13,0,10*ROW('Sanitation Data'!F61))),'Data Summary'!DD67="Yes"),OFFSET('Sanitation Data'!$F$13,0,10*ROW('Sanitation Data'!F61)),NA())</f>
        <v>#N/A</v>
      </c>
      <c r="AP67" s="103" t="e">
        <f ca="true">+IF(AND(ISNUMBER(OFFSET('Sanitation Data'!$G$5,0,10*ROW('Sanitation Data'!G61))),'Data Summary'!DE67="Yes"),100-OFFSET('Sanitation Data'!$G$5,0,10*ROW('Sanitation Data'!G61)),NA())</f>
        <v>#N/A</v>
      </c>
      <c r="AQ67" s="103" t="e">
        <f ca="true">+IF(AND(ISNUMBER(OFFSET('Sanitation Data'!$G$7,0,10*ROW('Sanitation Data'!G61))),'Data Summary'!DF67="Yes"),OFFSET('Sanitation Data'!$G$7,0,10*ROW('Sanitation Data'!G61)),NA())</f>
        <v>#N/A</v>
      </c>
      <c r="AR67" s="103" t="e">
        <f ca="true">+IF(AND(ISNUMBER(OFFSET('Sanitation Data'!$G$11,0,10*ROW('Sanitation Data'!G61))),'Data Summary'!DG67="Yes"),OFFSET('Sanitation Data'!$G$11,0,10*ROW('Sanitation Data'!G61)),NA())</f>
        <v>#N/A</v>
      </c>
      <c r="AS67" s="103" t="e">
        <f ca="true">+IF(AND(ISNUMBER(OFFSET('Sanitation Data'!$G$12,0,10*ROW('Sanitation Data'!G61))),'Data Summary'!DH67="Yes"),OFFSET('Sanitation Data'!$G$12,0,10*ROW('Sanitation Data'!G61)),NA())</f>
        <v>#N/A</v>
      </c>
      <c r="AT67" s="103" t="e">
        <f ca="true">+IF(AND(ISNUMBER(OFFSET('Sanitation Data'!$G$13,0,10*ROW('Sanitation Data'!G61))),'Data Summary'!DI67="Yes"),OFFSET('Sanitation Data'!$G$13,0,10*ROW('Sanitation Data'!G61)),NA())</f>
        <v>#N/A</v>
      </c>
      <c r="AU67" s="103" t="e">
        <f ca="true">+IF(AND(ISNUMBER(OFFSET('Sanitation Data'!$H$5,0,10*ROW('Sanitation Data'!H61))),'Data Summary'!DJ67="Yes"),100-OFFSET('Sanitation Data'!$H$5,0,10*ROW('Sanitation Data'!H61)),NA())</f>
        <v>#N/A</v>
      </c>
      <c r="AV67" s="103" t="e">
        <f ca="true">+IF(AND(ISNUMBER(OFFSET('Sanitation Data'!$H$7,0,10*ROW('Sanitation Data'!H61))),'Data Summary'!DK67="Yes"),OFFSET('Sanitation Data'!$H$7,0,10*ROW('Sanitation Data'!H61)),NA())</f>
        <v>#N/A</v>
      </c>
      <c r="AW67" s="103" t="e">
        <f ca="true">+IF(AND(ISNUMBER(OFFSET('Sanitation Data'!$H$11,0,10*ROW('Sanitation Data'!H61))),'Data Summary'!DL67="Yes"),OFFSET('Sanitation Data'!$H$11,0,10*ROW('Sanitation Data'!H61)),NA())</f>
        <v>#N/A</v>
      </c>
      <c r="AX67" s="103" t="e">
        <f ca="true">+IF(AND(ISNUMBER(OFFSET('Sanitation Data'!$H$12,0,10*ROW('Sanitation Data'!H61))),'Data Summary'!DM67="Yes"),OFFSET('Sanitation Data'!$H$12,0,10*ROW('Sanitation Data'!H61)),NA())</f>
        <v>#N/A</v>
      </c>
      <c r="AY67" s="103" t="e">
        <f ca="true">+IF(AND(ISNUMBER(OFFSET('Sanitation Data'!$H$13,0,10*ROW('Sanitation Data'!H61))),'Data Summary'!DN67="Yes"),OFFSET('Sanitation Data'!$H$13,0,10*ROW('Sanitation Data'!H61)),NA())</f>
        <v>#N/A</v>
      </c>
      <c r="AZ67" s="108" t="e">
        <f ca="true">+IF(AND(ISNUMBER(OFFSET('Hygiene Data'!$C$6,0,10*ROW('Hygiene Data'!C61))),'Data Summary'!DO67="Yes"),OFFSET('Hygiene Data'!$C$6,0,10*ROW('Hygiene Data'!C61)),NA())</f>
        <v>#N/A</v>
      </c>
      <c r="BA67" s="108" t="e">
        <f ca="true">+IF(AND(ISNUMBER(OFFSET('Hygiene Data'!$C$8,0,10*ROW('Hygiene Data'!C61))),'Data Summary'!DP67="Yes"),OFFSET('Hygiene Data'!$C$8,0,10*ROW('Hygiene Data'!C61)),NA())</f>
        <v>#N/A</v>
      </c>
      <c r="BB67" s="108" t="e">
        <f ca="true">+IF(AND(ISNUMBER(OFFSET('Hygiene Data'!$C$10,0,10*ROW('Hygiene Data'!C61))),'Data Summary'!DQ67="Yes"),OFFSET('Hygiene Data'!$C$10,0,10*ROW('Hygiene Data'!C61)),NA())</f>
        <v>#N/A</v>
      </c>
      <c r="BC67" s="108" t="e">
        <f ca="true">+IF(AND(ISNUMBER(OFFSET('Hygiene Data'!$D$6,0,10*ROW('Hygiene Data'!D61))),'Data Summary'!DR67="Yes"),OFFSET('Hygiene Data'!$D$6,0,10*ROW('Hygiene Data'!D61)),NA())</f>
        <v>#N/A</v>
      </c>
      <c r="BD67" s="108" t="e">
        <f ca="true">+IF(AND(ISNUMBER(OFFSET('Hygiene Data'!$D$8,0,10*ROW('Hygiene Data'!D61))),'Data Summary'!DS67="Yes"),OFFSET('Hygiene Data'!$D$8,0,10*ROW('Hygiene Data'!D61)),NA())</f>
        <v>#N/A</v>
      </c>
      <c r="BE67" s="108" t="e">
        <f ca="true">+IF(AND(ISNUMBER(OFFSET('Hygiene Data'!$D$10,0,10*ROW('Hygiene Data'!D61))),'Data Summary'!DT67="Yes"),OFFSET('Hygiene Data'!$D$10,0,10*ROW('Hygiene Data'!D61)),NA())</f>
        <v>#N/A</v>
      </c>
      <c r="BF67" s="108" t="e">
        <f ca="true">+IF(AND(ISNUMBER(OFFSET('Hygiene Data'!$E$6,0,10*ROW('Hygiene Data'!E61))),'Data Summary'!DU67="Yes"),OFFSET('Hygiene Data'!$E$6,0,10*ROW('Hygiene Data'!E61)),NA())</f>
        <v>#N/A</v>
      </c>
      <c r="BG67" s="108" t="e">
        <f ca="true">+IF(AND(ISNUMBER(OFFSET('Hygiene Data'!$E$8,0,10*ROW('Hygiene Data'!E61))),'Data Summary'!DV67="Yes"),OFFSET('Hygiene Data'!$E$8,0,10*ROW('Hygiene Data'!E61)),NA())</f>
        <v>#N/A</v>
      </c>
      <c r="BH67" s="108" t="e">
        <f ca="true">+IF(AND(ISNUMBER(OFFSET('Hygiene Data'!$E$10,0,10*ROW('Hygiene Data'!E61))),'Data Summary'!DW67="Yes"),OFFSET('Hygiene Data'!$E$10,0,10*ROW('Hygiene Data'!E61)),NA())</f>
        <v>#N/A</v>
      </c>
      <c r="BI67" s="108" t="e">
        <f ca="true">+IF(AND(ISNUMBER(OFFSET('Hygiene Data'!$F$6,0,10*ROW('Hygiene Data'!F61))),'Data Summary'!DX67="Yes"),OFFSET('Hygiene Data'!$F$6,0,10*ROW('Hygiene Data'!F61)),NA())</f>
        <v>#N/A</v>
      </c>
      <c r="BJ67" s="108" t="e">
        <f ca="true">+IF(AND(ISNUMBER(OFFSET('Hygiene Data'!$F$8,0,10*ROW('Hygiene Data'!F61))),'Data Summary'!DY67="Yes"),OFFSET('Hygiene Data'!$F$8,0,10*ROW('Hygiene Data'!F61)),NA())</f>
        <v>#N/A</v>
      </c>
      <c r="BK67" s="108" t="e">
        <f ca="true">+IF(AND(ISNUMBER(OFFSET('Hygiene Data'!$F$10,0,10*ROW('Hygiene Data'!F61))),'Data Summary'!DZ67="Yes"),OFFSET('Hygiene Data'!$F$10,0,10*ROW('Hygiene Data'!F61)),NA())</f>
        <v>#N/A</v>
      </c>
      <c r="BL67" s="108" t="e">
        <f ca="true">+IF(AND(ISNUMBER(OFFSET('Hygiene Data'!$G$6,0,10*ROW('Hygiene Data'!G61))),'Data Summary'!EA67="Yes"),OFFSET('Hygiene Data'!$G$6,0,10*ROW('Hygiene Data'!G61)),NA())</f>
        <v>#N/A</v>
      </c>
      <c r="BM67" s="108" t="e">
        <f ca="true">+IF(AND(ISNUMBER(OFFSET('Hygiene Data'!$G$8,0,10*ROW('Hygiene Data'!G61))),'Data Summary'!EB67="Yes"),OFFSET('Hygiene Data'!$G$8,0,10*ROW('Hygiene Data'!G61)),NA())</f>
        <v>#N/A</v>
      </c>
      <c r="BN67" s="108" t="e">
        <f ca="true">+IF(AND(ISNUMBER(OFFSET('Hygiene Data'!$G$10,0,10*ROW('Hygiene Data'!G61))),'Data Summary'!EC67="Yes"),OFFSET('Hygiene Data'!$G$10,0,10*ROW('Hygiene Data'!G61)),NA())</f>
        <v>#N/A</v>
      </c>
      <c r="BO67" s="108" t="e">
        <f ca="true">+IF(AND(ISNUMBER(OFFSET('Hygiene Data'!$H$6,0,10*ROW('Hygiene Data'!H61))),'Data Summary'!ED67="Yes"),OFFSET('Hygiene Data'!$H$6,0,10*ROW('Hygiene Data'!H61)),NA())</f>
        <v>#N/A</v>
      </c>
      <c r="BP67" s="108" t="e">
        <f ca="true">+IF(AND(ISNUMBER(OFFSET('Hygiene Data'!$H$8,0,10*ROW('Hygiene Data'!H61))),'Data Summary'!EE67="Yes"),OFFSET('Hygiene Data'!$H$8,0,10*ROW('Hygiene Data'!H61)),NA())</f>
        <v>#N/A</v>
      </c>
      <c r="BQ67" s="108" t="e">
        <f ca="true">+IF(AND(ISNUMBER(OFFSET('Hygiene Data'!$H$10,0,10*ROW('Hygiene Data'!H61))),'Data Summary'!EF67="Yes"),OFFSET('Hygiene Data'!$H$10,0,10*ROW('Hygiene Data'!H61)),NA())</f>
        <v>#N/A</v>
      </c>
    </row>
    <row r="68" x14ac:dyDescent="0.2">
      <c r="A68" s="56" t="e">
        <f ca="true">+IF(OFFSET('Water Data'!$B$1,0,10*ROW('Water Data'!B62))="",NA(),OFFSET('Water Data'!$B$1,0,10*ROW('Water Data'!B62)))</f>
        <v>#N/A</v>
      </c>
      <c r="B68" s="56" t="e">
        <f ca="true">+IF(OFFSET('Water Data'!$A$3,0,10*ROW('Water Data'!A65))="",NA(),OFFSET('Water Data'!$A$3,0,10*ROW('Water Data'!A65)))</f>
        <v>#N/A</v>
      </c>
      <c r="C68" s="56" t="e">
        <f ca="true">+IF(OFFSET('Water Data'!$C$3,0,10*ROW('Water Data'!C65))="",NA(),OFFSET('Water Data'!$C$3,0,10*ROW('Water Data'!C65)))</f>
        <v>#N/A</v>
      </c>
      <c r="D68" s="57" t="e">
        <f ca="true">+IF(AND(ISNUMBER(OFFSET('Water Data'!$C$5,0,10*ROW('Water Data'!C62))),'Data Summary'!BS68="Yes"),100-OFFSET('Water Data'!$C$5,0,10*ROW('Water Data'!C62)),NA())</f>
        <v>#N/A</v>
      </c>
      <c r="E68" s="57" t="e">
        <f ca="true">+IF(AND(ISNUMBER(OFFSET('Water Data'!$C$7,0,10*ROW('Water Data'!C62))),'Data Summary'!BT68="Yes"),OFFSET('Water Data'!$C$7,0,10*ROW('Water Data'!C62)),NA())</f>
        <v>#N/A</v>
      </c>
      <c r="F68" s="57" t="e">
        <f ca="true">+IF(AND(ISNUMBER(OFFSET('Water Data'!$C$10,0,10*ROW('Water Data'!C62))),'Data Summary'!BU68="Yes"),OFFSET('Water Data'!$C$10,0,10*ROW('Water Data'!C62)),NA())</f>
        <v>#N/A</v>
      </c>
      <c r="G68" s="57" t="e">
        <f ca="true">+IF(AND(ISNUMBER(OFFSET('Water Data'!$D$5,0,10*ROW('Water Data'!D62))),'Data Summary'!BV68="Yes"),100-OFFSET('Water Data'!$D$5,0,10*ROW('Water Data'!D62)),NA())</f>
        <v>#N/A</v>
      </c>
      <c r="H68" s="57" t="e">
        <f ca="true">+IF(AND(ISNUMBER(OFFSET('Water Data'!$D$7,0,10*ROW('Water Data'!D62))),'Data Summary'!BW68="Yes"),OFFSET('Water Data'!$D$7,0,10*ROW('Water Data'!D62)),NA())</f>
        <v>#N/A</v>
      </c>
      <c r="I68" s="57" t="e">
        <f ca="true">+IF(AND(ISNUMBER(OFFSET('Water Data'!$D$10,0,10*ROW('Water Data'!D62))),'Data Summary'!BX68="Yes"),OFFSET('Water Data'!$D$10,0,10*ROW('Water Data'!D62)),NA())</f>
        <v>#N/A</v>
      </c>
      <c r="J68" s="57" t="e">
        <f ca="true">+IF(AND(ISNUMBER(OFFSET('Water Data'!$E$5,0,10*ROW('Water Data'!E62))),'Data Summary'!BY68="Yes"),100-OFFSET('Water Data'!$E$5,0,10*ROW('Water Data'!E62)),NA())</f>
        <v>#N/A</v>
      </c>
      <c r="K68" s="57" t="e">
        <f ca="true">+IF(AND(ISNUMBER(OFFSET('Water Data'!$E$7,0,10*ROW('Water Data'!E62))),'Data Summary'!BZ68="Yes"),OFFSET('Water Data'!$E$7,0,10*ROW('Water Data'!E62)),NA())</f>
        <v>#N/A</v>
      </c>
      <c r="L68" s="57" t="e">
        <f ca="true">+IF(AND(ISNUMBER(OFFSET('Water Data'!$E$10,0,10*ROW('Water Data'!E62))),'Data Summary'!CA68="Yes"),OFFSET('Water Data'!$E$10,0,10*ROW('Water Data'!E62)),NA())</f>
        <v>#N/A</v>
      </c>
      <c r="M68" s="57" t="e">
        <f ca="true">+IF(AND(ISNUMBER(OFFSET('Water Data'!$F$5,0,10*ROW('Water Data'!F62))),'Data Summary'!CB68="Yes"),100-OFFSET('Water Data'!$F$5,0,10*ROW('Water Data'!F62)),NA())</f>
        <v>#N/A</v>
      </c>
      <c r="N68" s="57" t="e">
        <f ca="true">+IF(AND(ISNUMBER(OFFSET('Water Data'!$F$7,0,10*ROW('Water Data'!F62))),'Data Summary'!CC68="Yes"),OFFSET('Water Data'!$F$7,0,10*ROW('Water Data'!F62)),NA())</f>
        <v>#N/A</v>
      </c>
      <c r="O68" s="57" t="e">
        <f ca="true">+IF(AND(ISNUMBER(OFFSET('Water Data'!$F$10,0,10*ROW('Water Data'!F62))),'Data Summary'!CD68="Yes"),OFFSET('Water Data'!$F$10,0,10*ROW('Water Data'!F62)),NA())</f>
        <v>#N/A</v>
      </c>
      <c r="P68" s="57" t="e">
        <f ca="true">+IF(AND(ISNUMBER(OFFSET('Water Data'!$G$5,0,10*ROW('Water Data'!G62))),'Data Summary'!CE68="Yes"),100-OFFSET('Water Data'!$G$5,0,10*ROW('Water Data'!G62)),NA())</f>
        <v>#N/A</v>
      </c>
      <c r="Q68" s="57" t="e">
        <f ca="true">+IF(AND(ISNUMBER(OFFSET('Water Data'!$G$7,0,10*ROW('Water Data'!G62))),'Data Summary'!CF68="Yes"),OFFSET('Water Data'!$G$7,0,10*ROW('Water Data'!G62)),NA())</f>
        <v>#N/A</v>
      </c>
      <c r="R68" s="57" t="e">
        <f ca="true">+IF(AND(ISNUMBER(OFFSET('Water Data'!$G$10,0,10*ROW('Water Data'!G62))),'Data Summary'!CG68="Yes"),OFFSET('Water Data'!$G$10,0,10*ROW('Water Data'!G62)),NA())</f>
        <v>#N/A</v>
      </c>
      <c r="S68" s="57" t="e">
        <f ca="true">+IF(AND(ISNUMBER(OFFSET('Water Data'!$H$5,0,10*ROW('Water Data'!H62))),'Data Summary'!CH68="Yes"),100-OFFSET('Water Data'!$H$5,0,10*ROW('Water Data'!H62)),NA())</f>
        <v>#N/A</v>
      </c>
      <c r="T68" s="57" t="e">
        <f ca="true">+IF(AND(ISNUMBER(OFFSET('Water Data'!$H$7,0,10*ROW('Water Data'!H62))),'Data Summary'!CI68="Yes"),OFFSET('Water Data'!$H$7,0,10*ROW('Water Data'!H62)),NA())</f>
        <v>#N/A</v>
      </c>
      <c r="U68" s="57" t="e">
        <f ca="true">+IF(AND(ISNUMBER(OFFSET('Water Data'!$H$10,0,10*ROW('Water Data'!H62))),'Data Summary'!CJ68="Yes"),OFFSET('Water Data'!$H$10,0,10*ROW('Water Data'!H62)),NA())</f>
        <v>#N/A</v>
      </c>
      <c r="V68" s="103" t="e">
        <f ca="true">+IF(AND(ISNUMBER(OFFSET('Sanitation Data'!$C$5,0,10*ROW('Sanitation Data'!C62))),'Data Summary'!CK68="Yes"),100-OFFSET('Sanitation Data'!$C$5,0,10*ROW('Sanitation Data'!C62)),NA())</f>
        <v>#N/A</v>
      </c>
      <c r="W68" s="103" t="e">
        <f ca="true">+IF(AND(ISNUMBER(OFFSET('Sanitation Data'!$C$7,0,10*ROW('Sanitation Data'!C62))),'Data Summary'!CL68="Yes"),OFFSET('Sanitation Data'!$C$7,0,10*ROW('Sanitation Data'!C62)),NA())</f>
        <v>#N/A</v>
      </c>
      <c r="X68" s="103" t="e">
        <f ca="true">+IF(AND(ISNUMBER(OFFSET('Sanitation Data'!$C$11,0,10*ROW('Sanitation Data'!C62))),'Data Summary'!CM68="Yes"),OFFSET('Sanitation Data'!$C$11,0,10*ROW('Sanitation Data'!C62)),NA())</f>
        <v>#N/A</v>
      </c>
      <c r="Y68" s="103" t="e">
        <f ca="true">+IF(AND(ISNUMBER(OFFSET('Sanitation Data'!$C$12,0,10*ROW('Sanitation Data'!C62))),'Data Summary'!CN68="Yes"),OFFSET('Sanitation Data'!$C$12,0,10*ROW('Sanitation Data'!C62)),NA())</f>
        <v>#N/A</v>
      </c>
      <c r="Z68" s="103" t="e">
        <f ca="true">+IF(AND(ISNUMBER(OFFSET('Sanitation Data'!$C$13,0,10*ROW('Sanitation Data'!C62))),'Data Summary'!CO68="Yes"),OFFSET('Sanitation Data'!$C$13,0,10*ROW('Sanitation Data'!C62)),NA())</f>
        <v>#N/A</v>
      </c>
      <c r="AA68" s="103" t="e">
        <f ca="true">+IF(AND(ISNUMBER(OFFSET('Sanitation Data'!$D$5,0,10*ROW('Sanitation Data'!D62))),'Data Summary'!CP68="Yes"),100-OFFSET('Sanitation Data'!$D$5,0,10*ROW('Sanitation Data'!D62)),NA())</f>
        <v>#N/A</v>
      </c>
      <c r="AB68" s="103" t="e">
        <f ca="true">+IF(AND(ISNUMBER(OFFSET('Sanitation Data'!$D$7,0,10*ROW('Sanitation Data'!D62))),'Data Summary'!CQ68="Yes"),OFFSET('Sanitation Data'!$D$7,0,10*ROW('Sanitation Data'!D62)),NA())</f>
        <v>#N/A</v>
      </c>
      <c r="AC68" s="103" t="e">
        <f ca="true">+IF(AND(ISNUMBER(OFFSET('Sanitation Data'!$D$11,0,10*ROW('Sanitation Data'!D62))),'Data Summary'!CR68="Yes"),OFFSET('Sanitation Data'!$D$11,0,10*ROW('Sanitation Data'!D62)),NA())</f>
        <v>#N/A</v>
      </c>
      <c r="AD68" s="103" t="e">
        <f ca="true">+IF(AND(ISNUMBER(OFFSET('Sanitation Data'!$D$12,0,10*ROW('Sanitation Data'!D62))),'Data Summary'!CS68="Yes"),OFFSET('Sanitation Data'!$D$12,0,10*ROW('Sanitation Data'!D62)),NA())</f>
        <v>#N/A</v>
      </c>
      <c r="AE68" s="103" t="e">
        <f ca="true">+IF(AND(ISNUMBER(OFFSET('Sanitation Data'!$D$13,0,10*ROW('Sanitation Data'!D62))),'Data Summary'!CT68="Yes"),OFFSET('Sanitation Data'!$D$13,0,10*ROW('Sanitation Data'!D62)),NA())</f>
        <v>#N/A</v>
      </c>
      <c r="AF68" s="103" t="e">
        <f ca="true">+IF(AND(ISNUMBER(OFFSET('Sanitation Data'!$E$5,0,10*ROW('Sanitation Data'!E62))),'Data Summary'!CU68="Yes"),100-OFFSET('Sanitation Data'!$E$5,0,10*ROW('Sanitation Data'!E62)),NA())</f>
        <v>#N/A</v>
      </c>
      <c r="AG68" s="103" t="e">
        <f ca="true">+IF(AND(ISNUMBER(OFFSET('Sanitation Data'!$E$7,0,10*ROW('Sanitation Data'!E62))),'Data Summary'!CV68="Yes"),OFFSET('Sanitation Data'!$E$7,0,10*ROW('Sanitation Data'!E62)),NA())</f>
        <v>#N/A</v>
      </c>
      <c r="AH68" s="103" t="e">
        <f ca="true">+IF(AND(ISNUMBER(OFFSET('Sanitation Data'!$E$11,0,10*ROW('Sanitation Data'!E62))),'Data Summary'!CW68="Yes"),OFFSET('Sanitation Data'!$E$11,0,10*ROW('Sanitation Data'!E62)),NA())</f>
        <v>#N/A</v>
      </c>
      <c r="AI68" s="103" t="e">
        <f ca="true">+IF(AND(ISNUMBER(OFFSET('Sanitation Data'!$E$12,0,10*ROW('Sanitation Data'!E62))),'Data Summary'!CX68="Yes"),OFFSET('Sanitation Data'!$E$12,0,10*ROW('Sanitation Data'!E62)),NA())</f>
        <v>#N/A</v>
      </c>
      <c r="AJ68" s="103" t="e">
        <f ca="true">+IF(AND(ISNUMBER(OFFSET('Sanitation Data'!$E$13,0,10*ROW('Sanitation Data'!E62))),'Data Summary'!CY68="Yes"),OFFSET('Sanitation Data'!$E$13,0,10*ROW('Sanitation Data'!E62)),NA())</f>
        <v>#N/A</v>
      </c>
      <c r="AK68" s="103" t="e">
        <f ca="true">+IF(AND(ISNUMBER(OFFSET('Sanitation Data'!$F$5,0,10*ROW('Sanitation Data'!F62))),'Data Summary'!CZ68="Yes"),100-OFFSET('Sanitation Data'!$F$5,0,10*ROW('Sanitation Data'!F62)),NA())</f>
        <v>#N/A</v>
      </c>
      <c r="AL68" s="103" t="e">
        <f ca="true">+IF(AND(ISNUMBER(OFFSET('Sanitation Data'!$F$7,0,10*ROW('Sanitation Data'!F62))),'Data Summary'!DA68="Yes"),OFFSET('Sanitation Data'!$F$7,0,10*ROW('Sanitation Data'!F62)),NA())</f>
        <v>#N/A</v>
      </c>
      <c r="AM68" s="103" t="e">
        <f ca="true">+IF(AND(ISNUMBER(OFFSET('Sanitation Data'!$F$11,0,10*ROW('Sanitation Data'!F62))),'Data Summary'!DB68="Yes"),OFFSET('Sanitation Data'!$F$11,0,10*ROW('Sanitation Data'!F62)),NA())</f>
        <v>#N/A</v>
      </c>
      <c r="AN68" s="103" t="e">
        <f ca="true">+IF(AND(ISNUMBER(OFFSET('Sanitation Data'!$F$12,0,10*ROW('Sanitation Data'!F62))),'Data Summary'!DC68="Yes"),OFFSET('Sanitation Data'!$F$12,0,10*ROW('Sanitation Data'!F62)),NA())</f>
        <v>#N/A</v>
      </c>
      <c r="AO68" s="103" t="e">
        <f ca="true">+IF(AND(ISNUMBER(OFFSET('Sanitation Data'!$F$13,0,10*ROW('Sanitation Data'!F62))),'Data Summary'!DD68="Yes"),OFFSET('Sanitation Data'!$F$13,0,10*ROW('Sanitation Data'!F62)),NA())</f>
        <v>#N/A</v>
      </c>
      <c r="AP68" s="103" t="e">
        <f ca="true">+IF(AND(ISNUMBER(OFFSET('Sanitation Data'!$G$5,0,10*ROW('Sanitation Data'!G62))),'Data Summary'!DE68="Yes"),100-OFFSET('Sanitation Data'!$G$5,0,10*ROW('Sanitation Data'!G62)),NA())</f>
        <v>#N/A</v>
      </c>
      <c r="AQ68" s="103" t="e">
        <f ca="true">+IF(AND(ISNUMBER(OFFSET('Sanitation Data'!$G$7,0,10*ROW('Sanitation Data'!G62))),'Data Summary'!DF68="Yes"),OFFSET('Sanitation Data'!$G$7,0,10*ROW('Sanitation Data'!G62)),NA())</f>
        <v>#N/A</v>
      </c>
      <c r="AR68" s="103" t="e">
        <f ca="true">+IF(AND(ISNUMBER(OFFSET('Sanitation Data'!$G$11,0,10*ROW('Sanitation Data'!G62))),'Data Summary'!DG68="Yes"),OFFSET('Sanitation Data'!$G$11,0,10*ROW('Sanitation Data'!G62)),NA())</f>
        <v>#N/A</v>
      </c>
      <c r="AS68" s="103" t="e">
        <f ca="true">+IF(AND(ISNUMBER(OFFSET('Sanitation Data'!$G$12,0,10*ROW('Sanitation Data'!G62))),'Data Summary'!DH68="Yes"),OFFSET('Sanitation Data'!$G$12,0,10*ROW('Sanitation Data'!G62)),NA())</f>
        <v>#N/A</v>
      </c>
      <c r="AT68" s="103" t="e">
        <f ca="true">+IF(AND(ISNUMBER(OFFSET('Sanitation Data'!$G$13,0,10*ROW('Sanitation Data'!G62))),'Data Summary'!DI68="Yes"),OFFSET('Sanitation Data'!$G$13,0,10*ROW('Sanitation Data'!G62)),NA())</f>
        <v>#N/A</v>
      </c>
      <c r="AU68" s="103" t="e">
        <f ca="true">+IF(AND(ISNUMBER(OFFSET('Sanitation Data'!$H$5,0,10*ROW('Sanitation Data'!H62))),'Data Summary'!DJ68="Yes"),100-OFFSET('Sanitation Data'!$H$5,0,10*ROW('Sanitation Data'!H62)),NA())</f>
        <v>#N/A</v>
      </c>
      <c r="AV68" s="103" t="e">
        <f ca="true">+IF(AND(ISNUMBER(OFFSET('Sanitation Data'!$H$7,0,10*ROW('Sanitation Data'!H62))),'Data Summary'!DK68="Yes"),OFFSET('Sanitation Data'!$H$7,0,10*ROW('Sanitation Data'!H62)),NA())</f>
        <v>#N/A</v>
      </c>
      <c r="AW68" s="103" t="e">
        <f ca="true">+IF(AND(ISNUMBER(OFFSET('Sanitation Data'!$H$11,0,10*ROW('Sanitation Data'!H62))),'Data Summary'!DL68="Yes"),OFFSET('Sanitation Data'!$H$11,0,10*ROW('Sanitation Data'!H62)),NA())</f>
        <v>#N/A</v>
      </c>
      <c r="AX68" s="103" t="e">
        <f ca="true">+IF(AND(ISNUMBER(OFFSET('Sanitation Data'!$H$12,0,10*ROW('Sanitation Data'!H62))),'Data Summary'!DM68="Yes"),OFFSET('Sanitation Data'!$H$12,0,10*ROW('Sanitation Data'!H62)),NA())</f>
        <v>#N/A</v>
      </c>
      <c r="AY68" s="103" t="e">
        <f ca="true">+IF(AND(ISNUMBER(OFFSET('Sanitation Data'!$H$13,0,10*ROW('Sanitation Data'!H62))),'Data Summary'!DN68="Yes"),OFFSET('Sanitation Data'!$H$13,0,10*ROW('Sanitation Data'!H62)),NA())</f>
        <v>#N/A</v>
      </c>
      <c r="AZ68" s="108" t="e">
        <f ca="true">+IF(AND(ISNUMBER(OFFSET('Hygiene Data'!$C$6,0,10*ROW('Hygiene Data'!C62))),'Data Summary'!DO68="Yes"),OFFSET('Hygiene Data'!$C$6,0,10*ROW('Hygiene Data'!C62)),NA())</f>
        <v>#N/A</v>
      </c>
      <c r="BA68" s="108" t="e">
        <f ca="true">+IF(AND(ISNUMBER(OFFSET('Hygiene Data'!$C$8,0,10*ROW('Hygiene Data'!C62))),'Data Summary'!DP68="Yes"),OFFSET('Hygiene Data'!$C$8,0,10*ROW('Hygiene Data'!C62)),NA())</f>
        <v>#N/A</v>
      </c>
      <c r="BB68" s="108" t="e">
        <f ca="true">+IF(AND(ISNUMBER(OFFSET('Hygiene Data'!$C$10,0,10*ROW('Hygiene Data'!C62))),'Data Summary'!DQ68="Yes"),OFFSET('Hygiene Data'!$C$10,0,10*ROW('Hygiene Data'!C62)),NA())</f>
        <v>#N/A</v>
      </c>
      <c r="BC68" s="108" t="e">
        <f ca="true">+IF(AND(ISNUMBER(OFFSET('Hygiene Data'!$D$6,0,10*ROW('Hygiene Data'!D62))),'Data Summary'!DR68="Yes"),OFFSET('Hygiene Data'!$D$6,0,10*ROW('Hygiene Data'!D62)),NA())</f>
        <v>#N/A</v>
      </c>
      <c r="BD68" s="108" t="e">
        <f ca="true">+IF(AND(ISNUMBER(OFFSET('Hygiene Data'!$D$8,0,10*ROW('Hygiene Data'!D62))),'Data Summary'!DS68="Yes"),OFFSET('Hygiene Data'!$D$8,0,10*ROW('Hygiene Data'!D62)),NA())</f>
        <v>#N/A</v>
      </c>
      <c r="BE68" s="108" t="e">
        <f ca="true">+IF(AND(ISNUMBER(OFFSET('Hygiene Data'!$D$10,0,10*ROW('Hygiene Data'!D62))),'Data Summary'!DT68="Yes"),OFFSET('Hygiene Data'!$D$10,0,10*ROW('Hygiene Data'!D62)),NA())</f>
        <v>#N/A</v>
      </c>
      <c r="BF68" s="108" t="e">
        <f ca="true">+IF(AND(ISNUMBER(OFFSET('Hygiene Data'!$E$6,0,10*ROW('Hygiene Data'!E62))),'Data Summary'!DU68="Yes"),OFFSET('Hygiene Data'!$E$6,0,10*ROW('Hygiene Data'!E62)),NA())</f>
        <v>#N/A</v>
      </c>
      <c r="BG68" s="108" t="e">
        <f ca="true">+IF(AND(ISNUMBER(OFFSET('Hygiene Data'!$E$8,0,10*ROW('Hygiene Data'!E62))),'Data Summary'!DV68="Yes"),OFFSET('Hygiene Data'!$E$8,0,10*ROW('Hygiene Data'!E62)),NA())</f>
        <v>#N/A</v>
      </c>
      <c r="BH68" s="108" t="e">
        <f ca="true">+IF(AND(ISNUMBER(OFFSET('Hygiene Data'!$E$10,0,10*ROW('Hygiene Data'!E62))),'Data Summary'!DW68="Yes"),OFFSET('Hygiene Data'!$E$10,0,10*ROW('Hygiene Data'!E62)),NA())</f>
        <v>#N/A</v>
      </c>
      <c r="BI68" s="108" t="e">
        <f ca="true">+IF(AND(ISNUMBER(OFFSET('Hygiene Data'!$F$6,0,10*ROW('Hygiene Data'!F62))),'Data Summary'!DX68="Yes"),OFFSET('Hygiene Data'!$F$6,0,10*ROW('Hygiene Data'!F62)),NA())</f>
        <v>#N/A</v>
      </c>
      <c r="BJ68" s="108" t="e">
        <f ca="true">+IF(AND(ISNUMBER(OFFSET('Hygiene Data'!$F$8,0,10*ROW('Hygiene Data'!F62))),'Data Summary'!DY68="Yes"),OFFSET('Hygiene Data'!$F$8,0,10*ROW('Hygiene Data'!F62)),NA())</f>
        <v>#N/A</v>
      </c>
      <c r="BK68" s="108" t="e">
        <f ca="true">+IF(AND(ISNUMBER(OFFSET('Hygiene Data'!$F$10,0,10*ROW('Hygiene Data'!F62))),'Data Summary'!DZ68="Yes"),OFFSET('Hygiene Data'!$F$10,0,10*ROW('Hygiene Data'!F62)),NA())</f>
        <v>#N/A</v>
      </c>
      <c r="BL68" s="108" t="e">
        <f ca="true">+IF(AND(ISNUMBER(OFFSET('Hygiene Data'!$G$6,0,10*ROW('Hygiene Data'!G62))),'Data Summary'!EA68="Yes"),OFFSET('Hygiene Data'!$G$6,0,10*ROW('Hygiene Data'!G62)),NA())</f>
        <v>#N/A</v>
      </c>
      <c r="BM68" s="108" t="e">
        <f ca="true">+IF(AND(ISNUMBER(OFFSET('Hygiene Data'!$G$8,0,10*ROW('Hygiene Data'!G62))),'Data Summary'!EB68="Yes"),OFFSET('Hygiene Data'!$G$8,0,10*ROW('Hygiene Data'!G62)),NA())</f>
        <v>#N/A</v>
      </c>
      <c r="BN68" s="108" t="e">
        <f ca="true">+IF(AND(ISNUMBER(OFFSET('Hygiene Data'!$G$10,0,10*ROW('Hygiene Data'!G62))),'Data Summary'!EC68="Yes"),OFFSET('Hygiene Data'!$G$10,0,10*ROW('Hygiene Data'!G62)),NA())</f>
        <v>#N/A</v>
      </c>
      <c r="BO68" s="108" t="e">
        <f ca="true">+IF(AND(ISNUMBER(OFFSET('Hygiene Data'!$H$6,0,10*ROW('Hygiene Data'!H62))),'Data Summary'!ED68="Yes"),OFFSET('Hygiene Data'!$H$6,0,10*ROW('Hygiene Data'!H62)),NA())</f>
        <v>#N/A</v>
      </c>
      <c r="BP68" s="108" t="e">
        <f ca="true">+IF(AND(ISNUMBER(OFFSET('Hygiene Data'!$H$8,0,10*ROW('Hygiene Data'!H62))),'Data Summary'!EE68="Yes"),OFFSET('Hygiene Data'!$H$8,0,10*ROW('Hygiene Data'!H62)),NA())</f>
        <v>#N/A</v>
      </c>
      <c r="BQ68" s="108" t="e">
        <f ca="true">+IF(AND(ISNUMBER(OFFSET('Hygiene Data'!$H$10,0,10*ROW('Hygiene Data'!H62))),'Data Summary'!EF68="Yes"),OFFSET('Hygiene Data'!$H$10,0,10*ROW('Hygiene Data'!H62)),NA())</f>
        <v>#N/A</v>
      </c>
    </row>
    <row r="69" x14ac:dyDescent="0.2">
      <c r="A69" s="56" t="e">
        <f ca="true">+IF(OFFSET('Water Data'!$B$1,0,10*ROW('Water Data'!B63))="",NA(),OFFSET('Water Data'!$B$1,0,10*ROW('Water Data'!B63)))</f>
        <v>#N/A</v>
      </c>
      <c r="B69" s="56" t="e">
        <f ca="true">+IF(OFFSET('Water Data'!$A$3,0,10*ROW('Water Data'!A66))="",NA(),OFFSET('Water Data'!$A$3,0,10*ROW('Water Data'!A66)))</f>
        <v>#N/A</v>
      </c>
      <c r="C69" s="56" t="e">
        <f ca="true">+IF(OFFSET('Water Data'!$C$3,0,10*ROW('Water Data'!C66))="",NA(),OFFSET('Water Data'!$C$3,0,10*ROW('Water Data'!C66)))</f>
        <v>#N/A</v>
      </c>
      <c r="D69" s="57" t="e">
        <f ca="true">+IF(AND(ISNUMBER(OFFSET('Water Data'!$C$5,0,10*ROW('Water Data'!C63))),'Data Summary'!BS69="Yes"),100-OFFSET('Water Data'!$C$5,0,10*ROW('Water Data'!C63)),NA())</f>
        <v>#N/A</v>
      </c>
      <c r="E69" s="57" t="e">
        <f ca="true">+IF(AND(ISNUMBER(OFFSET('Water Data'!$C$7,0,10*ROW('Water Data'!C63))),'Data Summary'!BT69="Yes"),OFFSET('Water Data'!$C$7,0,10*ROW('Water Data'!C63)),NA())</f>
        <v>#N/A</v>
      </c>
      <c r="F69" s="57" t="e">
        <f ca="true">+IF(AND(ISNUMBER(OFFSET('Water Data'!$C$10,0,10*ROW('Water Data'!C63))),'Data Summary'!BU69="Yes"),OFFSET('Water Data'!$C$10,0,10*ROW('Water Data'!C63)),NA())</f>
        <v>#N/A</v>
      </c>
      <c r="G69" s="57" t="e">
        <f ca="true">+IF(AND(ISNUMBER(OFFSET('Water Data'!$D$5,0,10*ROW('Water Data'!D63))),'Data Summary'!BV69="Yes"),100-OFFSET('Water Data'!$D$5,0,10*ROW('Water Data'!D63)),NA())</f>
        <v>#N/A</v>
      </c>
      <c r="H69" s="57" t="e">
        <f ca="true">+IF(AND(ISNUMBER(OFFSET('Water Data'!$D$7,0,10*ROW('Water Data'!D63))),'Data Summary'!BW69="Yes"),OFFSET('Water Data'!$D$7,0,10*ROW('Water Data'!D63)),NA())</f>
        <v>#N/A</v>
      </c>
      <c r="I69" s="57" t="e">
        <f ca="true">+IF(AND(ISNUMBER(OFFSET('Water Data'!$D$10,0,10*ROW('Water Data'!D63))),'Data Summary'!BX69="Yes"),OFFSET('Water Data'!$D$10,0,10*ROW('Water Data'!D63)),NA())</f>
        <v>#N/A</v>
      </c>
      <c r="J69" s="57" t="e">
        <f ca="true">+IF(AND(ISNUMBER(OFFSET('Water Data'!$E$5,0,10*ROW('Water Data'!E63))),'Data Summary'!BY69="Yes"),100-OFFSET('Water Data'!$E$5,0,10*ROW('Water Data'!E63)),NA())</f>
        <v>#N/A</v>
      </c>
      <c r="K69" s="57" t="e">
        <f ca="true">+IF(AND(ISNUMBER(OFFSET('Water Data'!$E$7,0,10*ROW('Water Data'!E63))),'Data Summary'!BZ69="Yes"),OFFSET('Water Data'!$E$7,0,10*ROW('Water Data'!E63)),NA())</f>
        <v>#N/A</v>
      </c>
      <c r="L69" s="57" t="e">
        <f ca="true">+IF(AND(ISNUMBER(OFFSET('Water Data'!$E$10,0,10*ROW('Water Data'!E63))),'Data Summary'!CA69="Yes"),OFFSET('Water Data'!$E$10,0,10*ROW('Water Data'!E63)),NA())</f>
        <v>#N/A</v>
      </c>
      <c r="M69" s="57" t="e">
        <f ca="true">+IF(AND(ISNUMBER(OFFSET('Water Data'!$F$5,0,10*ROW('Water Data'!F63))),'Data Summary'!CB69="Yes"),100-OFFSET('Water Data'!$F$5,0,10*ROW('Water Data'!F63)),NA())</f>
        <v>#N/A</v>
      </c>
      <c r="N69" s="57" t="e">
        <f ca="true">+IF(AND(ISNUMBER(OFFSET('Water Data'!$F$7,0,10*ROW('Water Data'!F63))),'Data Summary'!CC69="Yes"),OFFSET('Water Data'!$F$7,0,10*ROW('Water Data'!F63)),NA())</f>
        <v>#N/A</v>
      </c>
      <c r="O69" s="57" t="e">
        <f ca="true">+IF(AND(ISNUMBER(OFFSET('Water Data'!$F$10,0,10*ROW('Water Data'!F63))),'Data Summary'!CD69="Yes"),OFFSET('Water Data'!$F$10,0,10*ROW('Water Data'!F63)),NA())</f>
        <v>#N/A</v>
      </c>
      <c r="P69" s="57" t="e">
        <f ca="true">+IF(AND(ISNUMBER(OFFSET('Water Data'!$G$5,0,10*ROW('Water Data'!G63))),'Data Summary'!CE69="Yes"),100-OFFSET('Water Data'!$G$5,0,10*ROW('Water Data'!G63)),NA())</f>
        <v>#N/A</v>
      </c>
      <c r="Q69" s="57" t="e">
        <f ca="true">+IF(AND(ISNUMBER(OFFSET('Water Data'!$G$7,0,10*ROW('Water Data'!G63))),'Data Summary'!CF69="Yes"),OFFSET('Water Data'!$G$7,0,10*ROW('Water Data'!G63)),NA())</f>
        <v>#N/A</v>
      </c>
      <c r="R69" s="57" t="e">
        <f ca="true">+IF(AND(ISNUMBER(OFFSET('Water Data'!$G$10,0,10*ROW('Water Data'!G63))),'Data Summary'!CG69="Yes"),OFFSET('Water Data'!$G$10,0,10*ROW('Water Data'!G63)),NA())</f>
        <v>#N/A</v>
      </c>
      <c r="S69" s="57" t="e">
        <f ca="true">+IF(AND(ISNUMBER(OFFSET('Water Data'!$H$5,0,10*ROW('Water Data'!H63))),'Data Summary'!CH69="Yes"),100-OFFSET('Water Data'!$H$5,0,10*ROW('Water Data'!H63)),NA())</f>
        <v>#N/A</v>
      </c>
      <c r="T69" s="57" t="e">
        <f ca="true">+IF(AND(ISNUMBER(OFFSET('Water Data'!$H$7,0,10*ROW('Water Data'!H63))),'Data Summary'!CI69="Yes"),OFFSET('Water Data'!$H$7,0,10*ROW('Water Data'!H63)),NA())</f>
        <v>#N/A</v>
      </c>
      <c r="U69" s="57" t="e">
        <f ca="true">+IF(AND(ISNUMBER(OFFSET('Water Data'!$H$10,0,10*ROW('Water Data'!H63))),'Data Summary'!CJ69="Yes"),OFFSET('Water Data'!$H$10,0,10*ROW('Water Data'!H63)),NA())</f>
        <v>#N/A</v>
      </c>
      <c r="V69" s="103" t="e">
        <f ca="true">+IF(AND(ISNUMBER(OFFSET('Sanitation Data'!$C$5,0,10*ROW('Sanitation Data'!C63))),'Data Summary'!CK69="Yes"),100-OFFSET('Sanitation Data'!$C$5,0,10*ROW('Sanitation Data'!C63)),NA())</f>
        <v>#N/A</v>
      </c>
      <c r="W69" s="103" t="e">
        <f ca="true">+IF(AND(ISNUMBER(OFFSET('Sanitation Data'!$C$7,0,10*ROW('Sanitation Data'!C63))),'Data Summary'!CL69="Yes"),OFFSET('Sanitation Data'!$C$7,0,10*ROW('Sanitation Data'!C63)),NA())</f>
        <v>#N/A</v>
      </c>
      <c r="X69" s="103" t="e">
        <f ca="true">+IF(AND(ISNUMBER(OFFSET('Sanitation Data'!$C$11,0,10*ROW('Sanitation Data'!C63))),'Data Summary'!CM69="Yes"),OFFSET('Sanitation Data'!$C$11,0,10*ROW('Sanitation Data'!C63)),NA())</f>
        <v>#N/A</v>
      </c>
      <c r="Y69" s="103" t="e">
        <f ca="true">+IF(AND(ISNUMBER(OFFSET('Sanitation Data'!$C$12,0,10*ROW('Sanitation Data'!C63))),'Data Summary'!CN69="Yes"),OFFSET('Sanitation Data'!$C$12,0,10*ROW('Sanitation Data'!C63)),NA())</f>
        <v>#N/A</v>
      </c>
      <c r="Z69" s="103" t="e">
        <f ca="true">+IF(AND(ISNUMBER(OFFSET('Sanitation Data'!$C$13,0,10*ROW('Sanitation Data'!C63))),'Data Summary'!CO69="Yes"),OFFSET('Sanitation Data'!$C$13,0,10*ROW('Sanitation Data'!C63)),NA())</f>
        <v>#N/A</v>
      </c>
      <c r="AA69" s="103" t="e">
        <f ca="true">+IF(AND(ISNUMBER(OFFSET('Sanitation Data'!$D$5,0,10*ROW('Sanitation Data'!D63))),'Data Summary'!CP69="Yes"),100-OFFSET('Sanitation Data'!$D$5,0,10*ROW('Sanitation Data'!D63)),NA())</f>
        <v>#N/A</v>
      </c>
      <c r="AB69" s="103" t="e">
        <f ca="true">+IF(AND(ISNUMBER(OFFSET('Sanitation Data'!$D$7,0,10*ROW('Sanitation Data'!D63))),'Data Summary'!CQ69="Yes"),OFFSET('Sanitation Data'!$D$7,0,10*ROW('Sanitation Data'!D63)),NA())</f>
        <v>#N/A</v>
      </c>
      <c r="AC69" s="103" t="e">
        <f ca="true">+IF(AND(ISNUMBER(OFFSET('Sanitation Data'!$D$11,0,10*ROW('Sanitation Data'!D63))),'Data Summary'!CR69="Yes"),OFFSET('Sanitation Data'!$D$11,0,10*ROW('Sanitation Data'!D63)),NA())</f>
        <v>#N/A</v>
      </c>
      <c r="AD69" s="103" t="e">
        <f ca="true">+IF(AND(ISNUMBER(OFFSET('Sanitation Data'!$D$12,0,10*ROW('Sanitation Data'!D63))),'Data Summary'!CS69="Yes"),OFFSET('Sanitation Data'!$D$12,0,10*ROW('Sanitation Data'!D63)),NA())</f>
        <v>#N/A</v>
      </c>
      <c r="AE69" s="103" t="e">
        <f ca="true">+IF(AND(ISNUMBER(OFFSET('Sanitation Data'!$D$13,0,10*ROW('Sanitation Data'!D63))),'Data Summary'!CT69="Yes"),OFFSET('Sanitation Data'!$D$13,0,10*ROW('Sanitation Data'!D63)),NA())</f>
        <v>#N/A</v>
      </c>
      <c r="AF69" s="103" t="e">
        <f ca="true">+IF(AND(ISNUMBER(OFFSET('Sanitation Data'!$E$5,0,10*ROW('Sanitation Data'!E63))),'Data Summary'!CU69="Yes"),100-OFFSET('Sanitation Data'!$E$5,0,10*ROW('Sanitation Data'!E63)),NA())</f>
        <v>#N/A</v>
      </c>
      <c r="AG69" s="103" t="e">
        <f ca="true">+IF(AND(ISNUMBER(OFFSET('Sanitation Data'!$E$7,0,10*ROW('Sanitation Data'!E63))),'Data Summary'!CV69="Yes"),OFFSET('Sanitation Data'!$E$7,0,10*ROW('Sanitation Data'!E63)),NA())</f>
        <v>#N/A</v>
      </c>
      <c r="AH69" s="103" t="e">
        <f ca="true">+IF(AND(ISNUMBER(OFFSET('Sanitation Data'!$E$11,0,10*ROW('Sanitation Data'!E63))),'Data Summary'!CW69="Yes"),OFFSET('Sanitation Data'!$E$11,0,10*ROW('Sanitation Data'!E63)),NA())</f>
        <v>#N/A</v>
      </c>
      <c r="AI69" s="103" t="e">
        <f ca="true">+IF(AND(ISNUMBER(OFFSET('Sanitation Data'!$E$12,0,10*ROW('Sanitation Data'!E63))),'Data Summary'!CX69="Yes"),OFFSET('Sanitation Data'!$E$12,0,10*ROW('Sanitation Data'!E63)),NA())</f>
        <v>#N/A</v>
      </c>
      <c r="AJ69" s="103" t="e">
        <f ca="true">+IF(AND(ISNUMBER(OFFSET('Sanitation Data'!$E$13,0,10*ROW('Sanitation Data'!E63))),'Data Summary'!CY69="Yes"),OFFSET('Sanitation Data'!$E$13,0,10*ROW('Sanitation Data'!E63)),NA())</f>
        <v>#N/A</v>
      </c>
      <c r="AK69" s="103" t="e">
        <f ca="true">+IF(AND(ISNUMBER(OFFSET('Sanitation Data'!$F$5,0,10*ROW('Sanitation Data'!F63))),'Data Summary'!CZ69="Yes"),100-OFFSET('Sanitation Data'!$F$5,0,10*ROW('Sanitation Data'!F63)),NA())</f>
        <v>#N/A</v>
      </c>
      <c r="AL69" s="103" t="e">
        <f ca="true">+IF(AND(ISNUMBER(OFFSET('Sanitation Data'!$F$7,0,10*ROW('Sanitation Data'!F63))),'Data Summary'!DA69="Yes"),OFFSET('Sanitation Data'!$F$7,0,10*ROW('Sanitation Data'!F63)),NA())</f>
        <v>#N/A</v>
      </c>
      <c r="AM69" s="103" t="e">
        <f ca="true">+IF(AND(ISNUMBER(OFFSET('Sanitation Data'!$F$11,0,10*ROW('Sanitation Data'!F63))),'Data Summary'!DB69="Yes"),OFFSET('Sanitation Data'!$F$11,0,10*ROW('Sanitation Data'!F63)),NA())</f>
        <v>#N/A</v>
      </c>
      <c r="AN69" s="103" t="e">
        <f ca="true">+IF(AND(ISNUMBER(OFFSET('Sanitation Data'!$F$12,0,10*ROW('Sanitation Data'!F63))),'Data Summary'!DC69="Yes"),OFFSET('Sanitation Data'!$F$12,0,10*ROW('Sanitation Data'!F63)),NA())</f>
        <v>#N/A</v>
      </c>
      <c r="AO69" s="103" t="e">
        <f ca="true">+IF(AND(ISNUMBER(OFFSET('Sanitation Data'!$F$13,0,10*ROW('Sanitation Data'!F63))),'Data Summary'!DD69="Yes"),OFFSET('Sanitation Data'!$F$13,0,10*ROW('Sanitation Data'!F63)),NA())</f>
        <v>#N/A</v>
      </c>
      <c r="AP69" s="103" t="e">
        <f ca="true">+IF(AND(ISNUMBER(OFFSET('Sanitation Data'!$G$5,0,10*ROW('Sanitation Data'!G63))),'Data Summary'!DE69="Yes"),100-OFFSET('Sanitation Data'!$G$5,0,10*ROW('Sanitation Data'!G63)),NA())</f>
        <v>#N/A</v>
      </c>
      <c r="AQ69" s="103" t="e">
        <f ca="true">+IF(AND(ISNUMBER(OFFSET('Sanitation Data'!$G$7,0,10*ROW('Sanitation Data'!G63))),'Data Summary'!DF69="Yes"),OFFSET('Sanitation Data'!$G$7,0,10*ROW('Sanitation Data'!G63)),NA())</f>
        <v>#N/A</v>
      </c>
      <c r="AR69" s="103" t="e">
        <f ca="true">+IF(AND(ISNUMBER(OFFSET('Sanitation Data'!$G$11,0,10*ROW('Sanitation Data'!G63))),'Data Summary'!DG69="Yes"),OFFSET('Sanitation Data'!$G$11,0,10*ROW('Sanitation Data'!G63)),NA())</f>
        <v>#N/A</v>
      </c>
      <c r="AS69" s="103" t="e">
        <f ca="true">+IF(AND(ISNUMBER(OFFSET('Sanitation Data'!$G$12,0,10*ROW('Sanitation Data'!G63))),'Data Summary'!DH69="Yes"),OFFSET('Sanitation Data'!$G$12,0,10*ROW('Sanitation Data'!G63)),NA())</f>
        <v>#N/A</v>
      </c>
      <c r="AT69" s="103" t="e">
        <f ca="true">+IF(AND(ISNUMBER(OFFSET('Sanitation Data'!$G$13,0,10*ROW('Sanitation Data'!G63))),'Data Summary'!DI69="Yes"),OFFSET('Sanitation Data'!$G$13,0,10*ROW('Sanitation Data'!G63)),NA())</f>
        <v>#N/A</v>
      </c>
      <c r="AU69" s="103" t="e">
        <f ca="true">+IF(AND(ISNUMBER(OFFSET('Sanitation Data'!$H$5,0,10*ROW('Sanitation Data'!H63))),'Data Summary'!DJ69="Yes"),100-OFFSET('Sanitation Data'!$H$5,0,10*ROW('Sanitation Data'!H63)),NA())</f>
        <v>#N/A</v>
      </c>
      <c r="AV69" s="103" t="e">
        <f ca="true">+IF(AND(ISNUMBER(OFFSET('Sanitation Data'!$H$7,0,10*ROW('Sanitation Data'!H63))),'Data Summary'!DK69="Yes"),OFFSET('Sanitation Data'!$H$7,0,10*ROW('Sanitation Data'!H63)),NA())</f>
        <v>#N/A</v>
      </c>
      <c r="AW69" s="103" t="e">
        <f ca="true">+IF(AND(ISNUMBER(OFFSET('Sanitation Data'!$H$11,0,10*ROW('Sanitation Data'!H63))),'Data Summary'!DL69="Yes"),OFFSET('Sanitation Data'!$H$11,0,10*ROW('Sanitation Data'!H63)),NA())</f>
        <v>#N/A</v>
      </c>
      <c r="AX69" s="103" t="e">
        <f ca="true">+IF(AND(ISNUMBER(OFFSET('Sanitation Data'!$H$12,0,10*ROW('Sanitation Data'!H63))),'Data Summary'!DM69="Yes"),OFFSET('Sanitation Data'!$H$12,0,10*ROW('Sanitation Data'!H63)),NA())</f>
        <v>#N/A</v>
      </c>
      <c r="AY69" s="103" t="e">
        <f ca="true">+IF(AND(ISNUMBER(OFFSET('Sanitation Data'!$H$13,0,10*ROW('Sanitation Data'!H63))),'Data Summary'!DN69="Yes"),OFFSET('Sanitation Data'!$H$13,0,10*ROW('Sanitation Data'!H63)),NA())</f>
        <v>#N/A</v>
      </c>
      <c r="AZ69" s="108" t="e">
        <f ca="true">+IF(AND(ISNUMBER(OFFSET('Hygiene Data'!$C$6,0,10*ROW('Hygiene Data'!C63))),'Data Summary'!DO69="Yes"),OFFSET('Hygiene Data'!$C$6,0,10*ROW('Hygiene Data'!C63)),NA())</f>
        <v>#N/A</v>
      </c>
      <c r="BA69" s="108" t="e">
        <f ca="true">+IF(AND(ISNUMBER(OFFSET('Hygiene Data'!$C$8,0,10*ROW('Hygiene Data'!C63))),'Data Summary'!DP69="Yes"),OFFSET('Hygiene Data'!$C$8,0,10*ROW('Hygiene Data'!C63)),NA())</f>
        <v>#N/A</v>
      </c>
      <c r="BB69" s="108" t="e">
        <f ca="true">+IF(AND(ISNUMBER(OFFSET('Hygiene Data'!$C$10,0,10*ROW('Hygiene Data'!C63))),'Data Summary'!DQ69="Yes"),OFFSET('Hygiene Data'!$C$10,0,10*ROW('Hygiene Data'!C63)),NA())</f>
        <v>#N/A</v>
      </c>
      <c r="BC69" s="108" t="e">
        <f ca="true">+IF(AND(ISNUMBER(OFFSET('Hygiene Data'!$D$6,0,10*ROW('Hygiene Data'!D63))),'Data Summary'!DR69="Yes"),OFFSET('Hygiene Data'!$D$6,0,10*ROW('Hygiene Data'!D63)),NA())</f>
        <v>#N/A</v>
      </c>
      <c r="BD69" s="108" t="e">
        <f ca="true">+IF(AND(ISNUMBER(OFFSET('Hygiene Data'!$D$8,0,10*ROW('Hygiene Data'!D63))),'Data Summary'!DS69="Yes"),OFFSET('Hygiene Data'!$D$8,0,10*ROW('Hygiene Data'!D63)),NA())</f>
        <v>#N/A</v>
      </c>
      <c r="BE69" s="108" t="e">
        <f ca="true">+IF(AND(ISNUMBER(OFFSET('Hygiene Data'!$D$10,0,10*ROW('Hygiene Data'!D63))),'Data Summary'!DT69="Yes"),OFFSET('Hygiene Data'!$D$10,0,10*ROW('Hygiene Data'!D63)),NA())</f>
        <v>#N/A</v>
      </c>
      <c r="BF69" s="108" t="e">
        <f ca="true">+IF(AND(ISNUMBER(OFFSET('Hygiene Data'!$E$6,0,10*ROW('Hygiene Data'!E63))),'Data Summary'!DU69="Yes"),OFFSET('Hygiene Data'!$E$6,0,10*ROW('Hygiene Data'!E63)),NA())</f>
        <v>#N/A</v>
      </c>
      <c r="BG69" s="108" t="e">
        <f ca="true">+IF(AND(ISNUMBER(OFFSET('Hygiene Data'!$E$8,0,10*ROW('Hygiene Data'!E63))),'Data Summary'!DV69="Yes"),OFFSET('Hygiene Data'!$E$8,0,10*ROW('Hygiene Data'!E63)),NA())</f>
        <v>#N/A</v>
      </c>
      <c r="BH69" s="108" t="e">
        <f ca="true">+IF(AND(ISNUMBER(OFFSET('Hygiene Data'!$E$10,0,10*ROW('Hygiene Data'!E63))),'Data Summary'!DW69="Yes"),OFFSET('Hygiene Data'!$E$10,0,10*ROW('Hygiene Data'!E63)),NA())</f>
        <v>#N/A</v>
      </c>
      <c r="BI69" s="108" t="e">
        <f ca="true">+IF(AND(ISNUMBER(OFFSET('Hygiene Data'!$F$6,0,10*ROW('Hygiene Data'!F63))),'Data Summary'!DX69="Yes"),OFFSET('Hygiene Data'!$F$6,0,10*ROW('Hygiene Data'!F63)),NA())</f>
        <v>#N/A</v>
      </c>
      <c r="BJ69" s="108" t="e">
        <f ca="true">+IF(AND(ISNUMBER(OFFSET('Hygiene Data'!$F$8,0,10*ROW('Hygiene Data'!F63))),'Data Summary'!DY69="Yes"),OFFSET('Hygiene Data'!$F$8,0,10*ROW('Hygiene Data'!F63)),NA())</f>
        <v>#N/A</v>
      </c>
      <c r="BK69" s="108" t="e">
        <f ca="true">+IF(AND(ISNUMBER(OFFSET('Hygiene Data'!$F$10,0,10*ROW('Hygiene Data'!F63))),'Data Summary'!DZ69="Yes"),OFFSET('Hygiene Data'!$F$10,0,10*ROW('Hygiene Data'!F63)),NA())</f>
        <v>#N/A</v>
      </c>
      <c r="BL69" s="108" t="e">
        <f ca="true">+IF(AND(ISNUMBER(OFFSET('Hygiene Data'!$G$6,0,10*ROW('Hygiene Data'!G63))),'Data Summary'!EA69="Yes"),OFFSET('Hygiene Data'!$G$6,0,10*ROW('Hygiene Data'!G63)),NA())</f>
        <v>#N/A</v>
      </c>
      <c r="BM69" s="108" t="e">
        <f ca="true">+IF(AND(ISNUMBER(OFFSET('Hygiene Data'!$G$8,0,10*ROW('Hygiene Data'!G63))),'Data Summary'!EB69="Yes"),OFFSET('Hygiene Data'!$G$8,0,10*ROW('Hygiene Data'!G63)),NA())</f>
        <v>#N/A</v>
      </c>
      <c r="BN69" s="108" t="e">
        <f ca="true">+IF(AND(ISNUMBER(OFFSET('Hygiene Data'!$G$10,0,10*ROW('Hygiene Data'!G63))),'Data Summary'!EC69="Yes"),OFFSET('Hygiene Data'!$G$10,0,10*ROW('Hygiene Data'!G63)),NA())</f>
        <v>#N/A</v>
      </c>
      <c r="BO69" s="108" t="e">
        <f ca="true">+IF(AND(ISNUMBER(OFFSET('Hygiene Data'!$H$6,0,10*ROW('Hygiene Data'!H63))),'Data Summary'!ED69="Yes"),OFFSET('Hygiene Data'!$H$6,0,10*ROW('Hygiene Data'!H63)),NA())</f>
        <v>#N/A</v>
      </c>
      <c r="BP69" s="108" t="e">
        <f ca="true">+IF(AND(ISNUMBER(OFFSET('Hygiene Data'!$H$8,0,10*ROW('Hygiene Data'!H63))),'Data Summary'!EE69="Yes"),OFFSET('Hygiene Data'!$H$8,0,10*ROW('Hygiene Data'!H63)),NA())</f>
        <v>#N/A</v>
      </c>
      <c r="BQ69" s="108" t="e">
        <f ca="true">+IF(AND(ISNUMBER(OFFSET('Hygiene Data'!$H$10,0,10*ROW('Hygiene Data'!H63))),'Data Summary'!EF69="Yes"),OFFSET('Hygiene Data'!$H$10,0,10*ROW('Hygiene Data'!H63)),NA())</f>
        <v>#N/A</v>
      </c>
    </row>
    <row r="70" x14ac:dyDescent="0.2">
      <c r="A70" s="56" t="e">
        <f ca="true">+IF(OFFSET('Water Data'!$B$1,0,10*ROW('Water Data'!B64))="",NA(),OFFSET('Water Data'!$B$1,0,10*ROW('Water Data'!B64)))</f>
        <v>#N/A</v>
      </c>
      <c r="B70" s="56" t="e">
        <f ca="true">+IF(OFFSET('Water Data'!$A$3,0,10*ROW('Water Data'!A67))="",NA(),OFFSET('Water Data'!$A$3,0,10*ROW('Water Data'!A67)))</f>
        <v>#N/A</v>
      </c>
      <c r="C70" s="56" t="e">
        <f ca="true">+IF(OFFSET('Water Data'!$C$3,0,10*ROW('Water Data'!C67))="",NA(),OFFSET('Water Data'!$C$3,0,10*ROW('Water Data'!C67)))</f>
        <v>#N/A</v>
      </c>
      <c r="D70" s="57" t="e">
        <f ca="true">+IF(AND(ISNUMBER(OFFSET('Water Data'!$C$5,0,10*ROW('Water Data'!C64))),'Data Summary'!BS70="Yes"),100-OFFSET('Water Data'!$C$5,0,10*ROW('Water Data'!C64)),NA())</f>
        <v>#N/A</v>
      </c>
      <c r="E70" s="57" t="e">
        <f ca="true">+IF(AND(ISNUMBER(OFFSET('Water Data'!$C$7,0,10*ROW('Water Data'!C64))),'Data Summary'!BT70="Yes"),OFFSET('Water Data'!$C$7,0,10*ROW('Water Data'!C64)),NA())</f>
        <v>#N/A</v>
      </c>
      <c r="F70" s="57" t="e">
        <f ca="true">+IF(AND(ISNUMBER(OFFSET('Water Data'!$C$10,0,10*ROW('Water Data'!C64))),'Data Summary'!BU70="Yes"),OFFSET('Water Data'!$C$10,0,10*ROW('Water Data'!C64)),NA())</f>
        <v>#N/A</v>
      </c>
      <c r="G70" s="57" t="e">
        <f ca="true">+IF(AND(ISNUMBER(OFFSET('Water Data'!$D$5,0,10*ROW('Water Data'!D64))),'Data Summary'!BV70="Yes"),100-OFFSET('Water Data'!$D$5,0,10*ROW('Water Data'!D64)),NA())</f>
        <v>#N/A</v>
      </c>
      <c r="H70" s="57" t="e">
        <f ca="true">+IF(AND(ISNUMBER(OFFSET('Water Data'!$D$7,0,10*ROW('Water Data'!D64))),'Data Summary'!BW70="Yes"),OFFSET('Water Data'!$D$7,0,10*ROW('Water Data'!D64)),NA())</f>
        <v>#N/A</v>
      </c>
      <c r="I70" s="57" t="e">
        <f ca="true">+IF(AND(ISNUMBER(OFFSET('Water Data'!$D$10,0,10*ROW('Water Data'!D64))),'Data Summary'!BX70="Yes"),OFFSET('Water Data'!$D$10,0,10*ROW('Water Data'!D64)),NA())</f>
        <v>#N/A</v>
      </c>
      <c r="J70" s="57" t="e">
        <f ca="true">+IF(AND(ISNUMBER(OFFSET('Water Data'!$E$5,0,10*ROW('Water Data'!E64))),'Data Summary'!BY70="Yes"),100-OFFSET('Water Data'!$E$5,0,10*ROW('Water Data'!E64)),NA())</f>
        <v>#N/A</v>
      </c>
      <c r="K70" s="57" t="e">
        <f ca="true">+IF(AND(ISNUMBER(OFFSET('Water Data'!$E$7,0,10*ROW('Water Data'!E64))),'Data Summary'!BZ70="Yes"),OFFSET('Water Data'!$E$7,0,10*ROW('Water Data'!E64)),NA())</f>
        <v>#N/A</v>
      </c>
      <c r="L70" s="57" t="e">
        <f ca="true">+IF(AND(ISNUMBER(OFFSET('Water Data'!$E$10,0,10*ROW('Water Data'!E64))),'Data Summary'!CA70="Yes"),OFFSET('Water Data'!$E$10,0,10*ROW('Water Data'!E64)),NA())</f>
        <v>#N/A</v>
      </c>
      <c r="M70" s="57" t="e">
        <f ca="true">+IF(AND(ISNUMBER(OFFSET('Water Data'!$F$5,0,10*ROW('Water Data'!F64))),'Data Summary'!CB70="Yes"),100-OFFSET('Water Data'!$F$5,0,10*ROW('Water Data'!F64)),NA())</f>
        <v>#N/A</v>
      </c>
      <c r="N70" s="57" t="e">
        <f ca="true">+IF(AND(ISNUMBER(OFFSET('Water Data'!$F$7,0,10*ROW('Water Data'!F64))),'Data Summary'!CC70="Yes"),OFFSET('Water Data'!$F$7,0,10*ROW('Water Data'!F64)),NA())</f>
        <v>#N/A</v>
      </c>
      <c r="O70" s="57" t="e">
        <f ca="true">+IF(AND(ISNUMBER(OFFSET('Water Data'!$F$10,0,10*ROW('Water Data'!F64))),'Data Summary'!CD70="Yes"),OFFSET('Water Data'!$F$10,0,10*ROW('Water Data'!F64)),NA())</f>
        <v>#N/A</v>
      </c>
      <c r="P70" s="57" t="e">
        <f ca="true">+IF(AND(ISNUMBER(OFFSET('Water Data'!$G$5,0,10*ROW('Water Data'!G64))),'Data Summary'!CE70="Yes"),100-OFFSET('Water Data'!$G$5,0,10*ROW('Water Data'!G64)),NA())</f>
        <v>#N/A</v>
      </c>
      <c r="Q70" s="57" t="e">
        <f ca="true">+IF(AND(ISNUMBER(OFFSET('Water Data'!$G$7,0,10*ROW('Water Data'!G64))),'Data Summary'!CF70="Yes"),OFFSET('Water Data'!$G$7,0,10*ROW('Water Data'!G64)),NA())</f>
        <v>#N/A</v>
      </c>
      <c r="R70" s="57" t="e">
        <f ca="true">+IF(AND(ISNUMBER(OFFSET('Water Data'!$G$10,0,10*ROW('Water Data'!G64))),'Data Summary'!CG70="Yes"),OFFSET('Water Data'!$G$10,0,10*ROW('Water Data'!G64)),NA())</f>
        <v>#N/A</v>
      </c>
      <c r="S70" s="57" t="e">
        <f ca="true">+IF(AND(ISNUMBER(OFFSET('Water Data'!$H$5,0,10*ROW('Water Data'!H64))),'Data Summary'!CH70="Yes"),100-OFFSET('Water Data'!$H$5,0,10*ROW('Water Data'!H64)),NA())</f>
        <v>#N/A</v>
      </c>
      <c r="T70" s="57" t="e">
        <f ca="true">+IF(AND(ISNUMBER(OFFSET('Water Data'!$H$7,0,10*ROW('Water Data'!H64))),'Data Summary'!CI70="Yes"),OFFSET('Water Data'!$H$7,0,10*ROW('Water Data'!H64)),NA())</f>
        <v>#N/A</v>
      </c>
      <c r="U70" s="57" t="e">
        <f ca="true">+IF(AND(ISNUMBER(OFFSET('Water Data'!$H$10,0,10*ROW('Water Data'!H64))),'Data Summary'!CJ70="Yes"),OFFSET('Water Data'!$H$10,0,10*ROW('Water Data'!H64)),NA())</f>
        <v>#N/A</v>
      </c>
      <c r="V70" s="103" t="e">
        <f ca="true">+IF(AND(ISNUMBER(OFFSET('Sanitation Data'!$C$5,0,10*ROW('Sanitation Data'!C64))),'Data Summary'!CK70="Yes"),100-OFFSET('Sanitation Data'!$C$5,0,10*ROW('Sanitation Data'!C64)),NA())</f>
        <v>#N/A</v>
      </c>
      <c r="W70" s="103" t="e">
        <f ca="true">+IF(AND(ISNUMBER(OFFSET('Sanitation Data'!$C$7,0,10*ROW('Sanitation Data'!C64))),'Data Summary'!CL70="Yes"),OFFSET('Sanitation Data'!$C$7,0,10*ROW('Sanitation Data'!C64)),NA())</f>
        <v>#N/A</v>
      </c>
      <c r="X70" s="103" t="e">
        <f ca="true">+IF(AND(ISNUMBER(OFFSET('Sanitation Data'!$C$11,0,10*ROW('Sanitation Data'!C64))),'Data Summary'!CM70="Yes"),OFFSET('Sanitation Data'!$C$11,0,10*ROW('Sanitation Data'!C64)),NA())</f>
        <v>#N/A</v>
      </c>
      <c r="Y70" s="103" t="e">
        <f ca="true">+IF(AND(ISNUMBER(OFFSET('Sanitation Data'!$C$12,0,10*ROW('Sanitation Data'!C64))),'Data Summary'!CN70="Yes"),OFFSET('Sanitation Data'!$C$12,0,10*ROW('Sanitation Data'!C64)),NA())</f>
        <v>#N/A</v>
      </c>
      <c r="Z70" s="103" t="e">
        <f ca="true">+IF(AND(ISNUMBER(OFFSET('Sanitation Data'!$C$13,0,10*ROW('Sanitation Data'!C64))),'Data Summary'!CO70="Yes"),OFFSET('Sanitation Data'!$C$13,0,10*ROW('Sanitation Data'!C64)),NA())</f>
        <v>#N/A</v>
      </c>
      <c r="AA70" s="103" t="e">
        <f ca="true">+IF(AND(ISNUMBER(OFFSET('Sanitation Data'!$D$5,0,10*ROW('Sanitation Data'!D64))),'Data Summary'!CP70="Yes"),100-OFFSET('Sanitation Data'!$D$5,0,10*ROW('Sanitation Data'!D64)),NA())</f>
        <v>#N/A</v>
      </c>
      <c r="AB70" s="103" t="e">
        <f ca="true">+IF(AND(ISNUMBER(OFFSET('Sanitation Data'!$D$7,0,10*ROW('Sanitation Data'!D64))),'Data Summary'!CQ70="Yes"),OFFSET('Sanitation Data'!$D$7,0,10*ROW('Sanitation Data'!D64)),NA())</f>
        <v>#N/A</v>
      </c>
      <c r="AC70" s="103" t="e">
        <f ca="true">+IF(AND(ISNUMBER(OFFSET('Sanitation Data'!$D$11,0,10*ROW('Sanitation Data'!D64))),'Data Summary'!CR70="Yes"),OFFSET('Sanitation Data'!$D$11,0,10*ROW('Sanitation Data'!D64)),NA())</f>
        <v>#N/A</v>
      </c>
      <c r="AD70" s="103" t="e">
        <f ca="true">+IF(AND(ISNUMBER(OFFSET('Sanitation Data'!$D$12,0,10*ROW('Sanitation Data'!D64))),'Data Summary'!CS70="Yes"),OFFSET('Sanitation Data'!$D$12,0,10*ROW('Sanitation Data'!D64)),NA())</f>
        <v>#N/A</v>
      </c>
      <c r="AE70" s="103" t="e">
        <f ca="true">+IF(AND(ISNUMBER(OFFSET('Sanitation Data'!$D$13,0,10*ROW('Sanitation Data'!D64))),'Data Summary'!CT70="Yes"),OFFSET('Sanitation Data'!$D$13,0,10*ROW('Sanitation Data'!D64)),NA())</f>
        <v>#N/A</v>
      </c>
      <c r="AF70" s="103" t="e">
        <f ca="true">+IF(AND(ISNUMBER(OFFSET('Sanitation Data'!$E$5,0,10*ROW('Sanitation Data'!E64))),'Data Summary'!CU70="Yes"),100-OFFSET('Sanitation Data'!$E$5,0,10*ROW('Sanitation Data'!E64)),NA())</f>
        <v>#N/A</v>
      </c>
      <c r="AG70" s="103" t="e">
        <f ca="true">+IF(AND(ISNUMBER(OFFSET('Sanitation Data'!$E$7,0,10*ROW('Sanitation Data'!E64))),'Data Summary'!CV70="Yes"),OFFSET('Sanitation Data'!$E$7,0,10*ROW('Sanitation Data'!E64)),NA())</f>
        <v>#N/A</v>
      </c>
      <c r="AH70" s="103" t="e">
        <f ca="true">+IF(AND(ISNUMBER(OFFSET('Sanitation Data'!$E$11,0,10*ROW('Sanitation Data'!E64))),'Data Summary'!CW70="Yes"),OFFSET('Sanitation Data'!$E$11,0,10*ROW('Sanitation Data'!E64)),NA())</f>
        <v>#N/A</v>
      </c>
      <c r="AI70" s="103" t="e">
        <f ca="true">+IF(AND(ISNUMBER(OFFSET('Sanitation Data'!$E$12,0,10*ROW('Sanitation Data'!E64))),'Data Summary'!CX70="Yes"),OFFSET('Sanitation Data'!$E$12,0,10*ROW('Sanitation Data'!E64)),NA())</f>
        <v>#N/A</v>
      </c>
      <c r="AJ70" s="103" t="e">
        <f ca="true">+IF(AND(ISNUMBER(OFFSET('Sanitation Data'!$E$13,0,10*ROW('Sanitation Data'!E64))),'Data Summary'!CY70="Yes"),OFFSET('Sanitation Data'!$E$13,0,10*ROW('Sanitation Data'!E64)),NA())</f>
        <v>#N/A</v>
      </c>
      <c r="AK70" s="103" t="e">
        <f ca="true">+IF(AND(ISNUMBER(OFFSET('Sanitation Data'!$F$5,0,10*ROW('Sanitation Data'!F64))),'Data Summary'!CZ70="Yes"),100-OFFSET('Sanitation Data'!$F$5,0,10*ROW('Sanitation Data'!F64)),NA())</f>
        <v>#N/A</v>
      </c>
      <c r="AL70" s="103" t="e">
        <f ca="true">+IF(AND(ISNUMBER(OFFSET('Sanitation Data'!$F$7,0,10*ROW('Sanitation Data'!F64))),'Data Summary'!DA70="Yes"),OFFSET('Sanitation Data'!$F$7,0,10*ROW('Sanitation Data'!F64)),NA())</f>
        <v>#N/A</v>
      </c>
      <c r="AM70" s="103" t="e">
        <f ca="true">+IF(AND(ISNUMBER(OFFSET('Sanitation Data'!$F$11,0,10*ROW('Sanitation Data'!F64))),'Data Summary'!DB70="Yes"),OFFSET('Sanitation Data'!$F$11,0,10*ROW('Sanitation Data'!F64)),NA())</f>
        <v>#N/A</v>
      </c>
      <c r="AN70" s="103" t="e">
        <f ca="true">+IF(AND(ISNUMBER(OFFSET('Sanitation Data'!$F$12,0,10*ROW('Sanitation Data'!F64))),'Data Summary'!DC70="Yes"),OFFSET('Sanitation Data'!$F$12,0,10*ROW('Sanitation Data'!F64)),NA())</f>
        <v>#N/A</v>
      </c>
      <c r="AO70" s="103" t="e">
        <f ca="true">+IF(AND(ISNUMBER(OFFSET('Sanitation Data'!$F$13,0,10*ROW('Sanitation Data'!F64))),'Data Summary'!DD70="Yes"),OFFSET('Sanitation Data'!$F$13,0,10*ROW('Sanitation Data'!F64)),NA())</f>
        <v>#N/A</v>
      </c>
      <c r="AP70" s="103" t="e">
        <f ca="true">+IF(AND(ISNUMBER(OFFSET('Sanitation Data'!$G$5,0,10*ROW('Sanitation Data'!G64))),'Data Summary'!DE70="Yes"),100-OFFSET('Sanitation Data'!$G$5,0,10*ROW('Sanitation Data'!G64)),NA())</f>
        <v>#N/A</v>
      </c>
      <c r="AQ70" s="103" t="e">
        <f ca="true">+IF(AND(ISNUMBER(OFFSET('Sanitation Data'!$G$7,0,10*ROW('Sanitation Data'!G64))),'Data Summary'!DF70="Yes"),OFFSET('Sanitation Data'!$G$7,0,10*ROW('Sanitation Data'!G64)),NA())</f>
        <v>#N/A</v>
      </c>
      <c r="AR70" s="103" t="e">
        <f ca="true">+IF(AND(ISNUMBER(OFFSET('Sanitation Data'!$G$11,0,10*ROW('Sanitation Data'!G64))),'Data Summary'!DG70="Yes"),OFFSET('Sanitation Data'!$G$11,0,10*ROW('Sanitation Data'!G64)),NA())</f>
        <v>#N/A</v>
      </c>
      <c r="AS70" s="103" t="e">
        <f ca="true">+IF(AND(ISNUMBER(OFFSET('Sanitation Data'!$G$12,0,10*ROW('Sanitation Data'!G64))),'Data Summary'!DH70="Yes"),OFFSET('Sanitation Data'!$G$12,0,10*ROW('Sanitation Data'!G64)),NA())</f>
        <v>#N/A</v>
      </c>
      <c r="AT70" s="103" t="e">
        <f ca="true">+IF(AND(ISNUMBER(OFFSET('Sanitation Data'!$G$13,0,10*ROW('Sanitation Data'!G64))),'Data Summary'!DI70="Yes"),OFFSET('Sanitation Data'!$G$13,0,10*ROW('Sanitation Data'!G64)),NA())</f>
        <v>#N/A</v>
      </c>
      <c r="AU70" s="103" t="e">
        <f ca="true">+IF(AND(ISNUMBER(OFFSET('Sanitation Data'!$H$5,0,10*ROW('Sanitation Data'!H64))),'Data Summary'!DJ70="Yes"),100-OFFSET('Sanitation Data'!$H$5,0,10*ROW('Sanitation Data'!H64)),NA())</f>
        <v>#N/A</v>
      </c>
      <c r="AV70" s="103" t="e">
        <f ca="true">+IF(AND(ISNUMBER(OFFSET('Sanitation Data'!$H$7,0,10*ROW('Sanitation Data'!H64))),'Data Summary'!DK70="Yes"),OFFSET('Sanitation Data'!$H$7,0,10*ROW('Sanitation Data'!H64)),NA())</f>
        <v>#N/A</v>
      </c>
      <c r="AW70" s="103" t="e">
        <f ca="true">+IF(AND(ISNUMBER(OFFSET('Sanitation Data'!$H$11,0,10*ROW('Sanitation Data'!H64))),'Data Summary'!DL70="Yes"),OFFSET('Sanitation Data'!$H$11,0,10*ROW('Sanitation Data'!H64)),NA())</f>
        <v>#N/A</v>
      </c>
      <c r="AX70" s="103" t="e">
        <f ca="true">+IF(AND(ISNUMBER(OFFSET('Sanitation Data'!$H$12,0,10*ROW('Sanitation Data'!H64))),'Data Summary'!DM70="Yes"),OFFSET('Sanitation Data'!$H$12,0,10*ROW('Sanitation Data'!H64)),NA())</f>
        <v>#N/A</v>
      </c>
      <c r="AY70" s="103" t="e">
        <f ca="true">+IF(AND(ISNUMBER(OFFSET('Sanitation Data'!$H$13,0,10*ROW('Sanitation Data'!H64))),'Data Summary'!DN70="Yes"),OFFSET('Sanitation Data'!$H$13,0,10*ROW('Sanitation Data'!H64)),NA())</f>
        <v>#N/A</v>
      </c>
      <c r="AZ70" s="108" t="e">
        <f ca="true">+IF(AND(ISNUMBER(OFFSET('Hygiene Data'!$C$6,0,10*ROW('Hygiene Data'!C64))),'Data Summary'!DO70="Yes"),OFFSET('Hygiene Data'!$C$6,0,10*ROW('Hygiene Data'!C64)),NA())</f>
        <v>#N/A</v>
      </c>
      <c r="BA70" s="108" t="e">
        <f ca="true">+IF(AND(ISNUMBER(OFFSET('Hygiene Data'!$C$8,0,10*ROW('Hygiene Data'!C64))),'Data Summary'!DP70="Yes"),OFFSET('Hygiene Data'!$C$8,0,10*ROW('Hygiene Data'!C64)),NA())</f>
        <v>#N/A</v>
      </c>
      <c r="BB70" s="108" t="e">
        <f ca="true">+IF(AND(ISNUMBER(OFFSET('Hygiene Data'!$C$10,0,10*ROW('Hygiene Data'!C64))),'Data Summary'!DQ70="Yes"),OFFSET('Hygiene Data'!$C$10,0,10*ROW('Hygiene Data'!C64)),NA())</f>
        <v>#N/A</v>
      </c>
      <c r="BC70" s="108" t="e">
        <f ca="true">+IF(AND(ISNUMBER(OFFSET('Hygiene Data'!$D$6,0,10*ROW('Hygiene Data'!D64))),'Data Summary'!DR70="Yes"),OFFSET('Hygiene Data'!$D$6,0,10*ROW('Hygiene Data'!D64)),NA())</f>
        <v>#N/A</v>
      </c>
      <c r="BD70" s="108" t="e">
        <f ca="true">+IF(AND(ISNUMBER(OFFSET('Hygiene Data'!$D$8,0,10*ROW('Hygiene Data'!D64))),'Data Summary'!DS70="Yes"),OFFSET('Hygiene Data'!$D$8,0,10*ROW('Hygiene Data'!D64)),NA())</f>
        <v>#N/A</v>
      </c>
      <c r="BE70" s="108" t="e">
        <f ca="true">+IF(AND(ISNUMBER(OFFSET('Hygiene Data'!$D$10,0,10*ROW('Hygiene Data'!D64))),'Data Summary'!DT70="Yes"),OFFSET('Hygiene Data'!$D$10,0,10*ROW('Hygiene Data'!D64)),NA())</f>
        <v>#N/A</v>
      </c>
      <c r="BF70" s="108" t="e">
        <f ca="true">+IF(AND(ISNUMBER(OFFSET('Hygiene Data'!$E$6,0,10*ROW('Hygiene Data'!E64))),'Data Summary'!DU70="Yes"),OFFSET('Hygiene Data'!$E$6,0,10*ROW('Hygiene Data'!E64)),NA())</f>
        <v>#N/A</v>
      </c>
      <c r="BG70" s="108" t="e">
        <f ca="true">+IF(AND(ISNUMBER(OFFSET('Hygiene Data'!$E$8,0,10*ROW('Hygiene Data'!E64))),'Data Summary'!DV70="Yes"),OFFSET('Hygiene Data'!$E$8,0,10*ROW('Hygiene Data'!E64)),NA())</f>
        <v>#N/A</v>
      </c>
      <c r="BH70" s="108" t="e">
        <f ca="true">+IF(AND(ISNUMBER(OFFSET('Hygiene Data'!$E$10,0,10*ROW('Hygiene Data'!E64))),'Data Summary'!DW70="Yes"),OFFSET('Hygiene Data'!$E$10,0,10*ROW('Hygiene Data'!E64)),NA())</f>
        <v>#N/A</v>
      </c>
      <c r="BI70" s="108" t="e">
        <f ca="true">+IF(AND(ISNUMBER(OFFSET('Hygiene Data'!$F$6,0,10*ROW('Hygiene Data'!F64))),'Data Summary'!DX70="Yes"),OFFSET('Hygiene Data'!$F$6,0,10*ROW('Hygiene Data'!F64)),NA())</f>
        <v>#N/A</v>
      </c>
      <c r="BJ70" s="108" t="e">
        <f ca="true">+IF(AND(ISNUMBER(OFFSET('Hygiene Data'!$F$8,0,10*ROW('Hygiene Data'!F64))),'Data Summary'!DY70="Yes"),OFFSET('Hygiene Data'!$F$8,0,10*ROW('Hygiene Data'!F64)),NA())</f>
        <v>#N/A</v>
      </c>
      <c r="BK70" s="108" t="e">
        <f ca="true">+IF(AND(ISNUMBER(OFFSET('Hygiene Data'!$F$10,0,10*ROW('Hygiene Data'!F64))),'Data Summary'!DZ70="Yes"),OFFSET('Hygiene Data'!$F$10,0,10*ROW('Hygiene Data'!F64)),NA())</f>
        <v>#N/A</v>
      </c>
      <c r="BL70" s="108" t="e">
        <f ca="true">+IF(AND(ISNUMBER(OFFSET('Hygiene Data'!$G$6,0,10*ROW('Hygiene Data'!G64))),'Data Summary'!EA70="Yes"),OFFSET('Hygiene Data'!$G$6,0,10*ROW('Hygiene Data'!G64)),NA())</f>
        <v>#N/A</v>
      </c>
      <c r="BM70" s="108" t="e">
        <f ca="true">+IF(AND(ISNUMBER(OFFSET('Hygiene Data'!$G$8,0,10*ROW('Hygiene Data'!G64))),'Data Summary'!EB70="Yes"),OFFSET('Hygiene Data'!$G$8,0,10*ROW('Hygiene Data'!G64)),NA())</f>
        <v>#N/A</v>
      </c>
      <c r="BN70" s="108" t="e">
        <f ca="true">+IF(AND(ISNUMBER(OFFSET('Hygiene Data'!$G$10,0,10*ROW('Hygiene Data'!G64))),'Data Summary'!EC70="Yes"),OFFSET('Hygiene Data'!$G$10,0,10*ROW('Hygiene Data'!G64)),NA())</f>
        <v>#N/A</v>
      </c>
      <c r="BO70" s="108" t="e">
        <f ca="true">+IF(AND(ISNUMBER(OFFSET('Hygiene Data'!$H$6,0,10*ROW('Hygiene Data'!H64))),'Data Summary'!ED70="Yes"),OFFSET('Hygiene Data'!$H$6,0,10*ROW('Hygiene Data'!H64)),NA())</f>
        <v>#N/A</v>
      </c>
      <c r="BP70" s="108" t="e">
        <f ca="true">+IF(AND(ISNUMBER(OFFSET('Hygiene Data'!$H$8,0,10*ROW('Hygiene Data'!H64))),'Data Summary'!EE70="Yes"),OFFSET('Hygiene Data'!$H$8,0,10*ROW('Hygiene Data'!H64)),NA())</f>
        <v>#N/A</v>
      </c>
      <c r="BQ70" s="108" t="e">
        <f ca="true">+IF(AND(ISNUMBER(OFFSET('Hygiene Data'!$H$10,0,10*ROW('Hygiene Data'!H64))),'Data Summary'!EF70="Yes"),OFFSET('Hygiene Data'!$H$10,0,10*ROW('Hygiene Data'!H64)),NA())</f>
        <v>#N/A</v>
      </c>
    </row>
    <row r="71" x14ac:dyDescent="0.2">
      <c r="A71" s="56" t="e">
        <f ca="true">+IF(OFFSET('Water Data'!$B$1,0,10*ROW('Water Data'!B65))="",NA(),OFFSET('Water Data'!$B$1,0,10*ROW('Water Data'!B65)))</f>
        <v>#N/A</v>
      </c>
      <c r="B71" s="56" t="e">
        <f ca="true">+IF(OFFSET('Water Data'!$A$3,0,10*ROW('Water Data'!A68))="",NA(),OFFSET('Water Data'!$A$3,0,10*ROW('Water Data'!A68)))</f>
        <v>#N/A</v>
      </c>
      <c r="C71" s="56" t="e">
        <f ca="true">+IF(OFFSET('Water Data'!$C$3,0,10*ROW('Water Data'!C68))="",NA(),OFFSET('Water Data'!$C$3,0,10*ROW('Water Data'!C68)))</f>
        <v>#N/A</v>
      </c>
      <c r="D71" s="57" t="e">
        <f ca="true">+IF(AND(ISNUMBER(OFFSET('Water Data'!$C$5,0,10*ROW('Water Data'!C65))),'Data Summary'!BS71="Yes"),100-OFFSET('Water Data'!$C$5,0,10*ROW('Water Data'!C65)),NA())</f>
        <v>#N/A</v>
      </c>
      <c r="E71" s="57" t="e">
        <f ca="true">+IF(AND(ISNUMBER(OFFSET('Water Data'!$C$7,0,10*ROW('Water Data'!C65))),'Data Summary'!BT71="Yes"),OFFSET('Water Data'!$C$7,0,10*ROW('Water Data'!C65)),NA())</f>
        <v>#N/A</v>
      </c>
      <c r="F71" s="57" t="e">
        <f ca="true">+IF(AND(ISNUMBER(OFFSET('Water Data'!$C$10,0,10*ROW('Water Data'!C65))),'Data Summary'!BU71="Yes"),OFFSET('Water Data'!$C$10,0,10*ROW('Water Data'!C65)),NA())</f>
        <v>#N/A</v>
      </c>
      <c r="G71" s="57" t="e">
        <f ca="true">+IF(AND(ISNUMBER(OFFSET('Water Data'!$D$5,0,10*ROW('Water Data'!D65))),'Data Summary'!BV71="Yes"),100-OFFSET('Water Data'!$D$5,0,10*ROW('Water Data'!D65)),NA())</f>
        <v>#N/A</v>
      </c>
      <c r="H71" s="57" t="e">
        <f ca="true">+IF(AND(ISNUMBER(OFFSET('Water Data'!$D$7,0,10*ROW('Water Data'!D65))),'Data Summary'!BW71="Yes"),OFFSET('Water Data'!$D$7,0,10*ROW('Water Data'!D65)),NA())</f>
        <v>#N/A</v>
      </c>
      <c r="I71" s="57" t="e">
        <f ca="true">+IF(AND(ISNUMBER(OFFSET('Water Data'!$D$10,0,10*ROW('Water Data'!D65))),'Data Summary'!BX71="Yes"),OFFSET('Water Data'!$D$10,0,10*ROW('Water Data'!D65)),NA())</f>
        <v>#N/A</v>
      </c>
      <c r="J71" s="57" t="e">
        <f ca="true">+IF(AND(ISNUMBER(OFFSET('Water Data'!$E$5,0,10*ROW('Water Data'!E65))),'Data Summary'!BY71="Yes"),100-OFFSET('Water Data'!$E$5,0,10*ROW('Water Data'!E65)),NA())</f>
        <v>#N/A</v>
      </c>
      <c r="K71" s="57" t="e">
        <f ca="true">+IF(AND(ISNUMBER(OFFSET('Water Data'!$E$7,0,10*ROW('Water Data'!E65))),'Data Summary'!BZ71="Yes"),OFFSET('Water Data'!$E$7,0,10*ROW('Water Data'!E65)),NA())</f>
        <v>#N/A</v>
      </c>
      <c r="L71" s="57" t="e">
        <f ca="true">+IF(AND(ISNUMBER(OFFSET('Water Data'!$E$10,0,10*ROW('Water Data'!E65))),'Data Summary'!CA71="Yes"),OFFSET('Water Data'!$E$10,0,10*ROW('Water Data'!E65)),NA())</f>
        <v>#N/A</v>
      </c>
      <c r="M71" s="57" t="e">
        <f ca="true">+IF(AND(ISNUMBER(OFFSET('Water Data'!$F$5,0,10*ROW('Water Data'!F65))),'Data Summary'!CB71="Yes"),100-OFFSET('Water Data'!$F$5,0,10*ROW('Water Data'!F65)),NA())</f>
        <v>#N/A</v>
      </c>
      <c r="N71" s="57" t="e">
        <f ca="true">+IF(AND(ISNUMBER(OFFSET('Water Data'!$F$7,0,10*ROW('Water Data'!F65))),'Data Summary'!CC71="Yes"),OFFSET('Water Data'!$F$7,0,10*ROW('Water Data'!F65)),NA())</f>
        <v>#N/A</v>
      </c>
      <c r="O71" s="57" t="e">
        <f ca="true">+IF(AND(ISNUMBER(OFFSET('Water Data'!$F$10,0,10*ROW('Water Data'!F65))),'Data Summary'!CD71="Yes"),OFFSET('Water Data'!$F$10,0,10*ROW('Water Data'!F65)),NA())</f>
        <v>#N/A</v>
      </c>
      <c r="P71" s="57" t="e">
        <f ca="true">+IF(AND(ISNUMBER(OFFSET('Water Data'!$G$5,0,10*ROW('Water Data'!G65))),'Data Summary'!CE71="Yes"),100-OFFSET('Water Data'!$G$5,0,10*ROW('Water Data'!G65)),NA())</f>
        <v>#N/A</v>
      </c>
      <c r="Q71" s="57" t="e">
        <f ca="true">+IF(AND(ISNUMBER(OFFSET('Water Data'!$G$7,0,10*ROW('Water Data'!G65))),'Data Summary'!CF71="Yes"),OFFSET('Water Data'!$G$7,0,10*ROW('Water Data'!G65)),NA())</f>
        <v>#N/A</v>
      </c>
      <c r="R71" s="57" t="e">
        <f ca="true">+IF(AND(ISNUMBER(OFFSET('Water Data'!$G$10,0,10*ROW('Water Data'!G65))),'Data Summary'!CG71="Yes"),OFFSET('Water Data'!$G$10,0,10*ROW('Water Data'!G65)),NA())</f>
        <v>#N/A</v>
      </c>
      <c r="S71" s="57" t="e">
        <f ca="true">+IF(AND(ISNUMBER(OFFSET('Water Data'!$H$5,0,10*ROW('Water Data'!H65))),'Data Summary'!CH71="Yes"),100-OFFSET('Water Data'!$H$5,0,10*ROW('Water Data'!H65)),NA())</f>
        <v>#N/A</v>
      </c>
      <c r="T71" s="57" t="e">
        <f ca="true">+IF(AND(ISNUMBER(OFFSET('Water Data'!$H$7,0,10*ROW('Water Data'!H65))),'Data Summary'!CI71="Yes"),OFFSET('Water Data'!$H$7,0,10*ROW('Water Data'!H65)),NA())</f>
        <v>#N/A</v>
      </c>
      <c r="U71" s="57" t="e">
        <f ca="true">+IF(AND(ISNUMBER(OFFSET('Water Data'!$H$10,0,10*ROW('Water Data'!H65))),'Data Summary'!CJ71="Yes"),OFFSET('Water Data'!$H$10,0,10*ROW('Water Data'!H65)),NA())</f>
        <v>#N/A</v>
      </c>
      <c r="V71" s="103" t="e">
        <f ca="true">+IF(AND(ISNUMBER(OFFSET('Sanitation Data'!$C$5,0,10*ROW('Sanitation Data'!C65))),'Data Summary'!CK71="Yes"),100-OFFSET('Sanitation Data'!$C$5,0,10*ROW('Sanitation Data'!C65)),NA())</f>
        <v>#N/A</v>
      </c>
      <c r="W71" s="103" t="e">
        <f ca="true">+IF(AND(ISNUMBER(OFFSET('Sanitation Data'!$C$7,0,10*ROW('Sanitation Data'!C65))),'Data Summary'!CL71="Yes"),OFFSET('Sanitation Data'!$C$7,0,10*ROW('Sanitation Data'!C65)),NA())</f>
        <v>#N/A</v>
      </c>
      <c r="X71" s="103" t="e">
        <f ca="true">+IF(AND(ISNUMBER(OFFSET('Sanitation Data'!$C$11,0,10*ROW('Sanitation Data'!C65))),'Data Summary'!CM71="Yes"),OFFSET('Sanitation Data'!$C$11,0,10*ROW('Sanitation Data'!C65)),NA())</f>
        <v>#N/A</v>
      </c>
      <c r="Y71" s="103" t="e">
        <f ca="true">+IF(AND(ISNUMBER(OFFSET('Sanitation Data'!$C$12,0,10*ROW('Sanitation Data'!C65))),'Data Summary'!CN71="Yes"),OFFSET('Sanitation Data'!$C$12,0,10*ROW('Sanitation Data'!C65)),NA())</f>
        <v>#N/A</v>
      </c>
      <c r="Z71" s="103" t="e">
        <f ca="true">+IF(AND(ISNUMBER(OFFSET('Sanitation Data'!$C$13,0,10*ROW('Sanitation Data'!C65))),'Data Summary'!CO71="Yes"),OFFSET('Sanitation Data'!$C$13,0,10*ROW('Sanitation Data'!C65)),NA())</f>
        <v>#N/A</v>
      </c>
      <c r="AA71" s="103" t="e">
        <f ca="true">+IF(AND(ISNUMBER(OFFSET('Sanitation Data'!$D$5,0,10*ROW('Sanitation Data'!D65))),'Data Summary'!CP71="Yes"),100-OFFSET('Sanitation Data'!$D$5,0,10*ROW('Sanitation Data'!D65)),NA())</f>
        <v>#N/A</v>
      </c>
      <c r="AB71" s="103" t="e">
        <f ca="true">+IF(AND(ISNUMBER(OFFSET('Sanitation Data'!$D$7,0,10*ROW('Sanitation Data'!D65))),'Data Summary'!CQ71="Yes"),OFFSET('Sanitation Data'!$D$7,0,10*ROW('Sanitation Data'!D65)),NA())</f>
        <v>#N/A</v>
      </c>
      <c r="AC71" s="103" t="e">
        <f ca="true">+IF(AND(ISNUMBER(OFFSET('Sanitation Data'!$D$11,0,10*ROW('Sanitation Data'!D65))),'Data Summary'!CR71="Yes"),OFFSET('Sanitation Data'!$D$11,0,10*ROW('Sanitation Data'!D65)),NA())</f>
        <v>#N/A</v>
      </c>
      <c r="AD71" s="103" t="e">
        <f ca="true">+IF(AND(ISNUMBER(OFFSET('Sanitation Data'!$D$12,0,10*ROW('Sanitation Data'!D65))),'Data Summary'!CS71="Yes"),OFFSET('Sanitation Data'!$D$12,0,10*ROW('Sanitation Data'!D65)),NA())</f>
        <v>#N/A</v>
      </c>
      <c r="AE71" s="103" t="e">
        <f ca="true">+IF(AND(ISNUMBER(OFFSET('Sanitation Data'!$D$13,0,10*ROW('Sanitation Data'!D65))),'Data Summary'!CT71="Yes"),OFFSET('Sanitation Data'!$D$13,0,10*ROW('Sanitation Data'!D65)),NA())</f>
        <v>#N/A</v>
      </c>
      <c r="AF71" s="103" t="e">
        <f ca="true">+IF(AND(ISNUMBER(OFFSET('Sanitation Data'!$E$5,0,10*ROW('Sanitation Data'!E65))),'Data Summary'!CU71="Yes"),100-OFFSET('Sanitation Data'!$E$5,0,10*ROW('Sanitation Data'!E65)),NA())</f>
        <v>#N/A</v>
      </c>
      <c r="AG71" s="103" t="e">
        <f ca="true">+IF(AND(ISNUMBER(OFFSET('Sanitation Data'!$E$7,0,10*ROW('Sanitation Data'!E65))),'Data Summary'!CV71="Yes"),OFFSET('Sanitation Data'!$E$7,0,10*ROW('Sanitation Data'!E65)),NA())</f>
        <v>#N/A</v>
      </c>
      <c r="AH71" s="103" t="e">
        <f ca="true">+IF(AND(ISNUMBER(OFFSET('Sanitation Data'!$E$11,0,10*ROW('Sanitation Data'!E65))),'Data Summary'!CW71="Yes"),OFFSET('Sanitation Data'!$E$11,0,10*ROW('Sanitation Data'!E65)),NA())</f>
        <v>#N/A</v>
      </c>
      <c r="AI71" s="103" t="e">
        <f ca="true">+IF(AND(ISNUMBER(OFFSET('Sanitation Data'!$E$12,0,10*ROW('Sanitation Data'!E65))),'Data Summary'!CX71="Yes"),OFFSET('Sanitation Data'!$E$12,0,10*ROW('Sanitation Data'!E65)),NA())</f>
        <v>#N/A</v>
      </c>
      <c r="AJ71" s="103" t="e">
        <f ca="true">+IF(AND(ISNUMBER(OFFSET('Sanitation Data'!$E$13,0,10*ROW('Sanitation Data'!E65))),'Data Summary'!CY71="Yes"),OFFSET('Sanitation Data'!$E$13,0,10*ROW('Sanitation Data'!E65)),NA())</f>
        <v>#N/A</v>
      </c>
      <c r="AK71" s="103" t="e">
        <f ca="true">+IF(AND(ISNUMBER(OFFSET('Sanitation Data'!$F$5,0,10*ROW('Sanitation Data'!F65))),'Data Summary'!CZ71="Yes"),100-OFFSET('Sanitation Data'!$F$5,0,10*ROW('Sanitation Data'!F65)),NA())</f>
        <v>#N/A</v>
      </c>
      <c r="AL71" s="103" t="e">
        <f ca="true">+IF(AND(ISNUMBER(OFFSET('Sanitation Data'!$F$7,0,10*ROW('Sanitation Data'!F65))),'Data Summary'!DA71="Yes"),OFFSET('Sanitation Data'!$F$7,0,10*ROW('Sanitation Data'!F65)),NA())</f>
        <v>#N/A</v>
      </c>
      <c r="AM71" s="103" t="e">
        <f ca="true">+IF(AND(ISNUMBER(OFFSET('Sanitation Data'!$F$11,0,10*ROW('Sanitation Data'!F65))),'Data Summary'!DB71="Yes"),OFFSET('Sanitation Data'!$F$11,0,10*ROW('Sanitation Data'!F65)),NA())</f>
        <v>#N/A</v>
      </c>
      <c r="AN71" s="103" t="e">
        <f ca="true">+IF(AND(ISNUMBER(OFFSET('Sanitation Data'!$F$12,0,10*ROW('Sanitation Data'!F65))),'Data Summary'!DC71="Yes"),OFFSET('Sanitation Data'!$F$12,0,10*ROW('Sanitation Data'!F65)),NA())</f>
        <v>#N/A</v>
      </c>
      <c r="AO71" s="103" t="e">
        <f ca="true">+IF(AND(ISNUMBER(OFFSET('Sanitation Data'!$F$13,0,10*ROW('Sanitation Data'!F65))),'Data Summary'!DD71="Yes"),OFFSET('Sanitation Data'!$F$13,0,10*ROW('Sanitation Data'!F65)),NA())</f>
        <v>#N/A</v>
      </c>
      <c r="AP71" s="103" t="e">
        <f ca="true">+IF(AND(ISNUMBER(OFFSET('Sanitation Data'!$G$5,0,10*ROW('Sanitation Data'!G65))),'Data Summary'!DE71="Yes"),100-OFFSET('Sanitation Data'!$G$5,0,10*ROW('Sanitation Data'!G65)),NA())</f>
        <v>#N/A</v>
      </c>
      <c r="AQ71" s="103" t="e">
        <f ca="true">+IF(AND(ISNUMBER(OFFSET('Sanitation Data'!$G$7,0,10*ROW('Sanitation Data'!G65))),'Data Summary'!DF71="Yes"),OFFSET('Sanitation Data'!$G$7,0,10*ROW('Sanitation Data'!G65)),NA())</f>
        <v>#N/A</v>
      </c>
      <c r="AR71" s="103" t="e">
        <f ca="true">+IF(AND(ISNUMBER(OFFSET('Sanitation Data'!$G$11,0,10*ROW('Sanitation Data'!G65))),'Data Summary'!DG71="Yes"),OFFSET('Sanitation Data'!$G$11,0,10*ROW('Sanitation Data'!G65)),NA())</f>
        <v>#N/A</v>
      </c>
      <c r="AS71" s="103" t="e">
        <f ca="true">+IF(AND(ISNUMBER(OFFSET('Sanitation Data'!$G$12,0,10*ROW('Sanitation Data'!G65))),'Data Summary'!DH71="Yes"),OFFSET('Sanitation Data'!$G$12,0,10*ROW('Sanitation Data'!G65)),NA())</f>
        <v>#N/A</v>
      </c>
      <c r="AT71" s="103" t="e">
        <f ca="true">+IF(AND(ISNUMBER(OFFSET('Sanitation Data'!$G$13,0,10*ROW('Sanitation Data'!G65))),'Data Summary'!DI71="Yes"),OFFSET('Sanitation Data'!$G$13,0,10*ROW('Sanitation Data'!G65)),NA())</f>
        <v>#N/A</v>
      </c>
      <c r="AU71" s="103" t="e">
        <f ca="true">+IF(AND(ISNUMBER(OFFSET('Sanitation Data'!$H$5,0,10*ROW('Sanitation Data'!H65))),'Data Summary'!DJ71="Yes"),100-OFFSET('Sanitation Data'!$H$5,0,10*ROW('Sanitation Data'!H65)),NA())</f>
        <v>#N/A</v>
      </c>
      <c r="AV71" s="103" t="e">
        <f ca="true">+IF(AND(ISNUMBER(OFFSET('Sanitation Data'!$H$7,0,10*ROW('Sanitation Data'!H65))),'Data Summary'!DK71="Yes"),OFFSET('Sanitation Data'!$H$7,0,10*ROW('Sanitation Data'!H65)),NA())</f>
        <v>#N/A</v>
      </c>
      <c r="AW71" s="103" t="e">
        <f ca="true">+IF(AND(ISNUMBER(OFFSET('Sanitation Data'!$H$11,0,10*ROW('Sanitation Data'!H65))),'Data Summary'!DL71="Yes"),OFFSET('Sanitation Data'!$H$11,0,10*ROW('Sanitation Data'!H65)),NA())</f>
        <v>#N/A</v>
      </c>
      <c r="AX71" s="103" t="e">
        <f ca="true">+IF(AND(ISNUMBER(OFFSET('Sanitation Data'!$H$12,0,10*ROW('Sanitation Data'!H65))),'Data Summary'!DM71="Yes"),OFFSET('Sanitation Data'!$H$12,0,10*ROW('Sanitation Data'!H65)),NA())</f>
        <v>#N/A</v>
      </c>
      <c r="AY71" s="103" t="e">
        <f ca="true">+IF(AND(ISNUMBER(OFFSET('Sanitation Data'!$H$13,0,10*ROW('Sanitation Data'!H65))),'Data Summary'!DN71="Yes"),OFFSET('Sanitation Data'!$H$13,0,10*ROW('Sanitation Data'!H65)),NA())</f>
        <v>#N/A</v>
      </c>
      <c r="AZ71" s="108" t="e">
        <f ca="true">+IF(AND(ISNUMBER(OFFSET('Hygiene Data'!$C$6,0,10*ROW('Hygiene Data'!C65))),'Data Summary'!DO71="Yes"),OFFSET('Hygiene Data'!$C$6,0,10*ROW('Hygiene Data'!C65)),NA())</f>
        <v>#N/A</v>
      </c>
      <c r="BA71" s="108" t="e">
        <f ca="true">+IF(AND(ISNUMBER(OFFSET('Hygiene Data'!$C$8,0,10*ROW('Hygiene Data'!C65))),'Data Summary'!DP71="Yes"),OFFSET('Hygiene Data'!$C$8,0,10*ROW('Hygiene Data'!C65)),NA())</f>
        <v>#N/A</v>
      </c>
      <c r="BB71" s="108" t="e">
        <f ca="true">+IF(AND(ISNUMBER(OFFSET('Hygiene Data'!$C$10,0,10*ROW('Hygiene Data'!C65))),'Data Summary'!DQ71="Yes"),OFFSET('Hygiene Data'!$C$10,0,10*ROW('Hygiene Data'!C65)),NA())</f>
        <v>#N/A</v>
      </c>
      <c r="BC71" s="108" t="e">
        <f ca="true">+IF(AND(ISNUMBER(OFFSET('Hygiene Data'!$D$6,0,10*ROW('Hygiene Data'!D65))),'Data Summary'!DR71="Yes"),OFFSET('Hygiene Data'!$D$6,0,10*ROW('Hygiene Data'!D65)),NA())</f>
        <v>#N/A</v>
      </c>
      <c r="BD71" s="108" t="e">
        <f ca="true">+IF(AND(ISNUMBER(OFFSET('Hygiene Data'!$D$8,0,10*ROW('Hygiene Data'!D65))),'Data Summary'!DS71="Yes"),OFFSET('Hygiene Data'!$D$8,0,10*ROW('Hygiene Data'!D65)),NA())</f>
        <v>#N/A</v>
      </c>
      <c r="BE71" s="108" t="e">
        <f ca="true">+IF(AND(ISNUMBER(OFFSET('Hygiene Data'!$D$10,0,10*ROW('Hygiene Data'!D65))),'Data Summary'!DT71="Yes"),OFFSET('Hygiene Data'!$D$10,0,10*ROW('Hygiene Data'!D65)),NA())</f>
        <v>#N/A</v>
      </c>
      <c r="BF71" s="108" t="e">
        <f ca="true">+IF(AND(ISNUMBER(OFFSET('Hygiene Data'!$E$6,0,10*ROW('Hygiene Data'!E65))),'Data Summary'!DU71="Yes"),OFFSET('Hygiene Data'!$E$6,0,10*ROW('Hygiene Data'!E65)),NA())</f>
        <v>#N/A</v>
      </c>
      <c r="BG71" s="108" t="e">
        <f ca="true">+IF(AND(ISNUMBER(OFFSET('Hygiene Data'!$E$8,0,10*ROW('Hygiene Data'!E65))),'Data Summary'!DV71="Yes"),OFFSET('Hygiene Data'!$E$8,0,10*ROW('Hygiene Data'!E65)),NA())</f>
        <v>#N/A</v>
      </c>
      <c r="BH71" s="108" t="e">
        <f ca="true">+IF(AND(ISNUMBER(OFFSET('Hygiene Data'!$E$10,0,10*ROW('Hygiene Data'!E65))),'Data Summary'!DW71="Yes"),OFFSET('Hygiene Data'!$E$10,0,10*ROW('Hygiene Data'!E65)),NA())</f>
        <v>#N/A</v>
      </c>
      <c r="BI71" s="108" t="e">
        <f ca="true">+IF(AND(ISNUMBER(OFFSET('Hygiene Data'!$F$6,0,10*ROW('Hygiene Data'!F65))),'Data Summary'!DX71="Yes"),OFFSET('Hygiene Data'!$F$6,0,10*ROW('Hygiene Data'!F65)),NA())</f>
        <v>#N/A</v>
      </c>
      <c r="BJ71" s="108" t="e">
        <f ca="true">+IF(AND(ISNUMBER(OFFSET('Hygiene Data'!$F$8,0,10*ROW('Hygiene Data'!F65))),'Data Summary'!DY71="Yes"),OFFSET('Hygiene Data'!$F$8,0,10*ROW('Hygiene Data'!F65)),NA())</f>
        <v>#N/A</v>
      </c>
      <c r="BK71" s="108" t="e">
        <f ca="true">+IF(AND(ISNUMBER(OFFSET('Hygiene Data'!$F$10,0,10*ROW('Hygiene Data'!F65))),'Data Summary'!DZ71="Yes"),OFFSET('Hygiene Data'!$F$10,0,10*ROW('Hygiene Data'!F65)),NA())</f>
        <v>#N/A</v>
      </c>
      <c r="BL71" s="108" t="e">
        <f ca="true">+IF(AND(ISNUMBER(OFFSET('Hygiene Data'!$G$6,0,10*ROW('Hygiene Data'!G65))),'Data Summary'!EA71="Yes"),OFFSET('Hygiene Data'!$G$6,0,10*ROW('Hygiene Data'!G65)),NA())</f>
        <v>#N/A</v>
      </c>
      <c r="BM71" s="108" t="e">
        <f ca="true">+IF(AND(ISNUMBER(OFFSET('Hygiene Data'!$G$8,0,10*ROW('Hygiene Data'!G65))),'Data Summary'!EB71="Yes"),OFFSET('Hygiene Data'!$G$8,0,10*ROW('Hygiene Data'!G65)),NA())</f>
        <v>#N/A</v>
      </c>
      <c r="BN71" s="108" t="e">
        <f ca="true">+IF(AND(ISNUMBER(OFFSET('Hygiene Data'!$G$10,0,10*ROW('Hygiene Data'!G65))),'Data Summary'!EC71="Yes"),OFFSET('Hygiene Data'!$G$10,0,10*ROW('Hygiene Data'!G65)),NA())</f>
        <v>#N/A</v>
      </c>
      <c r="BO71" s="108" t="e">
        <f ca="true">+IF(AND(ISNUMBER(OFFSET('Hygiene Data'!$H$6,0,10*ROW('Hygiene Data'!H65))),'Data Summary'!ED71="Yes"),OFFSET('Hygiene Data'!$H$6,0,10*ROW('Hygiene Data'!H65)),NA())</f>
        <v>#N/A</v>
      </c>
      <c r="BP71" s="108" t="e">
        <f ca="true">+IF(AND(ISNUMBER(OFFSET('Hygiene Data'!$H$8,0,10*ROW('Hygiene Data'!H65))),'Data Summary'!EE71="Yes"),OFFSET('Hygiene Data'!$H$8,0,10*ROW('Hygiene Data'!H65)),NA())</f>
        <v>#N/A</v>
      </c>
      <c r="BQ71" s="108" t="e">
        <f ca="true">+IF(AND(ISNUMBER(OFFSET('Hygiene Data'!$H$10,0,10*ROW('Hygiene Data'!H65))),'Data Summary'!EF71="Yes"),OFFSET('Hygiene Data'!$H$10,0,10*ROW('Hygiene Data'!H65)),NA())</f>
        <v>#N/A</v>
      </c>
    </row>
    <row r="72" x14ac:dyDescent="0.2">
      <c r="A72" s="56" t="e">
        <f ca="true">+IF(OFFSET('Water Data'!$B$1,0,10*ROW('Water Data'!B66))="",NA(),OFFSET('Water Data'!$B$1,0,10*ROW('Water Data'!B66)))</f>
        <v>#N/A</v>
      </c>
      <c r="B72" s="56" t="e">
        <f ca="true">+IF(OFFSET('Water Data'!$A$3,0,10*ROW('Water Data'!A69))="",NA(),OFFSET('Water Data'!$A$3,0,10*ROW('Water Data'!A69)))</f>
        <v>#N/A</v>
      </c>
      <c r="C72" s="56" t="e">
        <f ca="true">+IF(OFFSET('Water Data'!$C$3,0,10*ROW('Water Data'!C69))="",NA(),OFFSET('Water Data'!$C$3,0,10*ROW('Water Data'!C69)))</f>
        <v>#N/A</v>
      </c>
      <c r="D72" s="57" t="e">
        <f ca="true">+IF(AND(ISNUMBER(OFFSET('Water Data'!$C$5,0,10*ROW('Water Data'!C66))),'Data Summary'!BS72="Yes"),100-OFFSET('Water Data'!$C$5,0,10*ROW('Water Data'!C66)),NA())</f>
        <v>#N/A</v>
      </c>
      <c r="E72" s="57" t="e">
        <f ca="true">+IF(AND(ISNUMBER(OFFSET('Water Data'!$C$7,0,10*ROW('Water Data'!C66))),'Data Summary'!BT72="Yes"),OFFSET('Water Data'!$C$7,0,10*ROW('Water Data'!C66)),NA())</f>
        <v>#N/A</v>
      </c>
      <c r="F72" s="57" t="e">
        <f ca="true">+IF(AND(ISNUMBER(OFFSET('Water Data'!$C$10,0,10*ROW('Water Data'!C66))),'Data Summary'!BU72="Yes"),OFFSET('Water Data'!$C$10,0,10*ROW('Water Data'!C66)),NA())</f>
        <v>#N/A</v>
      </c>
      <c r="G72" s="57" t="e">
        <f ca="true">+IF(AND(ISNUMBER(OFFSET('Water Data'!$D$5,0,10*ROW('Water Data'!D66))),'Data Summary'!BV72="Yes"),100-OFFSET('Water Data'!$D$5,0,10*ROW('Water Data'!D66)),NA())</f>
        <v>#N/A</v>
      </c>
      <c r="H72" s="57" t="e">
        <f ca="true">+IF(AND(ISNUMBER(OFFSET('Water Data'!$D$7,0,10*ROW('Water Data'!D66))),'Data Summary'!BW72="Yes"),OFFSET('Water Data'!$D$7,0,10*ROW('Water Data'!D66)),NA())</f>
        <v>#N/A</v>
      </c>
      <c r="I72" s="57" t="e">
        <f ca="true">+IF(AND(ISNUMBER(OFFSET('Water Data'!$D$10,0,10*ROW('Water Data'!D66))),'Data Summary'!BX72="Yes"),OFFSET('Water Data'!$D$10,0,10*ROW('Water Data'!D66)),NA())</f>
        <v>#N/A</v>
      </c>
      <c r="J72" s="57" t="e">
        <f ca="true">+IF(AND(ISNUMBER(OFFSET('Water Data'!$E$5,0,10*ROW('Water Data'!E66))),'Data Summary'!BY72="Yes"),100-OFFSET('Water Data'!$E$5,0,10*ROW('Water Data'!E66)),NA())</f>
        <v>#N/A</v>
      </c>
      <c r="K72" s="57" t="e">
        <f ca="true">+IF(AND(ISNUMBER(OFFSET('Water Data'!$E$7,0,10*ROW('Water Data'!E66))),'Data Summary'!BZ72="Yes"),OFFSET('Water Data'!$E$7,0,10*ROW('Water Data'!E66)),NA())</f>
        <v>#N/A</v>
      </c>
      <c r="L72" s="57" t="e">
        <f ca="true">+IF(AND(ISNUMBER(OFFSET('Water Data'!$E$10,0,10*ROW('Water Data'!E66))),'Data Summary'!CA72="Yes"),OFFSET('Water Data'!$E$10,0,10*ROW('Water Data'!E66)),NA())</f>
        <v>#N/A</v>
      </c>
      <c r="M72" s="57" t="e">
        <f ca="true">+IF(AND(ISNUMBER(OFFSET('Water Data'!$F$5,0,10*ROW('Water Data'!F66))),'Data Summary'!CB72="Yes"),100-OFFSET('Water Data'!$F$5,0,10*ROW('Water Data'!F66)),NA())</f>
        <v>#N/A</v>
      </c>
      <c r="N72" s="57" t="e">
        <f ca="true">+IF(AND(ISNUMBER(OFFSET('Water Data'!$F$7,0,10*ROW('Water Data'!F66))),'Data Summary'!CC72="Yes"),OFFSET('Water Data'!$F$7,0,10*ROW('Water Data'!F66)),NA())</f>
        <v>#N/A</v>
      </c>
      <c r="O72" s="57" t="e">
        <f ca="true">+IF(AND(ISNUMBER(OFFSET('Water Data'!$F$10,0,10*ROW('Water Data'!F66))),'Data Summary'!CD72="Yes"),OFFSET('Water Data'!$F$10,0,10*ROW('Water Data'!F66)),NA())</f>
        <v>#N/A</v>
      </c>
      <c r="P72" s="57" t="e">
        <f ca="true">+IF(AND(ISNUMBER(OFFSET('Water Data'!$G$5,0,10*ROW('Water Data'!G66))),'Data Summary'!CE72="Yes"),100-OFFSET('Water Data'!$G$5,0,10*ROW('Water Data'!G66)),NA())</f>
        <v>#N/A</v>
      </c>
      <c r="Q72" s="57" t="e">
        <f ca="true">+IF(AND(ISNUMBER(OFFSET('Water Data'!$G$7,0,10*ROW('Water Data'!G66))),'Data Summary'!CF72="Yes"),OFFSET('Water Data'!$G$7,0,10*ROW('Water Data'!G66)),NA())</f>
        <v>#N/A</v>
      </c>
      <c r="R72" s="57" t="e">
        <f ca="true">+IF(AND(ISNUMBER(OFFSET('Water Data'!$G$10,0,10*ROW('Water Data'!G66))),'Data Summary'!CG72="Yes"),OFFSET('Water Data'!$G$10,0,10*ROW('Water Data'!G66)),NA())</f>
        <v>#N/A</v>
      </c>
      <c r="S72" s="57" t="e">
        <f ca="true">+IF(AND(ISNUMBER(OFFSET('Water Data'!$H$5,0,10*ROW('Water Data'!H66))),'Data Summary'!CH72="Yes"),100-OFFSET('Water Data'!$H$5,0,10*ROW('Water Data'!H66)),NA())</f>
        <v>#N/A</v>
      </c>
      <c r="T72" s="57" t="e">
        <f ca="true">+IF(AND(ISNUMBER(OFFSET('Water Data'!$H$7,0,10*ROW('Water Data'!H66))),'Data Summary'!CI72="Yes"),OFFSET('Water Data'!$H$7,0,10*ROW('Water Data'!H66)),NA())</f>
        <v>#N/A</v>
      </c>
      <c r="U72" s="57" t="e">
        <f ca="true">+IF(AND(ISNUMBER(OFFSET('Water Data'!$H$10,0,10*ROW('Water Data'!H66))),'Data Summary'!CJ72="Yes"),OFFSET('Water Data'!$H$10,0,10*ROW('Water Data'!H66)),NA())</f>
        <v>#N/A</v>
      </c>
      <c r="V72" s="103" t="e">
        <f ca="true">+IF(AND(ISNUMBER(OFFSET('Sanitation Data'!$C$5,0,10*ROW('Sanitation Data'!C66))),'Data Summary'!CK72="Yes"),100-OFFSET('Sanitation Data'!$C$5,0,10*ROW('Sanitation Data'!C66)),NA())</f>
        <v>#N/A</v>
      </c>
      <c r="W72" s="103" t="e">
        <f ca="true">+IF(AND(ISNUMBER(OFFSET('Sanitation Data'!$C$7,0,10*ROW('Sanitation Data'!C66))),'Data Summary'!CL72="Yes"),OFFSET('Sanitation Data'!$C$7,0,10*ROW('Sanitation Data'!C66)),NA())</f>
        <v>#N/A</v>
      </c>
      <c r="X72" s="103" t="e">
        <f ca="true">+IF(AND(ISNUMBER(OFFSET('Sanitation Data'!$C$11,0,10*ROW('Sanitation Data'!C66))),'Data Summary'!CM72="Yes"),OFFSET('Sanitation Data'!$C$11,0,10*ROW('Sanitation Data'!C66)),NA())</f>
        <v>#N/A</v>
      </c>
      <c r="Y72" s="103" t="e">
        <f ca="true">+IF(AND(ISNUMBER(OFFSET('Sanitation Data'!$C$12,0,10*ROW('Sanitation Data'!C66))),'Data Summary'!CN72="Yes"),OFFSET('Sanitation Data'!$C$12,0,10*ROW('Sanitation Data'!C66)),NA())</f>
        <v>#N/A</v>
      </c>
      <c r="Z72" s="103" t="e">
        <f ca="true">+IF(AND(ISNUMBER(OFFSET('Sanitation Data'!$C$13,0,10*ROW('Sanitation Data'!C66))),'Data Summary'!CO72="Yes"),OFFSET('Sanitation Data'!$C$13,0,10*ROW('Sanitation Data'!C66)),NA())</f>
        <v>#N/A</v>
      </c>
      <c r="AA72" s="103" t="e">
        <f ca="true">+IF(AND(ISNUMBER(OFFSET('Sanitation Data'!$D$5,0,10*ROW('Sanitation Data'!D66))),'Data Summary'!CP72="Yes"),100-OFFSET('Sanitation Data'!$D$5,0,10*ROW('Sanitation Data'!D66)),NA())</f>
        <v>#N/A</v>
      </c>
      <c r="AB72" s="103" t="e">
        <f ca="true">+IF(AND(ISNUMBER(OFFSET('Sanitation Data'!$D$7,0,10*ROW('Sanitation Data'!D66))),'Data Summary'!CQ72="Yes"),OFFSET('Sanitation Data'!$D$7,0,10*ROW('Sanitation Data'!D66)),NA())</f>
        <v>#N/A</v>
      </c>
      <c r="AC72" s="103" t="e">
        <f ca="true">+IF(AND(ISNUMBER(OFFSET('Sanitation Data'!$D$11,0,10*ROW('Sanitation Data'!D66))),'Data Summary'!CR72="Yes"),OFFSET('Sanitation Data'!$D$11,0,10*ROW('Sanitation Data'!D66)),NA())</f>
        <v>#N/A</v>
      </c>
      <c r="AD72" s="103" t="e">
        <f ca="true">+IF(AND(ISNUMBER(OFFSET('Sanitation Data'!$D$12,0,10*ROW('Sanitation Data'!D66))),'Data Summary'!CS72="Yes"),OFFSET('Sanitation Data'!$D$12,0,10*ROW('Sanitation Data'!D66)),NA())</f>
        <v>#N/A</v>
      </c>
      <c r="AE72" s="103" t="e">
        <f ca="true">+IF(AND(ISNUMBER(OFFSET('Sanitation Data'!$D$13,0,10*ROW('Sanitation Data'!D66))),'Data Summary'!CT72="Yes"),OFFSET('Sanitation Data'!$D$13,0,10*ROW('Sanitation Data'!D66)),NA())</f>
        <v>#N/A</v>
      </c>
      <c r="AF72" s="103" t="e">
        <f ca="true">+IF(AND(ISNUMBER(OFFSET('Sanitation Data'!$E$5,0,10*ROW('Sanitation Data'!E66))),'Data Summary'!CU72="Yes"),100-OFFSET('Sanitation Data'!$E$5,0,10*ROW('Sanitation Data'!E66)),NA())</f>
        <v>#N/A</v>
      </c>
      <c r="AG72" s="103" t="e">
        <f ca="true">+IF(AND(ISNUMBER(OFFSET('Sanitation Data'!$E$7,0,10*ROW('Sanitation Data'!E66))),'Data Summary'!CV72="Yes"),OFFSET('Sanitation Data'!$E$7,0,10*ROW('Sanitation Data'!E66)),NA())</f>
        <v>#N/A</v>
      </c>
      <c r="AH72" s="103" t="e">
        <f ca="true">+IF(AND(ISNUMBER(OFFSET('Sanitation Data'!$E$11,0,10*ROW('Sanitation Data'!E66))),'Data Summary'!CW72="Yes"),OFFSET('Sanitation Data'!$E$11,0,10*ROW('Sanitation Data'!E66)),NA())</f>
        <v>#N/A</v>
      </c>
      <c r="AI72" s="103" t="e">
        <f ca="true">+IF(AND(ISNUMBER(OFFSET('Sanitation Data'!$E$12,0,10*ROW('Sanitation Data'!E66))),'Data Summary'!CX72="Yes"),OFFSET('Sanitation Data'!$E$12,0,10*ROW('Sanitation Data'!E66)),NA())</f>
        <v>#N/A</v>
      </c>
      <c r="AJ72" s="103" t="e">
        <f ca="true">+IF(AND(ISNUMBER(OFFSET('Sanitation Data'!$E$13,0,10*ROW('Sanitation Data'!E66))),'Data Summary'!CY72="Yes"),OFFSET('Sanitation Data'!$E$13,0,10*ROW('Sanitation Data'!E66)),NA())</f>
        <v>#N/A</v>
      </c>
      <c r="AK72" s="103" t="e">
        <f ca="true">+IF(AND(ISNUMBER(OFFSET('Sanitation Data'!$F$5,0,10*ROW('Sanitation Data'!F66))),'Data Summary'!CZ72="Yes"),100-OFFSET('Sanitation Data'!$F$5,0,10*ROW('Sanitation Data'!F66)),NA())</f>
        <v>#N/A</v>
      </c>
      <c r="AL72" s="103" t="e">
        <f ca="true">+IF(AND(ISNUMBER(OFFSET('Sanitation Data'!$F$7,0,10*ROW('Sanitation Data'!F66))),'Data Summary'!DA72="Yes"),OFFSET('Sanitation Data'!$F$7,0,10*ROW('Sanitation Data'!F66)),NA())</f>
        <v>#N/A</v>
      </c>
      <c r="AM72" s="103" t="e">
        <f ca="true">+IF(AND(ISNUMBER(OFFSET('Sanitation Data'!$F$11,0,10*ROW('Sanitation Data'!F66))),'Data Summary'!DB72="Yes"),OFFSET('Sanitation Data'!$F$11,0,10*ROW('Sanitation Data'!F66)),NA())</f>
        <v>#N/A</v>
      </c>
      <c r="AN72" s="103" t="e">
        <f ca="true">+IF(AND(ISNUMBER(OFFSET('Sanitation Data'!$F$12,0,10*ROW('Sanitation Data'!F66))),'Data Summary'!DC72="Yes"),OFFSET('Sanitation Data'!$F$12,0,10*ROW('Sanitation Data'!F66)),NA())</f>
        <v>#N/A</v>
      </c>
      <c r="AO72" s="103" t="e">
        <f ca="true">+IF(AND(ISNUMBER(OFFSET('Sanitation Data'!$F$13,0,10*ROW('Sanitation Data'!F66))),'Data Summary'!DD72="Yes"),OFFSET('Sanitation Data'!$F$13,0,10*ROW('Sanitation Data'!F66)),NA())</f>
        <v>#N/A</v>
      </c>
      <c r="AP72" s="103" t="e">
        <f ca="true">+IF(AND(ISNUMBER(OFFSET('Sanitation Data'!$G$5,0,10*ROW('Sanitation Data'!G66))),'Data Summary'!DE72="Yes"),100-OFFSET('Sanitation Data'!$G$5,0,10*ROW('Sanitation Data'!G66)),NA())</f>
        <v>#N/A</v>
      </c>
      <c r="AQ72" s="103" t="e">
        <f ca="true">+IF(AND(ISNUMBER(OFFSET('Sanitation Data'!$G$7,0,10*ROW('Sanitation Data'!G66))),'Data Summary'!DF72="Yes"),OFFSET('Sanitation Data'!$G$7,0,10*ROW('Sanitation Data'!G66)),NA())</f>
        <v>#N/A</v>
      </c>
      <c r="AR72" s="103" t="e">
        <f ca="true">+IF(AND(ISNUMBER(OFFSET('Sanitation Data'!$G$11,0,10*ROW('Sanitation Data'!G66))),'Data Summary'!DG72="Yes"),OFFSET('Sanitation Data'!$G$11,0,10*ROW('Sanitation Data'!G66)),NA())</f>
        <v>#N/A</v>
      </c>
      <c r="AS72" s="103" t="e">
        <f ca="true">+IF(AND(ISNUMBER(OFFSET('Sanitation Data'!$G$12,0,10*ROW('Sanitation Data'!G66))),'Data Summary'!DH72="Yes"),OFFSET('Sanitation Data'!$G$12,0,10*ROW('Sanitation Data'!G66)),NA())</f>
        <v>#N/A</v>
      </c>
      <c r="AT72" s="103" t="e">
        <f ca="true">+IF(AND(ISNUMBER(OFFSET('Sanitation Data'!$G$13,0,10*ROW('Sanitation Data'!G66))),'Data Summary'!DI72="Yes"),OFFSET('Sanitation Data'!$G$13,0,10*ROW('Sanitation Data'!G66)),NA())</f>
        <v>#N/A</v>
      </c>
      <c r="AU72" s="103" t="e">
        <f ca="true">+IF(AND(ISNUMBER(OFFSET('Sanitation Data'!$H$5,0,10*ROW('Sanitation Data'!H66))),'Data Summary'!DJ72="Yes"),100-OFFSET('Sanitation Data'!$H$5,0,10*ROW('Sanitation Data'!H66)),NA())</f>
        <v>#N/A</v>
      </c>
      <c r="AV72" s="103" t="e">
        <f ca="true">+IF(AND(ISNUMBER(OFFSET('Sanitation Data'!$H$7,0,10*ROW('Sanitation Data'!H66))),'Data Summary'!DK72="Yes"),OFFSET('Sanitation Data'!$H$7,0,10*ROW('Sanitation Data'!H66)),NA())</f>
        <v>#N/A</v>
      </c>
      <c r="AW72" s="103" t="e">
        <f ca="true">+IF(AND(ISNUMBER(OFFSET('Sanitation Data'!$H$11,0,10*ROW('Sanitation Data'!H66))),'Data Summary'!DL72="Yes"),OFFSET('Sanitation Data'!$H$11,0,10*ROW('Sanitation Data'!H66)),NA())</f>
        <v>#N/A</v>
      </c>
      <c r="AX72" s="103" t="e">
        <f ca="true">+IF(AND(ISNUMBER(OFFSET('Sanitation Data'!$H$12,0,10*ROW('Sanitation Data'!H66))),'Data Summary'!DM72="Yes"),OFFSET('Sanitation Data'!$H$12,0,10*ROW('Sanitation Data'!H66)),NA())</f>
        <v>#N/A</v>
      </c>
      <c r="AY72" s="103" t="e">
        <f ca="true">+IF(AND(ISNUMBER(OFFSET('Sanitation Data'!$H$13,0,10*ROW('Sanitation Data'!H66))),'Data Summary'!DN72="Yes"),OFFSET('Sanitation Data'!$H$13,0,10*ROW('Sanitation Data'!H66)),NA())</f>
        <v>#N/A</v>
      </c>
      <c r="AZ72" s="108" t="e">
        <f ca="true">+IF(AND(ISNUMBER(OFFSET('Hygiene Data'!$C$6,0,10*ROW('Hygiene Data'!C66))),'Data Summary'!DO72="Yes"),OFFSET('Hygiene Data'!$C$6,0,10*ROW('Hygiene Data'!C66)),NA())</f>
        <v>#N/A</v>
      </c>
      <c r="BA72" s="108" t="e">
        <f ca="true">+IF(AND(ISNUMBER(OFFSET('Hygiene Data'!$C$8,0,10*ROW('Hygiene Data'!C66))),'Data Summary'!DP72="Yes"),OFFSET('Hygiene Data'!$C$8,0,10*ROW('Hygiene Data'!C66)),NA())</f>
        <v>#N/A</v>
      </c>
      <c r="BB72" s="108" t="e">
        <f ca="true">+IF(AND(ISNUMBER(OFFSET('Hygiene Data'!$C$10,0,10*ROW('Hygiene Data'!C66))),'Data Summary'!DQ72="Yes"),OFFSET('Hygiene Data'!$C$10,0,10*ROW('Hygiene Data'!C66)),NA())</f>
        <v>#N/A</v>
      </c>
      <c r="BC72" s="108" t="e">
        <f ca="true">+IF(AND(ISNUMBER(OFFSET('Hygiene Data'!$D$6,0,10*ROW('Hygiene Data'!D66))),'Data Summary'!DR72="Yes"),OFFSET('Hygiene Data'!$D$6,0,10*ROW('Hygiene Data'!D66)),NA())</f>
        <v>#N/A</v>
      </c>
      <c r="BD72" s="108" t="e">
        <f ca="true">+IF(AND(ISNUMBER(OFFSET('Hygiene Data'!$D$8,0,10*ROW('Hygiene Data'!D66))),'Data Summary'!DS72="Yes"),OFFSET('Hygiene Data'!$D$8,0,10*ROW('Hygiene Data'!D66)),NA())</f>
        <v>#N/A</v>
      </c>
      <c r="BE72" s="108" t="e">
        <f ca="true">+IF(AND(ISNUMBER(OFFSET('Hygiene Data'!$D$10,0,10*ROW('Hygiene Data'!D66))),'Data Summary'!DT72="Yes"),OFFSET('Hygiene Data'!$D$10,0,10*ROW('Hygiene Data'!D66)),NA())</f>
        <v>#N/A</v>
      </c>
      <c r="BF72" s="108" t="e">
        <f ca="true">+IF(AND(ISNUMBER(OFFSET('Hygiene Data'!$E$6,0,10*ROW('Hygiene Data'!E66))),'Data Summary'!DU72="Yes"),OFFSET('Hygiene Data'!$E$6,0,10*ROW('Hygiene Data'!E66)),NA())</f>
        <v>#N/A</v>
      </c>
      <c r="BG72" s="108" t="e">
        <f ca="true">+IF(AND(ISNUMBER(OFFSET('Hygiene Data'!$E$8,0,10*ROW('Hygiene Data'!E66))),'Data Summary'!DV72="Yes"),OFFSET('Hygiene Data'!$E$8,0,10*ROW('Hygiene Data'!E66)),NA())</f>
        <v>#N/A</v>
      </c>
      <c r="BH72" s="108" t="e">
        <f ca="true">+IF(AND(ISNUMBER(OFFSET('Hygiene Data'!$E$10,0,10*ROW('Hygiene Data'!E66))),'Data Summary'!DW72="Yes"),OFFSET('Hygiene Data'!$E$10,0,10*ROW('Hygiene Data'!E66)),NA())</f>
        <v>#N/A</v>
      </c>
      <c r="BI72" s="108" t="e">
        <f ca="true">+IF(AND(ISNUMBER(OFFSET('Hygiene Data'!$F$6,0,10*ROW('Hygiene Data'!F66))),'Data Summary'!DX72="Yes"),OFFSET('Hygiene Data'!$F$6,0,10*ROW('Hygiene Data'!F66)),NA())</f>
        <v>#N/A</v>
      </c>
      <c r="BJ72" s="108" t="e">
        <f ca="true">+IF(AND(ISNUMBER(OFFSET('Hygiene Data'!$F$8,0,10*ROW('Hygiene Data'!F66))),'Data Summary'!DY72="Yes"),OFFSET('Hygiene Data'!$F$8,0,10*ROW('Hygiene Data'!F66)),NA())</f>
        <v>#N/A</v>
      </c>
      <c r="BK72" s="108" t="e">
        <f ca="true">+IF(AND(ISNUMBER(OFFSET('Hygiene Data'!$F$10,0,10*ROW('Hygiene Data'!F66))),'Data Summary'!DZ72="Yes"),OFFSET('Hygiene Data'!$F$10,0,10*ROW('Hygiene Data'!F66)),NA())</f>
        <v>#N/A</v>
      </c>
      <c r="BL72" s="108" t="e">
        <f ca="true">+IF(AND(ISNUMBER(OFFSET('Hygiene Data'!$G$6,0,10*ROW('Hygiene Data'!G66))),'Data Summary'!EA72="Yes"),OFFSET('Hygiene Data'!$G$6,0,10*ROW('Hygiene Data'!G66)),NA())</f>
        <v>#N/A</v>
      </c>
      <c r="BM72" s="108" t="e">
        <f ca="true">+IF(AND(ISNUMBER(OFFSET('Hygiene Data'!$G$8,0,10*ROW('Hygiene Data'!G66))),'Data Summary'!EB72="Yes"),OFFSET('Hygiene Data'!$G$8,0,10*ROW('Hygiene Data'!G66)),NA())</f>
        <v>#N/A</v>
      </c>
      <c r="BN72" s="108" t="e">
        <f ca="true">+IF(AND(ISNUMBER(OFFSET('Hygiene Data'!$G$10,0,10*ROW('Hygiene Data'!G66))),'Data Summary'!EC72="Yes"),OFFSET('Hygiene Data'!$G$10,0,10*ROW('Hygiene Data'!G66)),NA())</f>
        <v>#N/A</v>
      </c>
      <c r="BO72" s="108" t="e">
        <f ca="true">+IF(AND(ISNUMBER(OFFSET('Hygiene Data'!$H$6,0,10*ROW('Hygiene Data'!H66))),'Data Summary'!ED72="Yes"),OFFSET('Hygiene Data'!$H$6,0,10*ROW('Hygiene Data'!H66)),NA())</f>
        <v>#N/A</v>
      </c>
      <c r="BP72" s="108" t="e">
        <f ca="true">+IF(AND(ISNUMBER(OFFSET('Hygiene Data'!$H$8,0,10*ROW('Hygiene Data'!H66))),'Data Summary'!EE72="Yes"),OFFSET('Hygiene Data'!$H$8,0,10*ROW('Hygiene Data'!H66)),NA())</f>
        <v>#N/A</v>
      </c>
      <c r="BQ72" s="108" t="e">
        <f ca="true">+IF(AND(ISNUMBER(OFFSET('Hygiene Data'!$H$10,0,10*ROW('Hygiene Data'!H66))),'Data Summary'!EF72="Yes"),OFFSET('Hygiene Data'!$H$10,0,10*ROW('Hygiene Data'!H66)),NA())</f>
        <v>#N/A</v>
      </c>
    </row>
    <row r="73" x14ac:dyDescent="0.2">
      <c r="A73" s="56" t="e">
        <f ca="true">+IF(OFFSET('Water Data'!$B$1,0,10*ROW('Water Data'!B67))="",NA(),OFFSET('Water Data'!$B$1,0,10*ROW('Water Data'!B67)))</f>
        <v>#N/A</v>
      </c>
      <c r="B73" s="56" t="e">
        <f ca="true">+IF(OFFSET('Water Data'!$A$3,0,10*ROW('Water Data'!A70))="",NA(),OFFSET('Water Data'!$A$3,0,10*ROW('Water Data'!A70)))</f>
        <v>#N/A</v>
      </c>
      <c r="C73" s="56" t="e">
        <f ca="true">+IF(OFFSET('Water Data'!$C$3,0,10*ROW('Water Data'!C70))="",NA(),OFFSET('Water Data'!$C$3,0,10*ROW('Water Data'!C70)))</f>
        <v>#N/A</v>
      </c>
      <c r="D73" s="57" t="e">
        <f ca="true">+IF(AND(ISNUMBER(OFFSET('Water Data'!$C$5,0,10*ROW('Water Data'!C67))),'Data Summary'!BS73="Yes"),100-OFFSET('Water Data'!$C$5,0,10*ROW('Water Data'!C67)),NA())</f>
        <v>#N/A</v>
      </c>
      <c r="E73" s="57" t="e">
        <f ca="true">+IF(AND(ISNUMBER(OFFSET('Water Data'!$C$7,0,10*ROW('Water Data'!C67))),'Data Summary'!BT73="Yes"),OFFSET('Water Data'!$C$7,0,10*ROW('Water Data'!C67)),NA())</f>
        <v>#N/A</v>
      </c>
      <c r="F73" s="57" t="e">
        <f ca="true">+IF(AND(ISNUMBER(OFFSET('Water Data'!$C$10,0,10*ROW('Water Data'!C67))),'Data Summary'!BU73="Yes"),OFFSET('Water Data'!$C$10,0,10*ROW('Water Data'!C67)),NA())</f>
        <v>#N/A</v>
      </c>
      <c r="G73" s="57" t="e">
        <f ca="true">+IF(AND(ISNUMBER(OFFSET('Water Data'!$D$5,0,10*ROW('Water Data'!D67))),'Data Summary'!BV73="Yes"),100-OFFSET('Water Data'!$D$5,0,10*ROW('Water Data'!D67)),NA())</f>
        <v>#N/A</v>
      </c>
      <c r="H73" s="57" t="e">
        <f ca="true">+IF(AND(ISNUMBER(OFFSET('Water Data'!$D$7,0,10*ROW('Water Data'!D67))),'Data Summary'!BW73="Yes"),OFFSET('Water Data'!$D$7,0,10*ROW('Water Data'!D67)),NA())</f>
        <v>#N/A</v>
      </c>
      <c r="I73" s="57" t="e">
        <f ca="true">+IF(AND(ISNUMBER(OFFSET('Water Data'!$D$10,0,10*ROW('Water Data'!D67))),'Data Summary'!BX73="Yes"),OFFSET('Water Data'!$D$10,0,10*ROW('Water Data'!D67)),NA())</f>
        <v>#N/A</v>
      </c>
      <c r="J73" s="57" t="e">
        <f ca="true">+IF(AND(ISNUMBER(OFFSET('Water Data'!$E$5,0,10*ROW('Water Data'!E67))),'Data Summary'!BY73="Yes"),100-OFFSET('Water Data'!$E$5,0,10*ROW('Water Data'!E67)),NA())</f>
        <v>#N/A</v>
      </c>
      <c r="K73" s="57" t="e">
        <f ca="true">+IF(AND(ISNUMBER(OFFSET('Water Data'!$E$7,0,10*ROW('Water Data'!E67))),'Data Summary'!BZ73="Yes"),OFFSET('Water Data'!$E$7,0,10*ROW('Water Data'!E67)),NA())</f>
        <v>#N/A</v>
      </c>
      <c r="L73" s="57" t="e">
        <f ca="true">+IF(AND(ISNUMBER(OFFSET('Water Data'!$E$10,0,10*ROW('Water Data'!E67))),'Data Summary'!CA73="Yes"),OFFSET('Water Data'!$E$10,0,10*ROW('Water Data'!E67)),NA())</f>
        <v>#N/A</v>
      </c>
      <c r="M73" s="57" t="e">
        <f ca="true">+IF(AND(ISNUMBER(OFFSET('Water Data'!$F$5,0,10*ROW('Water Data'!F67))),'Data Summary'!CB73="Yes"),100-OFFSET('Water Data'!$F$5,0,10*ROW('Water Data'!F67)),NA())</f>
        <v>#N/A</v>
      </c>
      <c r="N73" s="57" t="e">
        <f ca="true">+IF(AND(ISNUMBER(OFFSET('Water Data'!$F$7,0,10*ROW('Water Data'!F67))),'Data Summary'!CC73="Yes"),OFFSET('Water Data'!$F$7,0,10*ROW('Water Data'!F67)),NA())</f>
        <v>#N/A</v>
      </c>
      <c r="O73" s="57" t="e">
        <f ca="true">+IF(AND(ISNUMBER(OFFSET('Water Data'!$F$10,0,10*ROW('Water Data'!F67))),'Data Summary'!CD73="Yes"),OFFSET('Water Data'!$F$10,0,10*ROW('Water Data'!F67)),NA())</f>
        <v>#N/A</v>
      </c>
      <c r="P73" s="57" t="e">
        <f ca="true">+IF(AND(ISNUMBER(OFFSET('Water Data'!$G$5,0,10*ROW('Water Data'!G67))),'Data Summary'!CE73="Yes"),100-OFFSET('Water Data'!$G$5,0,10*ROW('Water Data'!G67)),NA())</f>
        <v>#N/A</v>
      </c>
      <c r="Q73" s="57" t="e">
        <f ca="true">+IF(AND(ISNUMBER(OFFSET('Water Data'!$G$7,0,10*ROW('Water Data'!G67))),'Data Summary'!CF73="Yes"),OFFSET('Water Data'!$G$7,0,10*ROW('Water Data'!G67)),NA())</f>
        <v>#N/A</v>
      </c>
      <c r="R73" s="57" t="e">
        <f ca="true">+IF(AND(ISNUMBER(OFFSET('Water Data'!$G$10,0,10*ROW('Water Data'!G67))),'Data Summary'!CG73="Yes"),OFFSET('Water Data'!$G$10,0,10*ROW('Water Data'!G67)),NA())</f>
        <v>#N/A</v>
      </c>
      <c r="S73" s="57" t="e">
        <f ca="true">+IF(AND(ISNUMBER(OFFSET('Water Data'!$H$5,0,10*ROW('Water Data'!H67))),'Data Summary'!CH73="Yes"),100-OFFSET('Water Data'!$H$5,0,10*ROW('Water Data'!H67)),NA())</f>
        <v>#N/A</v>
      </c>
      <c r="T73" s="57" t="e">
        <f ca="true">+IF(AND(ISNUMBER(OFFSET('Water Data'!$H$7,0,10*ROW('Water Data'!H67))),'Data Summary'!CI73="Yes"),OFFSET('Water Data'!$H$7,0,10*ROW('Water Data'!H67)),NA())</f>
        <v>#N/A</v>
      </c>
      <c r="U73" s="57" t="e">
        <f ca="true">+IF(AND(ISNUMBER(OFFSET('Water Data'!$H$10,0,10*ROW('Water Data'!H67))),'Data Summary'!CJ73="Yes"),OFFSET('Water Data'!$H$10,0,10*ROW('Water Data'!H67)),NA())</f>
        <v>#N/A</v>
      </c>
      <c r="V73" s="103" t="e">
        <f ca="true">+IF(AND(ISNUMBER(OFFSET('Sanitation Data'!$C$5,0,10*ROW('Sanitation Data'!C67))),'Data Summary'!CK73="Yes"),100-OFFSET('Sanitation Data'!$C$5,0,10*ROW('Sanitation Data'!C67)),NA())</f>
        <v>#N/A</v>
      </c>
      <c r="W73" s="103" t="e">
        <f ca="true">+IF(AND(ISNUMBER(OFFSET('Sanitation Data'!$C$7,0,10*ROW('Sanitation Data'!C67))),'Data Summary'!CL73="Yes"),OFFSET('Sanitation Data'!$C$7,0,10*ROW('Sanitation Data'!C67)),NA())</f>
        <v>#N/A</v>
      </c>
      <c r="X73" s="103" t="e">
        <f ca="true">+IF(AND(ISNUMBER(OFFSET('Sanitation Data'!$C$11,0,10*ROW('Sanitation Data'!C67))),'Data Summary'!CM73="Yes"),OFFSET('Sanitation Data'!$C$11,0,10*ROW('Sanitation Data'!C67)),NA())</f>
        <v>#N/A</v>
      </c>
      <c r="Y73" s="103" t="e">
        <f ca="true">+IF(AND(ISNUMBER(OFFSET('Sanitation Data'!$C$12,0,10*ROW('Sanitation Data'!C67))),'Data Summary'!CN73="Yes"),OFFSET('Sanitation Data'!$C$12,0,10*ROW('Sanitation Data'!C67)),NA())</f>
        <v>#N/A</v>
      </c>
      <c r="Z73" s="103" t="e">
        <f ca="true">+IF(AND(ISNUMBER(OFFSET('Sanitation Data'!$C$13,0,10*ROW('Sanitation Data'!C67))),'Data Summary'!CO73="Yes"),OFFSET('Sanitation Data'!$C$13,0,10*ROW('Sanitation Data'!C67)),NA())</f>
        <v>#N/A</v>
      </c>
      <c r="AA73" s="103" t="e">
        <f ca="true">+IF(AND(ISNUMBER(OFFSET('Sanitation Data'!$D$5,0,10*ROW('Sanitation Data'!D67))),'Data Summary'!CP73="Yes"),100-OFFSET('Sanitation Data'!$D$5,0,10*ROW('Sanitation Data'!D67)),NA())</f>
        <v>#N/A</v>
      </c>
      <c r="AB73" s="103" t="e">
        <f ca="true">+IF(AND(ISNUMBER(OFFSET('Sanitation Data'!$D$7,0,10*ROW('Sanitation Data'!D67))),'Data Summary'!CQ73="Yes"),OFFSET('Sanitation Data'!$D$7,0,10*ROW('Sanitation Data'!D67)),NA())</f>
        <v>#N/A</v>
      </c>
      <c r="AC73" s="103" t="e">
        <f ca="true">+IF(AND(ISNUMBER(OFFSET('Sanitation Data'!$D$11,0,10*ROW('Sanitation Data'!D67))),'Data Summary'!CR73="Yes"),OFFSET('Sanitation Data'!$D$11,0,10*ROW('Sanitation Data'!D67)),NA())</f>
        <v>#N/A</v>
      </c>
      <c r="AD73" s="103" t="e">
        <f ca="true">+IF(AND(ISNUMBER(OFFSET('Sanitation Data'!$D$12,0,10*ROW('Sanitation Data'!D67))),'Data Summary'!CS73="Yes"),OFFSET('Sanitation Data'!$D$12,0,10*ROW('Sanitation Data'!D67)),NA())</f>
        <v>#N/A</v>
      </c>
      <c r="AE73" s="103" t="e">
        <f ca="true">+IF(AND(ISNUMBER(OFFSET('Sanitation Data'!$D$13,0,10*ROW('Sanitation Data'!D67))),'Data Summary'!CT73="Yes"),OFFSET('Sanitation Data'!$D$13,0,10*ROW('Sanitation Data'!D67)),NA())</f>
        <v>#N/A</v>
      </c>
      <c r="AF73" s="103" t="e">
        <f ca="true">+IF(AND(ISNUMBER(OFFSET('Sanitation Data'!$E$5,0,10*ROW('Sanitation Data'!E67))),'Data Summary'!CU73="Yes"),100-OFFSET('Sanitation Data'!$E$5,0,10*ROW('Sanitation Data'!E67)),NA())</f>
        <v>#N/A</v>
      </c>
      <c r="AG73" s="103" t="e">
        <f ca="true">+IF(AND(ISNUMBER(OFFSET('Sanitation Data'!$E$7,0,10*ROW('Sanitation Data'!E67))),'Data Summary'!CV73="Yes"),OFFSET('Sanitation Data'!$E$7,0,10*ROW('Sanitation Data'!E67)),NA())</f>
        <v>#N/A</v>
      </c>
      <c r="AH73" s="103" t="e">
        <f ca="true">+IF(AND(ISNUMBER(OFFSET('Sanitation Data'!$E$11,0,10*ROW('Sanitation Data'!E67))),'Data Summary'!CW73="Yes"),OFFSET('Sanitation Data'!$E$11,0,10*ROW('Sanitation Data'!E67)),NA())</f>
        <v>#N/A</v>
      </c>
      <c r="AI73" s="103" t="e">
        <f ca="true">+IF(AND(ISNUMBER(OFFSET('Sanitation Data'!$E$12,0,10*ROW('Sanitation Data'!E67))),'Data Summary'!CX73="Yes"),OFFSET('Sanitation Data'!$E$12,0,10*ROW('Sanitation Data'!E67)),NA())</f>
        <v>#N/A</v>
      </c>
      <c r="AJ73" s="103" t="e">
        <f ca="true">+IF(AND(ISNUMBER(OFFSET('Sanitation Data'!$E$13,0,10*ROW('Sanitation Data'!E67))),'Data Summary'!CY73="Yes"),OFFSET('Sanitation Data'!$E$13,0,10*ROW('Sanitation Data'!E67)),NA())</f>
        <v>#N/A</v>
      </c>
      <c r="AK73" s="103" t="e">
        <f ca="true">+IF(AND(ISNUMBER(OFFSET('Sanitation Data'!$F$5,0,10*ROW('Sanitation Data'!F67))),'Data Summary'!CZ73="Yes"),100-OFFSET('Sanitation Data'!$F$5,0,10*ROW('Sanitation Data'!F67)),NA())</f>
        <v>#N/A</v>
      </c>
      <c r="AL73" s="103" t="e">
        <f ca="true">+IF(AND(ISNUMBER(OFFSET('Sanitation Data'!$F$7,0,10*ROW('Sanitation Data'!F67))),'Data Summary'!DA73="Yes"),OFFSET('Sanitation Data'!$F$7,0,10*ROW('Sanitation Data'!F67)),NA())</f>
        <v>#N/A</v>
      </c>
      <c r="AM73" s="103" t="e">
        <f ca="true">+IF(AND(ISNUMBER(OFFSET('Sanitation Data'!$F$11,0,10*ROW('Sanitation Data'!F67))),'Data Summary'!DB73="Yes"),OFFSET('Sanitation Data'!$F$11,0,10*ROW('Sanitation Data'!F67)),NA())</f>
        <v>#N/A</v>
      </c>
      <c r="AN73" s="103" t="e">
        <f ca="true">+IF(AND(ISNUMBER(OFFSET('Sanitation Data'!$F$12,0,10*ROW('Sanitation Data'!F67))),'Data Summary'!DC73="Yes"),OFFSET('Sanitation Data'!$F$12,0,10*ROW('Sanitation Data'!F67)),NA())</f>
        <v>#N/A</v>
      </c>
      <c r="AO73" s="103" t="e">
        <f ca="true">+IF(AND(ISNUMBER(OFFSET('Sanitation Data'!$F$13,0,10*ROW('Sanitation Data'!F67))),'Data Summary'!DD73="Yes"),OFFSET('Sanitation Data'!$F$13,0,10*ROW('Sanitation Data'!F67)),NA())</f>
        <v>#N/A</v>
      </c>
      <c r="AP73" s="103" t="e">
        <f ca="true">+IF(AND(ISNUMBER(OFFSET('Sanitation Data'!$G$5,0,10*ROW('Sanitation Data'!G67))),'Data Summary'!DE73="Yes"),100-OFFSET('Sanitation Data'!$G$5,0,10*ROW('Sanitation Data'!G67)),NA())</f>
        <v>#N/A</v>
      </c>
      <c r="AQ73" s="103" t="e">
        <f ca="true">+IF(AND(ISNUMBER(OFFSET('Sanitation Data'!$G$7,0,10*ROW('Sanitation Data'!G67))),'Data Summary'!DF73="Yes"),OFFSET('Sanitation Data'!$G$7,0,10*ROW('Sanitation Data'!G67)),NA())</f>
        <v>#N/A</v>
      </c>
      <c r="AR73" s="103" t="e">
        <f ca="true">+IF(AND(ISNUMBER(OFFSET('Sanitation Data'!$G$11,0,10*ROW('Sanitation Data'!G67))),'Data Summary'!DG73="Yes"),OFFSET('Sanitation Data'!$G$11,0,10*ROW('Sanitation Data'!G67)),NA())</f>
        <v>#N/A</v>
      </c>
      <c r="AS73" s="103" t="e">
        <f ca="true">+IF(AND(ISNUMBER(OFFSET('Sanitation Data'!$G$12,0,10*ROW('Sanitation Data'!G67))),'Data Summary'!DH73="Yes"),OFFSET('Sanitation Data'!$G$12,0,10*ROW('Sanitation Data'!G67)),NA())</f>
        <v>#N/A</v>
      </c>
      <c r="AT73" s="103" t="e">
        <f ca="true">+IF(AND(ISNUMBER(OFFSET('Sanitation Data'!$G$13,0,10*ROW('Sanitation Data'!G67))),'Data Summary'!DI73="Yes"),OFFSET('Sanitation Data'!$G$13,0,10*ROW('Sanitation Data'!G67)),NA())</f>
        <v>#N/A</v>
      </c>
      <c r="AU73" s="103" t="e">
        <f ca="true">+IF(AND(ISNUMBER(OFFSET('Sanitation Data'!$H$5,0,10*ROW('Sanitation Data'!H67))),'Data Summary'!DJ73="Yes"),100-OFFSET('Sanitation Data'!$H$5,0,10*ROW('Sanitation Data'!H67)),NA())</f>
        <v>#N/A</v>
      </c>
      <c r="AV73" s="103" t="e">
        <f ca="true">+IF(AND(ISNUMBER(OFFSET('Sanitation Data'!$H$7,0,10*ROW('Sanitation Data'!H67))),'Data Summary'!DK73="Yes"),OFFSET('Sanitation Data'!$H$7,0,10*ROW('Sanitation Data'!H67)),NA())</f>
        <v>#N/A</v>
      </c>
      <c r="AW73" s="103" t="e">
        <f ca="true">+IF(AND(ISNUMBER(OFFSET('Sanitation Data'!$H$11,0,10*ROW('Sanitation Data'!H67))),'Data Summary'!DL73="Yes"),OFFSET('Sanitation Data'!$H$11,0,10*ROW('Sanitation Data'!H67)),NA())</f>
        <v>#N/A</v>
      </c>
      <c r="AX73" s="103" t="e">
        <f ca="true">+IF(AND(ISNUMBER(OFFSET('Sanitation Data'!$H$12,0,10*ROW('Sanitation Data'!H67))),'Data Summary'!DM73="Yes"),OFFSET('Sanitation Data'!$H$12,0,10*ROW('Sanitation Data'!H67)),NA())</f>
        <v>#N/A</v>
      </c>
      <c r="AY73" s="103" t="e">
        <f ca="true">+IF(AND(ISNUMBER(OFFSET('Sanitation Data'!$H$13,0,10*ROW('Sanitation Data'!H67))),'Data Summary'!DN73="Yes"),OFFSET('Sanitation Data'!$H$13,0,10*ROW('Sanitation Data'!H67)),NA())</f>
        <v>#N/A</v>
      </c>
      <c r="AZ73" s="108" t="e">
        <f ca="true">+IF(AND(ISNUMBER(OFFSET('Hygiene Data'!$C$6,0,10*ROW('Hygiene Data'!C67))),'Data Summary'!DO73="Yes"),OFFSET('Hygiene Data'!$C$6,0,10*ROW('Hygiene Data'!C67)),NA())</f>
        <v>#N/A</v>
      </c>
      <c r="BA73" s="108" t="e">
        <f ca="true">+IF(AND(ISNUMBER(OFFSET('Hygiene Data'!$C$8,0,10*ROW('Hygiene Data'!C67))),'Data Summary'!DP73="Yes"),OFFSET('Hygiene Data'!$C$8,0,10*ROW('Hygiene Data'!C67)),NA())</f>
        <v>#N/A</v>
      </c>
      <c r="BB73" s="108" t="e">
        <f ca="true">+IF(AND(ISNUMBER(OFFSET('Hygiene Data'!$C$10,0,10*ROW('Hygiene Data'!C67))),'Data Summary'!DQ73="Yes"),OFFSET('Hygiene Data'!$C$10,0,10*ROW('Hygiene Data'!C67)),NA())</f>
        <v>#N/A</v>
      </c>
      <c r="BC73" s="108" t="e">
        <f ca="true">+IF(AND(ISNUMBER(OFFSET('Hygiene Data'!$D$6,0,10*ROW('Hygiene Data'!D67))),'Data Summary'!DR73="Yes"),OFFSET('Hygiene Data'!$D$6,0,10*ROW('Hygiene Data'!D67)),NA())</f>
        <v>#N/A</v>
      </c>
      <c r="BD73" s="108" t="e">
        <f ca="true">+IF(AND(ISNUMBER(OFFSET('Hygiene Data'!$D$8,0,10*ROW('Hygiene Data'!D67))),'Data Summary'!DS73="Yes"),OFFSET('Hygiene Data'!$D$8,0,10*ROW('Hygiene Data'!D67)),NA())</f>
        <v>#N/A</v>
      </c>
      <c r="BE73" s="108" t="e">
        <f ca="true">+IF(AND(ISNUMBER(OFFSET('Hygiene Data'!$D$10,0,10*ROW('Hygiene Data'!D67))),'Data Summary'!DT73="Yes"),OFFSET('Hygiene Data'!$D$10,0,10*ROW('Hygiene Data'!D67)),NA())</f>
        <v>#N/A</v>
      </c>
      <c r="BF73" s="108" t="e">
        <f ca="true">+IF(AND(ISNUMBER(OFFSET('Hygiene Data'!$E$6,0,10*ROW('Hygiene Data'!E67))),'Data Summary'!DU73="Yes"),OFFSET('Hygiene Data'!$E$6,0,10*ROW('Hygiene Data'!E67)),NA())</f>
        <v>#N/A</v>
      </c>
      <c r="BG73" s="108" t="e">
        <f ca="true">+IF(AND(ISNUMBER(OFFSET('Hygiene Data'!$E$8,0,10*ROW('Hygiene Data'!E67))),'Data Summary'!DV73="Yes"),OFFSET('Hygiene Data'!$E$8,0,10*ROW('Hygiene Data'!E67)),NA())</f>
        <v>#N/A</v>
      </c>
      <c r="BH73" s="108" t="e">
        <f ca="true">+IF(AND(ISNUMBER(OFFSET('Hygiene Data'!$E$10,0,10*ROW('Hygiene Data'!E67))),'Data Summary'!DW73="Yes"),OFFSET('Hygiene Data'!$E$10,0,10*ROW('Hygiene Data'!E67)),NA())</f>
        <v>#N/A</v>
      </c>
      <c r="BI73" s="108" t="e">
        <f ca="true">+IF(AND(ISNUMBER(OFFSET('Hygiene Data'!$F$6,0,10*ROW('Hygiene Data'!F67))),'Data Summary'!DX73="Yes"),OFFSET('Hygiene Data'!$F$6,0,10*ROW('Hygiene Data'!F67)),NA())</f>
        <v>#N/A</v>
      </c>
      <c r="BJ73" s="108" t="e">
        <f ca="true">+IF(AND(ISNUMBER(OFFSET('Hygiene Data'!$F$8,0,10*ROW('Hygiene Data'!F67))),'Data Summary'!DY73="Yes"),OFFSET('Hygiene Data'!$F$8,0,10*ROW('Hygiene Data'!F67)),NA())</f>
        <v>#N/A</v>
      </c>
      <c r="BK73" s="108" t="e">
        <f ca="true">+IF(AND(ISNUMBER(OFFSET('Hygiene Data'!$F$10,0,10*ROW('Hygiene Data'!F67))),'Data Summary'!DZ73="Yes"),OFFSET('Hygiene Data'!$F$10,0,10*ROW('Hygiene Data'!F67)),NA())</f>
        <v>#N/A</v>
      </c>
      <c r="BL73" s="108" t="e">
        <f ca="true">+IF(AND(ISNUMBER(OFFSET('Hygiene Data'!$G$6,0,10*ROW('Hygiene Data'!G67))),'Data Summary'!EA73="Yes"),OFFSET('Hygiene Data'!$G$6,0,10*ROW('Hygiene Data'!G67)),NA())</f>
        <v>#N/A</v>
      </c>
      <c r="BM73" s="108" t="e">
        <f ca="true">+IF(AND(ISNUMBER(OFFSET('Hygiene Data'!$G$8,0,10*ROW('Hygiene Data'!G67))),'Data Summary'!EB73="Yes"),OFFSET('Hygiene Data'!$G$8,0,10*ROW('Hygiene Data'!G67)),NA())</f>
        <v>#N/A</v>
      </c>
      <c r="BN73" s="108" t="e">
        <f ca="true">+IF(AND(ISNUMBER(OFFSET('Hygiene Data'!$G$10,0,10*ROW('Hygiene Data'!G67))),'Data Summary'!EC73="Yes"),OFFSET('Hygiene Data'!$G$10,0,10*ROW('Hygiene Data'!G67)),NA())</f>
        <v>#N/A</v>
      </c>
      <c r="BO73" s="108" t="e">
        <f ca="true">+IF(AND(ISNUMBER(OFFSET('Hygiene Data'!$H$6,0,10*ROW('Hygiene Data'!H67))),'Data Summary'!ED73="Yes"),OFFSET('Hygiene Data'!$H$6,0,10*ROW('Hygiene Data'!H67)),NA())</f>
        <v>#N/A</v>
      </c>
      <c r="BP73" s="108" t="e">
        <f ca="true">+IF(AND(ISNUMBER(OFFSET('Hygiene Data'!$H$8,0,10*ROW('Hygiene Data'!H67))),'Data Summary'!EE73="Yes"),OFFSET('Hygiene Data'!$H$8,0,10*ROW('Hygiene Data'!H67)),NA())</f>
        <v>#N/A</v>
      </c>
      <c r="BQ73" s="108" t="e">
        <f ca="true">+IF(AND(ISNUMBER(OFFSET('Hygiene Data'!$H$10,0,10*ROW('Hygiene Data'!H67))),'Data Summary'!EF73="Yes"),OFFSET('Hygiene Data'!$H$10,0,10*ROW('Hygiene Data'!H67)),NA())</f>
        <v>#N/A</v>
      </c>
    </row>
    <row r="74" x14ac:dyDescent="0.2">
      <c r="A74" s="56" t="e">
        <f ca="true">+IF(OFFSET('Water Data'!$B$1,0,10*ROW('Water Data'!B68))="",NA(),OFFSET('Water Data'!$B$1,0,10*ROW('Water Data'!B68)))</f>
        <v>#N/A</v>
      </c>
      <c r="B74" s="56" t="e">
        <f ca="true">+IF(OFFSET('Water Data'!$A$3,0,10*ROW('Water Data'!A71))="",NA(),OFFSET('Water Data'!$A$3,0,10*ROW('Water Data'!A71)))</f>
        <v>#N/A</v>
      </c>
      <c r="C74" s="56" t="e">
        <f ca="true">+IF(OFFSET('Water Data'!$C$3,0,10*ROW('Water Data'!C71))="",NA(),OFFSET('Water Data'!$C$3,0,10*ROW('Water Data'!C71)))</f>
        <v>#N/A</v>
      </c>
      <c r="D74" s="57" t="e">
        <f ca="true">+IF(AND(ISNUMBER(OFFSET('Water Data'!$C$5,0,10*ROW('Water Data'!C68))),'Data Summary'!BS74="Yes"),100-OFFSET('Water Data'!$C$5,0,10*ROW('Water Data'!C68)),NA())</f>
        <v>#N/A</v>
      </c>
      <c r="E74" s="57" t="e">
        <f ca="true">+IF(AND(ISNUMBER(OFFSET('Water Data'!$C$7,0,10*ROW('Water Data'!C68))),'Data Summary'!BT74="Yes"),OFFSET('Water Data'!$C$7,0,10*ROW('Water Data'!C68)),NA())</f>
        <v>#N/A</v>
      </c>
      <c r="F74" s="57" t="e">
        <f ca="true">+IF(AND(ISNUMBER(OFFSET('Water Data'!$C$10,0,10*ROW('Water Data'!C68))),'Data Summary'!BU74="Yes"),OFFSET('Water Data'!$C$10,0,10*ROW('Water Data'!C68)),NA())</f>
        <v>#N/A</v>
      </c>
      <c r="G74" s="57" t="e">
        <f ca="true">+IF(AND(ISNUMBER(OFFSET('Water Data'!$D$5,0,10*ROW('Water Data'!D68))),'Data Summary'!BV74="Yes"),100-OFFSET('Water Data'!$D$5,0,10*ROW('Water Data'!D68)),NA())</f>
        <v>#N/A</v>
      </c>
      <c r="H74" s="57" t="e">
        <f ca="true">+IF(AND(ISNUMBER(OFFSET('Water Data'!$D$7,0,10*ROW('Water Data'!D68))),'Data Summary'!BW74="Yes"),OFFSET('Water Data'!$D$7,0,10*ROW('Water Data'!D68)),NA())</f>
        <v>#N/A</v>
      </c>
      <c r="I74" s="57" t="e">
        <f ca="true">+IF(AND(ISNUMBER(OFFSET('Water Data'!$D$10,0,10*ROW('Water Data'!D68))),'Data Summary'!BX74="Yes"),OFFSET('Water Data'!$D$10,0,10*ROW('Water Data'!D68)),NA())</f>
        <v>#N/A</v>
      </c>
      <c r="J74" s="57" t="e">
        <f ca="true">+IF(AND(ISNUMBER(OFFSET('Water Data'!$E$5,0,10*ROW('Water Data'!E68))),'Data Summary'!BY74="Yes"),100-OFFSET('Water Data'!$E$5,0,10*ROW('Water Data'!E68)),NA())</f>
        <v>#N/A</v>
      </c>
      <c r="K74" s="57" t="e">
        <f ca="true">+IF(AND(ISNUMBER(OFFSET('Water Data'!$E$7,0,10*ROW('Water Data'!E68))),'Data Summary'!BZ74="Yes"),OFFSET('Water Data'!$E$7,0,10*ROW('Water Data'!E68)),NA())</f>
        <v>#N/A</v>
      </c>
      <c r="L74" s="57" t="e">
        <f ca="true">+IF(AND(ISNUMBER(OFFSET('Water Data'!$E$10,0,10*ROW('Water Data'!E68))),'Data Summary'!CA74="Yes"),OFFSET('Water Data'!$E$10,0,10*ROW('Water Data'!E68)),NA())</f>
        <v>#N/A</v>
      </c>
      <c r="M74" s="57" t="e">
        <f ca="true">+IF(AND(ISNUMBER(OFFSET('Water Data'!$F$5,0,10*ROW('Water Data'!F68))),'Data Summary'!CB74="Yes"),100-OFFSET('Water Data'!$F$5,0,10*ROW('Water Data'!F68)),NA())</f>
        <v>#N/A</v>
      </c>
      <c r="N74" s="57" t="e">
        <f ca="true">+IF(AND(ISNUMBER(OFFSET('Water Data'!$F$7,0,10*ROW('Water Data'!F68))),'Data Summary'!CC74="Yes"),OFFSET('Water Data'!$F$7,0,10*ROW('Water Data'!F68)),NA())</f>
        <v>#N/A</v>
      </c>
      <c r="O74" s="57" t="e">
        <f ca="true">+IF(AND(ISNUMBER(OFFSET('Water Data'!$F$10,0,10*ROW('Water Data'!F68))),'Data Summary'!CD74="Yes"),OFFSET('Water Data'!$F$10,0,10*ROW('Water Data'!F68)),NA())</f>
        <v>#N/A</v>
      </c>
      <c r="P74" s="57" t="e">
        <f ca="true">+IF(AND(ISNUMBER(OFFSET('Water Data'!$G$5,0,10*ROW('Water Data'!G68))),'Data Summary'!CE74="Yes"),100-OFFSET('Water Data'!$G$5,0,10*ROW('Water Data'!G68)),NA())</f>
        <v>#N/A</v>
      </c>
      <c r="Q74" s="57" t="e">
        <f ca="true">+IF(AND(ISNUMBER(OFFSET('Water Data'!$G$7,0,10*ROW('Water Data'!G68))),'Data Summary'!CF74="Yes"),OFFSET('Water Data'!$G$7,0,10*ROW('Water Data'!G68)),NA())</f>
        <v>#N/A</v>
      </c>
      <c r="R74" s="57" t="e">
        <f ca="true">+IF(AND(ISNUMBER(OFFSET('Water Data'!$G$10,0,10*ROW('Water Data'!G68))),'Data Summary'!CG74="Yes"),OFFSET('Water Data'!$G$10,0,10*ROW('Water Data'!G68)),NA())</f>
        <v>#N/A</v>
      </c>
      <c r="S74" s="57" t="e">
        <f ca="true">+IF(AND(ISNUMBER(OFFSET('Water Data'!$H$5,0,10*ROW('Water Data'!H68))),'Data Summary'!CH74="Yes"),100-OFFSET('Water Data'!$H$5,0,10*ROW('Water Data'!H68)),NA())</f>
        <v>#N/A</v>
      </c>
      <c r="T74" s="57" t="e">
        <f ca="true">+IF(AND(ISNUMBER(OFFSET('Water Data'!$H$7,0,10*ROW('Water Data'!H68))),'Data Summary'!CI74="Yes"),OFFSET('Water Data'!$H$7,0,10*ROW('Water Data'!H68)),NA())</f>
        <v>#N/A</v>
      </c>
      <c r="U74" s="57" t="e">
        <f ca="true">+IF(AND(ISNUMBER(OFFSET('Water Data'!$H$10,0,10*ROW('Water Data'!H68))),'Data Summary'!CJ74="Yes"),OFFSET('Water Data'!$H$10,0,10*ROW('Water Data'!H68)),NA())</f>
        <v>#N/A</v>
      </c>
      <c r="V74" s="103" t="e">
        <f ca="true">+IF(AND(ISNUMBER(OFFSET('Sanitation Data'!$C$5,0,10*ROW('Sanitation Data'!C68))),'Data Summary'!CK74="Yes"),100-OFFSET('Sanitation Data'!$C$5,0,10*ROW('Sanitation Data'!C68)),NA())</f>
        <v>#N/A</v>
      </c>
      <c r="W74" s="103" t="e">
        <f ca="true">+IF(AND(ISNUMBER(OFFSET('Sanitation Data'!$C$7,0,10*ROW('Sanitation Data'!C68))),'Data Summary'!CL74="Yes"),OFFSET('Sanitation Data'!$C$7,0,10*ROW('Sanitation Data'!C68)),NA())</f>
        <v>#N/A</v>
      </c>
      <c r="X74" s="103" t="e">
        <f ca="true">+IF(AND(ISNUMBER(OFFSET('Sanitation Data'!$C$11,0,10*ROW('Sanitation Data'!C68))),'Data Summary'!CM74="Yes"),OFFSET('Sanitation Data'!$C$11,0,10*ROW('Sanitation Data'!C68)),NA())</f>
        <v>#N/A</v>
      </c>
      <c r="Y74" s="103" t="e">
        <f ca="true">+IF(AND(ISNUMBER(OFFSET('Sanitation Data'!$C$12,0,10*ROW('Sanitation Data'!C68))),'Data Summary'!CN74="Yes"),OFFSET('Sanitation Data'!$C$12,0,10*ROW('Sanitation Data'!C68)),NA())</f>
        <v>#N/A</v>
      </c>
      <c r="Z74" s="103" t="e">
        <f ca="true">+IF(AND(ISNUMBER(OFFSET('Sanitation Data'!$C$13,0,10*ROW('Sanitation Data'!C68))),'Data Summary'!CO74="Yes"),OFFSET('Sanitation Data'!$C$13,0,10*ROW('Sanitation Data'!C68)),NA())</f>
        <v>#N/A</v>
      </c>
      <c r="AA74" s="103" t="e">
        <f ca="true">+IF(AND(ISNUMBER(OFFSET('Sanitation Data'!$D$5,0,10*ROW('Sanitation Data'!D68))),'Data Summary'!CP74="Yes"),100-OFFSET('Sanitation Data'!$D$5,0,10*ROW('Sanitation Data'!D68)),NA())</f>
        <v>#N/A</v>
      </c>
      <c r="AB74" s="103" t="e">
        <f ca="true">+IF(AND(ISNUMBER(OFFSET('Sanitation Data'!$D$7,0,10*ROW('Sanitation Data'!D68))),'Data Summary'!CQ74="Yes"),OFFSET('Sanitation Data'!$D$7,0,10*ROW('Sanitation Data'!D68)),NA())</f>
        <v>#N/A</v>
      </c>
      <c r="AC74" s="103" t="e">
        <f ca="true">+IF(AND(ISNUMBER(OFFSET('Sanitation Data'!$D$11,0,10*ROW('Sanitation Data'!D68))),'Data Summary'!CR74="Yes"),OFFSET('Sanitation Data'!$D$11,0,10*ROW('Sanitation Data'!D68)),NA())</f>
        <v>#N/A</v>
      </c>
      <c r="AD74" s="103" t="e">
        <f ca="true">+IF(AND(ISNUMBER(OFFSET('Sanitation Data'!$D$12,0,10*ROW('Sanitation Data'!D68))),'Data Summary'!CS74="Yes"),OFFSET('Sanitation Data'!$D$12,0,10*ROW('Sanitation Data'!D68)),NA())</f>
        <v>#N/A</v>
      </c>
      <c r="AE74" s="103" t="e">
        <f ca="true">+IF(AND(ISNUMBER(OFFSET('Sanitation Data'!$D$13,0,10*ROW('Sanitation Data'!D68))),'Data Summary'!CT74="Yes"),OFFSET('Sanitation Data'!$D$13,0,10*ROW('Sanitation Data'!D68)),NA())</f>
        <v>#N/A</v>
      </c>
      <c r="AF74" s="103" t="e">
        <f ca="true">+IF(AND(ISNUMBER(OFFSET('Sanitation Data'!$E$5,0,10*ROW('Sanitation Data'!E68))),'Data Summary'!CU74="Yes"),100-OFFSET('Sanitation Data'!$E$5,0,10*ROW('Sanitation Data'!E68)),NA())</f>
        <v>#N/A</v>
      </c>
      <c r="AG74" s="103" t="e">
        <f ca="true">+IF(AND(ISNUMBER(OFFSET('Sanitation Data'!$E$7,0,10*ROW('Sanitation Data'!E68))),'Data Summary'!CV74="Yes"),OFFSET('Sanitation Data'!$E$7,0,10*ROW('Sanitation Data'!E68)),NA())</f>
        <v>#N/A</v>
      </c>
      <c r="AH74" s="103" t="e">
        <f ca="true">+IF(AND(ISNUMBER(OFFSET('Sanitation Data'!$E$11,0,10*ROW('Sanitation Data'!E68))),'Data Summary'!CW74="Yes"),OFFSET('Sanitation Data'!$E$11,0,10*ROW('Sanitation Data'!E68)),NA())</f>
        <v>#N/A</v>
      </c>
      <c r="AI74" s="103" t="e">
        <f ca="true">+IF(AND(ISNUMBER(OFFSET('Sanitation Data'!$E$12,0,10*ROW('Sanitation Data'!E68))),'Data Summary'!CX74="Yes"),OFFSET('Sanitation Data'!$E$12,0,10*ROW('Sanitation Data'!E68)),NA())</f>
        <v>#N/A</v>
      </c>
      <c r="AJ74" s="103" t="e">
        <f ca="true">+IF(AND(ISNUMBER(OFFSET('Sanitation Data'!$E$13,0,10*ROW('Sanitation Data'!E68))),'Data Summary'!CY74="Yes"),OFFSET('Sanitation Data'!$E$13,0,10*ROW('Sanitation Data'!E68)),NA())</f>
        <v>#N/A</v>
      </c>
      <c r="AK74" s="103" t="e">
        <f ca="true">+IF(AND(ISNUMBER(OFFSET('Sanitation Data'!$F$5,0,10*ROW('Sanitation Data'!F68))),'Data Summary'!CZ74="Yes"),100-OFFSET('Sanitation Data'!$F$5,0,10*ROW('Sanitation Data'!F68)),NA())</f>
        <v>#N/A</v>
      </c>
      <c r="AL74" s="103" t="e">
        <f ca="true">+IF(AND(ISNUMBER(OFFSET('Sanitation Data'!$F$7,0,10*ROW('Sanitation Data'!F68))),'Data Summary'!DA74="Yes"),OFFSET('Sanitation Data'!$F$7,0,10*ROW('Sanitation Data'!F68)),NA())</f>
        <v>#N/A</v>
      </c>
      <c r="AM74" s="103" t="e">
        <f ca="true">+IF(AND(ISNUMBER(OFFSET('Sanitation Data'!$F$11,0,10*ROW('Sanitation Data'!F68))),'Data Summary'!DB74="Yes"),OFFSET('Sanitation Data'!$F$11,0,10*ROW('Sanitation Data'!F68)),NA())</f>
        <v>#N/A</v>
      </c>
      <c r="AN74" s="103" t="e">
        <f ca="true">+IF(AND(ISNUMBER(OFFSET('Sanitation Data'!$F$12,0,10*ROW('Sanitation Data'!F68))),'Data Summary'!DC74="Yes"),OFFSET('Sanitation Data'!$F$12,0,10*ROW('Sanitation Data'!F68)),NA())</f>
        <v>#N/A</v>
      </c>
      <c r="AO74" s="103" t="e">
        <f ca="true">+IF(AND(ISNUMBER(OFFSET('Sanitation Data'!$F$13,0,10*ROW('Sanitation Data'!F68))),'Data Summary'!DD74="Yes"),OFFSET('Sanitation Data'!$F$13,0,10*ROW('Sanitation Data'!F68)),NA())</f>
        <v>#N/A</v>
      </c>
      <c r="AP74" s="103" t="e">
        <f ca="true">+IF(AND(ISNUMBER(OFFSET('Sanitation Data'!$G$5,0,10*ROW('Sanitation Data'!G68))),'Data Summary'!DE74="Yes"),100-OFFSET('Sanitation Data'!$G$5,0,10*ROW('Sanitation Data'!G68)),NA())</f>
        <v>#N/A</v>
      </c>
      <c r="AQ74" s="103" t="e">
        <f ca="true">+IF(AND(ISNUMBER(OFFSET('Sanitation Data'!$G$7,0,10*ROW('Sanitation Data'!G68))),'Data Summary'!DF74="Yes"),OFFSET('Sanitation Data'!$G$7,0,10*ROW('Sanitation Data'!G68)),NA())</f>
        <v>#N/A</v>
      </c>
      <c r="AR74" s="103" t="e">
        <f ca="true">+IF(AND(ISNUMBER(OFFSET('Sanitation Data'!$G$11,0,10*ROW('Sanitation Data'!G68))),'Data Summary'!DG74="Yes"),OFFSET('Sanitation Data'!$G$11,0,10*ROW('Sanitation Data'!G68)),NA())</f>
        <v>#N/A</v>
      </c>
      <c r="AS74" s="103" t="e">
        <f ca="true">+IF(AND(ISNUMBER(OFFSET('Sanitation Data'!$G$12,0,10*ROW('Sanitation Data'!G68))),'Data Summary'!DH74="Yes"),OFFSET('Sanitation Data'!$G$12,0,10*ROW('Sanitation Data'!G68)),NA())</f>
        <v>#N/A</v>
      </c>
      <c r="AT74" s="103" t="e">
        <f ca="true">+IF(AND(ISNUMBER(OFFSET('Sanitation Data'!$G$13,0,10*ROW('Sanitation Data'!G68))),'Data Summary'!DI74="Yes"),OFFSET('Sanitation Data'!$G$13,0,10*ROW('Sanitation Data'!G68)),NA())</f>
        <v>#N/A</v>
      </c>
      <c r="AU74" s="103" t="e">
        <f ca="true">+IF(AND(ISNUMBER(OFFSET('Sanitation Data'!$H$5,0,10*ROW('Sanitation Data'!H68))),'Data Summary'!DJ74="Yes"),100-OFFSET('Sanitation Data'!$H$5,0,10*ROW('Sanitation Data'!H68)),NA())</f>
        <v>#N/A</v>
      </c>
      <c r="AV74" s="103" t="e">
        <f ca="true">+IF(AND(ISNUMBER(OFFSET('Sanitation Data'!$H$7,0,10*ROW('Sanitation Data'!H68))),'Data Summary'!DK74="Yes"),OFFSET('Sanitation Data'!$H$7,0,10*ROW('Sanitation Data'!H68)),NA())</f>
        <v>#N/A</v>
      </c>
      <c r="AW74" s="103" t="e">
        <f ca="true">+IF(AND(ISNUMBER(OFFSET('Sanitation Data'!$H$11,0,10*ROW('Sanitation Data'!H68))),'Data Summary'!DL74="Yes"),OFFSET('Sanitation Data'!$H$11,0,10*ROW('Sanitation Data'!H68)),NA())</f>
        <v>#N/A</v>
      </c>
      <c r="AX74" s="103" t="e">
        <f ca="true">+IF(AND(ISNUMBER(OFFSET('Sanitation Data'!$H$12,0,10*ROW('Sanitation Data'!H68))),'Data Summary'!DM74="Yes"),OFFSET('Sanitation Data'!$H$12,0,10*ROW('Sanitation Data'!H68)),NA())</f>
        <v>#N/A</v>
      </c>
      <c r="AY74" s="103" t="e">
        <f ca="true">+IF(AND(ISNUMBER(OFFSET('Sanitation Data'!$H$13,0,10*ROW('Sanitation Data'!H68))),'Data Summary'!DN74="Yes"),OFFSET('Sanitation Data'!$H$13,0,10*ROW('Sanitation Data'!H68)),NA())</f>
        <v>#N/A</v>
      </c>
      <c r="AZ74" s="108" t="e">
        <f ca="true">+IF(AND(ISNUMBER(OFFSET('Hygiene Data'!$C$6,0,10*ROW('Hygiene Data'!C68))),'Data Summary'!DO74="Yes"),OFFSET('Hygiene Data'!$C$6,0,10*ROW('Hygiene Data'!C68)),NA())</f>
        <v>#N/A</v>
      </c>
      <c r="BA74" s="108" t="e">
        <f ca="true">+IF(AND(ISNUMBER(OFFSET('Hygiene Data'!$C$8,0,10*ROW('Hygiene Data'!C68))),'Data Summary'!DP74="Yes"),OFFSET('Hygiene Data'!$C$8,0,10*ROW('Hygiene Data'!C68)),NA())</f>
        <v>#N/A</v>
      </c>
      <c r="BB74" s="108" t="e">
        <f ca="true">+IF(AND(ISNUMBER(OFFSET('Hygiene Data'!$C$10,0,10*ROW('Hygiene Data'!C68))),'Data Summary'!DQ74="Yes"),OFFSET('Hygiene Data'!$C$10,0,10*ROW('Hygiene Data'!C68)),NA())</f>
        <v>#N/A</v>
      </c>
      <c r="BC74" s="108" t="e">
        <f ca="true">+IF(AND(ISNUMBER(OFFSET('Hygiene Data'!$D$6,0,10*ROW('Hygiene Data'!D68))),'Data Summary'!DR74="Yes"),OFFSET('Hygiene Data'!$D$6,0,10*ROW('Hygiene Data'!D68)),NA())</f>
        <v>#N/A</v>
      </c>
      <c r="BD74" s="108" t="e">
        <f ca="true">+IF(AND(ISNUMBER(OFFSET('Hygiene Data'!$D$8,0,10*ROW('Hygiene Data'!D68))),'Data Summary'!DS74="Yes"),OFFSET('Hygiene Data'!$D$8,0,10*ROW('Hygiene Data'!D68)),NA())</f>
        <v>#N/A</v>
      </c>
      <c r="BE74" s="108" t="e">
        <f ca="true">+IF(AND(ISNUMBER(OFFSET('Hygiene Data'!$D$10,0,10*ROW('Hygiene Data'!D68))),'Data Summary'!DT74="Yes"),OFFSET('Hygiene Data'!$D$10,0,10*ROW('Hygiene Data'!D68)),NA())</f>
        <v>#N/A</v>
      </c>
      <c r="BF74" s="108" t="e">
        <f ca="true">+IF(AND(ISNUMBER(OFFSET('Hygiene Data'!$E$6,0,10*ROW('Hygiene Data'!E68))),'Data Summary'!DU74="Yes"),OFFSET('Hygiene Data'!$E$6,0,10*ROW('Hygiene Data'!E68)),NA())</f>
        <v>#N/A</v>
      </c>
      <c r="BG74" s="108" t="e">
        <f ca="true">+IF(AND(ISNUMBER(OFFSET('Hygiene Data'!$E$8,0,10*ROW('Hygiene Data'!E68))),'Data Summary'!DV74="Yes"),OFFSET('Hygiene Data'!$E$8,0,10*ROW('Hygiene Data'!E68)),NA())</f>
        <v>#N/A</v>
      </c>
      <c r="BH74" s="108" t="e">
        <f ca="true">+IF(AND(ISNUMBER(OFFSET('Hygiene Data'!$E$10,0,10*ROW('Hygiene Data'!E68))),'Data Summary'!DW74="Yes"),OFFSET('Hygiene Data'!$E$10,0,10*ROW('Hygiene Data'!E68)),NA())</f>
        <v>#N/A</v>
      </c>
      <c r="BI74" s="108" t="e">
        <f ca="true">+IF(AND(ISNUMBER(OFFSET('Hygiene Data'!$F$6,0,10*ROW('Hygiene Data'!F68))),'Data Summary'!DX74="Yes"),OFFSET('Hygiene Data'!$F$6,0,10*ROW('Hygiene Data'!F68)),NA())</f>
        <v>#N/A</v>
      </c>
      <c r="BJ74" s="108" t="e">
        <f ca="true">+IF(AND(ISNUMBER(OFFSET('Hygiene Data'!$F$8,0,10*ROW('Hygiene Data'!F68))),'Data Summary'!DY74="Yes"),OFFSET('Hygiene Data'!$F$8,0,10*ROW('Hygiene Data'!F68)),NA())</f>
        <v>#N/A</v>
      </c>
      <c r="BK74" s="108" t="e">
        <f ca="true">+IF(AND(ISNUMBER(OFFSET('Hygiene Data'!$F$10,0,10*ROW('Hygiene Data'!F68))),'Data Summary'!DZ74="Yes"),OFFSET('Hygiene Data'!$F$10,0,10*ROW('Hygiene Data'!F68)),NA())</f>
        <v>#N/A</v>
      </c>
      <c r="BL74" s="108" t="e">
        <f ca="true">+IF(AND(ISNUMBER(OFFSET('Hygiene Data'!$G$6,0,10*ROW('Hygiene Data'!G68))),'Data Summary'!EA74="Yes"),OFFSET('Hygiene Data'!$G$6,0,10*ROW('Hygiene Data'!G68)),NA())</f>
        <v>#N/A</v>
      </c>
      <c r="BM74" s="108" t="e">
        <f ca="true">+IF(AND(ISNUMBER(OFFSET('Hygiene Data'!$G$8,0,10*ROW('Hygiene Data'!G68))),'Data Summary'!EB74="Yes"),OFFSET('Hygiene Data'!$G$8,0,10*ROW('Hygiene Data'!G68)),NA())</f>
        <v>#N/A</v>
      </c>
      <c r="BN74" s="108" t="e">
        <f ca="true">+IF(AND(ISNUMBER(OFFSET('Hygiene Data'!$G$10,0,10*ROW('Hygiene Data'!G68))),'Data Summary'!EC74="Yes"),OFFSET('Hygiene Data'!$G$10,0,10*ROW('Hygiene Data'!G68)),NA())</f>
        <v>#N/A</v>
      </c>
      <c r="BO74" s="108" t="e">
        <f ca="true">+IF(AND(ISNUMBER(OFFSET('Hygiene Data'!$H$6,0,10*ROW('Hygiene Data'!H68))),'Data Summary'!ED74="Yes"),OFFSET('Hygiene Data'!$H$6,0,10*ROW('Hygiene Data'!H68)),NA())</f>
        <v>#N/A</v>
      </c>
      <c r="BP74" s="108" t="e">
        <f ca="true">+IF(AND(ISNUMBER(OFFSET('Hygiene Data'!$H$8,0,10*ROW('Hygiene Data'!H68))),'Data Summary'!EE74="Yes"),OFFSET('Hygiene Data'!$H$8,0,10*ROW('Hygiene Data'!H68)),NA())</f>
        <v>#N/A</v>
      </c>
      <c r="BQ74" s="108" t="e">
        <f ca="true">+IF(AND(ISNUMBER(OFFSET('Hygiene Data'!$H$10,0,10*ROW('Hygiene Data'!H68))),'Data Summary'!EF74="Yes"),OFFSET('Hygiene Data'!$H$10,0,10*ROW('Hygiene Data'!H68)),NA())</f>
        <v>#N/A</v>
      </c>
    </row>
    <row r="75" x14ac:dyDescent="0.2">
      <c r="A75" s="56" t="e">
        <f ca="true">+IF(OFFSET('Water Data'!$B$1,0,10*ROW('Water Data'!B69))="",NA(),OFFSET('Water Data'!$B$1,0,10*ROW('Water Data'!B69)))</f>
        <v>#N/A</v>
      </c>
      <c r="B75" s="56" t="e">
        <f ca="true">+IF(OFFSET('Water Data'!$A$3,0,10*ROW('Water Data'!A72))="",NA(),OFFSET('Water Data'!$A$3,0,10*ROW('Water Data'!A72)))</f>
        <v>#N/A</v>
      </c>
      <c r="C75" s="56" t="e">
        <f ca="true">+IF(OFFSET('Water Data'!$C$3,0,10*ROW('Water Data'!C72))="",NA(),OFFSET('Water Data'!$C$3,0,10*ROW('Water Data'!C72)))</f>
        <v>#N/A</v>
      </c>
      <c r="D75" s="57" t="e">
        <f ca="true">+IF(AND(ISNUMBER(OFFSET('Water Data'!$C$5,0,10*ROW('Water Data'!C69))),'Data Summary'!BS75="Yes"),100-OFFSET('Water Data'!$C$5,0,10*ROW('Water Data'!C69)),NA())</f>
        <v>#N/A</v>
      </c>
      <c r="E75" s="57" t="e">
        <f ca="true">+IF(AND(ISNUMBER(OFFSET('Water Data'!$C$7,0,10*ROW('Water Data'!C69))),'Data Summary'!BT75="Yes"),OFFSET('Water Data'!$C$7,0,10*ROW('Water Data'!C69)),NA())</f>
        <v>#N/A</v>
      </c>
      <c r="F75" s="57" t="e">
        <f ca="true">+IF(AND(ISNUMBER(OFFSET('Water Data'!$C$10,0,10*ROW('Water Data'!C69))),'Data Summary'!BU75="Yes"),OFFSET('Water Data'!$C$10,0,10*ROW('Water Data'!C69)),NA())</f>
        <v>#N/A</v>
      </c>
      <c r="G75" s="57" t="e">
        <f ca="true">+IF(AND(ISNUMBER(OFFSET('Water Data'!$D$5,0,10*ROW('Water Data'!D69))),'Data Summary'!BV75="Yes"),100-OFFSET('Water Data'!$D$5,0,10*ROW('Water Data'!D69)),NA())</f>
        <v>#N/A</v>
      </c>
      <c r="H75" s="57" t="e">
        <f ca="true">+IF(AND(ISNUMBER(OFFSET('Water Data'!$D$7,0,10*ROW('Water Data'!D69))),'Data Summary'!BW75="Yes"),OFFSET('Water Data'!$D$7,0,10*ROW('Water Data'!D69)),NA())</f>
        <v>#N/A</v>
      </c>
      <c r="I75" s="57" t="e">
        <f ca="true">+IF(AND(ISNUMBER(OFFSET('Water Data'!$D$10,0,10*ROW('Water Data'!D69))),'Data Summary'!BX75="Yes"),OFFSET('Water Data'!$D$10,0,10*ROW('Water Data'!D69)),NA())</f>
        <v>#N/A</v>
      </c>
      <c r="J75" s="57" t="e">
        <f ca="true">+IF(AND(ISNUMBER(OFFSET('Water Data'!$E$5,0,10*ROW('Water Data'!E69))),'Data Summary'!BY75="Yes"),100-OFFSET('Water Data'!$E$5,0,10*ROW('Water Data'!E69)),NA())</f>
        <v>#N/A</v>
      </c>
      <c r="K75" s="57" t="e">
        <f ca="true">+IF(AND(ISNUMBER(OFFSET('Water Data'!$E$7,0,10*ROW('Water Data'!E69))),'Data Summary'!BZ75="Yes"),OFFSET('Water Data'!$E$7,0,10*ROW('Water Data'!E69)),NA())</f>
        <v>#N/A</v>
      </c>
      <c r="L75" s="57" t="e">
        <f ca="true">+IF(AND(ISNUMBER(OFFSET('Water Data'!$E$10,0,10*ROW('Water Data'!E69))),'Data Summary'!CA75="Yes"),OFFSET('Water Data'!$E$10,0,10*ROW('Water Data'!E69)),NA())</f>
        <v>#N/A</v>
      </c>
      <c r="M75" s="57" t="e">
        <f ca="true">+IF(AND(ISNUMBER(OFFSET('Water Data'!$F$5,0,10*ROW('Water Data'!F69))),'Data Summary'!CB75="Yes"),100-OFFSET('Water Data'!$F$5,0,10*ROW('Water Data'!F69)),NA())</f>
        <v>#N/A</v>
      </c>
      <c r="N75" s="57" t="e">
        <f ca="true">+IF(AND(ISNUMBER(OFFSET('Water Data'!$F$7,0,10*ROW('Water Data'!F69))),'Data Summary'!CC75="Yes"),OFFSET('Water Data'!$F$7,0,10*ROW('Water Data'!F69)),NA())</f>
        <v>#N/A</v>
      </c>
      <c r="O75" s="57" t="e">
        <f ca="true">+IF(AND(ISNUMBER(OFFSET('Water Data'!$F$10,0,10*ROW('Water Data'!F69))),'Data Summary'!CD75="Yes"),OFFSET('Water Data'!$F$10,0,10*ROW('Water Data'!F69)),NA())</f>
        <v>#N/A</v>
      </c>
      <c r="P75" s="57" t="e">
        <f ca="true">+IF(AND(ISNUMBER(OFFSET('Water Data'!$G$5,0,10*ROW('Water Data'!G69))),'Data Summary'!CE75="Yes"),100-OFFSET('Water Data'!$G$5,0,10*ROW('Water Data'!G69)),NA())</f>
        <v>#N/A</v>
      </c>
      <c r="Q75" s="57" t="e">
        <f ca="true">+IF(AND(ISNUMBER(OFFSET('Water Data'!$G$7,0,10*ROW('Water Data'!G69))),'Data Summary'!CF75="Yes"),OFFSET('Water Data'!$G$7,0,10*ROW('Water Data'!G69)),NA())</f>
        <v>#N/A</v>
      </c>
      <c r="R75" s="57" t="e">
        <f ca="true">+IF(AND(ISNUMBER(OFFSET('Water Data'!$G$10,0,10*ROW('Water Data'!G69))),'Data Summary'!CG75="Yes"),OFFSET('Water Data'!$G$10,0,10*ROW('Water Data'!G69)),NA())</f>
        <v>#N/A</v>
      </c>
      <c r="S75" s="57" t="e">
        <f ca="true">+IF(AND(ISNUMBER(OFFSET('Water Data'!$H$5,0,10*ROW('Water Data'!H69))),'Data Summary'!CH75="Yes"),100-OFFSET('Water Data'!$H$5,0,10*ROW('Water Data'!H69)),NA())</f>
        <v>#N/A</v>
      </c>
      <c r="T75" s="57" t="e">
        <f ca="true">+IF(AND(ISNUMBER(OFFSET('Water Data'!$H$7,0,10*ROW('Water Data'!H69))),'Data Summary'!CI75="Yes"),OFFSET('Water Data'!$H$7,0,10*ROW('Water Data'!H69)),NA())</f>
        <v>#N/A</v>
      </c>
      <c r="U75" s="57" t="e">
        <f ca="true">+IF(AND(ISNUMBER(OFFSET('Water Data'!$H$10,0,10*ROW('Water Data'!H69))),'Data Summary'!CJ75="Yes"),OFFSET('Water Data'!$H$10,0,10*ROW('Water Data'!H69)),NA())</f>
        <v>#N/A</v>
      </c>
      <c r="V75" s="103" t="e">
        <f ca="true">+IF(AND(ISNUMBER(OFFSET('Sanitation Data'!$C$5,0,10*ROW('Sanitation Data'!C69))),'Data Summary'!CK75="Yes"),100-OFFSET('Sanitation Data'!$C$5,0,10*ROW('Sanitation Data'!C69)),NA())</f>
        <v>#N/A</v>
      </c>
      <c r="W75" s="103" t="e">
        <f ca="true">+IF(AND(ISNUMBER(OFFSET('Sanitation Data'!$C$7,0,10*ROW('Sanitation Data'!C69))),'Data Summary'!CL75="Yes"),OFFSET('Sanitation Data'!$C$7,0,10*ROW('Sanitation Data'!C69)),NA())</f>
        <v>#N/A</v>
      </c>
      <c r="X75" s="103" t="e">
        <f ca="true">+IF(AND(ISNUMBER(OFFSET('Sanitation Data'!$C$11,0,10*ROW('Sanitation Data'!C69))),'Data Summary'!CM75="Yes"),OFFSET('Sanitation Data'!$C$11,0,10*ROW('Sanitation Data'!C69)),NA())</f>
        <v>#N/A</v>
      </c>
      <c r="Y75" s="103" t="e">
        <f ca="true">+IF(AND(ISNUMBER(OFFSET('Sanitation Data'!$C$12,0,10*ROW('Sanitation Data'!C69))),'Data Summary'!CN75="Yes"),OFFSET('Sanitation Data'!$C$12,0,10*ROW('Sanitation Data'!C69)),NA())</f>
        <v>#N/A</v>
      </c>
      <c r="Z75" s="103" t="e">
        <f ca="true">+IF(AND(ISNUMBER(OFFSET('Sanitation Data'!$C$13,0,10*ROW('Sanitation Data'!C69))),'Data Summary'!CO75="Yes"),OFFSET('Sanitation Data'!$C$13,0,10*ROW('Sanitation Data'!C69)),NA())</f>
        <v>#N/A</v>
      </c>
      <c r="AA75" s="103" t="e">
        <f ca="true">+IF(AND(ISNUMBER(OFFSET('Sanitation Data'!$D$5,0,10*ROW('Sanitation Data'!D69))),'Data Summary'!CP75="Yes"),100-OFFSET('Sanitation Data'!$D$5,0,10*ROW('Sanitation Data'!D69)),NA())</f>
        <v>#N/A</v>
      </c>
      <c r="AB75" s="103" t="e">
        <f ca="true">+IF(AND(ISNUMBER(OFFSET('Sanitation Data'!$D$7,0,10*ROW('Sanitation Data'!D69))),'Data Summary'!CQ75="Yes"),OFFSET('Sanitation Data'!$D$7,0,10*ROW('Sanitation Data'!D69)),NA())</f>
        <v>#N/A</v>
      </c>
      <c r="AC75" s="103" t="e">
        <f ca="true">+IF(AND(ISNUMBER(OFFSET('Sanitation Data'!$D$11,0,10*ROW('Sanitation Data'!D69))),'Data Summary'!CR75="Yes"),OFFSET('Sanitation Data'!$D$11,0,10*ROW('Sanitation Data'!D69)),NA())</f>
        <v>#N/A</v>
      </c>
      <c r="AD75" s="103" t="e">
        <f ca="true">+IF(AND(ISNUMBER(OFFSET('Sanitation Data'!$D$12,0,10*ROW('Sanitation Data'!D69))),'Data Summary'!CS75="Yes"),OFFSET('Sanitation Data'!$D$12,0,10*ROW('Sanitation Data'!D69)),NA())</f>
        <v>#N/A</v>
      </c>
      <c r="AE75" s="103" t="e">
        <f ca="true">+IF(AND(ISNUMBER(OFFSET('Sanitation Data'!$D$13,0,10*ROW('Sanitation Data'!D69))),'Data Summary'!CT75="Yes"),OFFSET('Sanitation Data'!$D$13,0,10*ROW('Sanitation Data'!D69)),NA())</f>
        <v>#N/A</v>
      </c>
      <c r="AF75" s="103" t="e">
        <f ca="true">+IF(AND(ISNUMBER(OFFSET('Sanitation Data'!$E$5,0,10*ROW('Sanitation Data'!E69))),'Data Summary'!CU75="Yes"),100-OFFSET('Sanitation Data'!$E$5,0,10*ROW('Sanitation Data'!E69)),NA())</f>
        <v>#N/A</v>
      </c>
      <c r="AG75" s="103" t="e">
        <f ca="true">+IF(AND(ISNUMBER(OFFSET('Sanitation Data'!$E$7,0,10*ROW('Sanitation Data'!E69))),'Data Summary'!CV75="Yes"),OFFSET('Sanitation Data'!$E$7,0,10*ROW('Sanitation Data'!E69)),NA())</f>
        <v>#N/A</v>
      </c>
      <c r="AH75" s="103" t="e">
        <f ca="true">+IF(AND(ISNUMBER(OFFSET('Sanitation Data'!$E$11,0,10*ROW('Sanitation Data'!E69))),'Data Summary'!CW75="Yes"),OFFSET('Sanitation Data'!$E$11,0,10*ROW('Sanitation Data'!E69)),NA())</f>
        <v>#N/A</v>
      </c>
      <c r="AI75" s="103" t="e">
        <f ca="true">+IF(AND(ISNUMBER(OFFSET('Sanitation Data'!$E$12,0,10*ROW('Sanitation Data'!E69))),'Data Summary'!CX75="Yes"),OFFSET('Sanitation Data'!$E$12,0,10*ROW('Sanitation Data'!E69)),NA())</f>
        <v>#N/A</v>
      </c>
      <c r="AJ75" s="103" t="e">
        <f ca="true">+IF(AND(ISNUMBER(OFFSET('Sanitation Data'!$E$13,0,10*ROW('Sanitation Data'!E69))),'Data Summary'!CY75="Yes"),OFFSET('Sanitation Data'!$E$13,0,10*ROW('Sanitation Data'!E69)),NA())</f>
        <v>#N/A</v>
      </c>
      <c r="AK75" s="103" t="e">
        <f ca="true">+IF(AND(ISNUMBER(OFFSET('Sanitation Data'!$F$5,0,10*ROW('Sanitation Data'!F69))),'Data Summary'!CZ75="Yes"),100-OFFSET('Sanitation Data'!$F$5,0,10*ROW('Sanitation Data'!F69)),NA())</f>
        <v>#N/A</v>
      </c>
      <c r="AL75" s="103" t="e">
        <f ca="true">+IF(AND(ISNUMBER(OFFSET('Sanitation Data'!$F$7,0,10*ROW('Sanitation Data'!F69))),'Data Summary'!DA75="Yes"),OFFSET('Sanitation Data'!$F$7,0,10*ROW('Sanitation Data'!F69)),NA())</f>
        <v>#N/A</v>
      </c>
      <c r="AM75" s="103" t="e">
        <f ca="true">+IF(AND(ISNUMBER(OFFSET('Sanitation Data'!$F$11,0,10*ROW('Sanitation Data'!F69))),'Data Summary'!DB75="Yes"),OFFSET('Sanitation Data'!$F$11,0,10*ROW('Sanitation Data'!F69)),NA())</f>
        <v>#N/A</v>
      </c>
      <c r="AN75" s="103" t="e">
        <f ca="true">+IF(AND(ISNUMBER(OFFSET('Sanitation Data'!$F$12,0,10*ROW('Sanitation Data'!F69))),'Data Summary'!DC75="Yes"),OFFSET('Sanitation Data'!$F$12,0,10*ROW('Sanitation Data'!F69)),NA())</f>
        <v>#N/A</v>
      </c>
      <c r="AO75" s="103" t="e">
        <f ca="true">+IF(AND(ISNUMBER(OFFSET('Sanitation Data'!$F$13,0,10*ROW('Sanitation Data'!F69))),'Data Summary'!DD75="Yes"),OFFSET('Sanitation Data'!$F$13,0,10*ROW('Sanitation Data'!F69)),NA())</f>
        <v>#N/A</v>
      </c>
      <c r="AP75" s="103" t="e">
        <f ca="true">+IF(AND(ISNUMBER(OFFSET('Sanitation Data'!$G$5,0,10*ROW('Sanitation Data'!G69))),'Data Summary'!DE75="Yes"),100-OFFSET('Sanitation Data'!$G$5,0,10*ROW('Sanitation Data'!G69)),NA())</f>
        <v>#N/A</v>
      </c>
      <c r="AQ75" s="103" t="e">
        <f ca="true">+IF(AND(ISNUMBER(OFFSET('Sanitation Data'!$G$7,0,10*ROW('Sanitation Data'!G69))),'Data Summary'!DF75="Yes"),OFFSET('Sanitation Data'!$G$7,0,10*ROW('Sanitation Data'!G69)),NA())</f>
        <v>#N/A</v>
      </c>
      <c r="AR75" s="103" t="e">
        <f ca="true">+IF(AND(ISNUMBER(OFFSET('Sanitation Data'!$G$11,0,10*ROW('Sanitation Data'!G69))),'Data Summary'!DG75="Yes"),OFFSET('Sanitation Data'!$G$11,0,10*ROW('Sanitation Data'!G69)),NA())</f>
        <v>#N/A</v>
      </c>
      <c r="AS75" s="103" t="e">
        <f ca="true">+IF(AND(ISNUMBER(OFFSET('Sanitation Data'!$G$12,0,10*ROW('Sanitation Data'!G69))),'Data Summary'!DH75="Yes"),OFFSET('Sanitation Data'!$G$12,0,10*ROW('Sanitation Data'!G69)),NA())</f>
        <v>#N/A</v>
      </c>
      <c r="AT75" s="103" t="e">
        <f ca="true">+IF(AND(ISNUMBER(OFFSET('Sanitation Data'!$G$13,0,10*ROW('Sanitation Data'!G69))),'Data Summary'!DI75="Yes"),OFFSET('Sanitation Data'!$G$13,0,10*ROW('Sanitation Data'!G69)),NA())</f>
        <v>#N/A</v>
      </c>
      <c r="AU75" s="103" t="e">
        <f ca="true">+IF(AND(ISNUMBER(OFFSET('Sanitation Data'!$H$5,0,10*ROW('Sanitation Data'!H69))),'Data Summary'!DJ75="Yes"),100-OFFSET('Sanitation Data'!$H$5,0,10*ROW('Sanitation Data'!H69)),NA())</f>
        <v>#N/A</v>
      </c>
      <c r="AV75" s="103" t="e">
        <f ca="true">+IF(AND(ISNUMBER(OFFSET('Sanitation Data'!$H$7,0,10*ROW('Sanitation Data'!H69))),'Data Summary'!DK75="Yes"),OFFSET('Sanitation Data'!$H$7,0,10*ROW('Sanitation Data'!H69)),NA())</f>
        <v>#N/A</v>
      </c>
      <c r="AW75" s="103" t="e">
        <f ca="true">+IF(AND(ISNUMBER(OFFSET('Sanitation Data'!$H$11,0,10*ROW('Sanitation Data'!H69))),'Data Summary'!DL75="Yes"),OFFSET('Sanitation Data'!$H$11,0,10*ROW('Sanitation Data'!H69)),NA())</f>
        <v>#N/A</v>
      </c>
      <c r="AX75" s="103" t="e">
        <f ca="true">+IF(AND(ISNUMBER(OFFSET('Sanitation Data'!$H$12,0,10*ROW('Sanitation Data'!H69))),'Data Summary'!DM75="Yes"),OFFSET('Sanitation Data'!$H$12,0,10*ROW('Sanitation Data'!H69)),NA())</f>
        <v>#N/A</v>
      </c>
      <c r="AY75" s="103" t="e">
        <f ca="true">+IF(AND(ISNUMBER(OFFSET('Sanitation Data'!$H$13,0,10*ROW('Sanitation Data'!H69))),'Data Summary'!DN75="Yes"),OFFSET('Sanitation Data'!$H$13,0,10*ROW('Sanitation Data'!H69)),NA())</f>
        <v>#N/A</v>
      </c>
      <c r="AZ75" s="108" t="e">
        <f ca="true">+IF(AND(ISNUMBER(OFFSET('Hygiene Data'!$C$6,0,10*ROW('Hygiene Data'!C69))),'Data Summary'!DO75="Yes"),OFFSET('Hygiene Data'!$C$6,0,10*ROW('Hygiene Data'!C69)),NA())</f>
        <v>#N/A</v>
      </c>
      <c r="BA75" s="108" t="e">
        <f ca="true">+IF(AND(ISNUMBER(OFFSET('Hygiene Data'!$C$8,0,10*ROW('Hygiene Data'!C69))),'Data Summary'!DP75="Yes"),OFFSET('Hygiene Data'!$C$8,0,10*ROW('Hygiene Data'!C69)),NA())</f>
        <v>#N/A</v>
      </c>
      <c r="BB75" s="108" t="e">
        <f ca="true">+IF(AND(ISNUMBER(OFFSET('Hygiene Data'!$C$10,0,10*ROW('Hygiene Data'!C69))),'Data Summary'!DQ75="Yes"),OFFSET('Hygiene Data'!$C$10,0,10*ROW('Hygiene Data'!C69)),NA())</f>
        <v>#N/A</v>
      </c>
      <c r="BC75" s="108" t="e">
        <f ca="true">+IF(AND(ISNUMBER(OFFSET('Hygiene Data'!$D$6,0,10*ROW('Hygiene Data'!D69))),'Data Summary'!DR75="Yes"),OFFSET('Hygiene Data'!$D$6,0,10*ROW('Hygiene Data'!D69)),NA())</f>
        <v>#N/A</v>
      </c>
      <c r="BD75" s="108" t="e">
        <f ca="true">+IF(AND(ISNUMBER(OFFSET('Hygiene Data'!$D$8,0,10*ROW('Hygiene Data'!D69))),'Data Summary'!DS75="Yes"),OFFSET('Hygiene Data'!$D$8,0,10*ROW('Hygiene Data'!D69)),NA())</f>
        <v>#N/A</v>
      </c>
      <c r="BE75" s="108" t="e">
        <f ca="true">+IF(AND(ISNUMBER(OFFSET('Hygiene Data'!$D$10,0,10*ROW('Hygiene Data'!D69))),'Data Summary'!DT75="Yes"),OFFSET('Hygiene Data'!$D$10,0,10*ROW('Hygiene Data'!D69)),NA())</f>
        <v>#N/A</v>
      </c>
      <c r="BF75" s="108" t="e">
        <f ca="true">+IF(AND(ISNUMBER(OFFSET('Hygiene Data'!$E$6,0,10*ROW('Hygiene Data'!E69))),'Data Summary'!DU75="Yes"),OFFSET('Hygiene Data'!$E$6,0,10*ROW('Hygiene Data'!E69)),NA())</f>
        <v>#N/A</v>
      </c>
      <c r="BG75" s="108" t="e">
        <f ca="true">+IF(AND(ISNUMBER(OFFSET('Hygiene Data'!$E$8,0,10*ROW('Hygiene Data'!E69))),'Data Summary'!DV75="Yes"),OFFSET('Hygiene Data'!$E$8,0,10*ROW('Hygiene Data'!E69)),NA())</f>
        <v>#N/A</v>
      </c>
      <c r="BH75" s="108" t="e">
        <f ca="true">+IF(AND(ISNUMBER(OFFSET('Hygiene Data'!$E$10,0,10*ROW('Hygiene Data'!E69))),'Data Summary'!DW75="Yes"),OFFSET('Hygiene Data'!$E$10,0,10*ROW('Hygiene Data'!E69)),NA())</f>
        <v>#N/A</v>
      </c>
      <c r="BI75" s="108" t="e">
        <f ca="true">+IF(AND(ISNUMBER(OFFSET('Hygiene Data'!$F$6,0,10*ROW('Hygiene Data'!F69))),'Data Summary'!DX75="Yes"),OFFSET('Hygiene Data'!$F$6,0,10*ROW('Hygiene Data'!F69)),NA())</f>
        <v>#N/A</v>
      </c>
      <c r="BJ75" s="108" t="e">
        <f ca="true">+IF(AND(ISNUMBER(OFFSET('Hygiene Data'!$F$8,0,10*ROW('Hygiene Data'!F69))),'Data Summary'!DY75="Yes"),OFFSET('Hygiene Data'!$F$8,0,10*ROW('Hygiene Data'!F69)),NA())</f>
        <v>#N/A</v>
      </c>
      <c r="BK75" s="108" t="e">
        <f ca="true">+IF(AND(ISNUMBER(OFFSET('Hygiene Data'!$F$10,0,10*ROW('Hygiene Data'!F69))),'Data Summary'!DZ75="Yes"),OFFSET('Hygiene Data'!$F$10,0,10*ROW('Hygiene Data'!F69)),NA())</f>
        <v>#N/A</v>
      </c>
      <c r="BL75" s="108" t="e">
        <f ca="true">+IF(AND(ISNUMBER(OFFSET('Hygiene Data'!$G$6,0,10*ROW('Hygiene Data'!G69))),'Data Summary'!EA75="Yes"),OFFSET('Hygiene Data'!$G$6,0,10*ROW('Hygiene Data'!G69)),NA())</f>
        <v>#N/A</v>
      </c>
      <c r="BM75" s="108" t="e">
        <f ca="true">+IF(AND(ISNUMBER(OFFSET('Hygiene Data'!$G$8,0,10*ROW('Hygiene Data'!G69))),'Data Summary'!EB75="Yes"),OFFSET('Hygiene Data'!$G$8,0,10*ROW('Hygiene Data'!G69)),NA())</f>
        <v>#N/A</v>
      </c>
      <c r="BN75" s="108" t="e">
        <f ca="true">+IF(AND(ISNUMBER(OFFSET('Hygiene Data'!$G$10,0,10*ROW('Hygiene Data'!G69))),'Data Summary'!EC75="Yes"),OFFSET('Hygiene Data'!$G$10,0,10*ROW('Hygiene Data'!G69)),NA())</f>
        <v>#N/A</v>
      </c>
      <c r="BO75" s="108" t="e">
        <f ca="true">+IF(AND(ISNUMBER(OFFSET('Hygiene Data'!$H$6,0,10*ROW('Hygiene Data'!H69))),'Data Summary'!ED75="Yes"),OFFSET('Hygiene Data'!$H$6,0,10*ROW('Hygiene Data'!H69)),NA())</f>
        <v>#N/A</v>
      </c>
      <c r="BP75" s="108" t="e">
        <f ca="true">+IF(AND(ISNUMBER(OFFSET('Hygiene Data'!$H$8,0,10*ROW('Hygiene Data'!H69))),'Data Summary'!EE75="Yes"),OFFSET('Hygiene Data'!$H$8,0,10*ROW('Hygiene Data'!H69)),NA())</f>
        <v>#N/A</v>
      </c>
      <c r="BQ75" s="108" t="e">
        <f ca="true">+IF(AND(ISNUMBER(OFFSET('Hygiene Data'!$H$10,0,10*ROW('Hygiene Data'!H69))),'Data Summary'!EF75="Yes"),OFFSET('Hygiene Data'!$H$10,0,10*ROW('Hygiene Data'!H69)),NA())</f>
        <v>#N/A</v>
      </c>
    </row>
    <row r="76" x14ac:dyDescent="0.2">
      <c r="A76" s="56" t="e">
        <f ca="true">+IF(OFFSET('Water Data'!$B$1,0,10*ROW('Water Data'!B70))="",NA(),OFFSET('Water Data'!$B$1,0,10*ROW('Water Data'!B70)))</f>
        <v>#N/A</v>
      </c>
      <c r="B76" s="56" t="e">
        <f ca="true">+IF(OFFSET('Water Data'!$A$3,0,10*ROW('Water Data'!A73))="",NA(),OFFSET('Water Data'!$A$3,0,10*ROW('Water Data'!A73)))</f>
        <v>#N/A</v>
      </c>
      <c r="C76" s="56" t="e">
        <f ca="true">+IF(OFFSET('Water Data'!$C$3,0,10*ROW('Water Data'!C73))="",NA(),OFFSET('Water Data'!$C$3,0,10*ROW('Water Data'!C73)))</f>
        <v>#N/A</v>
      </c>
      <c r="D76" s="57" t="e">
        <f ca="true">+IF(AND(ISNUMBER(OFFSET('Water Data'!$C$5,0,10*ROW('Water Data'!C70))),'Data Summary'!BS76="Yes"),100-OFFSET('Water Data'!$C$5,0,10*ROW('Water Data'!C70)),NA())</f>
        <v>#N/A</v>
      </c>
      <c r="E76" s="57" t="e">
        <f ca="true">+IF(AND(ISNUMBER(OFFSET('Water Data'!$C$7,0,10*ROW('Water Data'!C70))),'Data Summary'!BT76="Yes"),OFFSET('Water Data'!$C$7,0,10*ROW('Water Data'!C70)),NA())</f>
        <v>#N/A</v>
      </c>
      <c r="F76" s="57" t="e">
        <f ca="true">+IF(AND(ISNUMBER(OFFSET('Water Data'!$C$10,0,10*ROW('Water Data'!C70))),'Data Summary'!BU76="Yes"),OFFSET('Water Data'!$C$10,0,10*ROW('Water Data'!C70)),NA())</f>
        <v>#N/A</v>
      </c>
      <c r="G76" s="57" t="e">
        <f ca="true">+IF(AND(ISNUMBER(OFFSET('Water Data'!$D$5,0,10*ROW('Water Data'!D70))),'Data Summary'!BV76="Yes"),100-OFFSET('Water Data'!$D$5,0,10*ROW('Water Data'!D70)),NA())</f>
        <v>#N/A</v>
      </c>
      <c r="H76" s="57" t="e">
        <f ca="true">+IF(AND(ISNUMBER(OFFSET('Water Data'!$D$7,0,10*ROW('Water Data'!D70))),'Data Summary'!BW76="Yes"),OFFSET('Water Data'!$D$7,0,10*ROW('Water Data'!D70)),NA())</f>
        <v>#N/A</v>
      </c>
      <c r="I76" s="57" t="e">
        <f ca="true">+IF(AND(ISNUMBER(OFFSET('Water Data'!$D$10,0,10*ROW('Water Data'!D70))),'Data Summary'!BX76="Yes"),OFFSET('Water Data'!$D$10,0,10*ROW('Water Data'!D70)),NA())</f>
        <v>#N/A</v>
      </c>
      <c r="J76" s="57" t="e">
        <f ca="true">+IF(AND(ISNUMBER(OFFSET('Water Data'!$E$5,0,10*ROW('Water Data'!E70))),'Data Summary'!BY76="Yes"),100-OFFSET('Water Data'!$E$5,0,10*ROW('Water Data'!E70)),NA())</f>
        <v>#N/A</v>
      </c>
      <c r="K76" s="57" t="e">
        <f ca="true">+IF(AND(ISNUMBER(OFFSET('Water Data'!$E$7,0,10*ROW('Water Data'!E70))),'Data Summary'!BZ76="Yes"),OFFSET('Water Data'!$E$7,0,10*ROW('Water Data'!E70)),NA())</f>
        <v>#N/A</v>
      </c>
      <c r="L76" s="57" t="e">
        <f ca="true">+IF(AND(ISNUMBER(OFFSET('Water Data'!$E$10,0,10*ROW('Water Data'!E70))),'Data Summary'!CA76="Yes"),OFFSET('Water Data'!$E$10,0,10*ROW('Water Data'!E70)),NA())</f>
        <v>#N/A</v>
      </c>
      <c r="M76" s="57" t="e">
        <f ca="true">+IF(AND(ISNUMBER(OFFSET('Water Data'!$F$5,0,10*ROW('Water Data'!F70))),'Data Summary'!CB76="Yes"),100-OFFSET('Water Data'!$F$5,0,10*ROW('Water Data'!F70)),NA())</f>
        <v>#N/A</v>
      </c>
      <c r="N76" s="57" t="e">
        <f ca="true">+IF(AND(ISNUMBER(OFFSET('Water Data'!$F$7,0,10*ROW('Water Data'!F70))),'Data Summary'!CC76="Yes"),OFFSET('Water Data'!$F$7,0,10*ROW('Water Data'!F70)),NA())</f>
        <v>#N/A</v>
      </c>
      <c r="O76" s="57" t="e">
        <f ca="true">+IF(AND(ISNUMBER(OFFSET('Water Data'!$F$10,0,10*ROW('Water Data'!F70))),'Data Summary'!CD76="Yes"),OFFSET('Water Data'!$F$10,0,10*ROW('Water Data'!F70)),NA())</f>
        <v>#N/A</v>
      </c>
      <c r="P76" s="57" t="e">
        <f ca="true">+IF(AND(ISNUMBER(OFFSET('Water Data'!$G$5,0,10*ROW('Water Data'!G70))),'Data Summary'!CE76="Yes"),100-OFFSET('Water Data'!$G$5,0,10*ROW('Water Data'!G70)),NA())</f>
        <v>#N/A</v>
      </c>
      <c r="Q76" s="57" t="e">
        <f ca="true">+IF(AND(ISNUMBER(OFFSET('Water Data'!$G$7,0,10*ROW('Water Data'!G70))),'Data Summary'!CF76="Yes"),OFFSET('Water Data'!$G$7,0,10*ROW('Water Data'!G70)),NA())</f>
        <v>#N/A</v>
      </c>
      <c r="R76" s="57" t="e">
        <f ca="true">+IF(AND(ISNUMBER(OFFSET('Water Data'!$G$10,0,10*ROW('Water Data'!G70))),'Data Summary'!CG76="Yes"),OFFSET('Water Data'!$G$10,0,10*ROW('Water Data'!G70)),NA())</f>
        <v>#N/A</v>
      </c>
      <c r="S76" s="57" t="e">
        <f ca="true">+IF(AND(ISNUMBER(OFFSET('Water Data'!$H$5,0,10*ROW('Water Data'!H70))),'Data Summary'!CH76="Yes"),100-OFFSET('Water Data'!$H$5,0,10*ROW('Water Data'!H70)),NA())</f>
        <v>#N/A</v>
      </c>
      <c r="T76" s="57" t="e">
        <f ca="true">+IF(AND(ISNUMBER(OFFSET('Water Data'!$H$7,0,10*ROW('Water Data'!H70))),'Data Summary'!CI76="Yes"),OFFSET('Water Data'!$H$7,0,10*ROW('Water Data'!H70)),NA())</f>
        <v>#N/A</v>
      </c>
      <c r="U76" s="57" t="e">
        <f ca="true">+IF(AND(ISNUMBER(OFFSET('Water Data'!$H$10,0,10*ROW('Water Data'!H70))),'Data Summary'!CJ76="Yes"),OFFSET('Water Data'!$H$10,0,10*ROW('Water Data'!H70)),NA())</f>
        <v>#N/A</v>
      </c>
      <c r="V76" s="103" t="e">
        <f ca="true">+IF(AND(ISNUMBER(OFFSET('Sanitation Data'!$C$5,0,10*ROW('Sanitation Data'!C70))),'Data Summary'!CK76="Yes"),100-OFFSET('Sanitation Data'!$C$5,0,10*ROW('Sanitation Data'!C70)),NA())</f>
        <v>#N/A</v>
      </c>
      <c r="W76" s="103" t="e">
        <f ca="true">+IF(AND(ISNUMBER(OFFSET('Sanitation Data'!$C$7,0,10*ROW('Sanitation Data'!C70))),'Data Summary'!CL76="Yes"),OFFSET('Sanitation Data'!$C$7,0,10*ROW('Sanitation Data'!C70)),NA())</f>
        <v>#N/A</v>
      </c>
      <c r="X76" s="103" t="e">
        <f ca="true">+IF(AND(ISNUMBER(OFFSET('Sanitation Data'!$C$11,0,10*ROW('Sanitation Data'!C70))),'Data Summary'!CM76="Yes"),OFFSET('Sanitation Data'!$C$11,0,10*ROW('Sanitation Data'!C70)),NA())</f>
        <v>#N/A</v>
      </c>
      <c r="Y76" s="103" t="e">
        <f ca="true">+IF(AND(ISNUMBER(OFFSET('Sanitation Data'!$C$12,0,10*ROW('Sanitation Data'!C70))),'Data Summary'!CN76="Yes"),OFFSET('Sanitation Data'!$C$12,0,10*ROW('Sanitation Data'!C70)),NA())</f>
        <v>#N/A</v>
      </c>
      <c r="Z76" s="103" t="e">
        <f ca="true">+IF(AND(ISNUMBER(OFFSET('Sanitation Data'!$C$13,0,10*ROW('Sanitation Data'!C70))),'Data Summary'!CO76="Yes"),OFFSET('Sanitation Data'!$C$13,0,10*ROW('Sanitation Data'!C70)),NA())</f>
        <v>#N/A</v>
      </c>
      <c r="AA76" s="103" t="e">
        <f ca="true">+IF(AND(ISNUMBER(OFFSET('Sanitation Data'!$D$5,0,10*ROW('Sanitation Data'!D70))),'Data Summary'!CP76="Yes"),100-OFFSET('Sanitation Data'!$D$5,0,10*ROW('Sanitation Data'!D70)),NA())</f>
        <v>#N/A</v>
      </c>
      <c r="AB76" s="103" t="e">
        <f ca="true">+IF(AND(ISNUMBER(OFFSET('Sanitation Data'!$D$7,0,10*ROW('Sanitation Data'!D70))),'Data Summary'!CQ76="Yes"),OFFSET('Sanitation Data'!$D$7,0,10*ROW('Sanitation Data'!D70)),NA())</f>
        <v>#N/A</v>
      </c>
      <c r="AC76" s="103" t="e">
        <f ca="true">+IF(AND(ISNUMBER(OFFSET('Sanitation Data'!$D$11,0,10*ROW('Sanitation Data'!D70))),'Data Summary'!CR76="Yes"),OFFSET('Sanitation Data'!$D$11,0,10*ROW('Sanitation Data'!D70)),NA())</f>
        <v>#N/A</v>
      </c>
      <c r="AD76" s="103" t="e">
        <f ca="true">+IF(AND(ISNUMBER(OFFSET('Sanitation Data'!$D$12,0,10*ROW('Sanitation Data'!D70))),'Data Summary'!CS76="Yes"),OFFSET('Sanitation Data'!$D$12,0,10*ROW('Sanitation Data'!D70)),NA())</f>
        <v>#N/A</v>
      </c>
      <c r="AE76" s="103" t="e">
        <f ca="true">+IF(AND(ISNUMBER(OFFSET('Sanitation Data'!$D$13,0,10*ROW('Sanitation Data'!D70))),'Data Summary'!CT76="Yes"),OFFSET('Sanitation Data'!$D$13,0,10*ROW('Sanitation Data'!D70)),NA())</f>
        <v>#N/A</v>
      </c>
      <c r="AF76" s="103" t="e">
        <f ca="true">+IF(AND(ISNUMBER(OFFSET('Sanitation Data'!$E$5,0,10*ROW('Sanitation Data'!E70))),'Data Summary'!CU76="Yes"),100-OFFSET('Sanitation Data'!$E$5,0,10*ROW('Sanitation Data'!E70)),NA())</f>
        <v>#N/A</v>
      </c>
      <c r="AG76" s="103" t="e">
        <f ca="true">+IF(AND(ISNUMBER(OFFSET('Sanitation Data'!$E$7,0,10*ROW('Sanitation Data'!E70))),'Data Summary'!CV76="Yes"),OFFSET('Sanitation Data'!$E$7,0,10*ROW('Sanitation Data'!E70)),NA())</f>
        <v>#N/A</v>
      </c>
      <c r="AH76" s="103" t="e">
        <f ca="true">+IF(AND(ISNUMBER(OFFSET('Sanitation Data'!$E$11,0,10*ROW('Sanitation Data'!E70))),'Data Summary'!CW76="Yes"),OFFSET('Sanitation Data'!$E$11,0,10*ROW('Sanitation Data'!E70)),NA())</f>
        <v>#N/A</v>
      </c>
      <c r="AI76" s="103" t="e">
        <f ca="true">+IF(AND(ISNUMBER(OFFSET('Sanitation Data'!$E$12,0,10*ROW('Sanitation Data'!E70))),'Data Summary'!CX76="Yes"),OFFSET('Sanitation Data'!$E$12,0,10*ROW('Sanitation Data'!E70)),NA())</f>
        <v>#N/A</v>
      </c>
      <c r="AJ76" s="103" t="e">
        <f ca="true">+IF(AND(ISNUMBER(OFFSET('Sanitation Data'!$E$13,0,10*ROW('Sanitation Data'!E70))),'Data Summary'!CY76="Yes"),OFFSET('Sanitation Data'!$E$13,0,10*ROW('Sanitation Data'!E70)),NA())</f>
        <v>#N/A</v>
      </c>
      <c r="AK76" s="103" t="e">
        <f ca="true">+IF(AND(ISNUMBER(OFFSET('Sanitation Data'!$F$5,0,10*ROW('Sanitation Data'!F70))),'Data Summary'!CZ76="Yes"),100-OFFSET('Sanitation Data'!$F$5,0,10*ROW('Sanitation Data'!F70)),NA())</f>
        <v>#N/A</v>
      </c>
      <c r="AL76" s="103" t="e">
        <f ca="true">+IF(AND(ISNUMBER(OFFSET('Sanitation Data'!$F$7,0,10*ROW('Sanitation Data'!F70))),'Data Summary'!DA76="Yes"),OFFSET('Sanitation Data'!$F$7,0,10*ROW('Sanitation Data'!F70)),NA())</f>
        <v>#N/A</v>
      </c>
      <c r="AM76" s="103" t="e">
        <f ca="true">+IF(AND(ISNUMBER(OFFSET('Sanitation Data'!$F$11,0,10*ROW('Sanitation Data'!F70))),'Data Summary'!DB76="Yes"),OFFSET('Sanitation Data'!$F$11,0,10*ROW('Sanitation Data'!F70)),NA())</f>
        <v>#N/A</v>
      </c>
      <c r="AN76" s="103" t="e">
        <f ca="true">+IF(AND(ISNUMBER(OFFSET('Sanitation Data'!$F$12,0,10*ROW('Sanitation Data'!F70))),'Data Summary'!DC76="Yes"),OFFSET('Sanitation Data'!$F$12,0,10*ROW('Sanitation Data'!F70)),NA())</f>
        <v>#N/A</v>
      </c>
      <c r="AO76" s="103" t="e">
        <f ca="true">+IF(AND(ISNUMBER(OFFSET('Sanitation Data'!$F$13,0,10*ROW('Sanitation Data'!F70))),'Data Summary'!DD76="Yes"),OFFSET('Sanitation Data'!$F$13,0,10*ROW('Sanitation Data'!F70)),NA())</f>
        <v>#N/A</v>
      </c>
      <c r="AP76" s="103" t="e">
        <f ca="true">+IF(AND(ISNUMBER(OFFSET('Sanitation Data'!$G$5,0,10*ROW('Sanitation Data'!G70))),'Data Summary'!DE76="Yes"),100-OFFSET('Sanitation Data'!$G$5,0,10*ROW('Sanitation Data'!G70)),NA())</f>
        <v>#N/A</v>
      </c>
      <c r="AQ76" s="103" t="e">
        <f ca="true">+IF(AND(ISNUMBER(OFFSET('Sanitation Data'!$G$7,0,10*ROW('Sanitation Data'!G70))),'Data Summary'!DF76="Yes"),OFFSET('Sanitation Data'!$G$7,0,10*ROW('Sanitation Data'!G70)),NA())</f>
        <v>#N/A</v>
      </c>
      <c r="AR76" s="103" t="e">
        <f ca="true">+IF(AND(ISNUMBER(OFFSET('Sanitation Data'!$G$11,0,10*ROW('Sanitation Data'!G70))),'Data Summary'!DG76="Yes"),OFFSET('Sanitation Data'!$G$11,0,10*ROW('Sanitation Data'!G70)),NA())</f>
        <v>#N/A</v>
      </c>
      <c r="AS76" s="103" t="e">
        <f ca="true">+IF(AND(ISNUMBER(OFFSET('Sanitation Data'!$G$12,0,10*ROW('Sanitation Data'!G70))),'Data Summary'!DH76="Yes"),OFFSET('Sanitation Data'!$G$12,0,10*ROW('Sanitation Data'!G70)),NA())</f>
        <v>#N/A</v>
      </c>
      <c r="AT76" s="103" t="e">
        <f ca="true">+IF(AND(ISNUMBER(OFFSET('Sanitation Data'!$G$13,0,10*ROW('Sanitation Data'!G70))),'Data Summary'!DI76="Yes"),OFFSET('Sanitation Data'!$G$13,0,10*ROW('Sanitation Data'!G70)),NA())</f>
        <v>#N/A</v>
      </c>
      <c r="AU76" s="103" t="e">
        <f ca="true">+IF(AND(ISNUMBER(OFFSET('Sanitation Data'!$H$5,0,10*ROW('Sanitation Data'!H70))),'Data Summary'!DJ76="Yes"),100-OFFSET('Sanitation Data'!$H$5,0,10*ROW('Sanitation Data'!H70)),NA())</f>
        <v>#N/A</v>
      </c>
      <c r="AV76" s="103" t="e">
        <f ca="true">+IF(AND(ISNUMBER(OFFSET('Sanitation Data'!$H$7,0,10*ROW('Sanitation Data'!H70))),'Data Summary'!DK76="Yes"),OFFSET('Sanitation Data'!$H$7,0,10*ROW('Sanitation Data'!H70)),NA())</f>
        <v>#N/A</v>
      </c>
      <c r="AW76" s="103" t="e">
        <f ca="true">+IF(AND(ISNUMBER(OFFSET('Sanitation Data'!$H$11,0,10*ROW('Sanitation Data'!H70))),'Data Summary'!DL76="Yes"),OFFSET('Sanitation Data'!$H$11,0,10*ROW('Sanitation Data'!H70)),NA())</f>
        <v>#N/A</v>
      </c>
      <c r="AX76" s="103" t="e">
        <f ca="true">+IF(AND(ISNUMBER(OFFSET('Sanitation Data'!$H$12,0,10*ROW('Sanitation Data'!H70))),'Data Summary'!DM76="Yes"),OFFSET('Sanitation Data'!$H$12,0,10*ROW('Sanitation Data'!H70)),NA())</f>
        <v>#N/A</v>
      </c>
      <c r="AY76" s="103" t="e">
        <f ca="true">+IF(AND(ISNUMBER(OFFSET('Sanitation Data'!$H$13,0,10*ROW('Sanitation Data'!H70))),'Data Summary'!DN76="Yes"),OFFSET('Sanitation Data'!$H$13,0,10*ROW('Sanitation Data'!H70)),NA())</f>
        <v>#N/A</v>
      </c>
      <c r="AZ76" s="108" t="e">
        <f ca="true">+IF(AND(ISNUMBER(OFFSET('Hygiene Data'!$C$6,0,10*ROW('Hygiene Data'!C70))),'Data Summary'!DO76="Yes"),OFFSET('Hygiene Data'!$C$6,0,10*ROW('Hygiene Data'!C70)),NA())</f>
        <v>#N/A</v>
      </c>
      <c r="BA76" s="108" t="e">
        <f ca="true">+IF(AND(ISNUMBER(OFFSET('Hygiene Data'!$C$8,0,10*ROW('Hygiene Data'!C70))),'Data Summary'!DP76="Yes"),OFFSET('Hygiene Data'!$C$8,0,10*ROW('Hygiene Data'!C70)),NA())</f>
        <v>#N/A</v>
      </c>
      <c r="BB76" s="108" t="e">
        <f ca="true">+IF(AND(ISNUMBER(OFFSET('Hygiene Data'!$C$10,0,10*ROW('Hygiene Data'!C70))),'Data Summary'!DQ76="Yes"),OFFSET('Hygiene Data'!$C$10,0,10*ROW('Hygiene Data'!C70)),NA())</f>
        <v>#N/A</v>
      </c>
      <c r="BC76" s="108" t="e">
        <f ca="true">+IF(AND(ISNUMBER(OFFSET('Hygiene Data'!$D$6,0,10*ROW('Hygiene Data'!D70))),'Data Summary'!DR76="Yes"),OFFSET('Hygiene Data'!$D$6,0,10*ROW('Hygiene Data'!D70)),NA())</f>
        <v>#N/A</v>
      </c>
      <c r="BD76" s="108" t="e">
        <f ca="true">+IF(AND(ISNUMBER(OFFSET('Hygiene Data'!$D$8,0,10*ROW('Hygiene Data'!D70))),'Data Summary'!DS76="Yes"),OFFSET('Hygiene Data'!$D$8,0,10*ROW('Hygiene Data'!D70)),NA())</f>
        <v>#N/A</v>
      </c>
      <c r="BE76" s="108" t="e">
        <f ca="true">+IF(AND(ISNUMBER(OFFSET('Hygiene Data'!$D$10,0,10*ROW('Hygiene Data'!D70))),'Data Summary'!DT76="Yes"),OFFSET('Hygiene Data'!$D$10,0,10*ROW('Hygiene Data'!D70)),NA())</f>
        <v>#N/A</v>
      </c>
      <c r="BF76" s="108" t="e">
        <f ca="true">+IF(AND(ISNUMBER(OFFSET('Hygiene Data'!$E$6,0,10*ROW('Hygiene Data'!E70))),'Data Summary'!DU76="Yes"),OFFSET('Hygiene Data'!$E$6,0,10*ROW('Hygiene Data'!E70)),NA())</f>
        <v>#N/A</v>
      </c>
      <c r="BG76" s="108" t="e">
        <f ca="true">+IF(AND(ISNUMBER(OFFSET('Hygiene Data'!$E$8,0,10*ROW('Hygiene Data'!E70))),'Data Summary'!DV76="Yes"),OFFSET('Hygiene Data'!$E$8,0,10*ROW('Hygiene Data'!E70)),NA())</f>
        <v>#N/A</v>
      </c>
      <c r="BH76" s="108" t="e">
        <f ca="true">+IF(AND(ISNUMBER(OFFSET('Hygiene Data'!$E$10,0,10*ROW('Hygiene Data'!E70))),'Data Summary'!DW76="Yes"),OFFSET('Hygiene Data'!$E$10,0,10*ROW('Hygiene Data'!E70)),NA())</f>
        <v>#N/A</v>
      </c>
      <c r="BI76" s="108" t="e">
        <f ca="true">+IF(AND(ISNUMBER(OFFSET('Hygiene Data'!$F$6,0,10*ROW('Hygiene Data'!F70))),'Data Summary'!DX76="Yes"),OFFSET('Hygiene Data'!$F$6,0,10*ROW('Hygiene Data'!F70)),NA())</f>
        <v>#N/A</v>
      </c>
      <c r="BJ76" s="108" t="e">
        <f ca="true">+IF(AND(ISNUMBER(OFFSET('Hygiene Data'!$F$8,0,10*ROW('Hygiene Data'!F70))),'Data Summary'!DY76="Yes"),OFFSET('Hygiene Data'!$F$8,0,10*ROW('Hygiene Data'!F70)),NA())</f>
        <v>#N/A</v>
      </c>
      <c r="BK76" s="108" t="e">
        <f ca="true">+IF(AND(ISNUMBER(OFFSET('Hygiene Data'!$F$10,0,10*ROW('Hygiene Data'!F70))),'Data Summary'!DZ76="Yes"),OFFSET('Hygiene Data'!$F$10,0,10*ROW('Hygiene Data'!F70)),NA())</f>
        <v>#N/A</v>
      </c>
      <c r="BL76" s="108" t="e">
        <f ca="true">+IF(AND(ISNUMBER(OFFSET('Hygiene Data'!$G$6,0,10*ROW('Hygiene Data'!G70))),'Data Summary'!EA76="Yes"),OFFSET('Hygiene Data'!$G$6,0,10*ROW('Hygiene Data'!G70)),NA())</f>
        <v>#N/A</v>
      </c>
      <c r="BM76" s="108" t="e">
        <f ca="true">+IF(AND(ISNUMBER(OFFSET('Hygiene Data'!$G$8,0,10*ROW('Hygiene Data'!G70))),'Data Summary'!EB76="Yes"),OFFSET('Hygiene Data'!$G$8,0,10*ROW('Hygiene Data'!G70)),NA())</f>
        <v>#N/A</v>
      </c>
      <c r="BN76" s="108" t="e">
        <f ca="true">+IF(AND(ISNUMBER(OFFSET('Hygiene Data'!$G$10,0,10*ROW('Hygiene Data'!G70))),'Data Summary'!EC76="Yes"),OFFSET('Hygiene Data'!$G$10,0,10*ROW('Hygiene Data'!G70)),NA())</f>
        <v>#N/A</v>
      </c>
      <c r="BO76" s="108" t="e">
        <f ca="true">+IF(AND(ISNUMBER(OFFSET('Hygiene Data'!$H$6,0,10*ROW('Hygiene Data'!H70))),'Data Summary'!ED76="Yes"),OFFSET('Hygiene Data'!$H$6,0,10*ROW('Hygiene Data'!H70)),NA())</f>
        <v>#N/A</v>
      </c>
      <c r="BP76" s="108" t="e">
        <f ca="true">+IF(AND(ISNUMBER(OFFSET('Hygiene Data'!$H$8,0,10*ROW('Hygiene Data'!H70))),'Data Summary'!EE76="Yes"),OFFSET('Hygiene Data'!$H$8,0,10*ROW('Hygiene Data'!H70)),NA())</f>
        <v>#N/A</v>
      </c>
      <c r="BQ76" s="108" t="e">
        <f ca="true">+IF(AND(ISNUMBER(OFFSET('Hygiene Data'!$H$10,0,10*ROW('Hygiene Data'!H70))),'Data Summary'!EF76="Yes"),OFFSET('Hygiene Data'!$H$10,0,10*ROW('Hygiene Data'!H70)),NA())</f>
        <v>#N/A</v>
      </c>
    </row>
    <row r="77" x14ac:dyDescent="0.2">
      <c r="A77" s="56" t="e">
        <f ca="true">+IF(OFFSET('Water Data'!$B$1,0,10*ROW('Water Data'!B71))="",NA(),OFFSET('Water Data'!$B$1,0,10*ROW('Water Data'!B71)))</f>
        <v>#N/A</v>
      </c>
      <c r="B77" s="56" t="e">
        <f ca="true">+IF(OFFSET('Water Data'!$A$3,0,10*ROW('Water Data'!A74))="",NA(),OFFSET('Water Data'!$A$3,0,10*ROW('Water Data'!A74)))</f>
        <v>#N/A</v>
      </c>
      <c r="C77" s="56" t="e">
        <f ca="true">+IF(OFFSET('Water Data'!$C$3,0,10*ROW('Water Data'!C74))="",NA(),OFFSET('Water Data'!$C$3,0,10*ROW('Water Data'!C74)))</f>
        <v>#N/A</v>
      </c>
      <c r="D77" s="57" t="e">
        <f ca="true">+IF(AND(ISNUMBER(OFFSET('Water Data'!$C$5,0,10*ROW('Water Data'!C71))),'Data Summary'!BS77="Yes"),100-OFFSET('Water Data'!$C$5,0,10*ROW('Water Data'!C71)),NA())</f>
        <v>#N/A</v>
      </c>
      <c r="E77" s="57" t="e">
        <f ca="true">+IF(AND(ISNUMBER(OFFSET('Water Data'!$C$7,0,10*ROW('Water Data'!C71))),'Data Summary'!BT77="Yes"),OFFSET('Water Data'!$C$7,0,10*ROW('Water Data'!C71)),NA())</f>
        <v>#N/A</v>
      </c>
      <c r="F77" s="57" t="e">
        <f ca="true">+IF(AND(ISNUMBER(OFFSET('Water Data'!$C$10,0,10*ROW('Water Data'!C71))),'Data Summary'!BU77="Yes"),OFFSET('Water Data'!$C$10,0,10*ROW('Water Data'!C71)),NA())</f>
        <v>#N/A</v>
      </c>
      <c r="G77" s="57" t="e">
        <f ca="true">+IF(AND(ISNUMBER(OFFSET('Water Data'!$D$5,0,10*ROW('Water Data'!D71))),'Data Summary'!BV77="Yes"),100-OFFSET('Water Data'!$D$5,0,10*ROW('Water Data'!D71)),NA())</f>
        <v>#N/A</v>
      </c>
      <c r="H77" s="57" t="e">
        <f ca="true">+IF(AND(ISNUMBER(OFFSET('Water Data'!$D$7,0,10*ROW('Water Data'!D71))),'Data Summary'!BW77="Yes"),OFFSET('Water Data'!$D$7,0,10*ROW('Water Data'!D71)),NA())</f>
        <v>#N/A</v>
      </c>
      <c r="I77" s="57" t="e">
        <f ca="true">+IF(AND(ISNUMBER(OFFSET('Water Data'!$D$10,0,10*ROW('Water Data'!D71))),'Data Summary'!BX77="Yes"),OFFSET('Water Data'!$D$10,0,10*ROW('Water Data'!D71)),NA())</f>
        <v>#N/A</v>
      </c>
      <c r="J77" s="57" t="e">
        <f ca="true">+IF(AND(ISNUMBER(OFFSET('Water Data'!$E$5,0,10*ROW('Water Data'!E71))),'Data Summary'!BY77="Yes"),100-OFFSET('Water Data'!$E$5,0,10*ROW('Water Data'!E71)),NA())</f>
        <v>#N/A</v>
      </c>
      <c r="K77" s="57" t="e">
        <f ca="true">+IF(AND(ISNUMBER(OFFSET('Water Data'!$E$7,0,10*ROW('Water Data'!E71))),'Data Summary'!BZ77="Yes"),OFFSET('Water Data'!$E$7,0,10*ROW('Water Data'!E71)),NA())</f>
        <v>#N/A</v>
      </c>
      <c r="L77" s="57" t="e">
        <f ca="true">+IF(AND(ISNUMBER(OFFSET('Water Data'!$E$10,0,10*ROW('Water Data'!E71))),'Data Summary'!CA77="Yes"),OFFSET('Water Data'!$E$10,0,10*ROW('Water Data'!E71)),NA())</f>
        <v>#N/A</v>
      </c>
      <c r="M77" s="57" t="e">
        <f ca="true">+IF(AND(ISNUMBER(OFFSET('Water Data'!$F$5,0,10*ROW('Water Data'!F71))),'Data Summary'!CB77="Yes"),100-OFFSET('Water Data'!$F$5,0,10*ROW('Water Data'!F71)),NA())</f>
        <v>#N/A</v>
      </c>
      <c r="N77" s="57" t="e">
        <f ca="true">+IF(AND(ISNUMBER(OFFSET('Water Data'!$F$7,0,10*ROW('Water Data'!F71))),'Data Summary'!CC77="Yes"),OFFSET('Water Data'!$F$7,0,10*ROW('Water Data'!F71)),NA())</f>
        <v>#N/A</v>
      </c>
      <c r="O77" s="57" t="e">
        <f ca="true">+IF(AND(ISNUMBER(OFFSET('Water Data'!$F$10,0,10*ROW('Water Data'!F71))),'Data Summary'!CD77="Yes"),OFFSET('Water Data'!$F$10,0,10*ROW('Water Data'!F71)),NA())</f>
        <v>#N/A</v>
      </c>
      <c r="P77" s="57" t="e">
        <f ca="true">+IF(AND(ISNUMBER(OFFSET('Water Data'!$G$5,0,10*ROW('Water Data'!G71))),'Data Summary'!CE77="Yes"),100-OFFSET('Water Data'!$G$5,0,10*ROW('Water Data'!G71)),NA())</f>
        <v>#N/A</v>
      </c>
      <c r="Q77" s="57" t="e">
        <f ca="true">+IF(AND(ISNUMBER(OFFSET('Water Data'!$G$7,0,10*ROW('Water Data'!G71))),'Data Summary'!CF77="Yes"),OFFSET('Water Data'!$G$7,0,10*ROW('Water Data'!G71)),NA())</f>
        <v>#N/A</v>
      </c>
      <c r="R77" s="57" t="e">
        <f ca="true">+IF(AND(ISNUMBER(OFFSET('Water Data'!$G$10,0,10*ROW('Water Data'!G71))),'Data Summary'!CG77="Yes"),OFFSET('Water Data'!$G$10,0,10*ROW('Water Data'!G71)),NA())</f>
        <v>#N/A</v>
      </c>
      <c r="S77" s="57" t="e">
        <f ca="true">+IF(AND(ISNUMBER(OFFSET('Water Data'!$H$5,0,10*ROW('Water Data'!H71))),'Data Summary'!CH77="Yes"),100-OFFSET('Water Data'!$H$5,0,10*ROW('Water Data'!H71)),NA())</f>
        <v>#N/A</v>
      </c>
      <c r="T77" s="57" t="e">
        <f ca="true">+IF(AND(ISNUMBER(OFFSET('Water Data'!$H$7,0,10*ROW('Water Data'!H71))),'Data Summary'!CI77="Yes"),OFFSET('Water Data'!$H$7,0,10*ROW('Water Data'!H71)),NA())</f>
        <v>#N/A</v>
      </c>
      <c r="U77" s="57" t="e">
        <f ca="true">+IF(AND(ISNUMBER(OFFSET('Water Data'!$H$10,0,10*ROW('Water Data'!H71))),'Data Summary'!CJ77="Yes"),OFFSET('Water Data'!$H$10,0,10*ROW('Water Data'!H71)),NA())</f>
        <v>#N/A</v>
      </c>
      <c r="V77" s="103" t="e">
        <f ca="true">+IF(AND(ISNUMBER(OFFSET('Sanitation Data'!$C$5,0,10*ROW('Sanitation Data'!C71))),'Data Summary'!CK77="Yes"),100-OFFSET('Sanitation Data'!$C$5,0,10*ROW('Sanitation Data'!C71)),NA())</f>
        <v>#N/A</v>
      </c>
      <c r="W77" s="103" t="e">
        <f ca="true">+IF(AND(ISNUMBER(OFFSET('Sanitation Data'!$C$7,0,10*ROW('Sanitation Data'!C71))),'Data Summary'!CL77="Yes"),OFFSET('Sanitation Data'!$C$7,0,10*ROW('Sanitation Data'!C71)),NA())</f>
        <v>#N/A</v>
      </c>
      <c r="X77" s="103" t="e">
        <f ca="true">+IF(AND(ISNUMBER(OFFSET('Sanitation Data'!$C$11,0,10*ROW('Sanitation Data'!C71))),'Data Summary'!CM77="Yes"),OFFSET('Sanitation Data'!$C$11,0,10*ROW('Sanitation Data'!C71)),NA())</f>
        <v>#N/A</v>
      </c>
      <c r="Y77" s="103" t="e">
        <f ca="true">+IF(AND(ISNUMBER(OFFSET('Sanitation Data'!$C$12,0,10*ROW('Sanitation Data'!C71))),'Data Summary'!CN77="Yes"),OFFSET('Sanitation Data'!$C$12,0,10*ROW('Sanitation Data'!C71)),NA())</f>
        <v>#N/A</v>
      </c>
      <c r="Z77" s="103" t="e">
        <f ca="true">+IF(AND(ISNUMBER(OFFSET('Sanitation Data'!$C$13,0,10*ROW('Sanitation Data'!C71))),'Data Summary'!CO77="Yes"),OFFSET('Sanitation Data'!$C$13,0,10*ROW('Sanitation Data'!C71)),NA())</f>
        <v>#N/A</v>
      </c>
      <c r="AA77" s="103" t="e">
        <f ca="true">+IF(AND(ISNUMBER(OFFSET('Sanitation Data'!$D$5,0,10*ROW('Sanitation Data'!D71))),'Data Summary'!CP77="Yes"),100-OFFSET('Sanitation Data'!$D$5,0,10*ROW('Sanitation Data'!D71)),NA())</f>
        <v>#N/A</v>
      </c>
      <c r="AB77" s="103" t="e">
        <f ca="true">+IF(AND(ISNUMBER(OFFSET('Sanitation Data'!$D$7,0,10*ROW('Sanitation Data'!D71))),'Data Summary'!CQ77="Yes"),OFFSET('Sanitation Data'!$D$7,0,10*ROW('Sanitation Data'!D71)),NA())</f>
        <v>#N/A</v>
      </c>
      <c r="AC77" s="103" t="e">
        <f ca="true">+IF(AND(ISNUMBER(OFFSET('Sanitation Data'!$D$11,0,10*ROW('Sanitation Data'!D71))),'Data Summary'!CR77="Yes"),OFFSET('Sanitation Data'!$D$11,0,10*ROW('Sanitation Data'!D71)),NA())</f>
        <v>#N/A</v>
      </c>
      <c r="AD77" s="103" t="e">
        <f ca="true">+IF(AND(ISNUMBER(OFFSET('Sanitation Data'!$D$12,0,10*ROW('Sanitation Data'!D71))),'Data Summary'!CS77="Yes"),OFFSET('Sanitation Data'!$D$12,0,10*ROW('Sanitation Data'!D71)),NA())</f>
        <v>#N/A</v>
      </c>
      <c r="AE77" s="103" t="e">
        <f ca="true">+IF(AND(ISNUMBER(OFFSET('Sanitation Data'!$D$13,0,10*ROW('Sanitation Data'!D71))),'Data Summary'!CT77="Yes"),OFFSET('Sanitation Data'!$D$13,0,10*ROW('Sanitation Data'!D71)),NA())</f>
        <v>#N/A</v>
      </c>
      <c r="AF77" s="103" t="e">
        <f ca="true">+IF(AND(ISNUMBER(OFFSET('Sanitation Data'!$E$5,0,10*ROW('Sanitation Data'!E71))),'Data Summary'!CU77="Yes"),100-OFFSET('Sanitation Data'!$E$5,0,10*ROW('Sanitation Data'!E71)),NA())</f>
        <v>#N/A</v>
      </c>
      <c r="AG77" s="103" t="e">
        <f ca="true">+IF(AND(ISNUMBER(OFFSET('Sanitation Data'!$E$7,0,10*ROW('Sanitation Data'!E71))),'Data Summary'!CV77="Yes"),OFFSET('Sanitation Data'!$E$7,0,10*ROW('Sanitation Data'!E71)),NA())</f>
        <v>#N/A</v>
      </c>
      <c r="AH77" s="103" t="e">
        <f ca="true">+IF(AND(ISNUMBER(OFFSET('Sanitation Data'!$E$11,0,10*ROW('Sanitation Data'!E71))),'Data Summary'!CW77="Yes"),OFFSET('Sanitation Data'!$E$11,0,10*ROW('Sanitation Data'!E71)),NA())</f>
        <v>#N/A</v>
      </c>
      <c r="AI77" s="103" t="e">
        <f ca="true">+IF(AND(ISNUMBER(OFFSET('Sanitation Data'!$E$12,0,10*ROW('Sanitation Data'!E71))),'Data Summary'!CX77="Yes"),OFFSET('Sanitation Data'!$E$12,0,10*ROW('Sanitation Data'!E71)),NA())</f>
        <v>#N/A</v>
      </c>
      <c r="AJ77" s="103" t="e">
        <f ca="true">+IF(AND(ISNUMBER(OFFSET('Sanitation Data'!$E$13,0,10*ROW('Sanitation Data'!E71))),'Data Summary'!CY77="Yes"),OFFSET('Sanitation Data'!$E$13,0,10*ROW('Sanitation Data'!E71)),NA())</f>
        <v>#N/A</v>
      </c>
      <c r="AK77" s="103" t="e">
        <f ca="true">+IF(AND(ISNUMBER(OFFSET('Sanitation Data'!$F$5,0,10*ROW('Sanitation Data'!F71))),'Data Summary'!CZ77="Yes"),100-OFFSET('Sanitation Data'!$F$5,0,10*ROW('Sanitation Data'!F71)),NA())</f>
        <v>#N/A</v>
      </c>
      <c r="AL77" s="103" t="e">
        <f ca="true">+IF(AND(ISNUMBER(OFFSET('Sanitation Data'!$F$7,0,10*ROW('Sanitation Data'!F71))),'Data Summary'!DA77="Yes"),OFFSET('Sanitation Data'!$F$7,0,10*ROW('Sanitation Data'!F71)),NA())</f>
        <v>#N/A</v>
      </c>
      <c r="AM77" s="103" t="e">
        <f ca="true">+IF(AND(ISNUMBER(OFFSET('Sanitation Data'!$F$11,0,10*ROW('Sanitation Data'!F71))),'Data Summary'!DB77="Yes"),OFFSET('Sanitation Data'!$F$11,0,10*ROW('Sanitation Data'!F71)),NA())</f>
        <v>#N/A</v>
      </c>
      <c r="AN77" s="103" t="e">
        <f ca="true">+IF(AND(ISNUMBER(OFFSET('Sanitation Data'!$F$12,0,10*ROW('Sanitation Data'!F71))),'Data Summary'!DC77="Yes"),OFFSET('Sanitation Data'!$F$12,0,10*ROW('Sanitation Data'!F71)),NA())</f>
        <v>#N/A</v>
      </c>
      <c r="AO77" s="103" t="e">
        <f ca="true">+IF(AND(ISNUMBER(OFFSET('Sanitation Data'!$F$13,0,10*ROW('Sanitation Data'!F71))),'Data Summary'!DD77="Yes"),OFFSET('Sanitation Data'!$F$13,0,10*ROW('Sanitation Data'!F71)),NA())</f>
        <v>#N/A</v>
      </c>
      <c r="AP77" s="103" t="e">
        <f ca="true">+IF(AND(ISNUMBER(OFFSET('Sanitation Data'!$G$5,0,10*ROW('Sanitation Data'!G71))),'Data Summary'!DE77="Yes"),100-OFFSET('Sanitation Data'!$G$5,0,10*ROW('Sanitation Data'!G71)),NA())</f>
        <v>#N/A</v>
      </c>
      <c r="AQ77" s="103" t="e">
        <f ca="true">+IF(AND(ISNUMBER(OFFSET('Sanitation Data'!$G$7,0,10*ROW('Sanitation Data'!G71))),'Data Summary'!DF77="Yes"),OFFSET('Sanitation Data'!$G$7,0,10*ROW('Sanitation Data'!G71)),NA())</f>
        <v>#N/A</v>
      </c>
      <c r="AR77" s="103" t="e">
        <f ca="true">+IF(AND(ISNUMBER(OFFSET('Sanitation Data'!$G$11,0,10*ROW('Sanitation Data'!G71))),'Data Summary'!DG77="Yes"),OFFSET('Sanitation Data'!$G$11,0,10*ROW('Sanitation Data'!G71)),NA())</f>
        <v>#N/A</v>
      </c>
      <c r="AS77" s="103" t="e">
        <f ca="true">+IF(AND(ISNUMBER(OFFSET('Sanitation Data'!$G$12,0,10*ROW('Sanitation Data'!G71))),'Data Summary'!DH77="Yes"),OFFSET('Sanitation Data'!$G$12,0,10*ROW('Sanitation Data'!G71)),NA())</f>
        <v>#N/A</v>
      </c>
      <c r="AT77" s="103" t="e">
        <f ca="true">+IF(AND(ISNUMBER(OFFSET('Sanitation Data'!$G$13,0,10*ROW('Sanitation Data'!G71))),'Data Summary'!DI77="Yes"),OFFSET('Sanitation Data'!$G$13,0,10*ROW('Sanitation Data'!G71)),NA())</f>
        <v>#N/A</v>
      </c>
      <c r="AU77" s="103" t="e">
        <f ca="true">+IF(AND(ISNUMBER(OFFSET('Sanitation Data'!$H$5,0,10*ROW('Sanitation Data'!H71))),'Data Summary'!DJ77="Yes"),100-OFFSET('Sanitation Data'!$H$5,0,10*ROW('Sanitation Data'!H71)),NA())</f>
        <v>#N/A</v>
      </c>
      <c r="AV77" s="103" t="e">
        <f ca="true">+IF(AND(ISNUMBER(OFFSET('Sanitation Data'!$H$7,0,10*ROW('Sanitation Data'!H71))),'Data Summary'!DK77="Yes"),OFFSET('Sanitation Data'!$H$7,0,10*ROW('Sanitation Data'!H71)),NA())</f>
        <v>#N/A</v>
      </c>
      <c r="AW77" s="103" t="e">
        <f ca="true">+IF(AND(ISNUMBER(OFFSET('Sanitation Data'!$H$11,0,10*ROW('Sanitation Data'!H71))),'Data Summary'!DL77="Yes"),OFFSET('Sanitation Data'!$H$11,0,10*ROW('Sanitation Data'!H71)),NA())</f>
        <v>#N/A</v>
      </c>
      <c r="AX77" s="103" t="e">
        <f ca="true">+IF(AND(ISNUMBER(OFFSET('Sanitation Data'!$H$12,0,10*ROW('Sanitation Data'!H71))),'Data Summary'!DM77="Yes"),OFFSET('Sanitation Data'!$H$12,0,10*ROW('Sanitation Data'!H71)),NA())</f>
        <v>#N/A</v>
      </c>
      <c r="AY77" s="103" t="e">
        <f ca="true">+IF(AND(ISNUMBER(OFFSET('Sanitation Data'!$H$13,0,10*ROW('Sanitation Data'!H71))),'Data Summary'!DN77="Yes"),OFFSET('Sanitation Data'!$H$13,0,10*ROW('Sanitation Data'!H71)),NA())</f>
        <v>#N/A</v>
      </c>
      <c r="AZ77" s="108" t="e">
        <f ca="true">+IF(AND(ISNUMBER(OFFSET('Hygiene Data'!$C$6,0,10*ROW('Hygiene Data'!C71))),'Data Summary'!DO77="Yes"),OFFSET('Hygiene Data'!$C$6,0,10*ROW('Hygiene Data'!C71)),NA())</f>
        <v>#N/A</v>
      </c>
      <c r="BA77" s="108" t="e">
        <f ca="true">+IF(AND(ISNUMBER(OFFSET('Hygiene Data'!$C$8,0,10*ROW('Hygiene Data'!C71))),'Data Summary'!DP77="Yes"),OFFSET('Hygiene Data'!$C$8,0,10*ROW('Hygiene Data'!C71)),NA())</f>
        <v>#N/A</v>
      </c>
      <c r="BB77" s="108" t="e">
        <f ca="true">+IF(AND(ISNUMBER(OFFSET('Hygiene Data'!$C$10,0,10*ROW('Hygiene Data'!C71))),'Data Summary'!DQ77="Yes"),OFFSET('Hygiene Data'!$C$10,0,10*ROW('Hygiene Data'!C71)),NA())</f>
        <v>#N/A</v>
      </c>
      <c r="BC77" s="108" t="e">
        <f ca="true">+IF(AND(ISNUMBER(OFFSET('Hygiene Data'!$D$6,0,10*ROW('Hygiene Data'!D71))),'Data Summary'!DR77="Yes"),OFFSET('Hygiene Data'!$D$6,0,10*ROW('Hygiene Data'!D71)),NA())</f>
        <v>#N/A</v>
      </c>
      <c r="BD77" s="108" t="e">
        <f ca="true">+IF(AND(ISNUMBER(OFFSET('Hygiene Data'!$D$8,0,10*ROW('Hygiene Data'!D71))),'Data Summary'!DS77="Yes"),OFFSET('Hygiene Data'!$D$8,0,10*ROW('Hygiene Data'!D71)),NA())</f>
        <v>#N/A</v>
      </c>
      <c r="BE77" s="108" t="e">
        <f ca="true">+IF(AND(ISNUMBER(OFFSET('Hygiene Data'!$D$10,0,10*ROW('Hygiene Data'!D71))),'Data Summary'!DT77="Yes"),OFFSET('Hygiene Data'!$D$10,0,10*ROW('Hygiene Data'!D71)),NA())</f>
        <v>#N/A</v>
      </c>
      <c r="BF77" s="108" t="e">
        <f ca="true">+IF(AND(ISNUMBER(OFFSET('Hygiene Data'!$E$6,0,10*ROW('Hygiene Data'!E71))),'Data Summary'!DU77="Yes"),OFFSET('Hygiene Data'!$E$6,0,10*ROW('Hygiene Data'!E71)),NA())</f>
        <v>#N/A</v>
      </c>
      <c r="BG77" s="108" t="e">
        <f ca="true">+IF(AND(ISNUMBER(OFFSET('Hygiene Data'!$E$8,0,10*ROW('Hygiene Data'!E71))),'Data Summary'!DV77="Yes"),OFFSET('Hygiene Data'!$E$8,0,10*ROW('Hygiene Data'!E71)),NA())</f>
        <v>#N/A</v>
      </c>
      <c r="BH77" s="108" t="e">
        <f ca="true">+IF(AND(ISNUMBER(OFFSET('Hygiene Data'!$E$10,0,10*ROW('Hygiene Data'!E71))),'Data Summary'!DW77="Yes"),OFFSET('Hygiene Data'!$E$10,0,10*ROW('Hygiene Data'!E71)),NA())</f>
        <v>#N/A</v>
      </c>
      <c r="BI77" s="108" t="e">
        <f ca="true">+IF(AND(ISNUMBER(OFFSET('Hygiene Data'!$F$6,0,10*ROW('Hygiene Data'!F71))),'Data Summary'!DX77="Yes"),OFFSET('Hygiene Data'!$F$6,0,10*ROW('Hygiene Data'!F71)),NA())</f>
        <v>#N/A</v>
      </c>
      <c r="BJ77" s="108" t="e">
        <f ca="true">+IF(AND(ISNUMBER(OFFSET('Hygiene Data'!$F$8,0,10*ROW('Hygiene Data'!F71))),'Data Summary'!DY77="Yes"),OFFSET('Hygiene Data'!$F$8,0,10*ROW('Hygiene Data'!F71)),NA())</f>
        <v>#N/A</v>
      </c>
      <c r="BK77" s="108" t="e">
        <f ca="true">+IF(AND(ISNUMBER(OFFSET('Hygiene Data'!$F$10,0,10*ROW('Hygiene Data'!F71))),'Data Summary'!DZ77="Yes"),OFFSET('Hygiene Data'!$F$10,0,10*ROW('Hygiene Data'!F71)),NA())</f>
        <v>#N/A</v>
      </c>
      <c r="BL77" s="108" t="e">
        <f ca="true">+IF(AND(ISNUMBER(OFFSET('Hygiene Data'!$G$6,0,10*ROW('Hygiene Data'!G71))),'Data Summary'!EA77="Yes"),OFFSET('Hygiene Data'!$G$6,0,10*ROW('Hygiene Data'!G71)),NA())</f>
        <v>#N/A</v>
      </c>
      <c r="BM77" s="108" t="e">
        <f ca="true">+IF(AND(ISNUMBER(OFFSET('Hygiene Data'!$G$8,0,10*ROW('Hygiene Data'!G71))),'Data Summary'!EB77="Yes"),OFFSET('Hygiene Data'!$G$8,0,10*ROW('Hygiene Data'!G71)),NA())</f>
        <v>#N/A</v>
      </c>
      <c r="BN77" s="108" t="e">
        <f ca="true">+IF(AND(ISNUMBER(OFFSET('Hygiene Data'!$G$10,0,10*ROW('Hygiene Data'!G71))),'Data Summary'!EC77="Yes"),OFFSET('Hygiene Data'!$G$10,0,10*ROW('Hygiene Data'!G71)),NA())</f>
        <v>#N/A</v>
      </c>
      <c r="BO77" s="108" t="e">
        <f ca="true">+IF(AND(ISNUMBER(OFFSET('Hygiene Data'!$H$6,0,10*ROW('Hygiene Data'!H71))),'Data Summary'!ED77="Yes"),OFFSET('Hygiene Data'!$H$6,0,10*ROW('Hygiene Data'!H71)),NA())</f>
        <v>#N/A</v>
      </c>
      <c r="BP77" s="108" t="e">
        <f ca="true">+IF(AND(ISNUMBER(OFFSET('Hygiene Data'!$H$8,0,10*ROW('Hygiene Data'!H71))),'Data Summary'!EE77="Yes"),OFFSET('Hygiene Data'!$H$8,0,10*ROW('Hygiene Data'!H71)),NA())</f>
        <v>#N/A</v>
      </c>
      <c r="BQ77" s="108" t="e">
        <f ca="true">+IF(AND(ISNUMBER(OFFSET('Hygiene Data'!$H$10,0,10*ROW('Hygiene Data'!H71))),'Data Summary'!EF77="Yes"),OFFSET('Hygiene Data'!$H$10,0,10*ROW('Hygiene Data'!H71)),NA())</f>
        <v>#N/A</v>
      </c>
    </row>
    <row r="78" x14ac:dyDescent="0.2">
      <c r="A78" s="56" t="e">
        <f ca="true">+IF(OFFSET('Water Data'!$B$1,0,10*ROW('Water Data'!B72))="",NA(),OFFSET('Water Data'!$B$1,0,10*ROW('Water Data'!B72)))</f>
        <v>#N/A</v>
      </c>
      <c r="B78" s="56" t="e">
        <f ca="true">+IF(OFFSET('Water Data'!$A$3,0,10*ROW('Water Data'!A75))="",NA(),OFFSET('Water Data'!$A$3,0,10*ROW('Water Data'!A75)))</f>
        <v>#N/A</v>
      </c>
      <c r="C78" s="56" t="e">
        <f ca="true">+IF(OFFSET('Water Data'!$C$3,0,10*ROW('Water Data'!C75))="",NA(),OFFSET('Water Data'!$C$3,0,10*ROW('Water Data'!C75)))</f>
        <v>#N/A</v>
      </c>
      <c r="D78" s="57" t="e">
        <f ca="true">+IF(AND(ISNUMBER(OFFSET('Water Data'!$C$5,0,10*ROW('Water Data'!C72))),'Data Summary'!BS78="Yes"),100-OFFSET('Water Data'!$C$5,0,10*ROW('Water Data'!C72)),NA())</f>
        <v>#N/A</v>
      </c>
      <c r="E78" s="57" t="e">
        <f ca="true">+IF(AND(ISNUMBER(OFFSET('Water Data'!$C$7,0,10*ROW('Water Data'!C72))),'Data Summary'!BT78="Yes"),OFFSET('Water Data'!$C$7,0,10*ROW('Water Data'!C72)),NA())</f>
        <v>#N/A</v>
      </c>
      <c r="F78" s="57" t="e">
        <f ca="true">+IF(AND(ISNUMBER(OFFSET('Water Data'!$C$10,0,10*ROW('Water Data'!C72))),'Data Summary'!BU78="Yes"),OFFSET('Water Data'!$C$10,0,10*ROW('Water Data'!C72)),NA())</f>
        <v>#N/A</v>
      </c>
      <c r="G78" s="57" t="e">
        <f ca="true">+IF(AND(ISNUMBER(OFFSET('Water Data'!$D$5,0,10*ROW('Water Data'!D72))),'Data Summary'!BV78="Yes"),100-OFFSET('Water Data'!$D$5,0,10*ROW('Water Data'!D72)),NA())</f>
        <v>#N/A</v>
      </c>
      <c r="H78" s="57" t="e">
        <f ca="true">+IF(AND(ISNUMBER(OFFSET('Water Data'!$D$7,0,10*ROW('Water Data'!D72))),'Data Summary'!BW78="Yes"),OFFSET('Water Data'!$D$7,0,10*ROW('Water Data'!D72)),NA())</f>
        <v>#N/A</v>
      </c>
      <c r="I78" s="57" t="e">
        <f ca="true">+IF(AND(ISNUMBER(OFFSET('Water Data'!$D$10,0,10*ROW('Water Data'!D72))),'Data Summary'!BX78="Yes"),OFFSET('Water Data'!$D$10,0,10*ROW('Water Data'!D72)),NA())</f>
        <v>#N/A</v>
      </c>
      <c r="J78" s="57" t="e">
        <f ca="true">+IF(AND(ISNUMBER(OFFSET('Water Data'!$E$5,0,10*ROW('Water Data'!E72))),'Data Summary'!BY78="Yes"),100-OFFSET('Water Data'!$E$5,0,10*ROW('Water Data'!E72)),NA())</f>
        <v>#N/A</v>
      </c>
      <c r="K78" s="57" t="e">
        <f ca="true">+IF(AND(ISNUMBER(OFFSET('Water Data'!$E$7,0,10*ROW('Water Data'!E72))),'Data Summary'!BZ78="Yes"),OFFSET('Water Data'!$E$7,0,10*ROW('Water Data'!E72)),NA())</f>
        <v>#N/A</v>
      </c>
      <c r="L78" s="57" t="e">
        <f ca="true">+IF(AND(ISNUMBER(OFFSET('Water Data'!$E$10,0,10*ROW('Water Data'!E72))),'Data Summary'!CA78="Yes"),OFFSET('Water Data'!$E$10,0,10*ROW('Water Data'!E72)),NA())</f>
        <v>#N/A</v>
      </c>
      <c r="M78" s="57" t="e">
        <f ca="true">+IF(AND(ISNUMBER(OFFSET('Water Data'!$F$5,0,10*ROW('Water Data'!F72))),'Data Summary'!CB78="Yes"),100-OFFSET('Water Data'!$F$5,0,10*ROW('Water Data'!F72)),NA())</f>
        <v>#N/A</v>
      </c>
      <c r="N78" s="57" t="e">
        <f ca="true">+IF(AND(ISNUMBER(OFFSET('Water Data'!$F$7,0,10*ROW('Water Data'!F72))),'Data Summary'!CC78="Yes"),OFFSET('Water Data'!$F$7,0,10*ROW('Water Data'!F72)),NA())</f>
        <v>#N/A</v>
      </c>
      <c r="O78" s="57" t="e">
        <f ca="true">+IF(AND(ISNUMBER(OFFSET('Water Data'!$F$10,0,10*ROW('Water Data'!F72))),'Data Summary'!CD78="Yes"),OFFSET('Water Data'!$F$10,0,10*ROW('Water Data'!F72)),NA())</f>
        <v>#N/A</v>
      </c>
      <c r="P78" s="57" t="e">
        <f ca="true">+IF(AND(ISNUMBER(OFFSET('Water Data'!$G$5,0,10*ROW('Water Data'!G72))),'Data Summary'!CE78="Yes"),100-OFFSET('Water Data'!$G$5,0,10*ROW('Water Data'!G72)),NA())</f>
        <v>#N/A</v>
      </c>
      <c r="Q78" s="57" t="e">
        <f ca="true">+IF(AND(ISNUMBER(OFFSET('Water Data'!$G$7,0,10*ROW('Water Data'!G72))),'Data Summary'!CF78="Yes"),OFFSET('Water Data'!$G$7,0,10*ROW('Water Data'!G72)),NA())</f>
        <v>#N/A</v>
      </c>
      <c r="R78" s="57" t="e">
        <f ca="true">+IF(AND(ISNUMBER(OFFSET('Water Data'!$G$10,0,10*ROW('Water Data'!G72))),'Data Summary'!CG78="Yes"),OFFSET('Water Data'!$G$10,0,10*ROW('Water Data'!G72)),NA())</f>
        <v>#N/A</v>
      </c>
      <c r="S78" s="57" t="e">
        <f ca="true">+IF(AND(ISNUMBER(OFFSET('Water Data'!$H$5,0,10*ROW('Water Data'!H72))),'Data Summary'!CH78="Yes"),100-OFFSET('Water Data'!$H$5,0,10*ROW('Water Data'!H72)),NA())</f>
        <v>#N/A</v>
      </c>
      <c r="T78" s="57" t="e">
        <f ca="true">+IF(AND(ISNUMBER(OFFSET('Water Data'!$H$7,0,10*ROW('Water Data'!H72))),'Data Summary'!CI78="Yes"),OFFSET('Water Data'!$H$7,0,10*ROW('Water Data'!H72)),NA())</f>
        <v>#N/A</v>
      </c>
      <c r="U78" s="57" t="e">
        <f ca="true">+IF(AND(ISNUMBER(OFFSET('Water Data'!$H$10,0,10*ROW('Water Data'!H72))),'Data Summary'!CJ78="Yes"),OFFSET('Water Data'!$H$10,0,10*ROW('Water Data'!H72)),NA())</f>
        <v>#N/A</v>
      </c>
      <c r="V78" s="103" t="e">
        <f ca="true">+IF(AND(ISNUMBER(OFFSET('Sanitation Data'!$C$5,0,10*ROW('Sanitation Data'!C72))),'Data Summary'!CK78="Yes"),100-OFFSET('Sanitation Data'!$C$5,0,10*ROW('Sanitation Data'!C72)),NA())</f>
        <v>#N/A</v>
      </c>
      <c r="W78" s="103" t="e">
        <f ca="true">+IF(AND(ISNUMBER(OFFSET('Sanitation Data'!$C$7,0,10*ROW('Sanitation Data'!C72))),'Data Summary'!CL78="Yes"),OFFSET('Sanitation Data'!$C$7,0,10*ROW('Sanitation Data'!C72)),NA())</f>
        <v>#N/A</v>
      </c>
      <c r="X78" s="103" t="e">
        <f ca="true">+IF(AND(ISNUMBER(OFFSET('Sanitation Data'!$C$11,0,10*ROW('Sanitation Data'!C72))),'Data Summary'!CM78="Yes"),OFFSET('Sanitation Data'!$C$11,0,10*ROW('Sanitation Data'!C72)),NA())</f>
        <v>#N/A</v>
      </c>
      <c r="Y78" s="103" t="e">
        <f ca="true">+IF(AND(ISNUMBER(OFFSET('Sanitation Data'!$C$12,0,10*ROW('Sanitation Data'!C72))),'Data Summary'!CN78="Yes"),OFFSET('Sanitation Data'!$C$12,0,10*ROW('Sanitation Data'!C72)),NA())</f>
        <v>#N/A</v>
      </c>
      <c r="Z78" s="103" t="e">
        <f ca="true">+IF(AND(ISNUMBER(OFFSET('Sanitation Data'!$C$13,0,10*ROW('Sanitation Data'!C72))),'Data Summary'!CO78="Yes"),OFFSET('Sanitation Data'!$C$13,0,10*ROW('Sanitation Data'!C72)),NA())</f>
        <v>#N/A</v>
      </c>
      <c r="AA78" s="103" t="e">
        <f ca="true">+IF(AND(ISNUMBER(OFFSET('Sanitation Data'!$D$5,0,10*ROW('Sanitation Data'!D72))),'Data Summary'!CP78="Yes"),100-OFFSET('Sanitation Data'!$D$5,0,10*ROW('Sanitation Data'!D72)),NA())</f>
        <v>#N/A</v>
      </c>
      <c r="AB78" s="103" t="e">
        <f ca="true">+IF(AND(ISNUMBER(OFFSET('Sanitation Data'!$D$7,0,10*ROW('Sanitation Data'!D72))),'Data Summary'!CQ78="Yes"),OFFSET('Sanitation Data'!$D$7,0,10*ROW('Sanitation Data'!D72)),NA())</f>
        <v>#N/A</v>
      </c>
      <c r="AC78" s="103" t="e">
        <f ca="true">+IF(AND(ISNUMBER(OFFSET('Sanitation Data'!$D$11,0,10*ROW('Sanitation Data'!D72))),'Data Summary'!CR78="Yes"),OFFSET('Sanitation Data'!$D$11,0,10*ROW('Sanitation Data'!D72)),NA())</f>
        <v>#N/A</v>
      </c>
      <c r="AD78" s="103" t="e">
        <f ca="true">+IF(AND(ISNUMBER(OFFSET('Sanitation Data'!$D$12,0,10*ROW('Sanitation Data'!D72))),'Data Summary'!CS78="Yes"),OFFSET('Sanitation Data'!$D$12,0,10*ROW('Sanitation Data'!D72)),NA())</f>
        <v>#N/A</v>
      </c>
      <c r="AE78" s="103" t="e">
        <f ca="true">+IF(AND(ISNUMBER(OFFSET('Sanitation Data'!$D$13,0,10*ROW('Sanitation Data'!D72))),'Data Summary'!CT78="Yes"),OFFSET('Sanitation Data'!$D$13,0,10*ROW('Sanitation Data'!D72)),NA())</f>
        <v>#N/A</v>
      </c>
      <c r="AF78" s="103" t="e">
        <f ca="true">+IF(AND(ISNUMBER(OFFSET('Sanitation Data'!$E$5,0,10*ROW('Sanitation Data'!E72))),'Data Summary'!CU78="Yes"),100-OFFSET('Sanitation Data'!$E$5,0,10*ROW('Sanitation Data'!E72)),NA())</f>
        <v>#N/A</v>
      </c>
      <c r="AG78" s="103" t="e">
        <f ca="true">+IF(AND(ISNUMBER(OFFSET('Sanitation Data'!$E$7,0,10*ROW('Sanitation Data'!E72))),'Data Summary'!CV78="Yes"),OFFSET('Sanitation Data'!$E$7,0,10*ROW('Sanitation Data'!E72)),NA())</f>
        <v>#N/A</v>
      </c>
      <c r="AH78" s="103" t="e">
        <f ca="true">+IF(AND(ISNUMBER(OFFSET('Sanitation Data'!$E$11,0,10*ROW('Sanitation Data'!E72))),'Data Summary'!CW78="Yes"),OFFSET('Sanitation Data'!$E$11,0,10*ROW('Sanitation Data'!E72)),NA())</f>
        <v>#N/A</v>
      </c>
      <c r="AI78" s="103" t="e">
        <f ca="true">+IF(AND(ISNUMBER(OFFSET('Sanitation Data'!$E$12,0,10*ROW('Sanitation Data'!E72))),'Data Summary'!CX78="Yes"),OFFSET('Sanitation Data'!$E$12,0,10*ROW('Sanitation Data'!E72)),NA())</f>
        <v>#N/A</v>
      </c>
      <c r="AJ78" s="103" t="e">
        <f ca="true">+IF(AND(ISNUMBER(OFFSET('Sanitation Data'!$E$13,0,10*ROW('Sanitation Data'!E72))),'Data Summary'!CY78="Yes"),OFFSET('Sanitation Data'!$E$13,0,10*ROW('Sanitation Data'!E72)),NA())</f>
        <v>#N/A</v>
      </c>
      <c r="AK78" s="103" t="e">
        <f ca="true">+IF(AND(ISNUMBER(OFFSET('Sanitation Data'!$F$5,0,10*ROW('Sanitation Data'!F72))),'Data Summary'!CZ78="Yes"),100-OFFSET('Sanitation Data'!$F$5,0,10*ROW('Sanitation Data'!F72)),NA())</f>
        <v>#N/A</v>
      </c>
      <c r="AL78" s="103" t="e">
        <f ca="true">+IF(AND(ISNUMBER(OFFSET('Sanitation Data'!$F$7,0,10*ROW('Sanitation Data'!F72))),'Data Summary'!DA78="Yes"),OFFSET('Sanitation Data'!$F$7,0,10*ROW('Sanitation Data'!F72)),NA())</f>
        <v>#N/A</v>
      </c>
      <c r="AM78" s="103" t="e">
        <f ca="true">+IF(AND(ISNUMBER(OFFSET('Sanitation Data'!$F$11,0,10*ROW('Sanitation Data'!F72))),'Data Summary'!DB78="Yes"),OFFSET('Sanitation Data'!$F$11,0,10*ROW('Sanitation Data'!F72)),NA())</f>
        <v>#N/A</v>
      </c>
      <c r="AN78" s="103" t="e">
        <f ca="true">+IF(AND(ISNUMBER(OFFSET('Sanitation Data'!$F$12,0,10*ROW('Sanitation Data'!F72))),'Data Summary'!DC78="Yes"),OFFSET('Sanitation Data'!$F$12,0,10*ROW('Sanitation Data'!F72)),NA())</f>
        <v>#N/A</v>
      </c>
      <c r="AO78" s="103" t="e">
        <f ca="true">+IF(AND(ISNUMBER(OFFSET('Sanitation Data'!$F$13,0,10*ROW('Sanitation Data'!F72))),'Data Summary'!DD78="Yes"),OFFSET('Sanitation Data'!$F$13,0,10*ROW('Sanitation Data'!F72)),NA())</f>
        <v>#N/A</v>
      </c>
      <c r="AP78" s="103" t="e">
        <f ca="true">+IF(AND(ISNUMBER(OFFSET('Sanitation Data'!$G$5,0,10*ROW('Sanitation Data'!G72))),'Data Summary'!DE78="Yes"),100-OFFSET('Sanitation Data'!$G$5,0,10*ROW('Sanitation Data'!G72)),NA())</f>
        <v>#N/A</v>
      </c>
      <c r="AQ78" s="103" t="e">
        <f ca="true">+IF(AND(ISNUMBER(OFFSET('Sanitation Data'!$G$7,0,10*ROW('Sanitation Data'!G72))),'Data Summary'!DF78="Yes"),OFFSET('Sanitation Data'!$G$7,0,10*ROW('Sanitation Data'!G72)),NA())</f>
        <v>#N/A</v>
      </c>
      <c r="AR78" s="103" t="e">
        <f ca="true">+IF(AND(ISNUMBER(OFFSET('Sanitation Data'!$G$11,0,10*ROW('Sanitation Data'!G72))),'Data Summary'!DG78="Yes"),OFFSET('Sanitation Data'!$G$11,0,10*ROW('Sanitation Data'!G72)),NA())</f>
        <v>#N/A</v>
      </c>
      <c r="AS78" s="103" t="e">
        <f ca="true">+IF(AND(ISNUMBER(OFFSET('Sanitation Data'!$G$12,0,10*ROW('Sanitation Data'!G72))),'Data Summary'!DH78="Yes"),OFFSET('Sanitation Data'!$G$12,0,10*ROW('Sanitation Data'!G72)),NA())</f>
        <v>#N/A</v>
      </c>
      <c r="AT78" s="103" t="e">
        <f ca="true">+IF(AND(ISNUMBER(OFFSET('Sanitation Data'!$G$13,0,10*ROW('Sanitation Data'!G72))),'Data Summary'!DI78="Yes"),OFFSET('Sanitation Data'!$G$13,0,10*ROW('Sanitation Data'!G72)),NA())</f>
        <v>#N/A</v>
      </c>
      <c r="AU78" s="103" t="e">
        <f ca="true">+IF(AND(ISNUMBER(OFFSET('Sanitation Data'!$H$5,0,10*ROW('Sanitation Data'!H72))),'Data Summary'!DJ78="Yes"),100-OFFSET('Sanitation Data'!$H$5,0,10*ROW('Sanitation Data'!H72)),NA())</f>
        <v>#N/A</v>
      </c>
      <c r="AV78" s="103" t="e">
        <f ca="true">+IF(AND(ISNUMBER(OFFSET('Sanitation Data'!$H$7,0,10*ROW('Sanitation Data'!H72))),'Data Summary'!DK78="Yes"),OFFSET('Sanitation Data'!$H$7,0,10*ROW('Sanitation Data'!H72)),NA())</f>
        <v>#N/A</v>
      </c>
      <c r="AW78" s="103" t="e">
        <f ca="true">+IF(AND(ISNUMBER(OFFSET('Sanitation Data'!$H$11,0,10*ROW('Sanitation Data'!H72))),'Data Summary'!DL78="Yes"),OFFSET('Sanitation Data'!$H$11,0,10*ROW('Sanitation Data'!H72)),NA())</f>
        <v>#N/A</v>
      </c>
      <c r="AX78" s="103" t="e">
        <f ca="true">+IF(AND(ISNUMBER(OFFSET('Sanitation Data'!$H$12,0,10*ROW('Sanitation Data'!H72))),'Data Summary'!DM78="Yes"),OFFSET('Sanitation Data'!$H$12,0,10*ROW('Sanitation Data'!H72)),NA())</f>
        <v>#N/A</v>
      </c>
      <c r="AY78" s="103" t="e">
        <f ca="true">+IF(AND(ISNUMBER(OFFSET('Sanitation Data'!$H$13,0,10*ROW('Sanitation Data'!H72))),'Data Summary'!DN78="Yes"),OFFSET('Sanitation Data'!$H$13,0,10*ROW('Sanitation Data'!H72)),NA())</f>
        <v>#N/A</v>
      </c>
      <c r="AZ78" s="108" t="e">
        <f ca="true">+IF(AND(ISNUMBER(OFFSET('Hygiene Data'!$C$6,0,10*ROW('Hygiene Data'!C72))),'Data Summary'!DO78="Yes"),OFFSET('Hygiene Data'!$C$6,0,10*ROW('Hygiene Data'!C72)),NA())</f>
        <v>#N/A</v>
      </c>
      <c r="BA78" s="108" t="e">
        <f ca="true">+IF(AND(ISNUMBER(OFFSET('Hygiene Data'!$C$8,0,10*ROW('Hygiene Data'!C72))),'Data Summary'!DP78="Yes"),OFFSET('Hygiene Data'!$C$8,0,10*ROW('Hygiene Data'!C72)),NA())</f>
        <v>#N/A</v>
      </c>
      <c r="BB78" s="108" t="e">
        <f ca="true">+IF(AND(ISNUMBER(OFFSET('Hygiene Data'!$C$10,0,10*ROW('Hygiene Data'!C72))),'Data Summary'!DQ78="Yes"),OFFSET('Hygiene Data'!$C$10,0,10*ROW('Hygiene Data'!C72)),NA())</f>
        <v>#N/A</v>
      </c>
      <c r="BC78" s="108" t="e">
        <f ca="true">+IF(AND(ISNUMBER(OFFSET('Hygiene Data'!$D$6,0,10*ROW('Hygiene Data'!D72))),'Data Summary'!DR78="Yes"),OFFSET('Hygiene Data'!$D$6,0,10*ROW('Hygiene Data'!D72)),NA())</f>
        <v>#N/A</v>
      </c>
      <c r="BD78" s="108" t="e">
        <f ca="true">+IF(AND(ISNUMBER(OFFSET('Hygiene Data'!$D$8,0,10*ROW('Hygiene Data'!D72))),'Data Summary'!DS78="Yes"),OFFSET('Hygiene Data'!$D$8,0,10*ROW('Hygiene Data'!D72)),NA())</f>
        <v>#N/A</v>
      </c>
      <c r="BE78" s="108" t="e">
        <f ca="true">+IF(AND(ISNUMBER(OFFSET('Hygiene Data'!$D$10,0,10*ROW('Hygiene Data'!D72))),'Data Summary'!DT78="Yes"),OFFSET('Hygiene Data'!$D$10,0,10*ROW('Hygiene Data'!D72)),NA())</f>
        <v>#N/A</v>
      </c>
      <c r="BF78" s="108" t="e">
        <f ca="true">+IF(AND(ISNUMBER(OFFSET('Hygiene Data'!$E$6,0,10*ROW('Hygiene Data'!E72))),'Data Summary'!DU78="Yes"),OFFSET('Hygiene Data'!$E$6,0,10*ROW('Hygiene Data'!E72)),NA())</f>
        <v>#N/A</v>
      </c>
      <c r="BG78" s="108" t="e">
        <f ca="true">+IF(AND(ISNUMBER(OFFSET('Hygiene Data'!$E$8,0,10*ROW('Hygiene Data'!E72))),'Data Summary'!DV78="Yes"),OFFSET('Hygiene Data'!$E$8,0,10*ROW('Hygiene Data'!E72)),NA())</f>
        <v>#N/A</v>
      </c>
      <c r="BH78" s="108" t="e">
        <f ca="true">+IF(AND(ISNUMBER(OFFSET('Hygiene Data'!$E$10,0,10*ROW('Hygiene Data'!E72))),'Data Summary'!DW78="Yes"),OFFSET('Hygiene Data'!$E$10,0,10*ROW('Hygiene Data'!E72)),NA())</f>
        <v>#N/A</v>
      </c>
      <c r="BI78" s="108" t="e">
        <f ca="true">+IF(AND(ISNUMBER(OFFSET('Hygiene Data'!$F$6,0,10*ROW('Hygiene Data'!F72))),'Data Summary'!DX78="Yes"),OFFSET('Hygiene Data'!$F$6,0,10*ROW('Hygiene Data'!F72)),NA())</f>
        <v>#N/A</v>
      </c>
      <c r="BJ78" s="108" t="e">
        <f ca="true">+IF(AND(ISNUMBER(OFFSET('Hygiene Data'!$F$8,0,10*ROW('Hygiene Data'!F72))),'Data Summary'!DY78="Yes"),OFFSET('Hygiene Data'!$F$8,0,10*ROW('Hygiene Data'!F72)),NA())</f>
        <v>#N/A</v>
      </c>
      <c r="BK78" s="108" t="e">
        <f ca="true">+IF(AND(ISNUMBER(OFFSET('Hygiene Data'!$F$10,0,10*ROW('Hygiene Data'!F72))),'Data Summary'!DZ78="Yes"),OFFSET('Hygiene Data'!$F$10,0,10*ROW('Hygiene Data'!F72)),NA())</f>
        <v>#N/A</v>
      </c>
      <c r="BL78" s="108" t="e">
        <f ca="true">+IF(AND(ISNUMBER(OFFSET('Hygiene Data'!$G$6,0,10*ROW('Hygiene Data'!G72))),'Data Summary'!EA78="Yes"),OFFSET('Hygiene Data'!$G$6,0,10*ROW('Hygiene Data'!G72)),NA())</f>
        <v>#N/A</v>
      </c>
      <c r="BM78" s="108" t="e">
        <f ca="true">+IF(AND(ISNUMBER(OFFSET('Hygiene Data'!$G$8,0,10*ROW('Hygiene Data'!G72))),'Data Summary'!EB78="Yes"),OFFSET('Hygiene Data'!$G$8,0,10*ROW('Hygiene Data'!G72)),NA())</f>
        <v>#N/A</v>
      </c>
      <c r="BN78" s="108" t="e">
        <f ca="true">+IF(AND(ISNUMBER(OFFSET('Hygiene Data'!$G$10,0,10*ROW('Hygiene Data'!G72))),'Data Summary'!EC78="Yes"),OFFSET('Hygiene Data'!$G$10,0,10*ROW('Hygiene Data'!G72)),NA())</f>
        <v>#N/A</v>
      </c>
      <c r="BO78" s="108" t="e">
        <f ca="true">+IF(AND(ISNUMBER(OFFSET('Hygiene Data'!$H$6,0,10*ROW('Hygiene Data'!H72))),'Data Summary'!ED78="Yes"),OFFSET('Hygiene Data'!$H$6,0,10*ROW('Hygiene Data'!H72)),NA())</f>
        <v>#N/A</v>
      </c>
      <c r="BP78" s="108" t="e">
        <f ca="true">+IF(AND(ISNUMBER(OFFSET('Hygiene Data'!$H$8,0,10*ROW('Hygiene Data'!H72))),'Data Summary'!EE78="Yes"),OFFSET('Hygiene Data'!$H$8,0,10*ROW('Hygiene Data'!H72)),NA())</f>
        <v>#N/A</v>
      </c>
      <c r="BQ78" s="108" t="e">
        <f ca="true">+IF(AND(ISNUMBER(OFFSET('Hygiene Data'!$H$10,0,10*ROW('Hygiene Data'!H72))),'Data Summary'!EF78="Yes"),OFFSET('Hygiene Data'!$H$10,0,10*ROW('Hygiene Data'!H72)),NA())</f>
        <v>#N/A</v>
      </c>
    </row>
    <row r="79" x14ac:dyDescent="0.2">
      <c r="A79" s="56" t="e">
        <f ca="true">+IF(OFFSET('Water Data'!$B$1,0,10*ROW('Water Data'!B73))="",NA(),OFFSET('Water Data'!$B$1,0,10*ROW('Water Data'!B73)))</f>
        <v>#N/A</v>
      </c>
      <c r="B79" s="56" t="e">
        <f ca="true">+IF(OFFSET('Water Data'!$A$3,0,10*ROW('Water Data'!A76))="",NA(),OFFSET('Water Data'!$A$3,0,10*ROW('Water Data'!A76)))</f>
        <v>#N/A</v>
      </c>
      <c r="C79" s="56" t="e">
        <f ca="true">+IF(OFFSET('Water Data'!$C$3,0,10*ROW('Water Data'!C76))="",NA(),OFFSET('Water Data'!$C$3,0,10*ROW('Water Data'!C76)))</f>
        <v>#N/A</v>
      </c>
      <c r="D79" s="57" t="e">
        <f ca="true">+IF(AND(ISNUMBER(OFFSET('Water Data'!$C$5,0,10*ROW('Water Data'!C73))),'Data Summary'!BS79="Yes"),100-OFFSET('Water Data'!$C$5,0,10*ROW('Water Data'!C73)),NA())</f>
        <v>#N/A</v>
      </c>
      <c r="E79" s="57" t="e">
        <f ca="true">+IF(AND(ISNUMBER(OFFSET('Water Data'!$C$7,0,10*ROW('Water Data'!C73))),'Data Summary'!BT79="Yes"),OFFSET('Water Data'!$C$7,0,10*ROW('Water Data'!C73)),NA())</f>
        <v>#N/A</v>
      </c>
      <c r="F79" s="57" t="e">
        <f ca="true">+IF(AND(ISNUMBER(OFFSET('Water Data'!$C$10,0,10*ROW('Water Data'!C73))),'Data Summary'!BU79="Yes"),OFFSET('Water Data'!$C$10,0,10*ROW('Water Data'!C73)),NA())</f>
        <v>#N/A</v>
      </c>
      <c r="G79" s="57" t="e">
        <f ca="true">+IF(AND(ISNUMBER(OFFSET('Water Data'!$D$5,0,10*ROW('Water Data'!D73))),'Data Summary'!BV79="Yes"),100-OFFSET('Water Data'!$D$5,0,10*ROW('Water Data'!D73)),NA())</f>
        <v>#N/A</v>
      </c>
      <c r="H79" s="57" t="e">
        <f ca="true">+IF(AND(ISNUMBER(OFFSET('Water Data'!$D$7,0,10*ROW('Water Data'!D73))),'Data Summary'!BW79="Yes"),OFFSET('Water Data'!$D$7,0,10*ROW('Water Data'!D73)),NA())</f>
        <v>#N/A</v>
      </c>
      <c r="I79" s="57" t="e">
        <f ca="true">+IF(AND(ISNUMBER(OFFSET('Water Data'!$D$10,0,10*ROW('Water Data'!D73))),'Data Summary'!BX79="Yes"),OFFSET('Water Data'!$D$10,0,10*ROW('Water Data'!D73)),NA())</f>
        <v>#N/A</v>
      </c>
      <c r="J79" s="57" t="e">
        <f ca="true">+IF(AND(ISNUMBER(OFFSET('Water Data'!$E$5,0,10*ROW('Water Data'!E73))),'Data Summary'!BY79="Yes"),100-OFFSET('Water Data'!$E$5,0,10*ROW('Water Data'!E73)),NA())</f>
        <v>#N/A</v>
      </c>
      <c r="K79" s="57" t="e">
        <f ca="true">+IF(AND(ISNUMBER(OFFSET('Water Data'!$E$7,0,10*ROW('Water Data'!E73))),'Data Summary'!BZ79="Yes"),OFFSET('Water Data'!$E$7,0,10*ROW('Water Data'!E73)),NA())</f>
        <v>#N/A</v>
      </c>
      <c r="L79" s="57" t="e">
        <f ca="true">+IF(AND(ISNUMBER(OFFSET('Water Data'!$E$10,0,10*ROW('Water Data'!E73))),'Data Summary'!CA79="Yes"),OFFSET('Water Data'!$E$10,0,10*ROW('Water Data'!E73)),NA())</f>
        <v>#N/A</v>
      </c>
      <c r="M79" s="57" t="e">
        <f ca="true">+IF(AND(ISNUMBER(OFFSET('Water Data'!$F$5,0,10*ROW('Water Data'!F73))),'Data Summary'!CB79="Yes"),100-OFFSET('Water Data'!$F$5,0,10*ROW('Water Data'!F73)),NA())</f>
        <v>#N/A</v>
      </c>
      <c r="N79" s="57" t="e">
        <f ca="true">+IF(AND(ISNUMBER(OFFSET('Water Data'!$F$7,0,10*ROW('Water Data'!F73))),'Data Summary'!CC79="Yes"),OFFSET('Water Data'!$F$7,0,10*ROW('Water Data'!F73)),NA())</f>
        <v>#N/A</v>
      </c>
      <c r="O79" s="57" t="e">
        <f ca="true">+IF(AND(ISNUMBER(OFFSET('Water Data'!$F$10,0,10*ROW('Water Data'!F73))),'Data Summary'!CD79="Yes"),OFFSET('Water Data'!$F$10,0,10*ROW('Water Data'!F73)),NA())</f>
        <v>#N/A</v>
      </c>
      <c r="P79" s="57" t="e">
        <f ca="true">+IF(AND(ISNUMBER(OFFSET('Water Data'!$G$5,0,10*ROW('Water Data'!G73))),'Data Summary'!CE79="Yes"),100-OFFSET('Water Data'!$G$5,0,10*ROW('Water Data'!G73)),NA())</f>
        <v>#N/A</v>
      </c>
      <c r="Q79" s="57" t="e">
        <f ca="true">+IF(AND(ISNUMBER(OFFSET('Water Data'!$G$7,0,10*ROW('Water Data'!G73))),'Data Summary'!CF79="Yes"),OFFSET('Water Data'!$G$7,0,10*ROW('Water Data'!G73)),NA())</f>
        <v>#N/A</v>
      </c>
      <c r="R79" s="57" t="e">
        <f ca="true">+IF(AND(ISNUMBER(OFFSET('Water Data'!$G$10,0,10*ROW('Water Data'!G73))),'Data Summary'!CG79="Yes"),OFFSET('Water Data'!$G$10,0,10*ROW('Water Data'!G73)),NA())</f>
        <v>#N/A</v>
      </c>
      <c r="S79" s="57" t="e">
        <f ca="true">+IF(AND(ISNUMBER(OFFSET('Water Data'!$H$5,0,10*ROW('Water Data'!H73))),'Data Summary'!CH79="Yes"),100-OFFSET('Water Data'!$H$5,0,10*ROW('Water Data'!H73)),NA())</f>
        <v>#N/A</v>
      </c>
      <c r="T79" s="57" t="e">
        <f ca="true">+IF(AND(ISNUMBER(OFFSET('Water Data'!$H$7,0,10*ROW('Water Data'!H73))),'Data Summary'!CI79="Yes"),OFFSET('Water Data'!$H$7,0,10*ROW('Water Data'!H73)),NA())</f>
        <v>#N/A</v>
      </c>
      <c r="U79" s="57" t="e">
        <f ca="true">+IF(AND(ISNUMBER(OFFSET('Water Data'!$H$10,0,10*ROW('Water Data'!H73))),'Data Summary'!CJ79="Yes"),OFFSET('Water Data'!$H$10,0,10*ROW('Water Data'!H73)),NA())</f>
        <v>#N/A</v>
      </c>
      <c r="V79" s="103" t="e">
        <f ca="true">+IF(AND(ISNUMBER(OFFSET('Sanitation Data'!$C$5,0,10*ROW('Sanitation Data'!C73))),'Data Summary'!CK79="Yes"),100-OFFSET('Sanitation Data'!$C$5,0,10*ROW('Sanitation Data'!C73)),NA())</f>
        <v>#N/A</v>
      </c>
      <c r="W79" s="103" t="e">
        <f ca="true">+IF(AND(ISNUMBER(OFFSET('Sanitation Data'!$C$7,0,10*ROW('Sanitation Data'!C73))),'Data Summary'!CL79="Yes"),OFFSET('Sanitation Data'!$C$7,0,10*ROW('Sanitation Data'!C73)),NA())</f>
        <v>#N/A</v>
      </c>
      <c r="X79" s="103" t="e">
        <f ca="true">+IF(AND(ISNUMBER(OFFSET('Sanitation Data'!$C$11,0,10*ROW('Sanitation Data'!C73))),'Data Summary'!CM79="Yes"),OFFSET('Sanitation Data'!$C$11,0,10*ROW('Sanitation Data'!C73)),NA())</f>
        <v>#N/A</v>
      </c>
      <c r="Y79" s="103" t="e">
        <f ca="true">+IF(AND(ISNUMBER(OFFSET('Sanitation Data'!$C$12,0,10*ROW('Sanitation Data'!C73))),'Data Summary'!CN79="Yes"),OFFSET('Sanitation Data'!$C$12,0,10*ROW('Sanitation Data'!C73)),NA())</f>
        <v>#N/A</v>
      </c>
      <c r="Z79" s="103" t="e">
        <f ca="true">+IF(AND(ISNUMBER(OFFSET('Sanitation Data'!$C$13,0,10*ROW('Sanitation Data'!C73))),'Data Summary'!CO79="Yes"),OFFSET('Sanitation Data'!$C$13,0,10*ROW('Sanitation Data'!C73)),NA())</f>
        <v>#N/A</v>
      </c>
      <c r="AA79" s="103" t="e">
        <f ca="true">+IF(AND(ISNUMBER(OFFSET('Sanitation Data'!$D$5,0,10*ROW('Sanitation Data'!D73))),'Data Summary'!CP79="Yes"),100-OFFSET('Sanitation Data'!$D$5,0,10*ROW('Sanitation Data'!D73)),NA())</f>
        <v>#N/A</v>
      </c>
      <c r="AB79" s="103" t="e">
        <f ca="true">+IF(AND(ISNUMBER(OFFSET('Sanitation Data'!$D$7,0,10*ROW('Sanitation Data'!D73))),'Data Summary'!CQ79="Yes"),OFFSET('Sanitation Data'!$D$7,0,10*ROW('Sanitation Data'!D73)),NA())</f>
        <v>#N/A</v>
      </c>
      <c r="AC79" s="103" t="e">
        <f ca="true">+IF(AND(ISNUMBER(OFFSET('Sanitation Data'!$D$11,0,10*ROW('Sanitation Data'!D73))),'Data Summary'!CR79="Yes"),OFFSET('Sanitation Data'!$D$11,0,10*ROW('Sanitation Data'!D73)),NA())</f>
        <v>#N/A</v>
      </c>
      <c r="AD79" s="103" t="e">
        <f ca="true">+IF(AND(ISNUMBER(OFFSET('Sanitation Data'!$D$12,0,10*ROW('Sanitation Data'!D73))),'Data Summary'!CS79="Yes"),OFFSET('Sanitation Data'!$D$12,0,10*ROW('Sanitation Data'!D73)),NA())</f>
        <v>#N/A</v>
      </c>
      <c r="AE79" s="103" t="e">
        <f ca="true">+IF(AND(ISNUMBER(OFFSET('Sanitation Data'!$D$13,0,10*ROW('Sanitation Data'!D73))),'Data Summary'!CT79="Yes"),OFFSET('Sanitation Data'!$D$13,0,10*ROW('Sanitation Data'!D73)),NA())</f>
        <v>#N/A</v>
      </c>
      <c r="AF79" s="103" t="e">
        <f ca="true">+IF(AND(ISNUMBER(OFFSET('Sanitation Data'!$E$5,0,10*ROW('Sanitation Data'!E73))),'Data Summary'!CU79="Yes"),100-OFFSET('Sanitation Data'!$E$5,0,10*ROW('Sanitation Data'!E73)),NA())</f>
        <v>#N/A</v>
      </c>
      <c r="AG79" s="103" t="e">
        <f ca="true">+IF(AND(ISNUMBER(OFFSET('Sanitation Data'!$E$7,0,10*ROW('Sanitation Data'!E73))),'Data Summary'!CV79="Yes"),OFFSET('Sanitation Data'!$E$7,0,10*ROW('Sanitation Data'!E73)),NA())</f>
        <v>#N/A</v>
      </c>
      <c r="AH79" s="103" t="e">
        <f ca="true">+IF(AND(ISNUMBER(OFFSET('Sanitation Data'!$E$11,0,10*ROW('Sanitation Data'!E73))),'Data Summary'!CW79="Yes"),OFFSET('Sanitation Data'!$E$11,0,10*ROW('Sanitation Data'!E73)),NA())</f>
        <v>#N/A</v>
      </c>
      <c r="AI79" s="103" t="e">
        <f ca="true">+IF(AND(ISNUMBER(OFFSET('Sanitation Data'!$E$12,0,10*ROW('Sanitation Data'!E73))),'Data Summary'!CX79="Yes"),OFFSET('Sanitation Data'!$E$12,0,10*ROW('Sanitation Data'!E73)),NA())</f>
        <v>#N/A</v>
      </c>
      <c r="AJ79" s="103" t="e">
        <f ca="true">+IF(AND(ISNUMBER(OFFSET('Sanitation Data'!$E$13,0,10*ROW('Sanitation Data'!E73))),'Data Summary'!CY79="Yes"),OFFSET('Sanitation Data'!$E$13,0,10*ROW('Sanitation Data'!E73)),NA())</f>
        <v>#N/A</v>
      </c>
      <c r="AK79" s="103" t="e">
        <f ca="true">+IF(AND(ISNUMBER(OFFSET('Sanitation Data'!$F$5,0,10*ROW('Sanitation Data'!F73))),'Data Summary'!CZ79="Yes"),100-OFFSET('Sanitation Data'!$F$5,0,10*ROW('Sanitation Data'!F73)),NA())</f>
        <v>#N/A</v>
      </c>
      <c r="AL79" s="103" t="e">
        <f ca="true">+IF(AND(ISNUMBER(OFFSET('Sanitation Data'!$F$7,0,10*ROW('Sanitation Data'!F73))),'Data Summary'!DA79="Yes"),OFFSET('Sanitation Data'!$F$7,0,10*ROW('Sanitation Data'!F73)),NA())</f>
        <v>#N/A</v>
      </c>
      <c r="AM79" s="103" t="e">
        <f ca="true">+IF(AND(ISNUMBER(OFFSET('Sanitation Data'!$F$11,0,10*ROW('Sanitation Data'!F73))),'Data Summary'!DB79="Yes"),OFFSET('Sanitation Data'!$F$11,0,10*ROW('Sanitation Data'!F73)),NA())</f>
        <v>#N/A</v>
      </c>
      <c r="AN79" s="103" t="e">
        <f ca="true">+IF(AND(ISNUMBER(OFFSET('Sanitation Data'!$F$12,0,10*ROW('Sanitation Data'!F73))),'Data Summary'!DC79="Yes"),OFFSET('Sanitation Data'!$F$12,0,10*ROW('Sanitation Data'!F73)),NA())</f>
        <v>#N/A</v>
      </c>
      <c r="AO79" s="103" t="e">
        <f ca="true">+IF(AND(ISNUMBER(OFFSET('Sanitation Data'!$F$13,0,10*ROW('Sanitation Data'!F73))),'Data Summary'!DD79="Yes"),OFFSET('Sanitation Data'!$F$13,0,10*ROW('Sanitation Data'!F73)),NA())</f>
        <v>#N/A</v>
      </c>
      <c r="AP79" s="103" t="e">
        <f ca="true">+IF(AND(ISNUMBER(OFFSET('Sanitation Data'!$G$5,0,10*ROW('Sanitation Data'!G73))),'Data Summary'!DE79="Yes"),100-OFFSET('Sanitation Data'!$G$5,0,10*ROW('Sanitation Data'!G73)),NA())</f>
        <v>#N/A</v>
      </c>
      <c r="AQ79" s="103" t="e">
        <f ca="true">+IF(AND(ISNUMBER(OFFSET('Sanitation Data'!$G$7,0,10*ROW('Sanitation Data'!G73))),'Data Summary'!DF79="Yes"),OFFSET('Sanitation Data'!$G$7,0,10*ROW('Sanitation Data'!G73)),NA())</f>
        <v>#N/A</v>
      </c>
      <c r="AR79" s="103" t="e">
        <f ca="true">+IF(AND(ISNUMBER(OFFSET('Sanitation Data'!$G$11,0,10*ROW('Sanitation Data'!G73))),'Data Summary'!DG79="Yes"),OFFSET('Sanitation Data'!$G$11,0,10*ROW('Sanitation Data'!G73)),NA())</f>
        <v>#N/A</v>
      </c>
      <c r="AS79" s="103" t="e">
        <f ca="true">+IF(AND(ISNUMBER(OFFSET('Sanitation Data'!$G$12,0,10*ROW('Sanitation Data'!G73))),'Data Summary'!DH79="Yes"),OFFSET('Sanitation Data'!$G$12,0,10*ROW('Sanitation Data'!G73)),NA())</f>
        <v>#N/A</v>
      </c>
      <c r="AT79" s="103" t="e">
        <f ca="true">+IF(AND(ISNUMBER(OFFSET('Sanitation Data'!$G$13,0,10*ROW('Sanitation Data'!G73))),'Data Summary'!DI79="Yes"),OFFSET('Sanitation Data'!$G$13,0,10*ROW('Sanitation Data'!G73)),NA())</f>
        <v>#N/A</v>
      </c>
      <c r="AU79" s="103" t="e">
        <f ca="true">+IF(AND(ISNUMBER(OFFSET('Sanitation Data'!$H$5,0,10*ROW('Sanitation Data'!H73))),'Data Summary'!DJ79="Yes"),100-OFFSET('Sanitation Data'!$H$5,0,10*ROW('Sanitation Data'!H73)),NA())</f>
        <v>#N/A</v>
      </c>
      <c r="AV79" s="103" t="e">
        <f ca="true">+IF(AND(ISNUMBER(OFFSET('Sanitation Data'!$H$7,0,10*ROW('Sanitation Data'!H73))),'Data Summary'!DK79="Yes"),OFFSET('Sanitation Data'!$H$7,0,10*ROW('Sanitation Data'!H73)),NA())</f>
        <v>#N/A</v>
      </c>
      <c r="AW79" s="103" t="e">
        <f ca="true">+IF(AND(ISNUMBER(OFFSET('Sanitation Data'!$H$11,0,10*ROW('Sanitation Data'!H73))),'Data Summary'!DL79="Yes"),OFFSET('Sanitation Data'!$H$11,0,10*ROW('Sanitation Data'!H73)),NA())</f>
        <v>#N/A</v>
      </c>
      <c r="AX79" s="103" t="e">
        <f ca="true">+IF(AND(ISNUMBER(OFFSET('Sanitation Data'!$H$12,0,10*ROW('Sanitation Data'!H73))),'Data Summary'!DM79="Yes"),OFFSET('Sanitation Data'!$H$12,0,10*ROW('Sanitation Data'!H73)),NA())</f>
        <v>#N/A</v>
      </c>
      <c r="AY79" s="103" t="e">
        <f ca="true">+IF(AND(ISNUMBER(OFFSET('Sanitation Data'!$H$13,0,10*ROW('Sanitation Data'!H73))),'Data Summary'!DN79="Yes"),OFFSET('Sanitation Data'!$H$13,0,10*ROW('Sanitation Data'!H73)),NA())</f>
        <v>#N/A</v>
      </c>
      <c r="AZ79" s="108" t="e">
        <f ca="true">+IF(AND(ISNUMBER(OFFSET('Hygiene Data'!$C$6,0,10*ROW('Hygiene Data'!C73))),'Data Summary'!DO79="Yes"),OFFSET('Hygiene Data'!$C$6,0,10*ROW('Hygiene Data'!C73)),NA())</f>
        <v>#N/A</v>
      </c>
      <c r="BA79" s="108" t="e">
        <f ca="true">+IF(AND(ISNUMBER(OFFSET('Hygiene Data'!$C$8,0,10*ROW('Hygiene Data'!C73))),'Data Summary'!DP79="Yes"),OFFSET('Hygiene Data'!$C$8,0,10*ROW('Hygiene Data'!C73)),NA())</f>
        <v>#N/A</v>
      </c>
      <c r="BB79" s="108" t="e">
        <f ca="true">+IF(AND(ISNUMBER(OFFSET('Hygiene Data'!$C$10,0,10*ROW('Hygiene Data'!C73))),'Data Summary'!DQ79="Yes"),OFFSET('Hygiene Data'!$C$10,0,10*ROW('Hygiene Data'!C73)),NA())</f>
        <v>#N/A</v>
      </c>
      <c r="BC79" s="108" t="e">
        <f ca="true">+IF(AND(ISNUMBER(OFFSET('Hygiene Data'!$D$6,0,10*ROW('Hygiene Data'!D73))),'Data Summary'!DR79="Yes"),OFFSET('Hygiene Data'!$D$6,0,10*ROW('Hygiene Data'!D73)),NA())</f>
        <v>#N/A</v>
      </c>
      <c r="BD79" s="108" t="e">
        <f ca="true">+IF(AND(ISNUMBER(OFFSET('Hygiene Data'!$D$8,0,10*ROW('Hygiene Data'!D73))),'Data Summary'!DS79="Yes"),OFFSET('Hygiene Data'!$D$8,0,10*ROW('Hygiene Data'!D73)),NA())</f>
        <v>#N/A</v>
      </c>
      <c r="BE79" s="108" t="e">
        <f ca="true">+IF(AND(ISNUMBER(OFFSET('Hygiene Data'!$D$10,0,10*ROW('Hygiene Data'!D73))),'Data Summary'!DT79="Yes"),OFFSET('Hygiene Data'!$D$10,0,10*ROW('Hygiene Data'!D73)),NA())</f>
        <v>#N/A</v>
      </c>
      <c r="BF79" s="108" t="e">
        <f ca="true">+IF(AND(ISNUMBER(OFFSET('Hygiene Data'!$E$6,0,10*ROW('Hygiene Data'!E73))),'Data Summary'!DU79="Yes"),OFFSET('Hygiene Data'!$E$6,0,10*ROW('Hygiene Data'!E73)),NA())</f>
        <v>#N/A</v>
      </c>
      <c r="BG79" s="108" t="e">
        <f ca="true">+IF(AND(ISNUMBER(OFFSET('Hygiene Data'!$E$8,0,10*ROW('Hygiene Data'!E73))),'Data Summary'!DV79="Yes"),OFFSET('Hygiene Data'!$E$8,0,10*ROW('Hygiene Data'!E73)),NA())</f>
        <v>#N/A</v>
      </c>
      <c r="BH79" s="108" t="e">
        <f ca="true">+IF(AND(ISNUMBER(OFFSET('Hygiene Data'!$E$10,0,10*ROW('Hygiene Data'!E73))),'Data Summary'!DW79="Yes"),OFFSET('Hygiene Data'!$E$10,0,10*ROW('Hygiene Data'!E73)),NA())</f>
        <v>#N/A</v>
      </c>
      <c r="BI79" s="108" t="e">
        <f ca="true">+IF(AND(ISNUMBER(OFFSET('Hygiene Data'!$F$6,0,10*ROW('Hygiene Data'!F73))),'Data Summary'!DX79="Yes"),OFFSET('Hygiene Data'!$F$6,0,10*ROW('Hygiene Data'!F73)),NA())</f>
        <v>#N/A</v>
      </c>
      <c r="BJ79" s="108" t="e">
        <f ca="true">+IF(AND(ISNUMBER(OFFSET('Hygiene Data'!$F$8,0,10*ROW('Hygiene Data'!F73))),'Data Summary'!DY79="Yes"),OFFSET('Hygiene Data'!$F$8,0,10*ROW('Hygiene Data'!F73)),NA())</f>
        <v>#N/A</v>
      </c>
      <c r="BK79" s="108" t="e">
        <f ca="true">+IF(AND(ISNUMBER(OFFSET('Hygiene Data'!$F$10,0,10*ROW('Hygiene Data'!F73))),'Data Summary'!DZ79="Yes"),OFFSET('Hygiene Data'!$F$10,0,10*ROW('Hygiene Data'!F73)),NA())</f>
        <v>#N/A</v>
      </c>
      <c r="BL79" s="108" t="e">
        <f ca="true">+IF(AND(ISNUMBER(OFFSET('Hygiene Data'!$G$6,0,10*ROW('Hygiene Data'!G73))),'Data Summary'!EA79="Yes"),OFFSET('Hygiene Data'!$G$6,0,10*ROW('Hygiene Data'!G73)),NA())</f>
        <v>#N/A</v>
      </c>
      <c r="BM79" s="108" t="e">
        <f ca="true">+IF(AND(ISNUMBER(OFFSET('Hygiene Data'!$G$8,0,10*ROW('Hygiene Data'!G73))),'Data Summary'!EB79="Yes"),OFFSET('Hygiene Data'!$G$8,0,10*ROW('Hygiene Data'!G73)),NA())</f>
        <v>#N/A</v>
      </c>
      <c r="BN79" s="108" t="e">
        <f ca="true">+IF(AND(ISNUMBER(OFFSET('Hygiene Data'!$G$10,0,10*ROW('Hygiene Data'!G73))),'Data Summary'!EC79="Yes"),OFFSET('Hygiene Data'!$G$10,0,10*ROW('Hygiene Data'!G73)),NA())</f>
        <v>#N/A</v>
      </c>
      <c r="BO79" s="108" t="e">
        <f ca="true">+IF(AND(ISNUMBER(OFFSET('Hygiene Data'!$H$6,0,10*ROW('Hygiene Data'!H73))),'Data Summary'!ED79="Yes"),OFFSET('Hygiene Data'!$H$6,0,10*ROW('Hygiene Data'!H73)),NA())</f>
        <v>#N/A</v>
      </c>
      <c r="BP79" s="108" t="e">
        <f ca="true">+IF(AND(ISNUMBER(OFFSET('Hygiene Data'!$H$8,0,10*ROW('Hygiene Data'!H73))),'Data Summary'!EE79="Yes"),OFFSET('Hygiene Data'!$H$8,0,10*ROW('Hygiene Data'!H73)),NA())</f>
        <v>#N/A</v>
      </c>
      <c r="BQ79" s="108" t="e">
        <f ca="true">+IF(AND(ISNUMBER(OFFSET('Hygiene Data'!$H$10,0,10*ROW('Hygiene Data'!H73))),'Data Summary'!EF79="Yes"),OFFSET('Hygiene Data'!$H$10,0,10*ROW('Hygiene Data'!H73)),NA())</f>
        <v>#N/A</v>
      </c>
    </row>
    <row r="80" x14ac:dyDescent="0.2">
      <c r="A80" s="56" t="e">
        <f ca="true">+IF(OFFSET('Water Data'!$B$1,0,10*ROW('Water Data'!B74))="",NA(),OFFSET('Water Data'!$B$1,0,10*ROW('Water Data'!B74)))</f>
        <v>#N/A</v>
      </c>
      <c r="B80" s="56" t="e">
        <f ca="true">+IF(OFFSET('Water Data'!$A$3,0,10*ROW('Water Data'!A77))="",NA(),OFFSET('Water Data'!$A$3,0,10*ROW('Water Data'!A77)))</f>
        <v>#N/A</v>
      </c>
      <c r="C80" s="56" t="e">
        <f ca="true">+IF(OFFSET('Water Data'!$C$3,0,10*ROW('Water Data'!C77))="",NA(),OFFSET('Water Data'!$C$3,0,10*ROW('Water Data'!C77)))</f>
        <v>#N/A</v>
      </c>
      <c r="D80" s="57" t="e">
        <f ca="true">+IF(AND(ISNUMBER(OFFSET('Water Data'!$C$5,0,10*ROW('Water Data'!C74))),'Data Summary'!BS80="Yes"),100-OFFSET('Water Data'!$C$5,0,10*ROW('Water Data'!C74)),NA())</f>
        <v>#N/A</v>
      </c>
      <c r="E80" s="57" t="e">
        <f ca="true">+IF(AND(ISNUMBER(OFFSET('Water Data'!$C$7,0,10*ROW('Water Data'!C74))),'Data Summary'!BT80="Yes"),OFFSET('Water Data'!$C$7,0,10*ROW('Water Data'!C74)),NA())</f>
        <v>#N/A</v>
      </c>
      <c r="F80" s="57" t="e">
        <f ca="true">+IF(AND(ISNUMBER(OFFSET('Water Data'!$C$10,0,10*ROW('Water Data'!C74))),'Data Summary'!BU80="Yes"),OFFSET('Water Data'!$C$10,0,10*ROW('Water Data'!C74)),NA())</f>
        <v>#N/A</v>
      </c>
      <c r="G80" s="57" t="e">
        <f ca="true">+IF(AND(ISNUMBER(OFFSET('Water Data'!$D$5,0,10*ROW('Water Data'!D74))),'Data Summary'!BV80="Yes"),100-OFFSET('Water Data'!$D$5,0,10*ROW('Water Data'!D74)),NA())</f>
        <v>#N/A</v>
      </c>
      <c r="H80" s="57" t="e">
        <f ca="true">+IF(AND(ISNUMBER(OFFSET('Water Data'!$D$7,0,10*ROW('Water Data'!D74))),'Data Summary'!BW80="Yes"),OFFSET('Water Data'!$D$7,0,10*ROW('Water Data'!D74)),NA())</f>
        <v>#N/A</v>
      </c>
      <c r="I80" s="57" t="e">
        <f ca="true">+IF(AND(ISNUMBER(OFFSET('Water Data'!$D$10,0,10*ROW('Water Data'!D74))),'Data Summary'!BX80="Yes"),OFFSET('Water Data'!$D$10,0,10*ROW('Water Data'!D74)),NA())</f>
        <v>#N/A</v>
      </c>
      <c r="J80" s="57" t="e">
        <f ca="true">+IF(AND(ISNUMBER(OFFSET('Water Data'!$E$5,0,10*ROW('Water Data'!E74))),'Data Summary'!BY80="Yes"),100-OFFSET('Water Data'!$E$5,0,10*ROW('Water Data'!E74)),NA())</f>
        <v>#N/A</v>
      </c>
      <c r="K80" s="57" t="e">
        <f ca="true">+IF(AND(ISNUMBER(OFFSET('Water Data'!$E$7,0,10*ROW('Water Data'!E74))),'Data Summary'!BZ80="Yes"),OFFSET('Water Data'!$E$7,0,10*ROW('Water Data'!E74)),NA())</f>
        <v>#N/A</v>
      </c>
      <c r="L80" s="57" t="e">
        <f ca="true">+IF(AND(ISNUMBER(OFFSET('Water Data'!$E$10,0,10*ROW('Water Data'!E74))),'Data Summary'!CA80="Yes"),OFFSET('Water Data'!$E$10,0,10*ROW('Water Data'!E74)),NA())</f>
        <v>#N/A</v>
      </c>
      <c r="M80" s="57" t="e">
        <f ca="true">+IF(AND(ISNUMBER(OFFSET('Water Data'!$F$5,0,10*ROW('Water Data'!F74))),'Data Summary'!CB80="Yes"),100-OFFSET('Water Data'!$F$5,0,10*ROW('Water Data'!F74)),NA())</f>
        <v>#N/A</v>
      </c>
      <c r="N80" s="57" t="e">
        <f ca="true">+IF(AND(ISNUMBER(OFFSET('Water Data'!$F$7,0,10*ROW('Water Data'!F74))),'Data Summary'!CC80="Yes"),OFFSET('Water Data'!$F$7,0,10*ROW('Water Data'!F74)),NA())</f>
        <v>#N/A</v>
      </c>
      <c r="O80" s="57" t="e">
        <f ca="true">+IF(AND(ISNUMBER(OFFSET('Water Data'!$F$10,0,10*ROW('Water Data'!F74))),'Data Summary'!CD80="Yes"),OFFSET('Water Data'!$F$10,0,10*ROW('Water Data'!F74)),NA())</f>
        <v>#N/A</v>
      </c>
      <c r="P80" s="57" t="e">
        <f ca="true">+IF(AND(ISNUMBER(OFFSET('Water Data'!$G$5,0,10*ROW('Water Data'!G74))),'Data Summary'!CE80="Yes"),100-OFFSET('Water Data'!$G$5,0,10*ROW('Water Data'!G74)),NA())</f>
        <v>#N/A</v>
      </c>
      <c r="Q80" s="57" t="e">
        <f ca="true">+IF(AND(ISNUMBER(OFFSET('Water Data'!$G$7,0,10*ROW('Water Data'!G74))),'Data Summary'!CF80="Yes"),OFFSET('Water Data'!$G$7,0,10*ROW('Water Data'!G74)),NA())</f>
        <v>#N/A</v>
      </c>
      <c r="R80" s="57" t="e">
        <f ca="true">+IF(AND(ISNUMBER(OFFSET('Water Data'!$G$10,0,10*ROW('Water Data'!G74))),'Data Summary'!CG80="Yes"),OFFSET('Water Data'!$G$10,0,10*ROW('Water Data'!G74)),NA())</f>
        <v>#N/A</v>
      </c>
      <c r="S80" s="57" t="e">
        <f ca="true">+IF(AND(ISNUMBER(OFFSET('Water Data'!$H$5,0,10*ROW('Water Data'!H74))),'Data Summary'!CH80="Yes"),100-OFFSET('Water Data'!$H$5,0,10*ROW('Water Data'!H74)),NA())</f>
        <v>#N/A</v>
      </c>
      <c r="T80" s="57" t="e">
        <f ca="true">+IF(AND(ISNUMBER(OFFSET('Water Data'!$H$7,0,10*ROW('Water Data'!H74))),'Data Summary'!CI80="Yes"),OFFSET('Water Data'!$H$7,0,10*ROW('Water Data'!H74)),NA())</f>
        <v>#N/A</v>
      </c>
      <c r="U80" s="57" t="e">
        <f ca="true">+IF(AND(ISNUMBER(OFFSET('Water Data'!$H$10,0,10*ROW('Water Data'!H74))),'Data Summary'!CJ80="Yes"),OFFSET('Water Data'!$H$10,0,10*ROW('Water Data'!H74)),NA())</f>
        <v>#N/A</v>
      </c>
      <c r="V80" s="103" t="e">
        <f ca="true">+IF(AND(ISNUMBER(OFFSET('Sanitation Data'!$C$5,0,10*ROW('Sanitation Data'!C74))),'Data Summary'!CK80="Yes"),100-OFFSET('Sanitation Data'!$C$5,0,10*ROW('Sanitation Data'!C74)),NA())</f>
        <v>#N/A</v>
      </c>
      <c r="W80" s="103" t="e">
        <f ca="true">+IF(AND(ISNUMBER(OFFSET('Sanitation Data'!$C$7,0,10*ROW('Sanitation Data'!C74))),'Data Summary'!CL80="Yes"),OFFSET('Sanitation Data'!$C$7,0,10*ROW('Sanitation Data'!C74)),NA())</f>
        <v>#N/A</v>
      </c>
      <c r="X80" s="103" t="e">
        <f ca="true">+IF(AND(ISNUMBER(OFFSET('Sanitation Data'!$C$11,0,10*ROW('Sanitation Data'!C74))),'Data Summary'!CM80="Yes"),OFFSET('Sanitation Data'!$C$11,0,10*ROW('Sanitation Data'!C74)),NA())</f>
        <v>#N/A</v>
      </c>
      <c r="Y80" s="103" t="e">
        <f ca="true">+IF(AND(ISNUMBER(OFFSET('Sanitation Data'!$C$12,0,10*ROW('Sanitation Data'!C74))),'Data Summary'!CN80="Yes"),OFFSET('Sanitation Data'!$C$12,0,10*ROW('Sanitation Data'!C74)),NA())</f>
        <v>#N/A</v>
      </c>
      <c r="Z80" s="103" t="e">
        <f ca="true">+IF(AND(ISNUMBER(OFFSET('Sanitation Data'!$C$13,0,10*ROW('Sanitation Data'!C74))),'Data Summary'!CO80="Yes"),OFFSET('Sanitation Data'!$C$13,0,10*ROW('Sanitation Data'!C74)),NA())</f>
        <v>#N/A</v>
      </c>
      <c r="AA80" s="103" t="e">
        <f ca="true">+IF(AND(ISNUMBER(OFFSET('Sanitation Data'!$D$5,0,10*ROW('Sanitation Data'!D74))),'Data Summary'!CP80="Yes"),100-OFFSET('Sanitation Data'!$D$5,0,10*ROW('Sanitation Data'!D74)),NA())</f>
        <v>#N/A</v>
      </c>
      <c r="AB80" s="103" t="e">
        <f ca="true">+IF(AND(ISNUMBER(OFFSET('Sanitation Data'!$D$7,0,10*ROW('Sanitation Data'!D74))),'Data Summary'!CQ80="Yes"),OFFSET('Sanitation Data'!$D$7,0,10*ROW('Sanitation Data'!D74)),NA())</f>
        <v>#N/A</v>
      </c>
      <c r="AC80" s="103" t="e">
        <f ca="true">+IF(AND(ISNUMBER(OFFSET('Sanitation Data'!$D$11,0,10*ROW('Sanitation Data'!D74))),'Data Summary'!CR80="Yes"),OFFSET('Sanitation Data'!$D$11,0,10*ROW('Sanitation Data'!D74)),NA())</f>
        <v>#N/A</v>
      </c>
      <c r="AD80" s="103" t="e">
        <f ca="true">+IF(AND(ISNUMBER(OFFSET('Sanitation Data'!$D$12,0,10*ROW('Sanitation Data'!D74))),'Data Summary'!CS80="Yes"),OFFSET('Sanitation Data'!$D$12,0,10*ROW('Sanitation Data'!D74)),NA())</f>
        <v>#N/A</v>
      </c>
      <c r="AE80" s="103" t="e">
        <f ca="true">+IF(AND(ISNUMBER(OFFSET('Sanitation Data'!$D$13,0,10*ROW('Sanitation Data'!D74))),'Data Summary'!CT80="Yes"),OFFSET('Sanitation Data'!$D$13,0,10*ROW('Sanitation Data'!D74)),NA())</f>
        <v>#N/A</v>
      </c>
      <c r="AF80" s="103" t="e">
        <f ca="true">+IF(AND(ISNUMBER(OFFSET('Sanitation Data'!$E$5,0,10*ROW('Sanitation Data'!E74))),'Data Summary'!CU80="Yes"),100-OFFSET('Sanitation Data'!$E$5,0,10*ROW('Sanitation Data'!E74)),NA())</f>
        <v>#N/A</v>
      </c>
      <c r="AG80" s="103" t="e">
        <f ca="true">+IF(AND(ISNUMBER(OFFSET('Sanitation Data'!$E$7,0,10*ROW('Sanitation Data'!E74))),'Data Summary'!CV80="Yes"),OFFSET('Sanitation Data'!$E$7,0,10*ROW('Sanitation Data'!E74)),NA())</f>
        <v>#N/A</v>
      </c>
      <c r="AH80" s="103" t="e">
        <f ca="true">+IF(AND(ISNUMBER(OFFSET('Sanitation Data'!$E$11,0,10*ROW('Sanitation Data'!E74))),'Data Summary'!CW80="Yes"),OFFSET('Sanitation Data'!$E$11,0,10*ROW('Sanitation Data'!E74)),NA())</f>
        <v>#N/A</v>
      </c>
      <c r="AI80" s="103" t="e">
        <f ca="true">+IF(AND(ISNUMBER(OFFSET('Sanitation Data'!$E$12,0,10*ROW('Sanitation Data'!E74))),'Data Summary'!CX80="Yes"),OFFSET('Sanitation Data'!$E$12,0,10*ROW('Sanitation Data'!E74)),NA())</f>
        <v>#N/A</v>
      </c>
      <c r="AJ80" s="103" t="e">
        <f ca="true">+IF(AND(ISNUMBER(OFFSET('Sanitation Data'!$E$13,0,10*ROW('Sanitation Data'!E74))),'Data Summary'!CY80="Yes"),OFFSET('Sanitation Data'!$E$13,0,10*ROW('Sanitation Data'!E74)),NA())</f>
        <v>#N/A</v>
      </c>
      <c r="AK80" s="103" t="e">
        <f ca="true">+IF(AND(ISNUMBER(OFFSET('Sanitation Data'!$F$5,0,10*ROW('Sanitation Data'!F74))),'Data Summary'!CZ80="Yes"),100-OFFSET('Sanitation Data'!$F$5,0,10*ROW('Sanitation Data'!F74)),NA())</f>
        <v>#N/A</v>
      </c>
      <c r="AL80" s="103" t="e">
        <f ca="true">+IF(AND(ISNUMBER(OFFSET('Sanitation Data'!$F$7,0,10*ROW('Sanitation Data'!F74))),'Data Summary'!DA80="Yes"),OFFSET('Sanitation Data'!$F$7,0,10*ROW('Sanitation Data'!F74)),NA())</f>
        <v>#N/A</v>
      </c>
      <c r="AM80" s="103" t="e">
        <f ca="true">+IF(AND(ISNUMBER(OFFSET('Sanitation Data'!$F$11,0,10*ROW('Sanitation Data'!F74))),'Data Summary'!DB80="Yes"),OFFSET('Sanitation Data'!$F$11,0,10*ROW('Sanitation Data'!F74)),NA())</f>
        <v>#N/A</v>
      </c>
      <c r="AN80" s="103" t="e">
        <f ca="true">+IF(AND(ISNUMBER(OFFSET('Sanitation Data'!$F$12,0,10*ROW('Sanitation Data'!F74))),'Data Summary'!DC80="Yes"),OFFSET('Sanitation Data'!$F$12,0,10*ROW('Sanitation Data'!F74)),NA())</f>
        <v>#N/A</v>
      </c>
      <c r="AO80" s="103" t="e">
        <f ca="true">+IF(AND(ISNUMBER(OFFSET('Sanitation Data'!$F$13,0,10*ROW('Sanitation Data'!F74))),'Data Summary'!DD80="Yes"),OFFSET('Sanitation Data'!$F$13,0,10*ROW('Sanitation Data'!F74)),NA())</f>
        <v>#N/A</v>
      </c>
      <c r="AP80" s="103" t="e">
        <f ca="true">+IF(AND(ISNUMBER(OFFSET('Sanitation Data'!$G$5,0,10*ROW('Sanitation Data'!G74))),'Data Summary'!DE80="Yes"),100-OFFSET('Sanitation Data'!$G$5,0,10*ROW('Sanitation Data'!G74)),NA())</f>
        <v>#N/A</v>
      </c>
      <c r="AQ80" s="103" t="e">
        <f ca="true">+IF(AND(ISNUMBER(OFFSET('Sanitation Data'!$G$7,0,10*ROW('Sanitation Data'!G74))),'Data Summary'!DF80="Yes"),OFFSET('Sanitation Data'!$G$7,0,10*ROW('Sanitation Data'!G74)),NA())</f>
        <v>#N/A</v>
      </c>
      <c r="AR80" s="103" t="e">
        <f ca="true">+IF(AND(ISNUMBER(OFFSET('Sanitation Data'!$G$11,0,10*ROW('Sanitation Data'!G74))),'Data Summary'!DG80="Yes"),OFFSET('Sanitation Data'!$G$11,0,10*ROW('Sanitation Data'!G74)),NA())</f>
        <v>#N/A</v>
      </c>
      <c r="AS80" s="103" t="e">
        <f ca="true">+IF(AND(ISNUMBER(OFFSET('Sanitation Data'!$G$12,0,10*ROW('Sanitation Data'!G74))),'Data Summary'!DH80="Yes"),OFFSET('Sanitation Data'!$G$12,0,10*ROW('Sanitation Data'!G74)),NA())</f>
        <v>#N/A</v>
      </c>
      <c r="AT80" s="103" t="e">
        <f ca="true">+IF(AND(ISNUMBER(OFFSET('Sanitation Data'!$G$13,0,10*ROW('Sanitation Data'!G74))),'Data Summary'!DI80="Yes"),OFFSET('Sanitation Data'!$G$13,0,10*ROW('Sanitation Data'!G74)),NA())</f>
        <v>#N/A</v>
      </c>
      <c r="AU80" s="103" t="e">
        <f ca="true">+IF(AND(ISNUMBER(OFFSET('Sanitation Data'!$H$5,0,10*ROW('Sanitation Data'!H74))),'Data Summary'!DJ80="Yes"),100-OFFSET('Sanitation Data'!$H$5,0,10*ROW('Sanitation Data'!H74)),NA())</f>
        <v>#N/A</v>
      </c>
      <c r="AV80" s="103" t="e">
        <f ca="true">+IF(AND(ISNUMBER(OFFSET('Sanitation Data'!$H$7,0,10*ROW('Sanitation Data'!H74))),'Data Summary'!DK80="Yes"),OFFSET('Sanitation Data'!$H$7,0,10*ROW('Sanitation Data'!H74)),NA())</f>
        <v>#N/A</v>
      </c>
      <c r="AW80" s="103" t="e">
        <f ca="true">+IF(AND(ISNUMBER(OFFSET('Sanitation Data'!$H$11,0,10*ROW('Sanitation Data'!H74))),'Data Summary'!DL80="Yes"),OFFSET('Sanitation Data'!$H$11,0,10*ROW('Sanitation Data'!H74)),NA())</f>
        <v>#N/A</v>
      </c>
      <c r="AX80" s="103" t="e">
        <f ca="true">+IF(AND(ISNUMBER(OFFSET('Sanitation Data'!$H$12,0,10*ROW('Sanitation Data'!H74))),'Data Summary'!DM80="Yes"),OFFSET('Sanitation Data'!$H$12,0,10*ROW('Sanitation Data'!H74)),NA())</f>
        <v>#N/A</v>
      </c>
      <c r="AY80" s="103" t="e">
        <f ca="true">+IF(AND(ISNUMBER(OFFSET('Sanitation Data'!$H$13,0,10*ROW('Sanitation Data'!H74))),'Data Summary'!DN80="Yes"),OFFSET('Sanitation Data'!$H$13,0,10*ROW('Sanitation Data'!H74)),NA())</f>
        <v>#N/A</v>
      </c>
      <c r="AZ80" s="108" t="e">
        <f ca="true">+IF(AND(ISNUMBER(OFFSET('Hygiene Data'!$C$6,0,10*ROW('Hygiene Data'!C74))),'Data Summary'!DO80="Yes"),OFFSET('Hygiene Data'!$C$6,0,10*ROW('Hygiene Data'!C74)),NA())</f>
        <v>#N/A</v>
      </c>
      <c r="BA80" s="108" t="e">
        <f ca="true">+IF(AND(ISNUMBER(OFFSET('Hygiene Data'!$C$8,0,10*ROW('Hygiene Data'!C74))),'Data Summary'!DP80="Yes"),OFFSET('Hygiene Data'!$C$8,0,10*ROW('Hygiene Data'!C74)),NA())</f>
        <v>#N/A</v>
      </c>
      <c r="BB80" s="108" t="e">
        <f ca="true">+IF(AND(ISNUMBER(OFFSET('Hygiene Data'!$C$10,0,10*ROW('Hygiene Data'!C74))),'Data Summary'!DQ80="Yes"),OFFSET('Hygiene Data'!$C$10,0,10*ROW('Hygiene Data'!C74)),NA())</f>
        <v>#N/A</v>
      </c>
      <c r="BC80" s="108" t="e">
        <f ca="true">+IF(AND(ISNUMBER(OFFSET('Hygiene Data'!$D$6,0,10*ROW('Hygiene Data'!D74))),'Data Summary'!DR80="Yes"),OFFSET('Hygiene Data'!$D$6,0,10*ROW('Hygiene Data'!D74)),NA())</f>
        <v>#N/A</v>
      </c>
      <c r="BD80" s="108" t="e">
        <f ca="true">+IF(AND(ISNUMBER(OFFSET('Hygiene Data'!$D$8,0,10*ROW('Hygiene Data'!D74))),'Data Summary'!DS80="Yes"),OFFSET('Hygiene Data'!$D$8,0,10*ROW('Hygiene Data'!D74)),NA())</f>
        <v>#N/A</v>
      </c>
      <c r="BE80" s="108" t="e">
        <f ca="true">+IF(AND(ISNUMBER(OFFSET('Hygiene Data'!$D$10,0,10*ROW('Hygiene Data'!D74))),'Data Summary'!DT80="Yes"),OFFSET('Hygiene Data'!$D$10,0,10*ROW('Hygiene Data'!D74)),NA())</f>
        <v>#N/A</v>
      </c>
      <c r="BF80" s="108" t="e">
        <f ca="true">+IF(AND(ISNUMBER(OFFSET('Hygiene Data'!$E$6,0,10*ROW('Hygiene Data'!E74))),'Data Summary'!DU80="Yes"),OFFSET('Hygiene Data'!$E$6,0,10*ROW('Hygiene Data'!E74)),NA())</f>
        <v>#N/A</v>
      </c>
      <c r="BG80" s="108" t="e">
        <f ca="true">+IF(AND(ISNUMBER(OFFSET('Hygiene Data'!$E$8,0,10*ROW('Hygiene Data'!E74))),'Data Summary'!DV80="Yes"),OFFSET('Hygiene Data'!$E$8,0,10*ROW('Hygiene Data'!E74)),NA())</f>
        <v>#N/A</v>
      </c>
      <c r="BH80" s="108" t="e">
        <f ca="true">+IF(AND(ISNUMBER(OFFSET('Hygiene Data'!$E$10,0,10*ROW('Hygiene Data'!E74))),'Data Summary'!DW80="Yes"),OFFSET('Hygiene Data'!$E$10,0,10*ROW('Hygiene Data'!E74)),NA())</f>
        <v>#N/A</v>
      </c>
      <c r="BI80" s="108" t="e">
        <f ca="true">+IF(AND(ISNUMBER(OFFSET('Hygiene Data'!$F$6,0,10*ROW('Hygiene Data'!F74))),'Data Summary'!DX80="Yes"),OFFSET('Hygiene Data'!$F$6,0,10*ROW('Hygiene Data'!F74)),NA())</f>
        <v>#N/A</v>
      </c>
      <c r="BJ80" s="108" t="e">
        <f ca="true">+IF(AND(ISNUMBER(OFFSET('Hygiene Data'!$F$8,0,10*ROW('Hygiene Data'!F74))),'Data Summary'!DY80="Yes"),OFFSET('Hygiene Data'!$F$8,0,10*ROW('Hygiene Data'!F74)),NA())</f>
        <v>#N/A</v>
      </c>
      <c r="BK80" s="108" t="e">
        <f ca="true">+IF(AND(ISNUMBER(OFFSET('Hygiene Data'!$F$10,0,10*ROW('Hygiene Data'!F74))),'Data Summary'!DZ80="Yes"),OFFSET('Hygiene Data'!$F$10,0,10*ROW('Hygiene Data'!F74)),NA())</f>
        <v>#N/A</v>
      </c>
      <c r="BL80" s="108" t="e">
        <f ca="true">+IF(AND(ISNUMBER(OFFSET('Hygiene Data'!$G$6,0,10*ROW('Hygiene Data'!G74))),'Data Summary'!EA80="Yes"),OFFSET('Hygiene Data'!$G$6,0,10*ROW('Hygiene Data'!G74)),NA())</f>
        <v>#N/A</v>
      </c>
      <c r="BM80" s="108" t="e">
        <f ca="true">+IF(AND(ISNUMBER(OFFSET('Hygiene Data'!$G$8,0,10*ROW('Hygiene Data'!G74))),'Data Summary'!EB80="Yes"),OFFSET('Hygiene Data'!$G$8,0,10*ROW('Hygiene Data'!G74)),NA())</f>
        <v>#N/A</v>
      </c>
      <c r="BN80" s="108" t="e">
        <f ca="true">+IF(AND(ISNUMBER(OFFSET('Hygiene Data'!$G$10,0,10*ROW('Hygiene Data'!G74))),'Data Summary'!EC80="Yes"),OFFSET('Hygiene Data'!$G$10,0,10*ROW('Hygiene Data'!G74)),NA())</f>
        <v>#N/A</v>
      </c>
      <c r="BO80" s="108" t="e">
        <f ca="true">+IF(AND(ISNUMBER(OFFSET('Hygiene Data'!$H$6,0,10*ROW('Hygiene Data'!H74))),'Data Summary'!ED80="Yes"),OFFSET('Hygiene Data'!$H$6,0,10*ROW('Hygiene Data'!H74)),NA())</f>
        <v>#N/A</v>
      </c>
      <c r="BP80" s="108" t="e">
        <f ca="true">+IF(AND(ISNUMBER(OFFSET('Hygiene Data'!$H$8,0,10*ROW('Hygiene Data'!H74))),'Data Summary'!EE80="Yes"),OFFSET('Hygiene Data'!$H$8,0,10*ROW('Hygiene Data'!H74)),NA())</f>
        <v>#N/A</v>
      </c>
      <c r="BQ80" s="108" t="e">
        <f ca="true">+IF(AND(ISNUMBER(OFFSET('Hygiene Data'!$H$10,0,10*ROW('Hygiene Data'!H74))),'Data Summary'!EF80="Yes"),OFFSET('Hygiene Data'!$H$10,0,10*ROW('Hygiene Data'!H74)),NA())</f>
        <v>#N/A</v>
      </c>
    </row>
    <row r="81" x14ac:dyDescent="0.2">
      <c r="A81" s="56" t="e">
        <f ca="true">+IF(OFFSET('Water Data'!$B$1,0,10*ROW('Water Data'!B75))="",NA(),OFFSET('Water Data'!$B$1,0,10*ROW('Water Data'!B75)))</f>
        <v>#N/A</v>
      </c>
      <c r="B81" s="56" t="e">
        <f ca="true">+IF(OFFSET('Water Data'!$A$3,0,10*ROW('Water Data'!A78))="",NA(),OFFSET('Water Data'!$A$3,0,10*ROW('Water Data'!A78)))</f>
        <v>#N/A</v>
      </c>
      <c r="C81" s="56" t="e">
        <f ca="true">+IF(OFFSET('Water Data'!$C$3,0,10*ROW('Water Data'!C78))="",NA(),OFFSET('Water Data'!$C$3,0,10*ROW('Water Data'!C78)))</f>
        <v>#N/A</v>
      </c>
      <c r="D81" s="57" t="e">
        <f ca="true">+IF(AND(ISNUMBER(OFFSET('Water Data'!$C$5,0,10*ROW('Water Data'!C75))),'Data Summary'!BS81="Yes"),100-OFFSET('Water Data'!$C$5,0,10*ROW('Water Data'!C75)),NA())</f>
        <v>#N/A</v>
      </c>
      <c r="E81" s="57" t="e">
        <f ca="true">+IF(AND(ISNUMBER(OFFSET('Water Data'!$C$7,0,10*ROW('Water Data'!C75))),'Data Summary'!BT81="Yes"),OFFSET('Water Data'!$C$7,0,10*ROW('Water Data'!C75)),NA())</f>
        <v>#N/A</v>
      </c>
      <c r="F81" s="57" t="e">
        <f ca="true">+IF(AND(ISNUMBER(OFFSET('Water Data'!$C$10,0,10*ROW('Water Data'!C75))),'Data Summary'!BU81="Yes"),OFFSET('Water Data'!$C$10,0,10*ROW('Water Data'!C75)),NA())</f>
        <v>#N/A</v>
      </c>
      <c r="G81" s="57" t="e">
        <f ca="true">+IF(AND(ISNUMBER(OFFSET('Water Data'!$D$5,0,10*ROW('Water Data'!D75))),'Data Summary'!BV81="Yes"),100-OFFSET('Water Data'!$D$5,0,10*ROW('Water Data'!D75)),NA())</f>
        <v>#N/A</v>
      </c>
      <c r="H81" s="57" t="e">
        <f ca="true">+IF(AND(ISNUMBER(OFFSET('Water Data'!$D$7,0,10*ROW('Water Data'!D75))),'Data Summary'!BW81="Yes"),OFFSET('Water Data'!$D$7,0,10*ROW('Water Data'!D75)),NA())</f>
        <v>#N/A</v>
      </c>
      <c r="I81" s="57" t="e">
        <f ca="true">+IF(AND(ISNUMBER(OFFSET('Water Data'!$D$10,0,10*ROW('Water Data'!D75))),'Data Summary'!BX81="Yes"),OFFSET('Water Data'!$D$10,0,10*ROW('Water Data'!D75)),NA())</f>
        <v>#N/A</v>
      </c>
      <c r="J81" s="57" t="e">
        <f ca="true">+IF(AND(ISNUMBER(OFFSET('Water Data'!$E$5,0,10*ROW('Water Data'!E75))),'Data Summary'!BY81="Yes"),100-OFFSET('Water Data'!$E$5,0,10*ROW('Water Data'!E75)),NA())</f>
        <v>#N/A</v>
      </c>
      <c r="K81" s="57" t="e">
        <f ca="true">+IF(AND(ISNUMBER(OFFSET('Water Data'!$E$7,0,10*ROW('Water Data'!E75))),'Data Summary'!BZ81="Yes"),OFFSET('Water Data'!$E$7,0,10*ROW('Water Data'!E75)),NA())</f>
        <v>#N/A</v>
      </c>
      <c r="L81" s="57" t="e">
        <f ca="true">+IF(AND(ISNUMBER(OFFSET('Water Data'!$E$10,0,10*ROW('Water Data'!E75))),'Data Summary'!CA81="Yes"),OFFSET('Water Data'!$E$10,0,10*ROW('Water Data'!E75)),NA())</f>
        <v>#N/A</v>
      </c>
      <c r="M81" s="57" t="e">
        <f ca="true">+IF(AND(ISNUMBER(OFFSET('Water Data'!$F$5,0,10*ROW('Water Data'!F75))),'Data Summary'!CB81="Yes"),100-OFFSET('Water Data'!$F$5,0,10*ROW('Water Data'!F75)),NA())</f>
        <v>#N/A</v>
      </c>
      <c r="N81" s="57" t="e">
        <f ca="true">+IF(AND(ISNUMBER(OFFSET('Water Data'!$F$7,0,10*ROW('Water Data'!F75))),'Data Summary'!CC81="Yes"),OFFSET('Water Data'!$F$7,0,10*ROW('Water Data'!F75)),NA())</f>
        <v>#N/A</v>
      </c>
      <c r="O81" s="57" t="e">
        <f ca="true">+IF(AND(ISNUMBER(OFFSET('Water Data'!$F$10,0,10*ROW('Water Data'!F75))),'Data Summary'!CD81="Yes"),OFFSET('Water Data'!$F$10,0,10*ROW('Water Data'!F75)),NA())</f>
        <v>#N/A</v>
      </c>
      <c r="P81" s="57" t="e">
        <f ca="true">+IF(AND(ISNUMBER(OFFSET('Water Data'!$G$5,0,10*ROW('Water Data'!G75))),'Data Summary'!CE81="Yes"),100-OFFSET('Water Data'!$G$5,0,10*ROW('Water Data'!G75)),NA())</f>
        <v>#N/A</v>
      </c>
      <c r="Q81" s="57" t="e">
        <f ca="true">+IF(AND(ISNUMBER(OFFSET('Water Data'!$G$7,0,10*ROW('Water Data'!G75))),'Data Summary'!CF81="Yes"),OFFSET('Water Data'!$G$7,0,10*ROW('Water Data'!G75)),NA())</f>
        <v>#N/A</v>
      </c>
      <c r="R81" s="57" t="e">
        <f ca="true">+IF(AND(ISNUMBER(OFFSET('Water Data'!$G$10,0,10*ROW('Water Data'!G75))),'Data Summary'!CG81="Yes"),OFFSET('Water Data'!$G$10,0,10*ROW('Water Data'!G75)),NA())</f>
        <v>#N/A</v>
      </c>
      <c r="S81" s="57" t="e">
        <f ca="true">+IF(AND(ISNUMBER(OFFSET('Water Data'!$H$5,0,10*ROW('Water Data'!H75))),'Data Summary'!CH81="Yes"),100-OFFSET('Water Data'!$H$5,0,10*ROW('Water Data'!H75)),NA())</f>
        <v>#N/A</v>
      </c>
      <c r="T81" s="57" t="e">
        <f ca="true">+IF(AND(ISNUMBER(OFFSET('Water Data'!$H$7,0,10*ROW('Water Data'!H75))),'Data Summary'!CI81="Yes"),OFFSET('Water Data'!$H$7,0,10*ROW('Water Data'!H75)),NA())</f>
        <v>#N/A</v>
      </c>
      <c r="U81" s="57" t="e">
        <f ca="true">+IF(AND(ISNUMBER(OFFSET('Water Data'!$H$10,0,10*ROW('Water Data'!H75))),'Data Summary'!CJ81="Yes"),OFFSET('Water Data'!$H$10,0,10*ROW('Water Data'!H75)),NA())</f>
        <v>#N/A</v>
      </c>
      <c r="V81" s="103" t="e">
        <f ca="true">+IF(AND(ISNUMBER(OFFSET('Sanitation Data'!$C$5,0,10*ROW('Sanitation Data'!C75))),'Data Summary'!CK81="Yes"),100-OFFSET('Sanitation Data'!$C$5,0,10*ROW('Sanitation Data'!C75)),NA())</f>
        <v>#N/A</v>
      </c>
      <c r="W81" s="103" t="e">
        <f ca="true">+IF(AND(ISNUMBER(OFFSET('Sanitation Data'!$C$7,0,10*ROW('Sanitation Data'!C75))),'Data Summary'!CL81="Yes"),OFFSET('Sanitation Data'!$C$7,0,10*ROW('Sanitation Data'!C75)),NA())</f>
        <v>#N/A</v>
      </c>
      <c r="X81" s="103" t="e">
        <f ca="true">+IF(AND(ISNUMBER(OFFSET('Sanitation Data'!$C$11,0,10*ROW('Sanitation Data'!C75))),'Data Summary'!CM81="Yes"),OFFSET('Sanitation Data'!$C$11,0,10*ROW('Sanitation Data'!C75)),NA())</f>
        <v>#N/A</v>
      </c>
      <c r="Y81" s="103" t="e">
        <f ca="true">+IF(AND(ISNUMBER(OFFSET('Sanitation Data'!$C$12,0,10*ROW('Sanitation Data'!C75))),'Data Summary'!CN81="Yes"),OFFSET('Sanitation Data'!$C$12,0,10*ROW('Sanitation Data'!C75)),NA())</f>
        <v>#N/A</v>
      </c>
      <c r="Z81" s="103" t="e">
        <f ca="true">+IF(AND(ISNUMBER(OFFSET('Sanitation Data'!$C$13,0,10*ROW('Sanitation Data'!C75))),'Data Summary'!CO81="Yes"),OFFSET('Sanitation Data'!$C$13,0,10*ROW('Sanitation Data'!C75)),NA())</f>
        <v>#N/A</v>
      </c>
      <c r="AA81" s="103" t="e">
        <f ca="true">+IF(AND(ISNUMBER(OFFSET('Sanitation Data'!$D$5,0,10*ROW('Sanitation Data'!D75))),'Data Summary'!CP81="Yes"),100-OFFSET('Sanitation Data'!$D$5,0,10*ROW('Sanitation Data'!D75)),NA())</f>
        <v>#N/A</v>
      </c>
      <c r="AB81" s="103" t="e">
        <f ca="true">+IF(AND(ISNUMBER(OFFSET('Sanitation Data'!$D$7,0,10*ROW('Sanitation Data'!D75))),'Data Summary'!CQ81="Yes"),OFFSET('Sanitation Data'!$D$7,0,10*ROW('Sanitation Data'!D75)),NA())</f>
        <v>#N/A</v>
      </c>
      <c r="AC81" s="103" t="e">
        <f ca="true">+IF(AND(ISNUMBER(OFFSET('Sanitation Data'!$D$11,0,10*ROW('Sanitation Data'!D75))),'Data Summary'!CR81="Yes"),OFFSET('Sanitation Data'!$D$11,0,10*ROW('Sanitation Data'!D75)),NA())</f>
        <v>#N/A</v>
      </c>
      <c r="AD81" s="103" t="e">
        <f ca="true">+IF(AND(ISNUMBER(OFFSET('Sanitation Data'!$D$12,0,10*ROW('Sanitation Data'!D75))),'Data Summary'!CS81="Yes"),OFFSET('Sanitation Data'!$D$12,0,10*ROW('Sanitation Data'!D75)),NA())</f>
        <v>#N/A</v>
      </c>
      <c r="AE81" s="103" t="e">
        <f ca="true">+IF(AND(ISNUMBER(OFFSET('Sanitation Data'!$D$13,0,10*ROW('Sanitation Data'!D75))),'Data Summary'!CT81="Yes"),OFFSET('Sanitation Data'!$D$13,0,10*ROW('Sanitation Data'!D75)),NA())</f>
        <v>#N/A</v>
      </c>
      <c r="AF81" s="103" t="e">
        <f ca="true">+IF(AND(ISNUMBER(OFFSET('Sanitation Data'!$E$5,0,10*ROW('Sanitation Data'!E75))),'Data Summary'!CU81="Yes"),100-OFFSET('Sanitation Data'!$E$5,0,10*ROW('Sanitation Data'!E75)),NA())</f>
        <v>#N/A</v>
      </c>
      <c r="AG81" s="103" t="e">
        <f ca="true">+IF(AND(ISNUMBER(OFFSET('Sanitation Data'!$E$7,0,10*ROW('Sanitation Data'!E75))),'Data Summary'!CV81="Yes"),OFFSET('Sanitation Data'!$E$7,0,10*ROW('Sanitation Data'!E75)),NA())</f>
        <v>#N/A</v>
      </c>
      <c r="AH81" s="103" t="e">
        <f ca="true">+IF(AND(ISNUMBER(OFFSET('Sanitation Data'!$E$11,0,10*ROW('Sanitation Data'!E75))),'Data Summary'!CW81="Yes"),OFFSET('Sanitation Data'!$E$11,0,10*ROW('Sanitation Data'!E75)),NA())</f>
        <v>#N/A</v>
      </c>
      <c r="AI81" s="103" t="e">
        <f ca="true">+IF(AND(ISNUMBER(OFFSET('Sanitation Data'!$E$12,0,10*ROW('Sanitation Data'!E75))),'Data Summary'!CX81="Yes"),OFFSET('Sanitation Data'!$E$12,0,10*ROW('Sanitation Data'!E75)),NA())</f>
        <v>#N/A</v>
      </c>
      <c r="AJ81" s="103" t="e">
        <f ca="true">+IF(AND(ISNUMBER(OFFSET('Sanitation Data'!$E$13,0,10*ROW('Sanitation Data'!E75))),'Data Summary'!CY81="Yes"),OFFSET('Sanitation Data'!$E$13,0,10*ROW('Sanitation Data'!E75)),NA())</f>
        <v>#N/A</v>
      </c>
      <c r="AK81" s="103" t="e">
        <f ca="true">+IF(AND(ISNUMBER(OFFSET('Sanitation Data'!$F$5,0,10*ROW('Sanitation Data'!F75))),'Data Summary'!CZ81="Yes"),100-OFFSET('Sanitation Data'!$F$5,0,10*ROW('Sanitation Data'!F75)),NA())</f>
        <v>#N/A</v>
      </c>
      <c r="AL81" s="103" t="e">
        <f ca="true">+IF(AND(ISNUMBER(OFFSET('Sanitation Data'!$F$7,0,10*ROW('Sanitation Data'!F75))),'Data Summary'!DA81="Yes"),OFFSET('Sanitation Data'!$F$7,0,10*ROW('Sanitation Data'!F75)),NA())</f>
        <v>#N/A</v>
      </c>
      <c r="AM81" s="103" t="e">
        <f ca="true">+IF(AND(ISNUMBER(OFFSET('Sanitation Data'!$F$11,0,10*ROW('Sanitation Data'!F75))),'Data Summary'!DB81="Yes"),OFFSET('Sanitation Data'!$F$11,0,10*ROW('Sanitation Data'!F75)),NA())</f>
        <v>#N/A</v>
      </c>
      <c r="AN81" s="103" t="e">
        <f ca="true">+IF(AND(ISNUMBER(OFFSET('Sanitation Data'!$F$12,0,10*ROW('Sanitation Data'!F75))),'Data Summary'!DC81="Yes"),OFFSET('Sanitation Data'!$F$12,0,10*ROW('Sanitation Data'!F75)),NA())</f>
        <v>#N/A</v>
      </c>
      <c r="AO81" s="103" t="e">
        <f ca="true">+IF(AND(ISNUMBER(OFFSET('Sanitation Data'!$F$13,0,10*ROW('Sanitation Data'!F75))),'Data Summary'!DD81="Yes"),OFFSET('Sanitation Data'!$F$13,0,10*ROW('Sanitation Data'!F75)),NA())</f>
        <v>#N/A</v>
      </c>
      <c r="AP81" s="103" t="e">
        <f ca="true">+IF(AND(ISNUMBER(OFFSET('Sanitation Data'!$G$5,0,10*ROW('Sanitation Data'!G75))),'Data Summary'!DE81="Yes"),100-OFFSET('Sanitation Data'!$G$5,0,10*ROW('Sanitation Data'!G75)),NA())</f>
        <v>#N/A</v>
      </c>
      <c r="AQ81" s="103" t="e">
        <f ca="true">+IF(AND(ISNUMBER(OFFSET('Sanitation Data'!$G$7,0,10*ROW('Sanitation Data'!G75))),'Data Summary'!DF81="Yes"),OFFSET('Sanitation Data'!$G$7,0,10*ROW('Sanitation Data'!G75)),NA())</f>
        <v>#N/A</v>
      </c>
      <c r="AR81" s="103" t="e">
        <f ca="true">+IF(AND(ISNUMBER(OFFSET('Sanitation Data'!$G$11,0,10*ROW('Sanitation Data'!G75))),'Data Summary'!DG81="Yes"),OFFSET('Sanitation Data'!$G$11,0,10*ROW('Sanitation Data'!G75)),NA())</f>
        <v>#N/A</v>
      </c>
      <c r="AS81" s="103" t="e">
        <f ca="true">+IF(AND(ISNUMBER(OFFSET('Sanitation Data'!$G$12,0,10*ROW('Sanitation Data'!G75))),'Data Summary'!DH81="Yes"),OFFSET('Sanitation Data'!$G$12,0,10*ROW('Sanitation Data'!G75)),NA())</f>
        <v>#N/A</v>
      </c>
      <c r="AT81" s="103" t="e">
        <f ca="true">+IF(AND(ISNUMBER(OFFSET('Sanitation Data'!$G$13,0,10*ROW('Sanitation Data'!G75))),'Data Summary'!DI81="Yes"),OFFSET('Sanitation Data'!$G$13,0,10*ROW('Sanitation Data'!G75)),NA())</f>
        <v>#N/A</v>
      </c>
      <c r="AU81" s="103" t="e">
        <f ca="true">+IF(AND(ISNUMBER(OFFSET('Sanitation Data'!$H$5,0,10*ROW('Sanitation Data'!H75))),'Data Summary'!DJ81="Yes"),100-OFFSET('Sanitation Data'!$H$5,0,10*ROW('Sanitation Data'!H75)),NA())</f>
        <v>#N/A</v>
      </c>
      <c r="AV81" s="103" t="e">
        <f ca="true">+IF(AND(ISNUMBER(OFFSET('Sanitation Data'!$H$7,0,10*ROW('Sanitation Data'!H75))),'Data Summary'!DK81="Yes"),OFFSET('Sanitation Data'!$H$7,0,10*ROW('Sanitation Data'!H75)),NA())</f>
        <v>#N/A</v>
      </c>
      <c r="AW81" s="103" t="e">
        <f ca="true">+IF(AND(ISNUMBER(OFFSET('Sanitation Data'!$H$11,0,10*ROW('Sanitation Data'!H75))),'Data Summary'!DL81="Yes"),OFFSET('Sanitation Data'!$H$11,0,10*ROW('Sanitation Data'!H75)),NA())</f>
        <v>#N/A</v>
      </c>
      <c r="AX81" s="103" t="e">
        <f ca="true">+IF(AND(ISNUMBER(OFFSET('Sanitation Data'!$H$12,0,10*ROW('Sanitation Data'!H75))),'Data Summary'!DM81="Yes"),OFFSET('Sanitation Data'!$H$12,0,10*ROW('Sanitation Data'!H75)),NA())</f>
        <v>#N/A</v>
      </c>
      <c r="AY81" s="103" t="e">
        <f ca="true">+IF(AND(ISNUMBER(OFFSET('Sanitation Data'!$H$13,0,10*ROW('Sanitation Data'!H75))),'Data Summary'!DN81="Yes"),OFFSET('Sanitation Data'!$H$13,0,10*ROW('Sanitation Data'!H75)),NA())</f>
        <v>#N/A</v>
      </c>
      <c r="AZ81" s="108" t="e">
        <f ca="true">+IF(AND(ISNUMBER(OFFSET('Hygiene Data'!$C$6,0,10*ROW('Hygiene Data'!C75))),'Data Summary'!DO81="Yes"),OFFSET('Hygiene Data'!$C$6,0,10*ROW('Hygiene Data'!C75)),NA())</f>
        <v>#N/A</v>
      </c>
      <c r="BA81" s="108" t="e">
        <f ca="true">+IF(AND(ISNUMBER(OFFSET('Hygiene Data'!$C$8,0,10*ROW('Hygiene Data'!C75))),'Data Summary'!DP81="Yes"),OFFSET('Hygiene Data'!$C$8,0,10*ROW('Hygiene Data'!C75)),NA())</f>
        <v>#N/A</v>
      </c>
      <c r="BB81" s="108" t="e">
        <f ca="true">+IF(AND(ISNUMBER(OFFSET('Hygiene Data'!$C$10,0,10*ROW('Hygiene Data'!C75))),'Data Summary'!DQ81="Yes"),OFFSET('Hygiene Data'!$C$10,0,10*ROW('Hygiene Data'!C75)),NA())</f>
        <v>#N/A</v>
      </c>
      <c r="BC81" s="108" t="e">
        <f ca="true">+IF(AND(ISNUMBER(OFFSET('Hygiene Data'!$D$6,0,10*ROW('Hygiene Data'!D75))),'Data Summary'!DR81="Yes"),OFFSET('Hygiene Data'!$D$6,0,10*ROW('Hygiene Data'!D75)),NA())</f>
        <v>#N/A</v>
      </c>
      <c r="BD81" s="108" t="e">
        <f ca="true">+IF(AND(ISNUMBER(OFFSET('Hygiene Data'!$D$8,0,10*ROW('Hygiene Data'!D75))),'Data Summary'!DS81="Yes"),OFFSET('Hygiene Data'!$D$8,0,10*ROW('Hygiene Data'!D75)),NA())</f>
        <v>#N/A</v>
      </c>
      <c r="BE81" s="108" t="e">
        <f ca="true">+IF(AND(ISNUMBER(OFFSET('Hygiene Data'!$D$10,0,10*ROW('Hygiene Data'!D75))),'Data Summary'!DT81="Yes"),OFFSET('Hygiene Data'!$D$10,0,10*ROW('Hygiene Data'!D75)),NA())</f>
        <v>#N/A</v>
      </c>
      <c r="BF81" s="108" t="e">
        <f ca="true">+IF(AND(ISNUMBER(OFFSET('Hygiene Data'!$E$6,0,10*ROW('Hygiene Data'!E75))),'Data Summary'!DU81="Yes"),OFFSET('Hygiene Data'!$E$6,0,10*ROW('Hygiene Data'!E75)),NA())</f>
        <v>#N/A</v>
      </c>
      <c r="BG81" s="108" t="e">
        <f ca="true">+IF(AND(ISNUMBER(OFFSET('Hygiene Data'!$E$8,0,10*ROW('Hygiene Data'!E75))),'Data Summary'!DV81="Yes"),OFFSET('Hygiene Data'!$E$8,0,10*ROW('Hygiene Data'!E75)),NA())</f>
        <v>#N/A</v>
      </c>
      <c r="BH81" s="108" t="e">
        <f ca="true">+IF(AND(ISNUMBER(OFFSET('Hygiene Data'!$E$10,0,10*ROW('Hygiene Data'!E75))),'Data Summary'!DW81="Yes"),OFFSET('Hygiene Data'!$E$10,0,10*ROW('Hygiene Data'!E75)),NA())</f>
        <v>#N/A</v>
      </c>
      <c r="BI81" s="108" t="e">
        <f ca="true">+IF(AND(ISNUMBER(OFFSET('Hygiene Data'!$F$6,0,10*ROW('Hygiene Data'!F75))),'Data Summary'!DX81="Yes"),OFFSET('Hygiene Data'!$F$6,0,10*ROW('Hygiene Data'!F75)),NA())</f>
        <v>#N/A</v>
      </c>
      <c r="BJ81" s="108" t="e">
        <f ca="true">+IF(AND(ISNUMBER(OFFSET('Hygiene Data'!$F$8,0,10*ROW('Hygiene Data'!F75))),'Data Summary'!DY81="Yes"),OFFSET('Hygiene Data'!$F$8,0,10*ROW('Hygiene Data'!F75)),NA())</f>
        <v>#N/A</v>
      </c>
      <c r="BK81" s="108" t="e">
        <f ca="true">+IF(AND(ISNUMBER(OFFSET('Hygiene Data'!$F$10,0,10*ROW('Hygiene Data'!F75))),'Data Summary'!DZ81="Yes"),OFFSET('Hygiene Data'!$F$10,0,10*ROW('Hygiene Data'!F75)),NA())</f>
        <v>#N/A</v>
      </c>
      <c r="BL81" s="108" t="e">
        <f ca="true">+IF(AND(ISNUMBER(OFFSET('Hygiene Data'!$G$6,0,10*ROW('Hygiene Data'!G75))),'Data Summary'!EA81="Yes"),OFFSET('Hygiene Data'!$G$6,0,10*ROW('Hygiene Data'!G75)),NA())</f>
        <v>#N/A</v>
      </c>
      <c r="BM81" s="108" t="e">
        <f ca="true">+IF(AND(ISNUMBER(OFFSET('Hygiene Data'!$G$8,0,10*ROW('Hygiene Data'!G75))),'Data Summary'!EB81="Yes"),OFFSET('Hygiene Data'!$G$8,0,10*ROW('Hygiene Data'!G75)),NA())</f>
        <v>#N/A</v>
      </c>
      <c r="BN81" s="108" t="e">
        <f ca="true">+IF(AND(ISNUMBER(OFFSET('Hygiene Data'!$G$10,0,10*ROW('Hygiene Data'!G75))),'Data Summary'!EC81="Yes"),OFFSET('Hygiene Data'!$G$10,0,10*ROW('Hygiene Data'!G75)),NA())</f>
        <v>#N/A</v>
      </c>
      <c r="BO81" s="108" t="e">
        <f ca="true">+IF(AND(ISNUMBER(OFFSET('Hygiene Data'!$H$6,0,10*ROW('Hygiene Data'!H75))),'Data Summary'!ED81="Yes"),OFFSET('Hygiene Data'!$H$6,0,10*ROW('Hygiene Data'!H75)),NA())</f>
        <v>#N/A</v>
      </c>
      <c r="BP81" s="108" t="e">
        <f ca="true">+IF(AND(ISNUMBER(OFFSET('Hygiene Data'!$H$8,0,10*ROW('Hygiene Data'!H75))),'Data Summary'!EE81="Yes"),OFFSET('Hygiene Data'!$H$8,0,10*ROW('Hygiene Data'!H75)),NA())</f>
        <v>#N/A</v>
      </c>
      <c r="BQ81" s="108" t="e">
        <f ca="true">+IF(AND(ISNUMBER(OFFSET('Hygiene Data'!$H$10,0,10*ROW('Hygiene Data'!H75))),'Data Summary'!EF81="Yes"),OFFSET('Hygiene Data'!$H$10,0,10*ROW('Hygiene Data'!H75)),NA())</f>
        <v>#N/A</v>
      </c>
    </row>
    <row r="82" x14ac:dyDescent="0.2">
      <c r="A82" s="56" t="e">
        <f ca="true">+IF(OFFSET('Water Data'!$B$1,0,10*ROW('Water Data'!B76))="",NA(),OFFSET('Water Data'!$B$1,0,10*ROW('Water Data'!B76)))</f>
        <v>#N/A</v>
      </c>
      <c r="B82" s="56" t="e">
        <f ca="true">+IF(OFFSET('Water Data'!$A$3,0,10*ROW('Water Data'!A79))="",NA(),OFFSET('Water Data'!$A$3,0,10*ROW('Water Data'!A79)))</f>
        <v>#N/A</v>
      </c>
      <c r="C82" s="56" t="e">
        <f ca="true">+IF(OFFSET('Water Data'!$C$3,0,10*ROW('Water Data'!C79))="",NA(),OFFSET('Water Data'!$C$3,0,10*ROW('Water Data'!C79)))</f>
        <v>#N/A</v>
      </c>
      <c r="D82" s="57" t="e">
        <f ca="true">+IF(AND(ISNUMBER(OFFSET('Water Data'!$C$5,0,10*ROW('Water Data'!C76))),'Data Summary'!BS82="Yes"),100-OFFSET('Water Data'!$C$5,0,10*ROW('Water Data'!C76)),NA())</f>
        <v>#N/A</v>
      </c>
      <c r="E82" s="57" t="e">
        <f ca="true">+IF(AND(ISNUMBER(OFFSET('Water Data'!$C$7,0,10*ROW('Water Data'!C76))),'Data Summary'!BT82="Yes"),OFFSET('Water Data'!$C$7,0,10*ROW('Water Data'!C76)),NA())</f>
        <v>#N/A</v>
      </c>
      <c r="F82" s="57" t="e">
        <f ca="true">+IF(AND(ISNUMBER(OFFSET('Water Data'!$C$10,0,10*ROW('Water Data'!C76))),'Data Summary'!BU82="Yes"),OFFSET('Water Data'!$C$10,0,10*ROW('Water Data'!C76)),NA())</f>
        <v>#N/A</v>
      </c>
      <c r="G82" s="57" t="e">
        <f ca="true">+IF(AND(ISNUMBER(OFFSET('Water Data'!$D$5,0,10*ROW('Water Data'!D76))),'Data Summary'!BV82="Yes"),100-OFFSET('Water Data'!$D$5,0,10*ROW('Water Data'!D76)),NA())</f>
        <v>#N/A</v>
      </c>
      <c r="H82" s="57" t="e">
        <f ca="true">+IF(AND(ISNUMBER(OFFSET('Water Data'!$D$7,0,10*ROW('Water Data'!D76))),'Data Summary'!BW82="Yes"),OFFSET('Water Data'!$D$7,0,10*ROW('Water Data'!D76)),NA())</f>
        <v>#N/A</v>
      </c>
      <c r="I82" s="57" t="e">
        <f ca="true">+IF(AND(ISNUMBER(OFFSET('Water Data'!$D$10,0,10*ROW('Water Data'!D76))),'Data Summary'!BX82="Yes"),OFFSET('Water Data'!$D$10,0,10*ROW('Water Data'!D76)),NA())</f>
        <v>#N/A</v>
      </c>
      <c r="J82" s="57" t="e">
        <f ca="true">+IF(AND(ISNUMBER(OFFSET('Water Data'!$E$5,0,10*ROW('Water Data'!E76))),'Data Summary'!BY82="Yes"),100-OFFSET('Water Data'!$E$5,0,10*ROW('Water Data'!E76)),NA())</f>
        <v>#N/A</v>
      </c>
      <c r="K82" s="57" t="e">
        <f ca="true">+IF(AND(ISNUMBER(OFFSET('Water Data'!$E$7,0,10*ROW('Water Data'!E76))),'Data Summary'!BZ82="Yes"),OFFSET('Water Data'!$E$7,0,10*ROW('Water Data'!E76)),NA())</f>
        <v>#N/A</v>
      </c>
      <c r="L82" s="57" t="e">
        <f ca="true">+IF(AND(ISNUMBER(OFFSET('Water Data'!$E$10,0,10*ROW('Water Data'!E76))),'Data Summary'!CA82="Yes"),OFFSET('Water Data'!$E$10,0,10*ROW('Water Data'!E76)),NA())</f>
        <v>#N/A</v>
      </c>
      <c r="M82" s="57" t="e">
        <f ca="true">+IF(AND(ISNUMBER(OFFSET('Water Data'!$F$5,0,10*ROW('Water Data'!F76))),'Data Summary'!CB82="Yes"),100-OFFSET('Water Data'!$F$5,0,10*ROW('Water Data'!F76)),NA())</f>
        <v>#N/A</v>
      </c>
      <c r="N82" s="57" t="e">
        <f ca="true">+IF(AND(ISNUMBER(OFFSET('Water Data'!$F$7,0,10*ROW('Water Data'!F76))),'Data Summary'!CC82="Yes"),OFFSET('Water Data'!$F$7,0,10*ROW('Water Data'!F76)),NA())</f>
        <v>#N/A</v>
      </c>
      <c r="O82" s="57" t="e">
        <f ca="true">+IF(AND(ISNUMBER(OFFSET('Water Data'!$F$10,0,10*ROW('Water Data'!F76))),'Data Summary'!CD82="Yes"),OFFSET('Water Data'!$F$10,0,10*ROW('Water Data'!F76)),NA())</f>
        <v>#N/A</v>
      </c>
      <c r="P82" s="57" t="e">
        <f ca="true">+IF(AND(ISNUMBER(OFFSET('Water Data'!$G$5,0,10*ROW('Water Data'!G76))),'Data Summary'!CE82="Yes"),100-OFFSET('Water Data'!$G$5,0,10*ROW('Water Data'!G76)),NA())</f>
        <v>#N/A</v>
      </c>
      <c r="Q82" s="57" t="e">
        <f ca="true">+IF(AND(ISNUMBER(OFFSET('Water Data'!$G$7,0,10*ROW('Water Data'!G76))),'Data Summary'!CF82="Yes"),OFFSET('Water Data'!$G$7,0,10*ROW('Water Data'!G76)),NA())</f>
        <v>#N/A</v>
      </c>
      <c r="R82" s="57" t="e">
        <f ca="true">+IF(AND(ISNUMBER(OFFSET('Water Data'!$G$10,0,10*ROW('Water Data'!G76))),'Data Summary'!CG82="Yes"),OFFSET('Water Data'!$G$10,0,10*ROW('Water Data'!G76)),NA())</f>
        <v>#N/A</v>
      </c>
      <c r="S82" s="57" t="e">
        <f ca="true">+IF(AND(ISNUMBER(OFFSET('Water Data'!$H$5,0,10*ROW('Water Data'!H76))),'Data Summary'!CH82="Yes"),100-OFFSET('Water Data'!$H$5,0,10*ROW('Water Data'!H76)),NA())</f>
        <v>#N/A</v>
      </c>
      <c r="T82" s="57" t="e">
        <f ca="true">+IF(AND(ISNUMBER(OFFSET('Water Data'!$H$7,0,10*ROW('Water Data'!H76))),'Data Summary'!CI82="Yes"),OFFSET('Water Data'!$H$7,0,10*ROW('Water Data'!H76)),NA())</f>
        <v>#N/A</v>
      </c>
      <c r="U82" s="57" t="e">
        <f ca="true">+IF(AND(ISNUMBER(OFFSET('Water Data'!$H$10,0,10*ROW('Water Data'!H76))),'Data Summary'!CJ82="Yes"),OFFSET('Water Data'!$H$10,0,10*ROW('Water Data'!H76)),NA())</f>
        <v>#N/A</v>
      </c>
      <c r="V82" s="103" t="e">
        <f ca="true">+IF(AND(ISNUMBER(OFFSET('Sanitation Data'!$C$5,0,10*ROW('Sanitation Data'!C76))),'Data Summary'!CK82="Yes"),100-OFFSET('Sanitation Data'!$C$5,0,10*ROW('Sanitation Data'!C76)),NA())</f>
        <v>#N/A</v>
      </c>
      <c r="W82" s="103" t="e">
        <f ca="true">+IF(AND(ISNUMBER(OFFSET('Sanitation Data'!$C$7,0,10*ROW('Sanitation Data'!C76))),'Data Summary'!CL82="Yes"),OFFSET('Sanitation Data'!$C$7,0,10*ROW('Sanitation Data'!C76)),NA())</f>
        <v>#N/A</v>
      </c>
      <c r="X82" s="103" t="e">
        <f ca="true">+IF(AND(ISNUMBER(OFFSET('Sanitation Data'!$C$11,0,10*ROW('Sanitation Data'!C76))),'Data Summary'!CM82="Yes"),OFFSET('Sanitation Data'!$C$11,0,10*ROW('Sanitation Data'!C76)),NA())</f>
        <v>#N/A</v>
      </c>
      <c r="Y82" s="103" t="e">
        <f ca="true">+IF(AND(ISNUMBER(OFFSET('Sanitation Data'!$C$12,0,10*ROW('Sanitation Data'!C76))),'Data Summary'!CN82="Yes"),OFFSET('Sanitation Data'!$C$12,0,10*ROW('Sanitation Data'!C76)),NA())</f>
        <v>#N/A</v>
      </c>
      <c r="Z82" s="103" t="e">
        <f ca="true">+IF(AND(ISNUMBER(OFFSET('Sanitation Data'!$C$13,0,10*ROW('Sanitation Data'!C76))),'Data Summary'!CO82="Yes"),OFFSET('Sanitation Data'!$C$13,0,10*ROW('Sanitation Data'!C76)),NA())</f>
        <v>#N/A</v>
      </c>
      <c r="AA82" s="103" t="e">
        <f ca="true">+IF(AND(ISNUMBER(OFFSET('Sanitation Data'!$D$5,0,10*ROW('Sanitation Data'!D76))),'Data Summary'!CP82="Yes"),100-OFFSET('Sanitation Data'!$D$5,0,10*ROW('Sanitation Data'!D76)),NA())</f>
        <v>#N/A</v>
      </c>
      <c r="AB82" s="103" t="e">
        <f ca="true">+IF(AND(ISNUMBER(OFFSET('Sanitation Data'!$D$7,0,10*ROW('Sanitation Data'!D76))),'Data Summary'!CQ82="Yes"),OFFSET('Sanitation Data'!$D$7,0,10*ROW('Sanitation Data'!D76)),NA())</f>
        <v>#N/A</v>
      </c>
      <c r="AC82" s="103" t="e">
        <f ca="true">+IF(AND(ISNUMBER(OFFSET('Sanitation Data'!$D$11,0,10*ROW('Sanitation Data'!D76))),'Data Summary'!CR82="Yes"),OFFSET('Sanitation Data'!$D$11,0,10*ROW('Sanitation Data'!D76)),NA())</f>
        <v>#N/A</v>
      </c>
      <c r="AD82" s="103" t="e">
        <f ca="true">+IF(AND(ISNUMBER(OFFSET('Sanitation Data'!$D$12,0,10*ROW('Sanitation Data'!D76))),'Data Summary'!CS82="Yes"),OFFSET('Sanitation Data'!$D$12,0,10*ROW('Sanitation Data'!D76)),NA())</f>
        <v>#N/A</v>
      </c>
      <c r="AE82" s="103" t="e">
        <f ca="true">+IF(AND(ISNUMBER(OFFSET('Sanitation Data'!$D$13,0,10*ROW('Sanitation Data'!D76))),'Data Summary'!CT82="Yes"),OFFSET('Sanitation Data'!$D$13,0,10*ROW('Sanitation Data'!D76)),NA())</f>
        <v>#N/A</v>
      </c>
      <c r="AF82" s="103" t="e">
        <f ca="true">+IF(AND(ISNUMBER(OFFSET('Sanitation Data'!$E$5,0,10*ROW('Sanitation Data'!E76))),'Data Summary'!CU82="Yes"),100-OFFSET('Sanitation Data'!$E$5,0,10*ROW('Sanitation Data'!E76)),NA())</f>
        <v>#N/A</v>
      </c>
      <c r="AG82" s="103" t="e">
        <f ca="true">+IF(AND(ISNUMBER(OFFSET('Sanitation Data'!$E$7,0,10*ROW('Sanitation Data'!E76))),'Data Summary'!CV82="Yes"),OFFSET('Sanitation Data'!$E$7,0,10*ROW('Sanitation Data'!E76)),NA())</f>
        <v>#N/A</v>
      </c>
      <c r="AH82" s="103" t="e">
        <f ca="true">+IF(AND(ISNUMBER(OFFSET('Sanitation Data'!$E$11,0,10*ROW('Sanitation Data'!E76))),'Data Summary'!CW82="Yes"),OFFSET('Sanitation Data'!$E$11,0,10*ROW('Sanitation Data'!E76)),NA())</f>
        <v>#N/A</v>
      </c>
      <c r="AI82" s="103" t="e">
        <f ca="true">+IF(AND(ISNUMBER(OFFSET('Sanitation Data'!$E$12,0,10*ROW('Sanitation Data'!E76))),'Data Summary'!CX82="Yes"),OFFSET('Sanitation Data'!$E$12,0,10*ROW('Sanitation Data'!E76)),NA())</f>
        <v>#N/A</v>
      </c>
      <c r="AJ82" s="103" t="e">
        <f ca="true">+IF(AND(ISNUMBER(OFFSET('Sanitation Data'!$E$13,0,10*ROW('Sanitation Data'!E76))),'Data Summary'!CY82="Yes"),OFFSET('Sanitation Data'!$E$13,0,10*ROW('Sanitation Data'!E76)),NA())</f>
        <v>#N/A</v>
      </c>
      <c r="AK82" s="103" t="e">
        <f ca="true">+IF(AND(ISNUMBER(OFFSET('Sanitation Data'!$F$5,0,10*ROW('Sanitation Data'!F76))),'Data Summary'!CZ82="Yes"),100-OFFSET('Sanitation Data'!$F$5,0,10*ROW('Sanitation Data'!F76)),NA())</f>
        <v>#N/A</v>
      </c>
      <c r="AL82" s="103" t="e">
        <f ca="true">+IF(AND(ISNUMBER(OFFSET('Sanitation Data'!$F$7,0,10*ROW('Sanitation Data'!F76))),'Data Summary'!DA82="Yes"),OFFSET('Sanitation Data'!$F$7,0,10*ROW('Sanitation Data'!F76)),NA())</f>
        <v>#N/A</v>
      </c>
      <c r="AM82" s="103" t="e">
        <f ca="true">+IF(AND(ISNUMBER(OFFSET('Sanitation Data'!$F$11,0,10*ROW('Sanitation Data'!F76))),'Data Summary'!DB82="Yes"),OFFSET('Sanitation Data'!$F$11,0,10*ROW('Sanitation Data'!F76)),NA())</f>
        <v>#N/A</v>
      </c>
      <c r="AN82" s="103" t="e">
        <f ca="true">+IF(AND(ISNUMBER(OFFSET('Sanitation Data'!$F$12,0,10*ROW('Sanitation Data'!F76))),'Data Summary'!DC82="Yes"),OFFSET('Sanitation Data'!$F$12,0,10*ROW('Sanitation Data'!F76)),NA())</f>
        <v>#N/A</v>
      </c>
      <c r="AO82" s="103" t="e">
        <f ca="true">+IF(AND(ISNUMBER(OFFSET('Sanitation Data'!$F$13,0,10*ROW('Sanitation Data'!F76))),'Data Summary'!DD82="Yes"),OFFSET('Sanitation Data'!$F$13,0,10*ROW('Sanitation Data'!F76)),NA())</f>
        <v>#N/A</v>
      </c>
      <c r="AP82" s="103" t="e">
        <f ca="true">+IF(AND(ISNUMBER(OFFSET('Sanitation Data'!$G$5,0,10*ROW('Sanitation Data'!G76))),'Data Summary'!DE82="Yes"),100-OFFSET('Sanitation Data'!$G$5,0,10*ROW('Sanitation Data'!G76)),NA())</f>
        <v>#N/A</v>
      </c>
      <c r="AQ82" s="103" t="e">
        <f ca="true">+IF(AND(ISNUMBER(OFFSET('Sanitation Data'!$G$7,0,10*ROW('Sanitation Data'!G76))),'Data Summary'!DF82="Yes"),OFFSET('Sanitation Data'!$G$7,0,10*ROW('Sanitation Data'!G76)),NA())</f>
        <v>#N/A</v>
      </c>
      <c r="AR82" s="103" t="e">
        <f ca="true">+IF(AND(ISNUMBER(OFFSET('Sanitation Data'!$G$11,0,10*ROW('Sanitation Data'!G76))),'Data Summary'!DG82="Yes"),OFFSET('Sanitation Data'!$G$11,0,10*ROW('Sanitation Data'!G76)),NA())</f>
        <v>#N/A</v>
      </c>
      <c r="AS82" s="103" t="e">
        <f ca="true">+IF(AND(ISNUMBER(OFFSET('Sanitation Data'!$G$12,0,10*ROW('Sanitation Data'!G76))),'Data Summary'!DH82="Yes"),OFFSET('Sanitation Data'!$G$12,0,10*ROW('Sanitation Data'!G76)),NA())</f>
        <v>#N/A</v>
      </c>
      <c r="AT82" s="103" t="e">
        <f ca="true">+IF(AND(ISNUMBER(OFFSET('Sanitation Data'!$G$13,0,10*ROW('Sanitation Data'!G76))),'Data Summary'!DI82="Yes"),OFFSET('Sanitation Data'!$G$13,0,10*ROW('Sanitation Data'!G76)),NA())</f>
        <v>#N/A</v>
      </c>
      <c r="AU82" s="103" t="e">
        <f ca="true">+IF(AND(ISNUMBER(OFFSET('Sanitation Data'!$H$5,0,10*ROW('Sanitation Data'!H76))),'Data Summary'!DJ82="Yes"),100-OFFSET('Sanitation Data'!$H$5,0,10*ROW('Sanitation Data'!H76)),NA())</f>
        <v>#N/A</v>
      </c>
      <c r="AV82" s="103" t="e">
        <f ca="true">+IF(AND(ISNUMBER(OFFSET('Sanitation Data'!$H$7,0,10*ROW('Sanitation Data'!H76))),'Data Summary'!DK82="Yes"),OFFSET('Sanitation Data'!$H$7,0,10*ROW('Sanitation Data'!H76)),NA())</f>
        <v>#N/A</v>
      </c>
      <c r="AW82" s="103" t="e">
        <f ca="true">+IF(AND(ISNUMBER(OFFSET('Sanitation Data'!$H$11,0,10*ROW('Sanitation Data'!H76))),'Data Summary'!DL82="Yes"),OFFSET('Sanitation Data'!$H$11,0,10*ROW('Sanitation Data'!H76)),NA())</f>
        <v>#N/A</v>
      </c>
      <c r="AX82" s="103" t="e">
        <f ca="true">+IF(AND(ISNUMBER(OFFSET('Sanitation Data'!$H$12,0,10*ROW('Sanitation Data'!H76))),'Data Summary'!DM82="Yes"),OFFSET('Sanitation Data'!$H$12,0,10*ROW('Sanitation Data'!H76)),NA())</f>
        <v>#N/A</v>
      </c>
      <c r="AY82" s="103" t="e">
        <f ca="true">+IF(AND(ISNUMBER(OFFSET('Sanitation Data'!$H$13,0,10*ROW('Sanitation Data'!H76))),'Data Summary'!DN82="Yes"),OFFSET('Sanitation Data'!$H$13,0,10*ROW('Sanitation Data'!H76)),NA())</f>
        <v>#N/A</v>
      </c>
      <c r="AZ82" s="108" t="e">
        <f ca="true">+IF(AND(ISNUMBER(OFFSET('Hygiene Data'!$C$6,0,10*ROW('Hygiene Data'!C76))),'Data Summary'!DO82="Yes"),OFFSET('Hygiene Data'!$C$6,0,10*ROW('Hygiene Data'!C76)),NA())</f>
        <v>#N/A</v>
      </c>
      <c r="BA82" s="108" t="e">
        <f ca="true">+IF(AND(ISNUMBER(OFFSET('Hygiene Data'!$C$8,0,10*ROW('Hygiene Data'!C76))),'Data Summary'!DP82="Yes"),OFFSET('Hygiene Data'!$C$8,0,10*ROW('Hygiene Data'!C76)),NA())</f>
        <v>#N/A</v>
      </c>
      <c r="BB82" s="108" t="e">
        <f ca="true">+IF(AND(ISNUMBER(OFFSET('Hygiene Data'!$C$10,0,10*ROW('Hygiene Data'!C76))),'Data Summary'!DQ82="Yes"),OFFSET('Hygiene Data'!$C$10,0,10*ROW('Hygiene Data'!C76)),NA())</f>
        <v>#N/A</v>
      </c>
      <c r="BC82" s="108" t="e">
        <f ca="true">+IF(AND(ISNUMBER(OFFSET('Hygiene Data'!$D$6,0,10*ROW('Hygiene Data'!D76))),'Data Summary'!DR82="Yes"),OFFSET('Hygiene Data'!$D$6,0,10*ROW('Hygiene Data'!D76)),NA())</f>
        <v>#N/A</v>
      </c>
      <c r="BD82" s="108" t="e">
        <f ca="true">+IF(AND(ISNUMBER(OFFSET('Hygiene Data'!$D$8,0,10*ROW('Hygiene Data'!D76))),'Data Summary'!DS82="Yes"),OFFSET('Hygiene Data'!$D$8,0,10*ROW('Hygiene Data'!D76)),NA())</f>
        <v>#N/A</v>
      </c>
      <c r="BE82" s="108" t="e">
        <f ca="true">+IF(AND(ISNUMBER(OFFSET('Hygiene Data'!$D$10,0,10*ROW('Hygiene Data'!D76))),'Data Summary'!DT82="Yes"),OFFSET('Hygiene Data'!$D$10,0,10*ROW('Hygiene Data'!D76)),NA())</f>
        <v>#N/A</v>
      </c>
      <c r="BF82" s="108" t="e">
        <f ca="true">+IF(AND(ISNUMBER(OFFSET('Hygiene Data'!$E$6,0,10*ROW('Hygiene Data'!E76))),'Data Summary'!DU82="Yes"),OFFSET('Hygiene Data'!$E$6,0,10*ROW('Hygiene Data'!E76)),NA())</f>
        <v>#N/A</v>
      </c>
      <c r="BG82" s="108" t="e">
        <f ca="true">+IF(AND(ISNUMBER(OFFSET('Hygiene Data'!$E$8,0,10*ROW('Hygiene Data'!E76))),'Data Summary'!DV82="Yes"),OFFSET('Hygiene Data'!$E$8,0,10*ROW('Hygiene Data'!E76)),NA())</f>
        <v>#N/A</v>
      </c>
      <c r="BH82" s="108" t="e">
        <f ca="true">+IF(AND(ISNUMBER(OFFSET('Hygiene Data'!$E$10,0,10*ROW('Hygiene Data'!E76))),'Data Summary'!DW82="Yes"),OFFSET('Hygiene Data'!$E$10,0,10*ROW('Hygiene Data'!E76)),NA())</f>
        <v>#N/A</v>
      </c>
      <c r="BI82" s="108" t="e">
        <f ca="true">+IF(AND(ISNUMBER(OFFSET('Hygiene Data'!$F$6,0,10*ROW('Hygiene Data'!F76))),'Data Summary'!DX82="Yes"),OFFSET('Hygiene Data'!$F$6,0,10*ROW('Hygiene Data'!F76)),NA())</f>
        <v>#N/A</v>
      </c>
      <c r="BJ82" s="108" t="e">
        <f ca="true">+IF(AND(ISNUMBER(OFFSET('Hygiene Data'!$F$8,0,10*ROW('Hygiene Data'!F76))),'Data Summary'!DY82="Yes"),OFFSET('Hygiene Data'!$F$8,0,10*ROW('Hygiene Data'!F76)),NA())</f>
        <v>#N/A</v>
      </c>
      <c r="BK82" s="108" t="e">
        <f ca="true">+IF(AND(ISNUMBER(OFFSET('Hygiene Data'!$F$10,0,10*ROW('Hygiene Data'!F76))),'Data Summary'!DZ82="Yes"),OFFSET('Hygiene Data'!$F$10,0,10*ROW('Hygiene Data'!F76)),NA())</f>
        <v>#N/A</v>
      </c>
      <c r="BL82" s="108" t="e">
        <f ca="true">+IF(AND(ISNUMBER(OFFSET('Hygiene Data'!$G$6,0,10*ROW('Hygiene Data'!G76))),'Data Summary'!EA82="Yes"),OFFSET('Hygiene Data'!$G$6,0,10*ROW('Hygiene Data'!G76)),NA())</f>
        <v>#N/A</v>
      </c>
      <c r="BM82" s="108" t="e">
        <f ca="true">+IF(AND(ISNUMBER(OFFSET('Hygiene Data'!$G$8,0,10*ROW('Hygiene Data'!G76))),'Data Summary'!EB82="Yes"),OFFSET('Hygiene Data'!$G$8,0,10*ROW('Hygiene Data'!G76)),NA())</f>
        <v>#N/A</v>
      </c>
      <c r="BN82" s="108" t="e">
        <f ca="true">+IF(AND(ISNUMBER(OFFSET('Hygiene Data'!$G$10,0,10*ROW('Hygiene Data'!G76))),'Data Summary'!EC82="Yes"),OFFSET('Hygiene Data'!$G$10,0,10*ROW('Hygiene Data'!G76)),NA())</f>
        <v>#N/A</v>
      </c>
      <c r="BO82" s="108" t="e">
        <f ca="true">+IF(AND(ISNUMBER(OFFSET('Hygiene Data'!$H$6,0,10*ROW('Hygiene Data'!H76))),'Data Summary'!ED82="Yes"),OFFSET('Hygiene Data'!$H$6,0,10*ROW('Hygiene Data'!H76)),NA())</f>
        <v>#N/A</v>
      </c>
      <c r="BP82" s="108" t="e">
        <f ca="true">+IF(AND(ISNUMBER(OFFSET('Hygiene Data'!$H$8,0,10*ROW('Hygiene Data'!H76))),'Data Summary'!EE82="Yes"),OFFSET('Hygiene Data'!$H$8,0,10*ROW('Hygiene Data'!H76)),NA())</f>
        <v>#N/A</v>
      </c>
      <c r="BQ82" s="108" t="e">
        <f ca="true">+IF(AND(ISNUMBER(OFFSET('Hygiene Data'!$H$10,0,10*ROW('Hygiene Data'!H76))),'Data Summary'!EF82="Yes"),OFFSET('Hygiene Data'!$H$10,0,10*ROW('Hygiene Data'!H76)),NA())</f>
        <v>#N/A</v>
      </c>
    </row>
    <row r="83" x14ac:dyDescent="0.2">
      <c r="A83" s="56" t="e">
        <f ca="true">+IF(OFFSET('Water Data'!$B$1,0,10*ROW('Water Data'!B77))="",NA(),OFFSET('Water Data'!$B$1,0,10*ROW('Water Data'!B77)))</f>
        <v>#N/A</v>
      </c>
      <c r="B83" s="56" t="e">
        <f ca="true">+IF(OFFSET('Water Data'!$A$3,0,10*ROW('Water Data'!A80))="",NA(),OFFSET('Water Data'!$A$3,0,10*ROW('Water Data'!A80)))</f>
        <v>#N/A</v>
      </c>
      <c r="C83" s="56" t="e">
        <f ca="true">+IF(OFFSET('Water Data'!$C$3,0,10*ROW('Water Data'!C80))="",NA(),OFFSET('Water Data'!$C$3,0,10*ROW('Water Data'!C80)))</f>
        <v>#N/A</v>
      </c>
      <c r="D83" s="57" t="e">
        <f ca="true">+IF(AND(ISNUMBER(OFFSET('Water Data'!$C$5,0,10*ROW('Water Data'!C77))),'Data Summary'!BS83="Yes"),100-OFFSET('Water Data'!$C$5,0,10*ROW('Water Data'!C77)),NA())</f>
        <v>#N/A</v>
      </c>
      <c r="E83" s="57" t="e">
        <f ca="true">+IF(AND(ISNUMBER(OFFSET('Water Data'!$C$7,0,10*ROW('Water Data'!C77))),'Data Summary'!BT83="Yes"),OFFSET('Water Data'!$C$7,0,10*ROW('Water Data'!C77)),NA())</f>
        <v>#N/A</v>
      </c>
      <c r="F83" s="57" t="e">
        <f ca="true">+IF(AND(ISNUMBER(OFFSET('Water Data'!$C$10,0,10*ROW('Water Data'!C77))),'Data Summary'!BU83="Yes"),OFFSET('Water Data'!$C$10,0,10*ROW('Water Data'!C77)),NA())</f>
        <v>#N/A</v>
      </c>
      <c r="G83" s="57" t="e">
        <f ca="true">+IF(AND(ISNUMBER(OFFSET('Water Data'!$D$5,0,10*ROW('Water Data'!D77))),'Data Summary'!BV83="Yes"),100-OFFSET('Water Data'!$D$5,0,10*ROW('Water Data'!D77)),NA())</f>
        <v>#N/A</v>
      </c>
      <c r="H83" s="57" t="e">
        <f ca="true">+IF(AND(ISNUMBER(OFFSET('Water Data'!$D$7,0,10*ROW('Water Data'!D77))),'Data Summary'!BW83="Yes"),OFFSET('Water Data'!$D$7,0,10*ROW('Water Data'!D77)),NA())</f>
        <v>#N/A</v>
      </c>
      <c r="I83" s="57" t="e">
        <f ca="true">+IF(AND(ISNUMBER(OFFSET('Water Data'!$D$10,0,10*ROW('Water Data'!D77))),'Data Summary'!BX83="Yes"),OFFSET('Water Data'!$D$10,0,10*ROW('Water Data'!D77)),NA())</f>
        <v>#N/A</v>
      </c>
      <c r="J83" s="57" t="e">
        <f ca="true">+IF(AND(ISNUMBER(OFFSET('Water Data'!$E$5,0,10*ROW('Water Data'!E77))),'Data Summary'!BY83="Yes"),100-OFFSET('Water Data'!$E$5,0,10*ROW('Water Data'!E77)),NA())</f>
        <v>#N/A</v>
      </c>
      <c r="K83" s="57" t="e">
        <f ca="true">+IF(AND(ISNUMBER(OFFSET('Water Data'!$E$7,0,10*ROW('Water Data'!E77))),'Data Summary'!BZ83="Yes"),OFFSET('Water Data'!$E$7,0,10*ROW('Water Data'!E77)),NA())</f>
        <v>#N/A</v>
      </c>
      <c r="L83" s="57" t="e">
        <f ca="true">+IF(AND(ISNUMBER(OFFSET('Water Data'!$E$10,0,10*ROW('Water Data'!E77))),'Data Summary'!CA83="Yes"),OFFSET('Water Data'!$E$10,0,10*ROW('Water Data'!E77)),NA())</f>
        <v>#N/A</v>
      </c>
      <c r="M83" s="57" t="e">
        <f ca="true">+IF(AND(ISNUMBER(OFFSET('Water Data'!$F$5,0,10*ROW('Water Data'!F77))),'Data Summary'!CB83="Yes"),100-OFFSET('Water Data'!$F$5,0,10*ROW('Water Data'!F77)),NA())</f>
        <v>#N/A</v>
      </c>
      <c r="N83" s="57" t="e">
        <f ca="true">+IF(AND(ISNUMBER(OFFSET('Water Data'!$F$7,0,10*ROW('Water Data'!F77))),'Data Summary'!CC83="Yes"),OFFSET('Water Data'!$F$7,0,10*ROW('Water Data'!F77)),NA())</f>
        <v>#N/A</v>
      </c>
      <c r="O83" s="57" t="e">
        <f ca="true">+IF(AND(ISNUMBER(OFFSET('Water Data'!$F$10,0,10*ROW('Water Data'!F77))),'Data Summary'!CD83="Yes"),OFFSET('Water Data'!$F$10,0,10*ROW('Water Data'!F77)),NA())</f>
        <v>#N/A</v>
      </c>
      <c r="P83" s="57" t="e">
        <f ca="true">+IF(AND(ISNUMBER(OFFSET('Water Data'!$G$5,0,10*ROW('Water Data'!G77))),'Data Summary'!CE83="Yes"),100-OFFSET('Water Data'!$G$5,0,10*ROW('Water Data'!G77)),NA())</f>
        <v>#N/A</v>
      </c>
      <c r="Q83" s="57" t="e">
        <f ca="true">+IF(AND(ISNUMBER(OFFSET('Water Data'!$G$7,0,10*ROW('Water Data'!G77))),'Data Summary'!CF83="Yes"),OFFSET('Water Data'!$G$7,0,10*ROW('Water Data'!G77)),NA())</f>
        <v>#N/A</v>
      </c>
      <c r="R83" s="57" t="e">
        <f ca="true">+IF(AND(ISNUMBER(OFFSET('Water Data'!$G$10,0,10*ROW('Water Data'!G77))),'Data Summary'!CG83="Yes"),OFFSET('Water Data'!$G$10,0,10*ROW('Water Data'!G77)),NA())</f>
        <v>#N/A</v>
      </c>
      <c r="S83" s="57" t="e">
        <f ca="true">+IF(AND(ISNUMBER(OFFSET('Water Data'!$H$5,0,10*ROW('Water Data'!H77))),'Data Summary'!CH83="Yes"),100-OFFSET('Water Data'!$H$5,0,10*ROW('Water Data'!H77)),NA())</f>
        <v>#N/A</v>
      </c>
      <c r="T83" s="57" t="e">
        <f ca="true">+IF(AND(ISNUMBER(OFFSET('Water Data'!$H$7,0,10*ROW('Water Data'!H77))),'Data Summary'!CI83="Yes"),OFFSET('Water Data'!$H$7,0,10*ROW('Water Data'!H77)),NA())</f>
        <v>#N/A</v>
      </c>
      <c r="U83" s="57" t="e">
        <f ca="true">+IF(AND(ISNUMBER(OFFSET('Water Data'!$H$10,0,10*ROW('Water Data'!H77))),'Data Summary'!CJ83="Yes"),OFFSET('Water Data'!$H$10,0,10*ROW('Water Data'!H77)),NA())</f>
        <v>#N/A</v>
      </c>
      <c r="V83" s="103" t="e">
        <f ca="true">+IF(AND(ISNUMBER(OFFSET('Sanitation Data'!$C$5,0,10*ROW('Sanitation Data'!C77))),'Data Summary'!CK83="Yes"),100-OFFSET('Sanitation Data'!$C$5,0,10*ROW('Sanitation Data'!C77)),NA())</f>
        <v>#N/A</v>
      </c>
      <c r="W83" s="103" t="e">
        <f ca="true">+IF(AND(ISNUMBER(OFFSET('Sanitation Data'!$C$7,0,10*ROW('Sanitation Data'!C77))),'Data Summary'!CL83="Yes"),OFFSET('Sanitation Data'!$C$7,0,10*ROW('Sanitation Data'!C77)),NA())</f>
        <v>#N/A</v>
      </c>
      <c r="X83" s="103" t="e">
        <f ca="true">+IF(AND(ISNUMBER(OFFSET('Sanitation Data'!$C$11,0,10*ROW('Sanitation Data'!C77))),'Data Summary'!CM83="Yes"),OFFSET('Sanitation Data'!$C$11,0,10*ROW('Sanitation Data'!C77)),NA())</f>
        <v>#N/A</v>
      </c>
      <c r="Y83" s="103" t="e">
        <f ca="true">+IF(AND(ISNUMBER(OFFSET('Sanitation Data'!$C$12,0,10*ROW('Sanitation Data'!C77))),'Data Summary'!CN83="Yes"),OFFSET('Sanitation Data'!$C$12,0,10*ROW('Sanitation Data'!C77)),NA())</f>
        <v>#N/A</v>
      </c>
      <c r="Z83" s="103" t="e">
        <f ca="true">+IF(AND(ISNUMBER(OFFSET('Sanitation Data'!$C$13,0,10*ROW('Sanitation Data'!C77))),'Data Summary'!CO83="Yes"),OFFSET('Sanitation Data'!$C$13,0,10*ROW('Sanitation Data'!C77)),NA())</f>
        <v>#N/A</v>
      </c>
      <c r="AA83" s="103" t="e">
        <f ca="true">+IF(AND(ISNUMBER(OFFSET('Sanitation Data'!$D$5,0,10*ROW('Sanitation Data'!D77))),'Data Summary'!CP83="Yes"),100-OFFSET('Sanitation Data'!$D$5,0,10*ROW('Sanitation Data'!D77)),NA())</f>
        <v>#N/A</v>
      </c>
      <c r="AB83" s="103" t="e">
        <f ca="true">+IF(AND(ISNUMBER(OFFSET('Sanitation Data'!$D$7,0,10*ROW('Sanitation Data'!D77))),'Data Summary'!CQ83="Yes"),OFFSET('Sanitation Data'!$D$7,0,10*ROW('Sanitation Data'!D77)),NA())</f>
        <v>#N/A</v>
      </c>
      <c r="AC83" s="103" t="e">
        <f ca="true">+IF(AND(ISNUMBER(OFFSET('Sanitation Data'!$D$11,0,10*ROW('Sanitation Data'!D77))),'Data Summary'!CR83="Yes"),OFFSET('Sanitation Data'!$D$11,0,10*ROW('Sanitation Data'!D77)),NA())</f>
        <v>#N/A</v>
      </c>
      <c r="AD83" s="103" t="e">
        <f ca="true">+IF(AND(ISNUMBER(OFFSET('Sanitation Data'!$D$12,0,10*ROW('Sanitation Data'!D77))),'Data Summary'!CS83="Yes"),OFFSET('Sanitation Data'!$D$12,0,10*ROW('Sanitation Data'!D77)),NA())</f>
        <v>#N/A</v>
      </c>
      <c r="AE83" s="103" t="e">
        <f ca="true">+IF(AND(ISNUMBER(OFFSET('Sanitation Data'!$D$13,0,10*ROW('Sanitation Data'!D77))),'Data Summary'!CT83="Yes"),OFFSET('Sanitation Data'!$D$13,0,10*ROW('Sanitation Data'!D77)),NA())</f>
        <v>#N/A</v>
      </c>
      <c r="AF83" s="103" t="e">
        <f ca="true">+IF(AND(ISNUMBER(OFFSET('Sanitation Data'!$E$5,0,10*ROW('Sanitation Data'!E77))),'Data Summary'!CU83="Yes"),100-OFFSET('Sanitation Data'!$E$5,0,10*ROW('Sanitation Data'!E77)),NA())</f>
        <v>#N/A</v>
      </c>
      <c r="AG83" s="103" t="e">
        <f ca="true">+IF(AND(ISNUMBER(OFFSET('Sanitation Data'!$E$7,0,10*ROW('Sanitation Data'!E77))),'Data Summary'!CV83="Yes"),OFFSET('Sanitation Data'!$E$7,0,10*ROW('Sanitation Data'!E77)),NA())</f>
        <v>#N/A</v>
      </c>
      <c r="AH83" s="103" t="e">
        <f ca="true">+IF(AND(ISNUMBER(OFFSET('Sanitation Data'!$E$11,0,10*ROW('Sanitation Data'!E77))),'Data Summary'!CW83="Yes"),OFFSET('Sanitation Data'!$E$11,0,10*ROW('Sanitation Data'!E77)),NA())</f>
        <v>#N/A</v>
      </c>
      <c r="AI83" s="103" t="e">
        <f ca="true">+IF(AND(ISNUMBER(OFFSET('Sanitation Data'!$E$12,0,10*ROW('Sanitation Data'!E77))),'Data Summary'!CX83="Yes"),OFFSET('Sanitation Data'!$E$12,0,10*ROW('Sanitation Data'!E77)),NA())</f>
        <v>#N/A</v>
      </c>
      <c r="AJ83" s="103" t="e">
        <f ca="true">+IF(AND(ISNUMBER(OFFSET('Sanitation Data'!$E$13,0,10*ROW('Sanitation Data'!E77))),'Data Summary'!CY83="Yes"),OFFSET('Sanitation Data'!$E$13,0,10*ROW('Sanitation Data'!E77)),NA())</f>
        <v>#N/A</v>
      </c>
      <c r="AK83" s="103" t="e">
        <f ca="true">+IF(AND(ISNUMBER(OFFSET('Sanitation Data'!$F$5,0,10*ROW('Sanitation Data'!F77))),'Data Summary'!CZ83="Yes"),100-OFFSET('Sanitation Data'!$F$5,0,10*ROW('Sanitation Data'!F77)),NA())</f>
        <v>#N/A</v>
      </c>
      <c r="AL83" s="103" t="e">
        <f ca="true">+IF(AND(ISNUMBER(OFFSET('Sanitation Data'!$F$7,0,10*ROW('Sanitation Data'!F77))),'Data Summary'!DA83="Yes"),OFFSET('Sanitation Data'!$F$7,0,10*ROW('Sanitation Data'!F77)),NA())</f>
        <v>#N/A</v>
      </c>
      <c r="AM83" s="103" t="e">
        <f ca="true">+IF(AND(ISNUMBER(OFFSET('Sanitation Data'!$F$11,0,10*ROW('Sanitation Data'!F77))),'Data Summary'!DB83="Yes"),OFFSET('Sanitation Data'!$F$11,0,10*ROW('Sanitation Data'!F77)),NA())</f>
        <v>#N/A</v>
      </c>
      <c r="AN83" s="103" t="e">
        <f ca="true">+IF(AND(ISNUMBER(OFFSET('Sanitation Data'!$F$12,0,10*ROW('Sanitation Data'!F77))),'Data Summary'!DC83="Yes"),OFFSET('Sanitation Data'!$F$12,0,10*ROW('Sanitation Data'!F77)),NA())</f>
        <v>#N/A</v>
      </c>
      <c r="AO83" s="103" t="e">
        <f ca="true">+IF(AND(ISNUMBER(OFFSET('Sanitation Data'!$F$13,0,10*ROW('Sanitation Data'!F77))),'Data Summary'!DD83="Yes"),OFFSET('Sanitation Data'!$F$13,0,10*ROW('Sanitation Data'!F77)),NA())</f>
        <v>#N/A</v>
      </c>
      <c r="AP83" s="103" t="e">
        <f ca="true">+IF(AND(ISNUMBER(OFFSET('Sanitation Data'!$G$5,0,10*ROW('Sanitation Data'!G77))),'Data Summary'!DE83="Yes"),100-OFFSET('Sanitation Data'!$G$5,0,10*ROW('Sanitation Data'!G77)),NA())</f>
        <v>#N/A</v>
      </c>
      <c r="AQ83" s="103" t="e">
        <f ca="true">+IF(AND(ISNUMBER(OFFSET('Sanitation Data'!$G$7,0,10*ROW('Sanitation Data'!G77))),'Data Summary'!DF83="Yes"),OFFSET('Sanitation Data'!$G$7,0,10*ROW('Sanitation Data'!G77)),NA())</f>
        <v>#N/A</v>
      </c>
      <c r="AR83" s="103" t="e">
        <f ca="true">+IF(AND(ISNUMBER(OFFSET('Sanitation Data'!$G$11,0,10*ROW('Sanitation Data'!G77))),'Data Summary'!DG83="Yes"),OFFSET('Sanitation Data'!$G$11,0,10*ROW('Sanitation Data'!G77)),NA())</f>
        <v>#N/A</v>
      </c>
      <c r="AS83" s="103" t="e">
        <f ca="true">+IF(AND(ISNUMBER(OFFSET('Sanitation Data'!$G$12,0,10*ROW('Sanitation Data'!G77))),'Data Summary'!DH83="Yes"),OFFSET('Sanitation Data'!$G$12,0,10*ROW('Sanitation Data'!G77)),NA())</f>
        <v>#N/A</v>
      </c>
      <c r="AT83" s="103" t="e">
        <f ca="true">+IF(AND(ISNUMBER(OFFSET('Sanitation Data'!$G$13,0,10*ROW('Sanitation Data'!G77))),'Data Summary'!DI83="Yes"),OFFSET('Sanitation Data'!$G$13,0,10*ROW('Sanitation Data'!G77)),NA())</f>
        <v>#N/A</v>
      </c>
      <c r="AU83" s="103" t="e">
        <f ca="true">+IF(AND(ISNUMBER(OFFSET('Sanitation Data'!$H$5,0,10*ROW('Sanitation Data'!H77))),'Data Summary'!DJ83="Yes"),100-OFFSET('Sanitation Data'!$H$5,0,10*ROW('Sanitation Data'!H77)),NA())</f>
        <v>#N/A</v>
      </c>
      <c r="AV83" s="103" t="e">
        <f ca="true">+IF(AND(ISNUMBER(OFFSET('Sanitation Data'!$H$7,0,10*ROW('Sanitation Data'!H77))),'Data Summary'!DK83="Yes"),OFFSET('Sanitation Data'!$H$7,0,10*ROW('Sanitation Data'!H77)),NA())</f>
        <v>#N/A</v>
      </c>
      <c r="AW83" s="103" t="e">
        <f ca="true">+IF(AND(ISNUMBER(OFFSET('Sanitation Data'!$H$11,0,10*ROW('Sanitation Data'!H77))),'Data Summary'!DL83="Yes"),OFFSET('Sanitation Data'!$H$11,0,10*ROW('Sanitation Data'!H77)),NA())</f>
        <v>#N/A</v>
      </c>
      <c r="AX83" s="103" t="e">
        <f ca="true">+IF(AND(ISNUMBER(OFFSET('Sanitation Data'!$H$12,0,10*ROW('Sanitation Data'!H77))),'Data Summary'!DM83="Yes"),OFFSET('Sanitation Data'!$H$12,0,10*ROW('Sanitation Data'!H77)),NA())</f>
        <v>#N/A</v>
      </c>
      <c r="AY83" s="103" t="e">
        <f ca="true">+IF(AND(ISNUMBER(OFFSET('Sanitation Data'!$H$13,0,10*ROW('Sanitation Data'!H77))),'Data Summary'!DN83="Yes"),OFFSET('Sanitation Data'!$H$13,0,10*ROW('Sanitation Data'!H77)),NA())</f>
        <v>#N/A</v>
      </c>
      <c r="AZ83" s="108" t="e">
        <f ca="true">+IF(AND(ISNUMBER(OFFSET('Hygiene Data'!$C$6,0,10*ROW('Hygiene Data'!C77))),'Data Summary'!DO83="Yes"),OFFSET('Hygiene Data'!$C$6,0,10*ROW('Hygiene Data'!C77)),NA())</f>
        <v>#N/A</v>
      </c>
      <c r="BA83" s="108" t="e">
        <f ca="true">+IF(AND(ISNUMBER(OFFSET('Hygiene Data'!$C$8,0,10*ROW('Hygiene Data'!C77))),'Data Summary'!DP83="Yes"),OFFSET('Hygiene Data'!$C$8,0,10*ROW('Hygiene Data'!C77)),NA())</f>
        <v>#N/A</v>
      </c>
      <c r="BB83" s="108" t="e">
        <f ca="true">+IF(AND(ISNUMBER(OFFSET('Hygiene Data'!$C$10,0,10*ROW('Hygiene Data'!C77))),'Data Summary'!DQ83="Yes"),OFFSET('Hygiene Data'!$C$10,0,10*ROW('Hygiene Data'!C77)),NA())</f>
        <v>#N/A</v>
      </c>
      <c r="BC83" s="108" t="e">
        <f ca="true">+IF(AND(ISNUMBER(OFFSET('Hygiene Data'!$D$6,0,10*ROW('Hygiene Data'!D77))),'Data Summary'!DR83="Yes"),OFFSET('Hygiene Data'!$D$6,0,10*ROW('Hygiene Data'!D77)),NA())</f>
        <v>#N/A</v>
      </c>
      <c r="BD83" s="108" t="e">
        <f ca="true">+IF(AND(ISNUMBER(OFFSET('Hygiene Data'!$D$8,0,10*ROW('Hygiene Data'!D77))),'Data Summary'!DS83="Yes"),OFFSET('Hygiene Data'!$D$8,0,10*ROW('Hygiene Data'!D77)),NA())</f>
        <v>#N/A</v>
      </c>
      <c r="BE83" s="108" t="e">
        <f ca="true">+IF(AND(ISNUMBER(OFFSET('Hygiene Data'!$D$10,0,10*ROW('Hygiene Data'!D77))),'Data Summary'!DT83="Yes"),OFFSET('Hygiene Data'!$D$10,0,10*ROW('Hygiene Data'!D77)),NA())</f>
        <v>#N/A</v>
      </c>
      <c r="BF83" s="108" t="e">
        <f ca="true">+IF(AND(ISNUMBER(OFFSET('Hygiene Data'!$E$6,0,10*ROW('Hygiene Data'!E77))),'Data Summary'!DU83="Yes"),OFFSET('Hygiene Data'!$E$6,0,10*ROW('Hygiene Data'!E77)),NA())</f>
        <v>#N/A</v>
      </c>
      <c r="BG83" s="108" t="e">
        <f ca="true">+IF(AND(ISNUMBER(OFFSET('Hygiene Data'!$E$8,0,10*ROW('Hygiene Data'!E77))),'Data Summary'!DV83="Yes"),OFFSET('Hygiene Data'!$E$8,0,10*ROW('Hygiene Data'!E77)),NA())</f>
        <v>#N/A</v>
      </c>
      <c r="BH83" s="108" t="e">
        <f ca="true">+IF(AND(ISNUMBER(OFFSET('Hygiene Data'!$E$10,0,10*ROW('Hygiene Data'!E77))),'Data Summary'!DW83="Yes"),OFFSET('Hygiene Data'!$E$10,0,10*ROW('Hygiene Data'!E77)),NA())</f>
        <v>#N/A</v>
      </c>
      <c r="BI83" s="108" t="e">
        <f ca="true">+IF(AND(ISNUMBER(OFFSET('Hygiene Data'!$F$6,0,10*ROW('Hygiene Data'!F77))),'Data Summary'!DX83="Yes"),OFFSET('Hygiene Data'!$F$6,0,10*ROW('Hygiene Data'!F77)),NA())</f>
        <v>#N/A</v>
      </c>
      <c r="BJ83" s="108" t="e">
        <f ca="true">+IF(AND(ISNUMBER(OFFSET('Hygiene Data'!$F$8,0,10*ROW('Hygiene Data'!F77))),'Data Summary'!DY83="Yes"),OFFSET('Hygiene Data'!$F$8,0,10*ROW('Hygiene Data'!F77)),NA())</f>
        <v>#N/A</v>
      </c>
      <c r="BK83" s="108" t="e">
        <f ca="true">+IF(AND(ISNUMBER(OFFSET('Hygiene Data'!$F$10,0,10*ROW('Hygiene Data'!F77))),'Data Summary'!DZ83="Yes"),OFFSET('Hygiene Data'!$F$10,0,10*ROW('Hygiene Data'!F77)),NA())</f>
        <v>#N/A</v>
      </c>
      <c r="BL83" s="108" t="e">
        <f ca="true">+IF(AND(ISNUMBER(OFFSET('Hygiene Data'!$G$6,0,10*ROW('Hygiene Data'!G77))),'Data Summary'!EA83="Yes"),OFFSET('Hygiene Data'!$G$6,0,10*ROW('Hygiene Data'!G77)),NA())</f>
        <v>#N/A</v>
      </c>
      <c r="BM83" s="108" t="e">
        <f ca="true">+IF(AND(ISNUMBER(OFFSET('Hygiene Data'!$G$8,0,10*ROW('Hygiene Data'!G77))),'Data Summary'!EB83="Yes"),OFFSET('Hygiene Data'!$G$8,0,10*ROW('Hygiene Data'!G77)),NA())</f>
        <v>#N/A</v>
      </c>
      <c r="BN83" s="108" t="e">
        <f ca="true">+IF(AND(ISNUMBER(OFFSET('Hygiene Data'!$G$10,0,10*ROW('Hygiene Data'!G77))),'Data Summary'!EC83="Yes"),OFFSET('Hygiene Data'!$G$10,0,10*ROW('Hygiene Data'!G77)),NA())</f>
        <v>#N/A</v>
      </c>
      <c r="BO83" s="108" t="e">
        <f ca="true">+IF(AND(ISNUMBER(OFFSET('Hygiene Data'!$H$6,0,10*ROW('Hygiene Data'!H77))),'Data Summary'!ED83="Yes"),OFFSET('Hygiene Data'!$H$6,0,10*ROW('Hygiene Data'!H77)),NA())</f>
        <v>#N/A</v>
      </c>
      <c r="BP83" s="108" t="e">
        <f ca="true">+IF(AND(ISNUMBER(OFFSET('Hygiene Data'!$H$8,0,10*ROW('Hygiene Data'!H77))),'Data Summary'!EE83="Yes"),OFFSET('Hygiene Data'!$H$8,0,10*ROW('Hygiene Data'!H77)),NA())</f>
        <v>#N/A</v>
      </c>
      <c r="BQ83" s="108" t="e">
        <f ca="true">+IF(AND(ISNUMBER(OFFSET('Hygiene Data'!$H$10,0,10*ROW('Hygiene Data'!H77))),'Data Summary'!EF83="Yes"),OFFSET('Hygiene Data'!$H$10,0,10*ROW('Hygiene Data'!H77)),NA())</f>
        <v>#N/A</v>
      </c>
    </row>
    <row r="84" x14ac:dyDescent="0.2">
      <c r="A84" s="56" t="e">
        <f ca="true">+IF(OFFSET('Water Data'!$B$1,0,10*ROW('Water Data'!B78))="",NA(),OFFSET('Water Data'!$B$1,0,10*ROW('Water Data'!B78)))</f>
        <v>#N/A</v>
      </c>
      <c r="B84" s="56" t="e">
        <f ca="true">+IF(OFFSET('Water Data'!$A$3,0,10*ROW('Water Data'!A81))="",NA(),OFFSET('Water Data'!$A$3,0,10*ROW('Water Data'!A81)))</f>
        <v>#N/A</v>
      </c>
      <c r="C84" s="56" t="e">
        <f ca="true">+IF(OFFSET('Water Data'!$C$3,0,10*ROW('Water Data'!C81))="",NA(),OFFSET('Water Data'!$C$3,0,10*ROW('Water Data'!C81)))</f>
        <v>#N/A</v>
      </c>
      <c r="D84" s="57" t="e">
        <f ca="true">+IF(AND(ISNUMBER(OFFSET('Water Data'!$C$5,0,10*ROW('Water Data'!C78))),'Data Summary'!BS84="Yes"),100-OFFSET('Water Data'!$C$5,0,10*ROW('Water Data'!C78)),NA())</f>
        <v>#N/A</v>
      </c>
      <c r="E84" s="57" t="e">
        <f ca="true">+IF(AND(ISNUMBER(OFFSET('Water Data'!$C$7,0,10*ROW('Water Data'!C78))),'Data Summary'!BT84="Yes"),OFFSET('Water Data'!$C$7,0,10*ROW('Water Data'!C78)),NA())</f>
        <v>#N/A</v>
      </c>
      <c r="F84" s="57" t="e">
        <f ca="true">+IF(AND(ISNUMBER(OFFSET('Water Data'!$C$10,0,10*ROW('Water Data'!C78))),'Data Summary'!BU84="Yes"),OFFSET('Water Data'!$C$10,0,10*ROW('Water Data'!C78)),NA())</f>
        <v>#N/A</v>
      </c>
      <c r="G84" s="57" t="e">
        <f ca="true">+IF(AND(ISNUMBER(OFFSET('Water Data'!$D$5,0,10*ROW('Water Data'!D78))),'Data Summary'!BV84="Yes"),100-OFFSET('Water Data'!$D$5,0,10*ROW('Water Data'!D78)),NA())</f>
        <v>#N/A</v>
      </c>
      <c r="H84" s="57" t="e">
        <f ca="true">+IF(AND(ISNUMBER(OFFSET('Water Data'!$D$7,0,10*ROW('Water Data'!D78))),'Data Summary'!BW84="Yes"),OFFSET('Water Data'!$D$7,0,10*ROW('Water Data'!D78)),NA())</f>
        <v>#N/A</v>
      </c>
      <c r="I84" s="57" t="e">
        <f ca="true">+IF(AND(ISNUMBER(OFFSET('Water Data'!$D$10,0,10*ROW('Water Data'!D78))),'Data Summary'!BX84="Yes"),OFFSET('Water Data'!$D$10,0,10*ROW('Water Data'!D78)),NA())</f>
        <v>#N/A</v>
      </c>
      <c r="J84" s="57" t="e">
        <f ca="true">+IF(AND(ISNUMBER(OFFSET('Water Data'!$E$5,0,10*ROW('Water Data'!E78))),'Data Summary'!BY84="Yes"),100-OFFSET('Water Data'!$E$5,0,10*ROW('Water Data'!E78)),NA())</f>
        <v>#N/A</v>
      </c>
      <c r="K84" s="57" t="e">
        <f ca="true">+IF(AND(ISNUMBER(OFFSET('Water Data'!$E$7,0,10*ROW('Water Data'!E78))),'Data Summary'!BZ84="Yes"),OFFSET('Water Data'!$E$7,0,10*ROW('Water Data'!E78)),NA())</f>
        <v>#N/A</v>
      </c>
      <c r="L84" s="57" t="e">
        <f ca="true">+IF(AND(ISNUMBER(OFFSET('Water Data'!$E$10,0,10*ROW('Water Data'!E78))),'Data Summary'!CA84="Yes"),OFFSET('Water Data'!$E$10,0,10*ROW('Water Data'!E78)),NA())</f>
        <v>#N/A</v>
      </c>
      <c r="M84" s="57" t="e">
        <f ca="true">+IF(AND(ISNUMBER(OFFSET('Water Data'!$F$5,0,10*ROW('Water Data'!F78))),'Data Summary'!CB84="Yes"),100-OFFSET('Water Data'!$F$5,0,10*ROW('Water Data'!F78)),NA())</f>
        <v>#N/A</v>
      </c>
      <c r="N84" s="57" t="e">
        <f ca="true">+IF(AND(ISNUMBER(OFFSET('Water Data'!$F$7,0,10*ROW('Water Data'!F78))),'Data Summary'!CC84="Yes"),OFFSET('Water Data'!$F$7,0,10*ROW('Water Data'!F78)),NA())</f>
        <v>#N/A</v>
      </c>
      <c r="O84" s="57" t="e">
        <f ca="true">+IF(AND(ISNUMBER(OFFSET('Water Data'!$F$10,0,10*ROW('Water Data'!F78))),'Data Summary'!CD84="Yes"),OFFSET('Water Data'!$F$10,0,10*ROW('Water Data'!F78)),NA())</f>
        <v>#N/A</v>
      </c>
      <c r="P84" s="57" t="e">
        <f ca="true">+IF(AND(ISNUMBER(OFFSET('Water Data'!$G$5,0,10*ROW('Water Data'!G78))),'Data Summary'!CE84="Yes"),100-OFFSET('Water Data'!$G$5,0,10*ROW('Water Data'!G78)),NA())</f>
        <v>#N/A</v>
      </c>
      <c r="Q84" s="57" t="e">
        <f ca="true">+IF(AND(ISNUMBER(OFFSET('Water Data'!$G$7,0,10*ROW('Water Data'!G78))),'Data Summary'!CF84="Yes"),OFFSET('Water Data'!$G$7,0,10*ROW('Water Data'!G78)),NA())</f>
        <v>#N/A</v>
      </c>
      <c r="R84" s="57" t="e">
        <f ca="true">+IF(AND(ISNUMBER(OFFSET('Water Data'!$G$10,0,10*ROW('Water Data'!G78))),'Data Summary'!CG84="Yes"),OFFSET('Water Data'!$G$10,0,10*ROW('Water Data'!G78)),NA())</f>
        <v>#N/A</v>
      </c>
      <c r="S84" s="57" t="e">
        <f ca="true">+IF(AND(ISNUMBER(OFFSET('Water Data'!$H$5,0,10*ROW('Water Data'!H78))),'Data Summary'!CH84="Yes"),100-OFFSET('Water Data'!$H$5,0,10*ROW('Water Data'!H78)),NA())</f>
        <v>#N/A</v>
      </c>
      <c r="T84" s="57" t="e">
        <f ca="true">+IF(AND(ISNUMBER(OFFSET('Water Data'!$H$7,0,10*ROW('Water Data'!H78))),'Data Summary'!CI84="Yes"),OFFSET('Water Data'!$H$7,0,10*ROW('Water Data'!H78)),NA())</f>
        <v>#N/A</v>
      </c>
      <c r="U84" s="57" t="e">
        <f ca="true">+IF(AND(ISNUMBER(OFFSET('Water Data'!$H$10,0,10*ROW('Water Data'!H78))),'Data Summary'!CJ84="Yes"),OFFSET('Water Data'!$H$10,0,10*ROW('Water Data'!H78)),NA())</f>
        <v>#N/A</v>
      </c>
      <c r="V84" s="103" t="e">
        <f ca="true">+IF(AND(ISNUMBER(OFFSET('Sanitation Data'!$C$5,0,10*ROW('Sanitation Data'!C78))),'Data Summary'!CK84="Yes"),100-OFFSET('Sanitation Data'!$C$5,0,10*ROW('Sanitation Data'!C78)),NA())</f>
        <v>#N/A</v>
      </c>
      <c r="W84" s="103" t="e">
        <f ca="true">+IF(AND(ISNUMBER(OFFSET('Sanitation Data'!$C$7,0,10*ROW('Sanitation Data'!C78))),'Data Summary'!CL84="Yes"),OFFSET('Sanitation Data'!$C$7,0,10*ROW('Sanitation Data'!C78)),NA())</f>
        <v>#N/A</v>
      </c>
      <c r="X84" s="103" t="e">
        <f ca="true">+IF(AND(ISNUMBER(OFFSET('Sanitation Data'!$C$11,0,10*ROW('Sanitation Data'!C78))),'Data Summary'!CM84="Yes"),OFFSET('Sanitation Data'!$C$11,0,10*ROW('Sanitation Data'!C78)),NA())</f>
        <v>#N/A</v>
      </c>
      <c r="Y84" s="103" t="e">
        <f ca="true">+IF(AND(ISNUMBER(OFFSET('Sanitation Data'!$C$12,0,10*ROW('Sanitation Data'!C78))),'Data Summary'!CN84="Yes"),OFFSET('Sanitation Data'!$C$12,0,10*ROW('Sanitation Data'!C78)),NA())</f>
        <v>#N/A</v>
      </c>
      <c r="Z84" s="103" t="e">
        <f ca="true">+IF(AND(ISNUMBER(OFFSET('Sanitation Data'!$C$13,0,10*ROW('Sanitation Data'!C78))),'Data Summary'!CO84="Yes"),OFFSET('Sanitation Data'!$C$13,0,10*ROW('Sanitation Data'!C78)),NA())</f>
        <v>#N/A</v>
      </c>
      <c r="AA84" s="103" t="e">
        <f ca="true">+IF(AND(ISNUMBER(OFFSET('Sanitation Data'!$D$5,0,10*ROW('Sanitation Data'!D78))),'Data Summary'!CP84="Yes"),100-OFFSET('Sanitation Data'!$D$5,0,10*ROW('Sanitation Data'!D78)),NA())</f>
        <v>#N/A</v>
      </c>
      <c r="AB84" s="103" t="e">
        <f ca="true">+IF(AND(ISNUMBER(OFFSET('Sanitation Data'!$D$7,0,10*ROW('Sanitation Data'!D78))),'Data Summary'!CQ84="Yes"),OFFSET('Sanitation Data'!$D$7,0,10*ROW('Sanitation Data'!D78)),NA())</f>
        <v>#N/A</v>
      </c>
      <c r="AC84" s="103" t="e">
        <f ca="true">+IF(AND(ISNUMBER(OFFSET('Sanitation Data'!$D$11,0,10*ROW('Sanitation Data'!D78))),'Data Summary'!CR84="Yes"),OFFSET('Sanitation Data'!$D$11,0,10*ROW('Sanitation Data'!D78)),NA())</f>
        <v>#N/A</v>
      </c>
      <c r="AD84" s="103" t="e">
        <f ca="true">+IF(AND(ISNUMBER(OFFSET('Sanitation Data'!$D$12,0,10*ROW('Sanitation Data'!D78))),'Data Summary'!CS84="Yes"),OFFSET('Sanitation Data'!$D$12,0,10*ROW('Sanitation Data'!D78)),NA())</f>
        <v>#N/A</v>
      </c>
      <c r="AE84" s="103" t="e">
        <f ca="true">+IF(AND(ISNUMBER(OFFSET('Sanitation Data'!$D$13,0,10*ROW('Sanitation Data'!D78))),'Data Summary'!CT84="Yes"),OFFSET('Sanitation Data'!$D$13,0,10*ROW('Sanitation Data'!D78)),NA())</f>
        <v>#N/A</v>
      </c>
      <c r="AF84" s="103" t="e">
        <f ca="true">+IF(AND(ISNUMBER(OFFSET('Sanitation Data'!$E$5,0,10*ROW('Sanitation Data'!E78))),'Data Summary'!CU84="Yes"),100-OFFSET('Sanitation Data'!$E$5,0,10*ROW('Sanitation Data'!E78)),NA())</f>
        <v>#N/A</v>
      </c>
      <c r="AG84" s="103" t="e">
        <f ca="true">+IF(AND(ISNUMBER(OFFSET('Sanitation Data'!$E$7,0,10*ROW('Sanitation Data'!E78))),'Data Summary'!CV84="Yes"),OFFSET('Sanitation Data'!$E$7,0,10*ROW('Sanitation Data'!E78)),NA())</f>
        <v>#N/A</v>
      </c>
      <c r="AH84" s="103" t="e">
        <f ca="true">+IF(AND(ISNUMBER(OFFSET('Sanitation Data'!$E$11,0,10*ROW('Sanitation Data'!E78))),'Data Summary'!CW84="Yes"),OFFSET('Sanitation Data'!$E$11,0,10*ROW('Sanitation Data'!E78)),NA())</f>
        <v>#N/A</v>
      </c>
      <c r="AI84" s="103" t="e">
        <f ca="true">+IF(AND(ISNUMBER(OFFSET('Sanitation Data'!$E$12,0,10*ROW('Sanitation Data'!E78))),'Data Summary'!CX84="Yes"),OFFSET('Sanitation Data'!$E$12,0,10*ROW('Sanitation Data'!E78)),NA())</f>
        <v>#N/A</v>
      </c>
      <c r="AJ84" s="103" t="e">
        <f ca="true">+IF(AND(ISNUMBER(OFFSET('Sanitation Data'!$E$13,0,10*ROW('Sanitation Data'!E78))),'Data Summary'!CY84="Yes"),OFFSET('Sanitation Data'!$E$13,0,10*ROW('Sanitation Data'!E78)),NA())</f>
        <v>#N/A</v>
      </c>
      <c r="AK84" s="103" t="e">
        <f ca="true">+IF(AND(ISNUMBER(OFFSET('Sanitation Data'!$F$5,0,10*ROW('Sanitation Data'!F78))),'Data Summary'!CZ84="Yes"),100-OFFSET('Sanitation Data'!$F$5,0,10*ROW('Sanitation Data'!F78)),NA())</f>
        <v>#N/A</v>
      </c>
      <c r="AL84" s="103" t="e">
        <f ca="true">+IF(AND(ISNUMBER(OFFSET('Sanitation Data'!$F$7,0,10*ROW('Sanitation Data'!F78))),'Data Summary'!DA84="Yes"),OFFSET('Sanitation Data'!$F$7,0,10*ROW('Sanitation Data'!F78)),NA())</f>
        <v>#N/A</v>
      </c>
      <c r="AM84" s="103" t="e">
        <f ca="true">+IF(AND(ISNUMBER(OFFSET('Sanitation Data'!$F$11,0,10*ROW('Sanitation Data'!F78))),'Data Summary'!DB84="Yes"),OFFSET('Sanitation Data'!$F$11,0,10*ROW('Sanitation Data'!F78)),NA())</f>
        <v>#N/A</v>
      </c>
      <c r="AN84" s="103" t="e">
        <f ca="true">+IF(AND(ISNUMBER(OFFSET('Sanitation Data'!$F$12,0,10*ROW('Sanitation Data'!F78))),'Data Summary'!DC84="Yes"),OFFSET('Sanitation Data'!$F$12,0,10*ROW('Sanitation Data'!F78)),NA())</f>
        <v>#N/A</v>
      </c>
      <c r="AO84" s="103" t="e">
        <f ca="true">+IF(AND(ISNUMBER(OFFSET('Sanitation Data'!$F$13,0,10*ROW('Sanitation Data'!F78))),'Data Summary'!DD84="Yes"),OFFSET('Sanitation Data'!$F$13,0,10*ROW('Sanitation Data'!F78)),NA())</f>
        <v>#N/A</v>
      </c>
      <c r="AP84" s="103" t="e">
        <f ca="true">+IF(AND(ISNUMBER(OFFSET('Sanitation Data'!$G$5,0,10*ROW('Sanitation Data'!G78))),'Data Summary'!DE84="Yes"),100-OFFSET('Sanitation Data'!$G$5,0,10*ROW('Sanitation Data'!G78)),NA())</f>
        <v>#N/A</v>
      </c>
      <c r="AQ84" s="103" t="e">
        <f ca="true">+IF(AND(ISNUMBER(OFFSET('Sanitation Data'!$G$7,0,10*ROW('Sanitation Data'!G78))),'Data Summary'!DF84="Yes"),OFFSET('Sanitation Data'!$G$7,0,10*ROW('Sanitation Data'!G78)),NA())</f>
        <v>#N/A</v>
      </c>
      <c r="AR84" s="103" t="e">
        <f ca="true">+IF(AND(ISNUMBER(OFFSET('Sanitation Data'!$G$11,0,10*ROW('Sanitation Data'!G78))),'Data Summary'!DG84="Yes"),OFFSET('Sanitation Data'!$G$11,0,10*ROW('Sanitation Data'!G78)),NA())</f>
        <v>#N/A</v>
      </c>
      <c r="AS84" s="103" t="e">
        <f ca="true">+IF(AND(ISNUMBER(OFFSET('Sanitation Data'!$G$12,0,10*ROW('Sanitation Data'!G78))),'Data Summary'!DH84="Yes"),OFFSET('Sanitation Data'!$G$12,0,10*ROW('Sanitation Data'!G78)),NA())</f>
        <v>#N/A</v>
      </c>
      <c r="AT84" s="103" t="e">
        <f ca="true">+IF(AND(ISNUMBER(OFFSET('Sanitation Data'!$G$13,0,10*ROW('Sanitation Data'!G78))),'Data Summary'!DI84="Yes"),OFFSET('Sanitation Data'!$G$13,0,10*ROW('Sanitation Data'!G78)),NA())</f>
        <v>#N/A</v>
      </c>
      <c r="AU84" s="103" t="e">
        <f ca="true">+IF(AND(ISNUMBER(OFFSET('Sanitation Data'!$H$5,0,10*ROW('Sanitation Data'!H78))),'Data Summary'!DJ84="Yes"),100-OFFSET('Sanitation Data'!$H$5,0,10*ROW('Sanitation Data'!H78)),NA())</f>
        <v>#N/A</v>
      </c>
      <c r="AV84" s="103" t="e">
        <f ca="true">+IF(AND(ISNUMBER(OFFSET('Sanitation Data'!$H$7,0,10*ROW('Sanitation Data'!H78))),'Data Summary'!DK84="Yes"),OFFSET('Sanitation Data'!$H$7,0,10*ROW('Sanitation Data'!H78)),NA())</f>
        <v>#N/A</v>
      </c>
      <c r="AW84" s="103" t="e">
        <f ca="true">+IF(AND(ISNUMBER(OFFSET('Sanitation Data'!$H$11,0,10*ROW('Sanitation Data'!H78))),'Data Summary'!DL84="Yes"),OFFSET('Sanitation Data'!$H$11,0,10*ROW('Sanitation Data'!H78)),NA())</f>
        <v>#N/A</v>
      </c>
      <c r="AX84" s="103" t="e">
        <f ca="true">+IF(AND(ISNUMBER(OFFSET('Sanitation Data'!$H$12,0,10*ROW('Sanitation Data'!H78))),'Data Summary'!DM84="Yes"),OFFSET('Sanitation Data'!$H$12,0,10*ROW('Sanitation Data'!H78)),NA())</f>
        <v>#N/A</v>
      </c>
      <c r="AY84" s="103" t="e">
        <f ca="true">+IF(AND(ISNUMBER(OFFSET('Sanitation Data'!$H$13,0,10*ROW('Sanitation Data'!H78))),'Data Summary'!DN84="Yes"),OFFSET('Sanitation Data'!$H$13,0,10*ROW('Sanitation Data'!H78)),NA())</f>
        <v>#N/A</v>
      </c>
      <c r="AZ84" s="108" t="e">
        <f ca="true">+IF(AND(ISNUMBER(OFFSET('Hygiene Data'!$C$6,0,10*ROW('Hygiene Data'!C78))),'Data Summary'!DO84="Yes"),OFFSET('Hygiene Data'!$C$6,0,10*ROW('Hygiene Data'!C78)),NA())</f>
        <v>#N/A</v>
      </c>
      <c r="BA84" s="108" t="e">
        <f ca="true">+IF(AND(ISNUMBER(OFFSET('Hygiene Data'!$C$8,0,10*ROW('Hygiene Data'!C78))),'Data Summary'!DP84="Yes"),OFFSET('Hygiene Data'!$C$8,0,10*ROW('Hygiene Data'!C78)),NA())</f>
        <v>#N/A</v>
      </c>
      <c r="BB84" s="108" t="e">
        <f ca="true">+IF(AND(ISNUMBER(OFFSET('Hygiene Data'!$C$10,0,10*ROW('Hygiene Data'!C78))),'Data Summary'!DQ84="Yes"),OFFSET('Hygiene Data'!$C$10,0,10*ROW('Hygiene Data'!C78)),NA())</f>
        <v>#N/A</v>
      </c>
      <c r="BC84" s="108" t="e">
        <f ca="true">+IF(AND(ISNUMBER(OFFSET('Hygiene Data'!$D$6,0,10*ROW('Hygiene Data'!D78))),'Data Summary'!DR84="Yes"),OFFSET('Hygiene Data'!$D$6,0,10*ROW('Hygiene Data'!D78)),NA())</f>
        <v>#N/A</v>
      </c>
      <c r="BD84" s="108" t="e">
        <f ca="true">+IF(AND(ISNUMBER(OFFSET('Hygiene Data'!$D$8,0,10*ROW('Hygiene Data'!D78))),'Data Summary'!DS84="Yes"),OFFSET('Hygiene Data'!$D$8,0,10*ROW('Hygiene Data'!D78)),NA())</f>
        <v>#N/A</v>
      </c>
      <c r="BE84" s="108" t="e">
        <f ca="true">+IF(AND(ISNUMBER(OFFSET('Hygiene Data'!$D$10,0,10*ROW('Hygiene Data'!D78))),'Data Summary'!DT84="Yes"),OFFSET('Hygiene Data'!$D$10,0,10*ROW('Hygiene Data'!D78)),NA())</f>
        <v>#N/A</v>
      </c>
      <c r="BF84" s="108" t="e">
        <f ca="true">+IF(AND(ISNUMBER(OFFSET('Hygiene Data'!$E$6,0,10*ROW('Hygiene Data'!E78))),'Data Summary'!DU84="Yes"),OFFSET('Hygiene Data'!$E$6,0,10*ROW('Hygiene Data'!E78)),NA())</f>
        <v>#N/A</v>
      </c>
      <c r="BG84" s="108" t="e">
        <f ca="true">+IF(AND(ISNUMBER(OFFSET('Hygiene Data'!$E$8,0,10*ROW('Hygiene Data'!E78))),'Data Summary'!DV84="Yes"),OFFSET('Hygiene Data'!$E$8,0,10*ROW('Hygiene Data'!E78)),NA())</f>
        <v>#N/A</v>
      </c>
      <c r="BH84" s="108" t="e">
        <f ca="true">+IF(AND(ISNUMBER(OFFSET('Hygiene Data'!$E$10,0,10*ROW('Hygiene Data'!E78))),'Data Summary'!DW84="Yes"),OFFSET('Hygiene Data'!$E$10,0,10*ROW('Hygiene Data'!E78)),NA())</f>
        <v>#N/A</v>
      </c>
      <c r="BI84" s="108" t="e">
        <f ca="true">+IF(AND(ISNUMBER(OFFSET('Hygiene Data'!$F$6,0,10*ROW('Hygiene Data'!F78))),'Data Summary'!DX84="Yes"),OFFSET('Hygiene Data'!$F$6,0,10*ROW('Hygiene Data'!F78)),NA())</f>
        <v>#N/A</v>
      </c>
      <c r="BJ84" s="108" t="e">
        <f ca="true">+IF(AND(ISNUMBER(OFFSET('Hygiene Data'!$F$8,0,10*ROW('Hygiene Data'!F78))),'Data Summary'!DY84="Yes"),OFFSET('Hygiene Data'!$F$8,0,10*ROW('Hygiene Data'!F78)),NA())</f>
        <v>#N/A</v>
      </c>
      <c r="BK84" s="108" t="e">
        <f ca="true">+IF(AND(ISNUMBER(OFFSET('Hygiene Data'!$F$10,0,10*ROW('Hygiene Data'!F78))),'Data Summary'!DZ84="Yes"),OFFSET('Hygiene Data'!$F$10,0,10*ROW('Hygiene Data'!F78)),NA())</f>
        <v>#N/A</v>
      </c>
      <c r="BL84" s="108" t="e">
        <f ca="true">+IF(AND(ISNUMBER(OFFSET('Hygiene Data'!$G$6,0,10*ROW('Hygiene Data'!G78))),'Data Summary'!EA84="Yes"),OFFSET('Hygiene Data'!$G$6,0,10*ROW('Hygiene Data'!G78)),NA())</f>
        <v>#N/A</v>
      </c>
      <c r="BM84" s="108" t="e">
        <f ca="true">+IF(AND(ISNUMBER(OFFSET('Hygiene Data'!$G$8,0,10*ROW('Hygiene Data'!G78))),'Data Summary'!EB84="Yes"),OFFSET('Hygiene Data'!$G$8,0,10*ROW('Hygiene Data'!G78)),NA())</f>
        <v>#N/A</v>
      </c>
      <c r="BN84" s="108" t="e">
        <f ca="true">+IF(AND(ISNUMBER(OFFSET('Hygiene Data'!$G$10,0,10*ROW('Hygiene Data'!G78))),'Data Summary'!EC84="Yes"),OFFSET('Hygiene Data'!$G$10,0,10*ROW('Hygiene Data'!G78)),NA())</f>
        <v>#N/A</v>
      </c>
      <c r="BO84" s="108" t="e">
        <f ca="true">+IF(AND(ISNUMBER(OFFSET('Hygiene Data'!$H$6,0,10*ROW('Hygiene Data'!H78))),'Data Summary'!ED84="Yes"),OFFSET('Hygiene Data'!$H$6,0,10*ROW('Hygiene Data'!H78)),NA())</f>
        <v>#N/A</v>
      </c>
      <c r="BP84" s="108" t="e">
        <f ca="true">+IF(AND(ISNUMBER(OFFSET('Hygiene Data'!$H$8,0,10*ROW('Hygiene Data'!H78))),'Data Summary'!EE84="Yes"),OFFSET('Hygiene Data'!$H$8,0,10*ROW('Hygiene Data'!H78)),NA())</f>
        <v>#N/A</v>
      </c>
      <c r="BQ84" s="108" t="e">
        <f ca="true">+IF(AND(ISNUMBER(OFFSET('Hygiene Data'!$H$10,0,10*ROW('Hygiene Data'!H78))),'Data Summary'!EF84="Yes"),OFFSET('Hygiene Data'!$H$10,0,10*ROW('Hygiene Data'!H78)),NA())</f>
        <v>#N/A</v>
      </c>
    </row>
    <row r="85" x14ac:dyDescent="0.2">
      <c r="A85" s="56" t="e">
        <f ca="true">+IF(OFFSET('Water Data'!$B$1,0,10*ROW('Water Data'!B79))="",NA(),OFFSET('Water Data'!$B$1,0,10*ROW('Water Data'!B79)))</f>
        <v>#N/A</v>
      </c>
      <c r="B85" s="56" t="e">
        <f ca="true">+IF(OFFSET('Water Data'!$A$3,0,10*ROW('Water Data'!A82))="",NA(),OFFSET('Water Data'!$A$3,0,10*ROW('Water Data'!A82)))</f>
        <v>#N/A</v>
      </c>
      <c r="C85" s="56" t="e">
        <f ca="true">+IF(OFFSET('Water Data'!$C$3,0,10*ROW('Water Data'!C82))="",NA(),OFFSET('Water Data'!$C$3,0,10*ROW('Water Data'!C82)))</f>
        <v>#N/A</v>
      </c>
      <c r="D85" s="57" t="e">
        <f ca="true">+IF(AND(ISNUMBER(OFFSET('Water Data'!$C$5,0,10*ROW('Water Data'!C79))),'Data Summary'!BS85="Yes"),100-OFFSET('Water Data'!$C$5,0,10*ROW('Water Data'!C79)),NA())</f>
        <v>#N/A</v>
      </c>
      <c r="E85" s="57" t="e">
        <f ca="true">+IF(AND(ISNUMBER(OFFSET('Water Data'!$C$7,0,10*ROW('Water Data'!C79))),'Data Summary'!BT85="Yes"),OFFSET('Water Data'!$C$7,0,10*ROW('Water Data'!C79)),NA())</f>
        <v>#N/A</v>
      </c>
      <c r="F85" s="57" t="e">
        <f ca="true">+IF(AND(ISNUMBER(OFFSET('Water Data'!$C$10,0,10*ROW('Water Data'!C79))),'Data Summary'!BU85="Yes"),OFFSET('Water Data'!$C$10,0,10*ROW('Water Data'!C79)),NA())</f>
        <v>#N/A</v>
      </c>
      <c r="G85" s="57" t="e">
        <f ca="true">+IF(AND(ISNUMBER(OFFSET('Water Data'!$D$5,0,10*ROW('Water Data'!D79))),'Data Summary'!BV85="Yes"),100-OFFSET('Water Data'!$D$5,0,10*ROW('Water Data'!D79)),NA())</f>
        <v>#N/A</v>
      </c>
      <c r="H85" s="57" t="e">
        <f ca="true">+IF(AND(ISNUMBER(OFFSET('Water Data'!$D$7,0,10*ROW('Water Data'!D79))),'Data Summary'!BW85="Yes"),OFFSET('Water Data'!$D$7,0,10*ROW('Water Data'!D79)),NA())</f>
        <v>#N/A</v>
      </c>
      <c r="I85" s="57" t="e">
        <f ca="true">+IF(AND(ISNUMBER(OFFSET('Water Data'!$D$10,0,10*ROW('Water Data'!D79))),'Data Summary'!BX85="Yes"),OFFSET('Water Data'!$D$10,0,10*ROW('Water Data'!D79)),NA())</f>
        <v>#N/A</v>
      </c>
      <c r="J85" s="57" t="e">
        <f ca="true">+IF(AND(ISNUMBER(OFFSET('Water Data'!$E$5,0,10*ROW('Water Data'!E79))),'Data Summary'!BY85="Yes"),100-OFFSET('Water Data'!$E$5,0,10*ROW('Water Data'!E79)),NA())</f>
        <v>#N/A</v>
      </c>
      <c r="K85" s="57" t="e">
        <f ca="true">+IF(AND(ISNUMBER(OFFSET('Water Data'!$E$7,0,10*ROW('Water Data'!E79))),'Data Summary'!BZ85="Yes"),OFFSET('Water Data'!$E$7,0,10*ROW('Water Data'!E79)),NA())</f>
        <v>#N/A</v>
      </c>
      <c r="L85" s="57" t="e">
        <f ca="true">+IF(AND(ISNUMBER(OFFSET('Water Data'!$E$10,0,10*ROW('Water Data'!E79))),'Data Summary'!CA85="Yes"),OFFSET('Water Data'!$E$10,0,10*ROW('Water Data'!E79)),NA())</f>
        <v>#N/A</v>
      </c>
      <c r="M85" s="57" t="e">
        <f ca="true">+IF(AND(ISNUMBER(OFFSET('Water Data'!$F$5,0,10*ROW('Water Data'!F79))),'Data Summary'!CB85="Yes"),100-OFFSET('Water Data'!$F$5,0,10*ROW('Water Data'!F79)),NA())</f>
        <v>#N/A</v>
      </c>
      <c r="N85" s="57" t="e">
        <f ca="true">+IF(AND(ISNUMBER(OFFSET('Water Data'!$F$7,0,10*ROW('Water Data'!F79))),'Data Summary'!CC85="Yes"),OFFSET('Water Data'!$F$7,0,10*ROW('Water Data'!F79)),NA())</f>
        <v>#N/A</v>
      </c>
      <c r="O85" s="57" t="e">
        <f ca="true">+IF(AND(ISNUMBER(OFFSET('Water Data'!$F$10,0,10*ROW('Water Data'!F79))),'Data Summary'!CD85="Yes"),OFFSET('Water Data'!$F$10,0,10*ROW('Water Data'!F79)),NA())</f>
        <v>#N/A</v>
      </c>
      <c r="P85" s="57" t="e">
        <f ca="true">+IF(AND(ISNUMBER(OFFSET('Water Data'!$G$5,0,10*ROW('Water Data'!G79))),'Data Summary'!CE85="Yes"),100-OFFSET('Water Data'!$G$5,0,10*ROW('Water Data'!G79)),NA())</f>
        <v>#N/A</v>
      </c>
      <c r="Q85" s="57" t="e">
        <f ca="true">+IF(AND(ISNUMBER(OFFSET('Water Data'!$G$7,0,10*ROW('Water Data'!G79))),'Data Summary'!CF85="Yes"),OFFSET('Water Data'!$G$7,0,10*ROW('Water Data'!G79)),NA())</f>
        <v>#N/A</v>
      </c>
      <c r="R85" s="57" t="e">
        <f ca="true">+IF(AND(ISNUMBER(OFFSET('Water Data'!$G$10,0,10*ROW('Water Data'!G79))),'Data Summary'!CG85="Yes"),OFFSET('Water Data'!$G$10,0,10*ROW('Water Data'!G79)),NA())</f>
        <v>#N/A</v>
      </c>
      <c r="S85" s="57" t="e">
        <f ca="true">+IF(AND(ISNUMBER(OFFSET('Water Data'!$H$5,0,10*ROW('Water Data'!H79))),'Data Summary'!CH85="Yes"),100-OFFSET('Water Data'!$H$5,0,10*ROW('Water Data'!H79)),NA())</f>
        <v>#N/A</v>
      </c>
      <c r="T85" s="57" t="e">
        <f ca="true">+IF(AND(ISNUMBER(OFFSET('Water Data'!$H$7,0,10*ROW('Water Data'!H79))),'Data Summary'!CI85="Yes"),OFFSET('Water Data'!$H$7,0,10*ROW('Water Data'!H79)),NA())</f>
        <v>#N/A</v>
      </c>
      <c r="U85" s="57" t="e">
        <f ca="true">+IF(AND(ISNUMBER(OFFSET('Water Data'!$H$10,0,10*ROW('Water Data'!H79))),'Data Summary'!CJ85="Yes"),OFFSET('Water Data'!$H$10,0,10*ROW('Water Data'!H79)),NA())</f>
        <v>#N/A</v>
      </c>
      <c r="V85" s="103" t="e">
        <f ca="true">+IF(AND(ISNUMBER(OFFSET('Sanitation Data'!$C$5,0,10*ROW('Sanitation Data'!C79))),'Data Summary'!CK85="Yes"),100-OFFSET('Sanitation Data'!$C$5,0,10*ROW('Sanitation Data'!C79)),NA())</f>
        <v>#N/A</v>
      </c>
      <c r="W85" s="103" t="e">
        <f ca="true">+IF(AND(ISNUMBER(OFFSET('Sanitation Data'!$C$7,0,10*ROW('Sanitation Data'!C79))),'Data Summary'!CL85="Yes"),OFFSET('Sanitation Data'!$C$7,0,10*ROW('Sanitation Data'!C79)),NA())</f>
        <v>#N/A</v>
      </c>
      <c r="X85" s="103" t="e">
        <f ca="true">+IF(AND(ISNUMBER(OFFSET('Sanitation Data'!$C$11,0,10*ROW('Sanitation Data'!C79))),'Data Summary'!CM85="Yes"),OFFSET('Sanitation Data'!$C$11,0,10*ROW('Sanitation Data'!C79)),NA())</f>
        <v>#N/A</v>
      </c>
      <c r="Y85" s="103" t="e">
        <f ca="true">+IF(AND(ISNUMBER(OFFSET('Sanitation Data'!$C$12,0,10*ROW('Sanitation Data'!C79))),'Data Summary'!CN85="Yes"),OFFSET('Sanitation Data'!$C$12,0,10*ROW('Sanitation Data'!C79)),NA())</f>
        <v>#N/A</v>
      </c>
      <c r="Z85" s="103" t="e">
        <f ca="true">+IF(AND(ISNUMBER(OFFSET('Sanitation Data'!$C$13,0,10*ROW('Sanitation Data'!C79))),'Data Summary'!CO85="Yes"),OFFSET('Sanitation Data'!$C$13,0,10*ROW('Sanitation Data'!C79)),NA())</f>
        <v>#N/A</v>
      </c>
      <c r="AA85" s="103" t="e">
        <f ca="true">+IF(AND(ISNUMBER(OFFSET('Sanitation Data'!$D$5,0,10*ROW('Sanitation Data'!D79))),'Data Summary'!CP85="Yes"),100-OFFSET('Sanitation Data'!$D$5,0,10*ROW('Sanitation Data'!D79)),NA())</f>
        <v>#N/A</v>
      </c>
      <c r="AB85" s="103" t="e">
        <f ca="true">+IF(AND(ISNUMBER(OFFSET('Sanitation Data'!$D$7,0,10*ROW('Sanitation Data'!D79))),'Data Summary'!CQ85="Yes"),OFFSET('Sanitation Data'!$D$7,0,10*ROW('Sanitation Data'!D79)),NA())</f>
        <v>#N/A</v>
      </c>
      <c r="AC85" s="103" t="e">
        <f ca="true">+IF(AND(ISNUMBER(OFFSET('Sanitation Data'!$D$11,0,10*ROW('Sanitation Data'!D79))),'Data Summary'!CR85="Yes"),OFFSET('Sanitation Data'!$D$11,0,10*ROW('Sanitation Data'!D79)),NA())</f>
        <v>#N/A</v>
      </c>
      <c r="AD85" s="103" t="e">
        <f ca="true">+IF(AND(ISNUMBER(OFFSET('Sanitation Data'!$D$12,0,10*ROW('Sanitation Data'!D79))),'Data Summary'!CS85="Yes"),OFFSET('Sanitation Data'!$D$12,0,10*ROW('Sanitation Data'!D79)),NA())</f>
        <v>#N/A</v>
      </c>
      <c r="AE85" s="103" t="e">
        <f ca="true">+IF(AND(ISNUMBER(OFFSET('Sanitation Data'!$D$13,0,10*ROW('Sanitation Data'!D79))),'Data Summary'!CT85="Yes"),OFFSET('Sanitation Data'!$D$13,0,10*ROW('Sanitation Data'!D79)),NA())</f>
        <v>#N/A</v>
      </c>
      <c r="AF85" s="103" t="e">
        <f ca="true">+IF(AND(ISNUMBER(OFFSET('Sanitation Data'!$E$5,0,10*ROW('Sanitation Data'!E79))),'Data Summary'!CU85="Yes"),100-OFFSET('Sanitation Data'!$E$5,0,10*ROW('Sanitation Data'!E79)),NA())</f>
        <v>#N/A</v>
      </c>
      <c r="AG85" s="103" t="e">
        <f ca="true">+IF(AND(ISNUMBER(OFFSET('Sanitation Data'!$E$7,0,10*ROW('Sanitation Data'!E79))),'Data Summary'!CV85="Yes"),OFFSET('Sanitation Data'!$E$7,0,10*ROW('Sanitation Data'!E79)),NA())</f>
        <v>#N/A</v>
      </c>
      <c r="AH85" s="103" t="e">
        <f ca="true">+IF(AND(ISNUMBER(OFFSET('Sanitation Data'!$E$11,0,10*ROW('Sanitation Data'!E79))),'Data Summary'!CW85="Yes"),OFFSET('Sanitation Data'!$E$11,0,10*ROW('Sanitation Data'!E79)),NA())</f>
        <v>#N/A</v>
      </c>
      <c r="AI85" s="103" t="e">
        <f ca="true">+IF(AND(ISNUMBER(OFFSET('Sanitation Data'!$E$12,0,10*ROW('Sanitation Data'!E79))),'Data Summary'!CX85="Yes"),OFFSET('Sanitation Data'!$E$12,0,10*ROW('Sanitation Data'!E79)),NA())</f>
        <v>#N/A</v>
      </c>
      <c r="AJ85" s="103" t="e">
        <f ca="true">+IF(AND(ISNUMBER(OFFSET('Sanitation Data'!$E$13,0,10*ROW('Sanitation Data'!E79))),'Data Summary'!CY85="Yes"),OFFSET('Sanitation Data'!$E$13,0,10*ROW('Sanitation Data'!E79)),NA())</f>
        <v>#N/A</v>
      </c>
      <c r="AK85" s="103" t="e">
        <f ca="true">+IF(AND(ISNUMBER(OFFSET('Sanitation Data'!$F$5,0,10*ROW('Sanitation Data'!F79))),'Data Summary'!CZ85="Yes"),100-OFFSET('Sanitation Data'!$F$5,0,10*ROW('Sanitation Data'!F79)),NA())</f>
        <v>#N/A</v>
      </c>
      <c r="AL85" s="103" t="e">
        <f ca="true">+IF(AND(ISNUMBER(OFFSET('Sanitation Data'!$F$7,0,10*ROW('Sanitation Data'!F79))),'Data Summary'!DA85="Yes"),OFFSET('Sanitation Data'!$F$7,0,10*ROW('Sanitation Data'!F79)),NA())</f>
        <v>#N/A</v>
      </c>
      <c r="AM85" s="103" t="e">
        <f ca="true">+IF(AND(ISNUMBER(OFFSET('Sanitation Data'!$F$11,0,10*ROW('Sanitation Data'!F79))),'Data Summary'!DB85="Yes"),OFFSET('Sanitation Data'!$F$11,0,10*ROW('Sanitation Data'!F79)),NA())</f>
        <v>#N/A</v>
      </c>
      <c r="AN85" s="103" t="e">
        <f ca="true">+IF(AND(ISNUMBER(OFFSET('Sanitation Data'!$F$12,0,10*ROW('Sanitation Data'!F79))),'Data Summary'!DC85="Yes"),OFFSET('Sanitation Data'!$F$12,0,10*ROW('Sanitation Data'!F79)),NA())</f>
        <v>#N/A</v>
      </c>
      <c r="AO85" s="103" t="e">
        <f ca="true">+IF(AND(ISNUMBER(OFFSET('Sanitation Data'!$F$13,0,10*ROW('Sanitation Data'!F79))),'Data Summary'!DD85="Yes"),OFFSET('Sanitation Data'!$F$13,0,10*ROW('Sanitation Data'!F79)),NA())</f>
        <v>#N/A</v>
      </c>
      <c r="AP85" s="103" t="e">
        <f ca="true">+IF(AND(ISNUMBER(OFFSET('Sanitation Data'!$G$5,0,10*ROW('Sanitation Data'!G79))),'Data Summary'!DE85="Yes"),100-OFFSET('Sanitation Data'!$G$5,0,10*ROW('Sanitation Data'!G79)),NA())</f>
        <v>#N/A</v>
      </c>
      <c r="AQ85" s="103" t="e">
        <f ca="true">+IF(AND(ISNUMBER(OFFSET('Sanitation Data'!$G$7,0,10*ROW('Sanitation Data'!G79))),'Data Summary'!DF85="Yes"),OFFSET('Sanitation Data'!$G$7,0,10*ROW('Sanitation Data'!G79)),NA())</f>
        <v>#N/A</v>
      </c>
      <c r="AR85" s="103" t="e">
        <f ca="true">+IF(AND(ISNUMBER(OFFSET('Sanitation Data'!$G$11,0,10*ROW('Sanitation Data'!G79))),'Data Summary'!DG85="Yes"),OFFSET('Sanitation Data'!$G$11,0,10*ROW('Sanitation Data'!G79)),NA())</f>
        <v>#N/A</v>
      </c>
      <c r="AS85" s="103" t="e">
        <f ca="true">+IF(AND(ISNUMBER(OFFSET('Sanitation Data'!$G$12,0,10*ROW('Sanitation Data'!G79))),'Data Summary'!DH85="Yes"),OFFSET('Sanitation Data'!$G$12,0,10*ROW('Sanitation Data'!G79)),NA())</f>
        <v>#N/A</v>
      </c>
      <c r="AT85" s="103" t="e">
        <f ca="true">+IF(AND(ISNUMBER(OFFSET('Sanitation Data'!$G$13,0,10*ROW('Sanitation Data'!G79))),'Data Summary'!DI85="Yes"),OFFSET('Sanitation Data'!$G$13,0,10*ROW('Sanitation Data'!G79)),NA())</f>
        <v>#N/A</v>
      </c>
      <c r="AU85" s="103" t="e">
        <f ca="true">+IF(AND(ISNUMBER(OFFSET('Sanitation Data'!$H$5,0,10*ROW('Sanitation Data'!H79))),'Data Summary'!DJ85="Yes"),100-OFFSET('Sanitation Data'!$H$5,0,10*ROW('Sanitation Data'!H79)),NA())</f>
        <v>#N/A</v>
      </c>
      <c r="AV85" s="103" t="e">
        <f ca="true">+IF(AND(ISNUMBER(OFFSET('Sanitation Data'!$H$7,0,10*ROW('Sanitation Data'!H79))),'Data Summary'!DK85="Yes"),OFFSET('Sanitation Data'!$H$7,0,10*ROW('Sanitation Data'!H79)),NA())</f>
        <v>#N/A</v>
      </c>
      <c r="AW85" s="103" t="e">
        <f ca="true">+IF(AND(ISNUMBER(OFFSET('Sanitation Data'!$H$11,0,10*ROW('Sanitation Data'!H79))),'Data Summary'!DL85="Yes"),OFFSET('Sanitation Data'!$H$11,0,10*ROW('Sanitation Data'!H79)),NA())</f>
        <v>#N/A</v>
      </c>
      <c r="AX85" s="103" t="e">
        <f ca="true">+IF(AND(ISNUMBER(OFFSET('Sanitation Data'!$H$12,0,10*ROW('Sanitation Data'!H79))),'Data Summary'!DM85="Yes"),OFFSET('Sanitation Data'!$H$12,0,10*ROW('Sanitation Data'!H79)),NA())</f>
        <v>#N/A</v>
      </c>
      <c r="AY85" s="103" t="e">
        <f ca="true">+IF(AND(ISNUMBER(OFFSET('Sanitation Data'!$H$13,0,10*ROW('Sanitation Data'!H79))),'Data Summary'!DN85="Yes"),OFFSET('Sanitation Data'!$H$13,0,10*ROW('Sanitation Data'!H79)),NA())</f>
        <v>#N/A</v>
      </c>
      <c r="AZ85" s="108" t="e">
        <f ca="true">+IF(AND(ISNUMBER(OFFSET('Hygiene Data'!$C$6,0,10*ROW('Hygiene Data'!C79))),'Data Summary'!DO85="Yes"),OFFSET('Hygiene Data'!$C$6,0,10*ROW('Hygiene Data'!C79)),NA())</f>
        <v>#N/A</v>
      </c>
      <c r="BA85" s="108" t="e">
        <f ca="true">+IF(AND(ISNUMBER(OFFSET('Hygiene Data'!$C$8,0,10*ROW('Hygiene Data'!C79))),'Data Summary'!DP85="Yes"),OFFSET('Hygiene Data'!$C$8,0,10*ROW('Hygiene Data'!C79)),NA())</f>
        <v>#N/A</v>
      </c>
      <c r="BB85" s="108" t="e">
        <f ca="true">+IF(AND(ISNUMBER(OFFSET('Hygiene Data'!$C$10,0,10*ROW('Hygiene Data'!C79))),'Data Summary'!DQ85="Yes"),OFFSET('Hygiene Data'!$C$10,0,10*ROW('Hygiene Data'!C79)),NA())</f>
        <v>#N/A</v>
      </c>
      <c r="BC85" s="108" t="e">
        <f ca="true">+IF(AND(ISNUMBER(OFFSET('Hygiene Data'!$D$6,0,10*ROW('Hygiene Data'!D79))),'Data Summary'!DR85="Yes"),OFFSET('Hygiene Data'!$D$6,0,10*ROW('Hygiene Data'!D79)),NA())</f>
        <v>#N/A</v>
      </c>
      <c r="BD85" s="108" t="e">
        <f ca="true">+IF(AND(ISNUMBER(OFFSET('Hygiene Data'!$D$8,0,10*ROW('Hygiene Data'!D79))),'Data Summary'!DS85="Yes"),OFFSET('Hygiene Data'!$D$8,0,10*ROW('Hygiene Data'!D79)),NA())</f>
        <v>#N/A</v>
      </c>
      <c r="BE85" s="108" t="e">
        <f ca="true">+IF(AND(ISNUMBER(OFFSET('Hygiene Data'!$D$10,0,10*ROW('Hygiene Data'!D79))),'Data Summary'!DT85="Yes"),OFFSET('Hygiene Data'!$D$10,0,10*ROW('Hygiene Data'!D79)),NA())</f>
        <v>#N/A</v>
      </c>
      <c r="BF85" s="108" t="e">
        <f ca="true">+IF(AND(ISNUMBER(OFFSET('Hygiene Data'!$E$6,0,10*ROW('Hygiene Data'!E79))),'Data Summary'!DU85="Yes"),OFFSET('Hygiene Data'!$E$6,0,10*ROW('Hygiene Data'!E79)),NA())</f>
        <v>#N/A</v>
      </c>
      <c r="BG85" s="108" t="e">
        <f ca="true">+IF(AND(ISNUMBER(OFFSET('Hygiene Data'!$E$8,0,10*ROW('Hygiene Data'!E79))),'Data Summary'!DV85="Yes"),OFFSET('Hygiene Data'!$E$8,0,10*ROW('Hygiene Data'!E79)),NA())</f>
        <v>#N/A</v>
      </c>
      <c r="BH85" s="108" t="e">
        <f ca="true">+IF(AND(ISNUMBER(OFFSET('Hygiene Data'!$E$10,0,10*ROW('Hygiene Data'!E79))),'Data Summary'!DW85="Yes"),OFFSET('Hygiene Data'!$E$10,0,10*ROW('Hygiene Data'!E79)),NA())</f>
        <v>#N/A</v>
      </c>
      <c r="BI85" s="108" t="e">
        <f ca="true">+IF(AND(ISNUMBER(OFFSET('Hygiene Data'!$F$6,0,10*ROW('Hygiene Data'!F79))),'Data Summary'!DX85="Yes"),OFFSET('Hygiene Data'!$F$6,0,10*ROW('Hygiene Data'!F79)),NA())</f>
        <v>#N/A</v>
      </c>
      <c r="BJ85" s="108" t="e">
        <f ca="true">+IF(AND(ISNUMBER(OFFSET('Hygiene Data'!$F$8,0,10*ROW('Hygiene Data'!F79))),'Data Summary'!DY85="Yes"),OFFSET('Hygiene Data'!$F$8,0,10*ROW('Hygiene Data'!F79)),NA())</f>
        <v>#N/A</v>
      </c>
      <c r="BK85" s="108" t="e">
        <f ca="true">+IF(AND(ISNUMBER(OFFSET('Hygiene Data'!$F$10,0,10*ROW('Hygiene Data'!F79))),'Data Summary'!DZ85="Yes"),OFFSET('Hygiene Data'!$F$10,0,10*ROW('Hygiene Data'!F79)),NA())</f>
        <v>#N/A</v>
      </c>
      <c r="BL85" s="108" t="e">
        <f ca="true">+IF(AND(ISNUMBER(OFFSET('Hygiene Data'!$G$6,0,10*ROW('Hygiene Data'!G79))),'Data Summary'!EA85="Yes"),OFFSET('Hygiene Data'!$G$6,0,10*ROW('Hygiene Data'!G79)),NA())</f>
        <v>#N/A</v>
      </c>
      <c r="BM85" s="108" t="e">
        <f ca="true">+IF(AND(ISNUMBER(OFFSET('Hygiene Data'!$G$8,0,10*ROW('Hygiene Data'!G79))),'Data Summary'!EB85="Yes"),OFFSET('Hygiene Data'!$G$8,0,10*ROW('Hygiene Data'!G79)),NA())</f>
        <v>#N/A</v>
      </c>
      <c r="BN85" s="108" t="e">
        <f ca="true">+IF(AND(ISNUMBER(OFFSET('Hygiene Data'!$G$10,0,10*ROW('Hygiene Data'!G79))),'Data Summary'!EC85="Yes"),OFFSET('Hygiene Data'!$G$10,0,10*ROW('Hygiene Data'!G79)),NA())</f>
        <v>#N/A</v>
      </c>
      <c r="BO85" s="108" t="e">
        <f ca="true">+IF(AND(ISNUMBER(OFFSET('Hygiene Data'!$H$6,0,10*ROW('Hygiene Data'!H79))),'Data Summary'!ED85="Yes"),OFFSET('Hygiene Data'!$H$6,0,10*ROW('Hygiene Data'!H79)),NA())</f>
        <v>#N/A</v>
      </c>
      <c r="BP85" s="108" t="e">
        <f ca="true">+IF(AND(ISNUMBER(OFFSET('Hygiene Data'!$H$8,0,10*ROW('Hygiene Data'!H79))),'Data Summary'!EE85="Yes"),OFFSET('Hygiene Data'!$H$8,0,10*ROW('Hygiene Data'!H79)),NA())</f>
        <v>#N/A</v>
      </c>
      <c r="BQ85" s="108" t="e">
        <f ca="true">+IF(AND(ISNUMBER(OFFSET('Hygiene Data'!$H$10,0,10*ROW('Hygiene Data'!H79))),'Data Summary'!EF85="Yes"),OFFSET('Hygiene Data'!$H$10,0,10*ROW('Hygiene Data'!H79)),NA())</f>
        <v>#N/A</v>
      </c>
    </row>
    <row r="86" x14ac:dyDescent="0.2">
      <c r="A86" s="56" t="e">
        <f ca="true">+IF(OFFSET('Water Data'!$B$1,0,10*ROW('Water Data'!B80))="",NA(),OFFSET('Water Data'!$B$1,0,10*ROW('Water Data'!B80)))</f>
        <v>#N/A</v>
      </c>
      <c r="B86" s="56" t="e">
        <f ca="true">+IF(OFFSET('Water Data'!$A$3,0,10*ROW('Water Data'!A83))="",NA(),OFFSET('Water Data'!$A$3,0,10*ROW('Water Data'!A83)))</f>
        <v>#N/A</v>
      </c>
      <c r="C86" s="56" t="e">
        <f ca="true">+IF(OFFSET('Water Data'!$C$3,0,10*ROW('Water Data'!C83))="",NA(),OFFSET('Water Data'!$C$3,0,10*ROW('Water Data'!C83)))</f>
        <v>#N/A</v>
      </c>
      <c r="D86" s="57" t="e">
        <f ca="true">+IF(AND(ISNUMBER(OFFSET('Water Data'!$C$5,0,10*ROW('Water Data'!C80))),'Data Summary'!BS86="Yes"),100-OFFSET('Water Data'!$C$5,0,10*ROW('Water Data'!C80)),NA())</f>
        <v>#N/A</v>
      </c>
      <c r="E86" s="57" t="e">
        <f ca="true">+IF(AND(ISNUMBER(OFFSET('Water Data'!$C$7,0,10*ROW('Water Data'!C80))),'Data Summary'!BT86="Yes"),OFFSET('Water Data'!$C$7,0,10*ROW('Water Data'!C80)),NA())</f>
        <v>#N/A</v>
      </c>
      <c r="F86" s="57" t="e">
        <f ca="true">+IF(AND(ISNUMBER(OFFSET('Water Data'!$C$10,0,10*ROW('Water Data'!C80))),'Data Summary'!BU86="Yes"),OFFSET('Water Data'!$C$10,0,10*ROW('Water Data'!C80)),NA())</f>
        <v>#N/A</v>
      </c>
      <c r="G86" s="57" t="e">
        <f ca="true">+IF(AND(ISNUMBER(OFFSET('Water Data'!$D$5,0,10*ROW('Water Data'!D80))),'Data Summary'!BV86="Yes"),100-OFFSET('Water Data'!$D$5,0,10*ROW('Water Data'!D80)),NA())</f>
        <v>#N/A</v>
      </c>
      <c r="H86" s="57" t="e">
        <f ca="true">+IF(AND(ISNUMBER(OFFSET('Water Data'!$D$7,0,10*ROW('Water Data'!D80))),'Data Summary'!BW86="Yes"),OFFSET('Water Data'!$D$7,0,10*ROW('Water Data'!D80)),NA())</f>
        <v>#N/A</v>
      </c>
      <c r="I86" s="57" t="e">
        <f ca="true">+IF(AND(ISNUMBER(OFFSET('Water Data'!$D$10,0,10*ROW('Water Data'!D80))),'Data Summary'!BX86="Yes"),OFFSET('Water Data'!$D$10,0,10*ROW('Water Data'!D80)),NA())</f>
        <v>#N/A</v>
      </c>
      <c r="J86" s="57" t="e">
        <f ca="true">+IF(AND(ISNUMBER(OFFSET('Water Data'!$E$5,0,10*ROW('Water Data'!E80))),'Data Summary'!BY86="Yes"),100-OFFSET('Water Data'!$E$5,0,10*ROW('Water Data'!E80)),NA())</f>
        <v>#N/A</v>
      </c>
      <c r="K86" s="57" t="e">
        <f ca="true">+IF(AND(ISNUMBER(OFFSET('Water Data'!$E$7,0,10*ROW('Water Data'!E80))),'Data Summary'!BZ86="Yes"),OFFSET('Water Data'!$E$7,0,10*ROW('Water Data'!E80)),NA())</f>
        <v>#N/A</v>
      </c>
      <c r="L86" s="57" t="e">
        <f ca="true">+IF(AND(ISNUMBER(OFFSET('Water Data'!$E$10,0,10*ROW('Water Data'!E80))),'Data Summary'!CA86="Yes"),OFFSET('Water Data'!$E$10,0,10*ROW('Water Data'!E80)),NA())</f>
        <v>#N/A</v>
      </c>
      <c r="M86" s="57" t="e">
        <f ca="true">+IF(AND(ISNUMBER(OFFSET('Water Data'!$F$5,0,10*ROW('Water Data'!F80))),'Data Summary'!CB86="Yes"),100-OFFSET('Water Data'!$F$5,0,10*ROW('Water Data'!F80)),NA())</f>
        <v>#N/A</v>
      </c>
      <c r="N86" s="57" t="e">
        <f ca="true">+IF(AND(ISNUMBER(OFFSET('Water Data'!$F$7,0,10*ROW('Water Data'!F80))),'Data Summary'!CC86="Yes"),OFFSET('Water Data'!$F$7,0,10*ROW('Water Data'!F80)),NA())</f>
        <v>#N/A</v>
      </c>
      <c r="O86" s="57" t="e">
        <f ca="true">+IF(AND(ISNUMBER(OFFSET('Water Data'!$F$10,0,10*ROW('Water Data'!F80))),'Data Summary'!CD86="Yes"),OFFSET('Water Data'!$F$10,0,10*ROW('Water Data'!F80)),NA())</f>
        <v>#N/A</v>
      </c>
      <c r="P86" s="57" t="e">
        <f ca="true">+IF(AND(ISNUMBER(OFFSET('Water Data'!$G$5,0,10*ROW('Water Data'!G80))),'Data Summary'!CE86="Yes"),100-OFFSET('Water Data'!$G$5,0,10*ROW('Water Data'!G80)),NA())</f>
        <v>#N/A</v>
      </c>
      <c r="Q86" s="57" t="e">
        <f ca="true">+IF(AND(ISNUMBER(OFFSET('Water Data'!$G$7,0,10*ROW('Water Data'!G80))),'Data Summary'!CF86="Yes"),OFFSET('Water Data'!$G$7,0,10*ROW('Water Data'!G80)),NA())</f>
        <v>#N/A</v>
      </c>
      <c r="R86" s="57" t="e">
        <f ca="true">+IF(AND(ISNUMBER(OFFSET('Water Data'!$G$10,0,10*ROW('Water Data'!G80))),'Data Summary'!CG86="Yes"),OFFSET('Water Data'!$G$10,0,10*ROW('Water Data'!G80)),NA())</f>
        <v>#N/A</v>
      </c>
      <c r="S86" s="57" t="e">
        <f ca="true">+IF(AND(ISNUMBER(OFFSET('Water Data'!$H$5,0,10*ROW('Water Data'!H80))),'Data Summary'!CH86="Yes"),100-OFFSET('Water Data'!$H$5,0,10*ROW('Water Data'!H80)),NA())</f>
        <v>#N/A</v>
      </c>
      <c r="T86" s="57" t="e">
        <f ca="true">+IF(AND(ISNUMBER(OFFSET('Water Data'!$H$7,0,10*ROW('Water Data'!H80))),'Data Summary'!CI86="Yes"),OFFSET('Water Data'!$H$7,0,10*ROW('Water Data'!H80)),NA())</f>
        <v>#N/A</v>
      </c>
      <c r="U86" s="57" t="e">
        <f ca="true">+IF(AND(ISNUMBER(OFFSET('Water Data'!$H$10,0,10*ROW('Water Data'!H80))),'Data Summary'!CJ86="Yes"),OFFSET('Water Data'!$H$10,0,10*ROW('Water Data'!H80)),NA())</f>
        <v>#N/A</v>
      </c>
      <c r="V86" s="103" t="e">
        <f ca="true">+IF(AND(ISNUMBER(OFFSET('Sanitation Data'!$C$5,0,10*ROW('Sanitation Data'!C80))),'Data Summary'!CK86="Yes"),100-OFFSET('Sanitation Data'!$C$5,0,10*ROW('Sanitation Data'!C80)),NA())</f>
        <v>#N/A</v>
      </c>
      <c r="W86" s="103" t="e">
        <f ca="true">+IF(AND(ISNUMBER(OFFSET('Sanitation Data'!$C$7,0,10*ROW('Sanitation Data'!C80))),'Data Summary'!CL86="Yes"),OFFSET('Sanitation Data'!$C$7,0,10*ROW('Sanitation Data'!C80)),NA())</f>
        <v>#N/A</v>
      </c>
      <c r="X86" s="103" t="e">
        <f ca="true">+IF(AND(ISNUMBER(OFFSET('Sanitation Data'!$C$11,0,10*ROW('Sanitation Data'!C80))),'Data Summary'!CM86="Yes"),OFFSET('Sanitation Data'!$C$11,0,10*ROW('Sanitation Data'!C80)),NA())</f>
        <v>#N/A</v>
      </c>
      <c r="Y86" s="103" t="e">
        <f ca="true">+IF(AND(ISNUMBER(OFFSET('Sanitation Data'!$C$12,0,10*ROW('Sanitation Data'!C80))),'Data Summary'!CN86="Yes"),OFFSET('Sanitation Data'!$C$12,0,10*ROW('Sanitation Data'!C80)),NA())</f>
        <v>#N/A</v>
      </c>
      <c r="Z86" s="103" t="e">
        <f ca="true">+IF(AND(ISNUMBER(OFFSET('Sanitation Data'!$C$13,0,10*ROW('Sanitation Data'!C80))),'Data Summary'!CO86="Yes"),OFFSET('Sanitation Data'!$C$13,0,10*ROW('Sanitation Data'!C80)),NA())</f>
        <v>#N/A</v>
      </c>
      <c r="AA86" s="103" t="e">
        <f ca="true">+IF(AND(ISNUMBER(OFFSET('Sanitation Data'!$D$5,0,10*ROW('Sanitation Data'!D80))),'Data Summary'!CP86="Yes"),100-OFFSET('Sanitation Data'!$D$5,0,10*ROW('Sanitation Data'!D80)),NA())</f>
        <v>#N/A</v>
      </c>
      <c r="AB86" s="103" t="e">
        <f ca="true">+IF(AND(ISNUMBER(OFFSET('Sanitation Data'!$D$7,0,10*ROW('Sanitation Data'!D80))),'Data Summary'!CQ86="Yes"),OFFSET('Sanitation Data'!$D$7,0,10*ROW('Sanitation Data'!D80)),NA())</f>
        <v>#N/A</v>
      </c>
      <c r="AC86" s="103" t="e">
        <f ca="true">+IF(AND(ISNUMBER(OFFSET('Sanitation Data'!$D$11,0,10*ROW('Sanitation Data'!D80))),'Data Summary'!CR86="Yes"),OFFSET('Sanitation Data'!$D$11,0,10*ROW('Sanitation Data'!D80)),NA())</f>
        <v>#N/A</v>
      </c>
      <c r="AD86" s="103" t="e">
        <f ca="true">+IF(AND(ISNUMBER(OFFSET('Sanitation Data'!$D$12,0,10*ROW('Sanitation Data'!D80))),'Data Summary'!CS86="Yes"),OFFSET('Sanitation Data'!$D$12,0,10*ROW('Sanitation Data'!D80)),NA())</f>
        <v>#N/A</v>
      </c>
      <c r="AE86" s="103" t="e">
        <f ca="true">+IF(AND(ISNUMBER(OFFSET('Sanitation Data'!$D$13,0,10*ROW('Sanitation Data'!D80))),'Data Summary'!CT86="Yes"),OFFSET('Sanitation Data'!$D$13,0,10*ROW('Sanitation Data'!D80)),NA())</f>
        <v>#N/A</v>
      </c>
      <c r="AF86" s="103" t="e">
        <f ca="true">+IF(AND(ISNUMBER(OFFSET('Sanitation Data'!$E$5,0,10*ROW('Sanitation Data'!E80))),'Data Summary'!CU86="Yes"),100-OFFSET('Sanitation Data'!$E$5,0,10*ROW('Sanitation Data'!E80)),NA())</f>
        <v>#N/A</v>
      </c>
      <c r="AG86" s="103" t="e">
        <f ca="true">+IF(AND(ISNUMBER(OFFSET('Sanitation Data'!$E$7,0,10*ROW('Sanitation Data'!E80))),'Data Summary'!CV86="Yes"),OFFSET('Sanitation Data'!$E$7,0,10*ROW('Sanitation Data'!E80)),NA())</f>
        <v>#N/A</v>
      </c>
      <c r="AH86" s="103" t="e">
        <f ca="true">+IF(AND(ISNUMBER(OFFSET('Sanitation Data'!$E$11,0,10*ROW('Sanitation Data'!E80))),'Data Summary'!CW86="Yes"),OFFSET('Sanitation Data'!$E$11,0,10*ROW('Sanitation Data'!E80)),NA())</f>
        <v>#N/A</v>
      </c>
      <c r="AI86" s="103" t="e">
        <f ca="true">+IF(AND(ISNUMBER(OFFSET('Sanitation Data'!$E$12,0,10*ROW('Sanitation Data'!E80))),'Data Summary'!CX86="Yes"),OFFSET('Sanitation Data'!$E$12,0,10*ROW('Sanitation Data'!E80)),NA())</f>
        <v>#N/A</v>
      </c>
      <c r="AJ86" s="103" t="e">
        <f ca="true">+IF(AND(ISNUMBER(OFFSET('Sanitation Data'!$E$13,0,10*ROW('Sanitation Data'!E80))),'Data Summary'!CY86="Yes"),OFFSET('Sanitation Data'!$E$13,0,10*ROW('Sanitation Data'!E80)),NA())</f>
        <v>#N/A</v>
      </c>
      <c r="AK86" s="103" t="e">
        <f ca="true">+IF(AND(ISNUMBER(OFFSET('Sanitation Data'!$F$5,0,10*ROW('Sanitation Data'!F80))),'Data Summary'!CZ86="Yes"),100-OFFSET('Sanitation Data'!$F$5,0,10*ROW('Sanitation Data'!F80)),NA())</f>
        <v>#N/A</v>
      </c>
      <c r="AL86" s="103" t="e">
        <f ca="true">+IF(AND(ISNUMBER(OFFSET('Sanitation Data'!$F$7,0,10*ROW('Sanitation Data'!F80))),'Data Summary'!DA86="Yes"),OFFSET('Sanitation Data'!$F$7,0,10*ROW('Sanitation Data'!F80)),NA())</f>
        <v>#N/A</v>
      </c>
      <c r="AM86" s="103" t="e">
        <f ca="true">+IF(AND(ISNUMBER(OFFSET('Sanitation Data'!$F$11,0,10*ROW('Sanitation Data'!F80))),'Data Summary'!DB86="Yes"),OFFSET('Sanitation Data'!$F$11,0,10*ROW('Sanitation Data'!F80)),NA())</f>
        <v>#N/A</v>
      </c>
      <c r="AN86" s="103" t="e">
        <f ca="true">+IF(AND(ISNUMBER(OFFSET('Sanitation Data'!$F$12,0,10*ROW('Sanitation Data'!F80))),'Data Summary'!DC86="Yes"),OFFSET('Sanitation Data'!$F$12,0,10*ROW('Sanitation Data'!F80)),NA())</f>
        <v>#N/A</v>
      </c>
      <c r="AO86" s="103" t="e">
        <f ca="true">+IF(AND(ISNUMBER(OFFSET('Sanitation Data'!$F$13,0,10*ROW('Sanitation Data'!F80))),'Data Summary'!DD86="Yes"),OFFSET('Sanitation Data'!$F$13,0,10*ROW('Sanitation Data'!F80)),NA())</f>
        <v>#N/A</v>
      </c>
      <c r="AP86" s="103" t="e">
        <f ca="true">+IF(AND(ISNUMBER(OFFSET('Sanitation Data'!$G$5,0,10*ROW('Sanitation Data'!G80))),'Data Summary'!DE86="Yes"),100-OFFSET('Sanitation Data'!$G$5,0,10*ROW('Sanitation Data'!G80)),NA())</f>
        <v>#N/A</v>
      </c>
      <c r="AQ86" s="103" t="e">
        <f ca="true">+IF(AND(ISNUMBER(OFFSET('Sanitation Data'!$G$7,0,10*ROW('Sanitation Data'!G80))),'Data Summary'!DF86="Yes"),OFFSET('Sanitation Data'!$G$7,0,10*ROW('Sanitation Data'!G80)),NA())</f>
        <v>#N/A</v>
      </c>
      <c r="AR86" s="103" t="e">
        <f ca="true">+IF(AND(ISNUMBER(OFFSET('Sanitation Data'!$G$11,0,10*ROW('Sanitation Data'!G80))),'Data Summary'!DG86="Yes"),OFFSET('Sanitation Data'!$G$11,0,10*ROW('Sanitation Data'!G80)),NA())</f>
        <v>#N/A</v>
      </c>
      <c r="AS86" s="103" t="e">
        <f ca="true">+IF(AND(ISNUMBER(OFFSET('Sanitation Data'!$G$12,0,10*ROW('Sanitation Data'!G80))),'Data Summary'!DH86="Yes"),OFFSET('Sanitation Data'!$G$12,0,10*ROW('Sanitation Data'!G80)),NA())</f>
        <v>#N/A</v>
      </c>
      <c r="AT86" s="103" t="e">
        <f ca="true">+IF(AND(ISNUMBER(OFFSET('Sanitation Data'!$G$13,0,10*ROW('Sanitation Data'!G80))),'Data Summary'!DI86="Yes"),OFFSET('Sanitation Data'!$G$13,0,10*ROW('Sanitation Data'!G80)),NA())</f>
        <v>#N/A</v>
      </c>
      <c r="AU86" s="103" t="e">
        <f ca="true">+IF(AND(ISNUMBER(OFFSET('Sanitation Data'!$H$5,0,10*ROW('Sanitation Data'!H80))),'Data Summary'!DJ86="Yes"),100-OFFSET('Sanitation Data'!$H$5,0,10*ROW('Sanitation Data'!H80)),NA())</f>
        <v>#N/A</v>
      </c>
      <c r="AV86" s="103" t="e">
        <f ca="true">+IF(AND(ISNUMBER(OFFSET('Sanitation Data'!$H$7,0,10*ROW('Sanitation Data'!H80))),'Data Summary'!DK86="Yes"),OFFSET('Sanitation Data'!$H$7,0,10*ROW('Sanitation Data'!H80)),NA())</f>
        <v>#N/A</v>
      </c>
      <c r="AW86" s="103" t="e">
        <f ca="true">+IF(AND(ISNUMBER(OFFSET('Sanitation Data'!$H$11,0,10*ROW('Sanitation Data'!H80))),'Data Summary'!DL86="Yes"),OFFSET('Sanitation Data'!$H$11,0,10*ROW('Sanitation Data'!H80)),NA())</f>
        <v>#N/A</v>
      </c>
      <c r="AX86" s="103" t="e">
        <f ca="true">+IF(AND(ISNUMBER(OFFSET('Sanitation Data'!$H$12,0,10*ROW('Sanitation Data'!H80))),'Data Summary'!DM86="Yes"),OFFSET('Sanitation Data'!$H$12,0,10*ROW('Sanitation Data'!H80)),NA())</f>
        <v>#N/A</v>
      </c>
      <c r="AY86" s="103" t="e">
        <f ca="true">+IF(AND(ISNUMBER(OFFSET('Sanitation Data'!$H$13,0,10*ROW('Sanitation Data'!H80))),'Data Summary'!DN86="Yes"),OFFSET('Sanitation Data'!$H$13,0,10*ROW('Sanitation Data'!H80)),NA())</f>
        <v>#N/A</v>
      </c>
      <c r="AZ86" s="108" t="e">
        <f ca="true">+IF(AND(ISNUMBER(OFFSET('Hygiene Data'!$C$6,0,10*ROW('Hygiene Data'!C80))),'Data Summary'!DO86="Yes"),OFFSET('Hygiene Data'!$C$6,0,10*ROW('Hygiene Data'!C80)),NA())</f>
        <v>#N/A</v>
      </c>
      <c r="BA86" s="108" t="e">
        <f ca="true">+IF(AND(ISNUMBER(OFFSET('Hygiene Data'!$C$8,0,10*ROW('Hygiene Data'!C80))),'Data Summary'!DP86="Yes"),OFFSET('Hygiene Data'!$C$8,0,10*ROW('Hygiene Data'!C80)),NA())</f>
        <v>#N/A</v>
      </c>
      <c r="BB86" s="108" t="e">
        <f ca="true">+IF(AND(ISNUMBER(OFFSET('Hygiene Data'!$C$10,0,10*ROW('Hygiene Data'!C80))),'Data Summary'!DQ86="Yes"),OFFSET('Hygiene Data'!$C$10,0,10*ROW('Hygiene Data'!C80)),NA())</f>
        <v>#N/A</v>
      </c>
      <c r="BC86" s="108" t="e">
        <f ca="true">+IF(AND(ISNUMBER(OFFSET('Hygiene Data'!$D$6,0,10*ROW('Hygiene Data'!D80))),'Data Summary'!DR86="Yes"),OFFSET('Hygiene Data'!$D$6,0,10*ROW('Hygiene Data'!D80)),NA())</f>
        <v>#N/A</v>
      </c>
      <c r="BD86" s="108" t="e">
        <f ca="true">+IF(AND(ISNUMBER(OFFSET('Hygiene Data'!$D$8,0,10*ROW('Hygiene Data'!D80))),'Data Summary'!DS86="Yes"),OFFSET('Hygiene Data'!$D$8,0,10*ROW('Hygiene Data'!D80)),NA())</f>
        <v>#N/A</v>
      </c>
      <c r="BE86" s="108" t="e">
        <f ca="true">+IF(AND(ISNUMBER(OFFSET('Hygiene Data'!$D$10,0,10*ROW('Hygiene Data'!D80))),'Data Summary'!DT86="Yes"),OFFSET('Hygiene Data'!$D$10,0,10*ROW('Hygiene Data'!D80)),NA())</f>
        <v>#N/A</v>
      </c>
      <c r="BF86" s="108" t="e">
        <f ca="true">+IF(AND(ISNUMBER(OFFSET('Hygiene Data'!$E$6,0,10*ROW('Hygiene Data'!E80))),'Data Summary'!DU86="Yes"),OFFSET('Hygiene Data'!$E$6,0,10*ROW('Hygiene Data'!E80)),NA())</f>
        <v>#N/A</v>
      </c>
      <c r="BG86" s="108" t="e">
        <f ca="true">+IF(AND(ISNUMBER(OFFSET('Hygiene Data'!$E$8,0,10*ROW('Hygiene Data'!E80))),'Data Summary'!DV86="Yes"),OFFSET('Hygiene Data'!$E$8,0,10*ROW('Hygiene Data'!E80)),NA())</f>
        <v>#N/A</v>
      </c>
      <c r="BH86" s="108" t="e">
        <f ca="true">+IF(AND(ISNUMBER(OFFSET('Hygiene Data'!$E$10,0,10*ROW('Hygiene Data'!E80))),'Data Summary'!DW86="Yes"),OFFSET('Hygiene Data'!$E$10,0,10*ROW('Hygiene Data'!E80)),NA())</f>
        <v>#N/A</v>
      </c>
      <c r="BI86" s="108" t="e">
        <f ca="true">+IF(AND(ISNUMBER(OFFSET('Hygiene Data'!$F$6,0,10*ROW('Hygiene Data'!F80))),'Data Summary'!DX86="Yes"),OFFSET('Hygiene Data'!$F$6,0,10*ROW('Hygiene Data'!F80)),NA())</f>
        <v>#N/A</v>
      </c>
      <c r="BJ86" s="108" t="e">
        <f ca="true">+IF(AND(ISNUMBER(OFFSET('Hygiene Data'!$F$8,0,10*ROW('Hygiene Data'!F80))),'Data Summary'!DY86="Yes"),OFFSET('Hygiene Data'!$F$8,0,10*ROW('Hygiene Data'!F80)),NA())</f>
        <v>#N/A</v>
      </c>
      <c r="BK86" s="108" t="e">
        <f ca="true">+IF(AND(ISNUMBER(OFFSET('Hygiene Data'!$F$10,0,10*ROW('Hygiene Data'!F80))),'Data Summary'!DZ86="Yes"),OFFSET('Hygiene Data'!$F$10,0,10*ROW('Hygiene Data'!F80)),NA())</f>
        <v>#N/A</v>
      </c>
      <c r="BL86" s="108" t="e">
        <f ca="true">+IF(AND(ISNUMBER(OFFSET('Hygiene Data'!$G$6,0,10*ROW('Hygiene Data'!G80))),'Data Summary'!EA86="Yes"),OFFSET('Hygiene Data'!$G$6,0,10*ROW('Hygiene Data'!G80)),NA())</f>
        <v>#N/A</v>
      </c>
      <c r="BM86" s="108" t="e">
        <f ca="true">+IF(AND(ISNUMBER(OFFSET('Hygiene Data'!$G$8,0,10*ROW('Hygiene Data'!G80))),'Data Summary'!EB86="Yes"),OFFSET('Hygiene Data'!$G$8,0,10*ROW('Hygiene Data'!G80)),NA())</f>
        <v>#N/A</v>
      </c>
      <c r="BN86" s="108" t="e">
        <f ca="true">+IF(AND(ISNUMBER(OFFSET('Hygiene Data'!$G$10,0,10*ROW('Hygiene Data'!G80))),'Data Summary'!EC86="Yes"),OFFSET('Hygiene Data'!$G$10,0,10*ROW('Hygiene Data'!G80)),NA())</f>
        <v>#N/A</v>
      </c>
      <c r="BO86" s="108" t="e">
        <f ca="true">+IF(AND(ISNUMBER(OFFSET('Hygiene Data'!$H$6,0,10*ROW('Hygiene Data'!H80))),'Data Summary'!ED86="Yes"),OFFSET('Hygiene Data'!$H$6,0,10*ROW('Hygiene Data'!H80)),NA())</f>
        <v>#N/A</v>
      </c>
      <c r="BP86" s="108" t="e">
        <f ca="true">+IF(AND(ISNUMBER(OFFSET('Hygiene Data'!$H$8,0,10*ROW('Hygiene Data'!H80))),'Data Summary'!EE86="Yes"),OFFSET('Hygiene Data'!$H$8,0,10*ROW('Hygiene Data'!H80)),NA())</f>
        <v>#N/A</v>
      </c>
      <c r="BQ86" s="108" t="e">
        <f ca="true">+IF(AND(ISNUMBER(OFFSET('Hygiene Data'!$H$10,0,10*ROW('Hygiene Data'!H80))),'Data Summary'!EF86="Yes"),OFFSET('Hygiene Data'!$H$10,0,10*ROW('Hygiene Data'!H80)),NA())</f>
        <v>#N/A</v>
      </c>
    </row>
    <row r="87" x14ac:dyDescent="0.2">
      <c r="A87" s="56" t="e">
        <f ca="true">+IF(OFFSET('Water Data'!$B$1,0,10*ROW('Water Data'!B81))="",NA(),OFFSET('Water Data'!$B$1,0,10*ROW('Water Data'!B81)))</f>
        <v>#N/A</v>
      </c>
      <c r="B87" s="56" t="e">
        <f ca="true">+IF(OFFSET('Water Data'!$A$3,0,10*ROW('Water Data'!A84))="",NA(),OFFSET('Water Data'!$A$3,0,10*ROW('Water Data'!A84)))</f>
        <v>#N/A</v>
      </c>
      <c r="C87" s="56" t="e">
        <f ca="true">+IF(OFFSET('Water Data'!$C$3,0,10*ROW('Water Data'!C84))="",NA(),OFFSET('Water Data'!$C$3,0,10*ROW('Water Data'!C84)))</f>
        <v>#N/A</v>
      </c>
      <c r="D87" s="57" t="e">
        <f ca="true">+IF(AND(ISNUMBER(OFFSET('Water Data'!$C$5,0,10*ROW('Water Data'!C81))),'Data Summary'!BS87="Yes"),100-OFFSET('Water Data'!$C$5,0,10*ROW('Water Data'!C81)),NA())</f>
        <v>#N/A</v>
      </c>
      <c r="E87" s="57" t="e">
        <f ca="true">+IF(AND(ISNUMBER(OFFSET('Water Data'!$C$7,0,10*ROW('Water Data'!C81))),'Data Summary'!BT87="Yes"),OFFSET('Water Data'!$C$7,0,10*ROW('Water Data'!C81)),NA())</f>
        <v>#N/A</v>
      </c>
      <c r="F87" s="57" t="e">
        <f ca="true">+IF(AND(ISNUMBER(OFFSET('Water Data'!$C$10,0,10*ROW('Water Data'!C81))),'Data Summary'!BU87="Yes"),OFFSET('Water Data'!$C$10,0,10*ROW('Water Data'!C81)),NA())</f>
        <v>#N/A</v>
      </c>
      <c r="G87" s="57" t="e">
        <f ca="true">+IF(AND(ISNUMBER(OFFSET('Water Data'!$D$5,0,10*ROW('Water Data'!D81))),'Data Summary'!BV87="Yes"),100-OFFSET('Water Data'!$D$5,0,10*ROW('Water Data'!D81)),NA())</f>
        <v>#N/A</v>
      </c>
      <c r="H87" s="57" t="e">
        <f ca="true">+IF(AND(ISNUMBER(OFFSET('Water Data'!$D$7,0,10*ROW('Water Data'!D81))),'Data Summary'!BW87="Yes"),OFFSET('Water Data'!$D$7,0,10*ROW('Water Data'!D81)),NA())</f>
        <v>#N/A</v>
      </c>
      <c r="I87" s="57" t="e">
        <f ca="true">+IF(AND(ISNUMBER(OFFSET('Water Data'!$D$10,0,10*ROW('Water Data'!D81))),'Data Summary'!BX87="Yes"),OFFSET('Water Data'!$D$10,0,10*ROW('Water Data'!D81)),NA())</f>
        <v>#N/A</v>
      </c>
      <c r="J87" s="57" t="e">
        <f ca="true">+IF(AND(ISNUMBER(OFFSET('Water Data'!$E$5,0,10*ROW('Water Data'!E81))),'Data Summary'!BY87="Yes"),100-OFFSET('Water Data'!$E$5,0,10*ROW('Water Data'!E81)),NA())</f>
        <v>#N/A</v>
      </c>
      <c r="K87" s="57" t="e">
        <f ca="true">+IF(AND(ISNUMBER(OFFSET('Water Data'!$E$7,0,10*ROW('Water Data'!E81))),'Data Summary'!BZ87="Yes"),OFFSET('Water Data'!$E$7,0,10*ROW('Water Data'!E81)),NA())</f>
        <v>#N/A</v>
      </c>
      <c r="L87" s="57" t="e">
        <f ca="true">+IF(AND(ISNUMBER(OFFSET('Water Data'!$E$10,0,10*ROW('Water Data'!E81))),'Data Summary'!CA87="Yes"),OFFSET('Water Data'!$E$10,0,10*ROW('Water Data'!E81)),NA())</f>
        <v>#N/A</v>
      </c>
      <c r="M87" s="57" t="e">
        <f ca="true">+IF(AND(ISNUMBER(OFFSET('Water Data'!$F$5,0,10*ROW('Water Data'!F81))),'Data Summary'!CB87="Yes"),100-OFFSET('Water Data'!$F$5,0,10*ROW('Water Data'!F81)),NA())</f>
        <v>#N/A</v>
      </c>
      <c r="N87" s="57" t="e">
        <f ca="true">+IF(AND(ISNUMBER(OFFSET('Water Data'!$F$7,0,10*ROW('Water Data'!F81))),'Data Summary'!CC87="Yes"),OFFSET('Water Data'!$F$7,0,10*ROW('Water Data'!F81)),NA())</f>
        <v>#N/A</v>
      </c>
      <c r="O87" s="57" t="e">
        <f ca="true">+IF(AND(ISNUMBER(OFFSET('Water Data'!$F$10,0,10*ROW('Water Data'!F81))),'Data Summary'!CD87="Yes"),OFFSET('Water Data'!$F$10,0,10*ROW('Water Data'!F81)),NA())</f>
        <v>#N/A</v>
      </c>
      <c r="P87" s="57" t="e">
        <f ca="true">+IF(AND(ISNUMBER(OFFSET('Water Data'!$G$5,0,10*ROW('Water Data'!G81))),'Data Summary'!CE87="Yes"),100-OFFSET('Water Data'!$G$5,0,10*ROW('Water Data'!G81)),NA())</f>
        <v>#N/A</v>
      </c>
      <c r="Q87" s="57" t="e">
        <f ca="true">+IF(AND(ISNUMBER(OFFSET('Water Data'!$G$7,0,10*ROW('Water Data'!G81))),'Data Summary'!CF87="Yes"),OFFSET('Water Data'!$G$7,0,10*ROW('Water Data'!G81)),NA())</f>
        <v>#N/A</v>
      </c>
      <c r="R87" s="57" t="e">
        <f ca="true">+IF(AND(ISNUMBER(OFFSET('Water Data'!$G$10,0,10*ROW('Water Data'!G81))),'Data Summary'!CG87="Yes"),OFFSET('Water Data'!$G$10,0,10*ROW('Water Data'!G81)),NA())</f>
        <v>#N/A</v>
      </c>
      <c r="S87" s="57" t="e">
        <f ca="true">+IF(AND(ISNUMBER(OFFSET('Water Data'!$H$5,0,10*ROW('Water Data'!H81))),'Data Summary'!CH87="Yes"),100-OFFSET('Water Data'!$H$5,0,10*ROW('Water Data'!H81)),NA())</f>
        <v>#N/A</v>
      </c>
      <c r="T87" s="57" t="e">
        <f ca="true">+IF(AND(ISNUMBER(OFFSET('Water Data'!$H$7,0,10*ROW('Water Data'!H81))),'Data Summary'!CI87="Yes"),OFFSET('Water Data'!$H$7,0,10*ROW('Water Data'!H81)),NA())</f>
        <v>#N/A</v>
      </c>
      <c r="U87" s="57" t="e">
        <f ca="true">+IF(AND(ISNUMBER(OFFSET('Water Data'!$H$10,0,10*ROW('Water Data'!H81))),'Data Summary'!CJ87="Yes"),OFFSET('Water Data'!$H$10,0,10*ROW('Water Data'!H81)),NA())</f>
        <v>#N/A</v>
      </c>
      <c r="V87" s="103" t="e">
        <f ca="true">+IF(AND(ISNUMBER(OFFSET('Sanitation Data'!$C$5,0,10*ROW('Sanitation Data'!C81))),'Data Summary'!CK87="Yes"),100-OFFSET('Sanitation Data'!$C$5,0,10*ROW('Sanitation Data'!C81)),NA())</f>
        <v>#N/A</v>
      </c>
      <c r="W87" s="103" t="e">
        <f ca="true">+IF(AND(ISNUMBER(OFFSET('Sanitation Data'!$C$7,0,10*ROW('Sanitation Data'!C81))),'Data Summary'!CL87="Yes"),OFFSET('Sanitation Data'!$C$7,0,10*ROW('Sanitation Data'!C81)),NA())</f>
        <v>#N/A</v>
      </c>
      <c r="X87" s="103" t="e">
        <f ca="true">+IF(AND(ISNUMBER(OFFSET('Sanitation Data'!$C$11,0,10*ROW('Sanitation Data'!C81))),'Data Summary'!CM87="Yes"),OFFSET('Sanitation Data'!$C$11,0,10*ROW('Sanitation Data'!C81)),NA())</f>
        <v>#N/A</v>
      </c>
      <c r="Y87" s="103" t="e">
        <f ca="true">+IF(AND(ISNUMBER(OFFSET('Sanitation Data'!$C$12,0,10*ROW('Sanitation Data'!C81))),'Data Summary'!CN87="Yes"),OFFSET('Sanitation Data'!$C$12,0,10*ROW('Sanitation Data'!C81)),NA())</f>
        <v>#N/A</v>
      </c>
      <c r="Z87" s="103" t="e">
        <f ca="true">+IF(AND(ISNUMBER(OFFSET('Sanitation Data'!$C$13,0,10*ROW('Sanitation Data'!C81))),'Data Summary'!CO87="Yes"),OFFSET('Sanitation Data'!$C$13,0,10*ROW('Sanitation Data'!C81)),NA())</f>
        <v>#N/A</v>
      </c>
      <c r="AA87" s="103" t="e">
        <f ca="true">+IF(AND(ISNUMBER(OFFSET('Sanitation Data'!$D$5,0,10*ROW('Sanitation Data'!D81))),'Data Summary'!CP87="Yes"),100-OFFSET('Sanitation Data'!$D$5,0,10*ROW('Sanitation Data'!D81)),NA())</f>
        <v>#N/A</v>
      </c>
      <c r="AB87" s="103" t="e">
        <f ca="true">+IF(AND(ISNUMBER(OFFSET('Sanitation Data'!$D$7,0,10*ROW('Sanitation Data'!D81))),'Data Summary'!CQ87="Yes"),OFFSET('Sanitation Data'!$D$7,0,10*ROW('Sanitation Data'!D81)),NA())</f>
        <v>#N/A</v>
      </c>
      <c r="AC87" s="103" t="e">
        <f ca="true">+IF(AND(ISNUMBER(OFFSET('Sanitation Data'!$D$11,0,10*ROW('Sanitation Data'!D81))),'Data Summary'!CR87="Yes"),OFFSET('Sanitation Data'!$D$11,0,10*ROW('Sanitation Data'!D81)),NA())</f>
        <v>#N/A</v>
      </c>
      <c r="AD87" s="103" t="e">
        <f ca="true">+IF(AND(ISNUMBER(OFFSET('Sanitation Data'!$D$12,0,10*ROW('Sanitation Data'!D81))),'Data Summary'!CS87="Yes"),OFFSET('Sanitation Data'!$D$12,0,10*ROW('Sanitation Data'!D81)),NA())</f>
        <v>#N/A</v>
      </c>
      <c r="AE87" s="103" t="e">
        <f ca="true">+IF(AND(ISNUMBER(OFFSET('Sanitation Data'!$D$13,0,10*ROW('Sanitation Data'!D81))),'Data Summary'!CT87="Yes"),OFFSET('Sanitation Data'!$D$13,0,10*ROW('Sanitation Data'!D81)),NA())</f>
        <v>#N/A</v>
      </c>
      <c r="AF87" s="103" t="e">
        <f ca="true">+IF(AND(ISNUMBER(OFFSET('Sanitation Data'!$E$5,0,10*ROW('Sanitation Data'!E81))),'Data Summary'!CU87="Yes"),100-OFFSET('Sanitation Data'!$E$5,0,10*ROW('Sanitation Data'!E81)),NA())</f>
        <v>#N/A</v>
      </c>
      <c r="AG87" s="103" t="e">
        <f ca="true">+IF(AND(ISNUMBER(OFFSET('Sanitation Data'!$E$7,0,10*ROW('Sanitation Data'!E81))),'Data Summary'!CV87="Yes"),OFFSET('Sanitation Data'!$E$7,0,10*ROW('Sanitation Data'!E81)),NA())</f>
        <v>#N/A</v>
      </c>
      <c r="AH87" s="103" t="e">
        <f ca="true">+IF(AND(ISNUMBER(OFFSET('Sanitation Data'!$E$11,0,10*ROW('Sanitation Data'!E81))),'Data Summary'!CW87="Yes"),OFFSET('Sanitation Data'!$E$11,0,10*ROW('Sanitation Data'!E81)),NA())</f>
        <v>#N/A</v>
      </c>
      <c r="AI87" s="103" t="e">
        <f ca="true">+IF(AND(ISNUMBER(OFFSET('Sanitation Data'!$E$12,0,10*ROW('Sanitation Data'!E81))),'Data Summary'!CX87="Yes"),OFFSET('Sanitation Data'!$E$12,0,10*ROW('Sanitation Data'!E81)),NA())</f>
        <v>#N/A</v>
      </c>
      <c r="AJ87" s="103" t="e">
        <f ca="true">+IF(AND(ISNUMBER(OFFSET('Sanitation Data'!$E$13,0,10*ROW('Sanitation Data'!E81))),'Data Summary'!CY87="Yes"),OFFSET('Sanitation Data'!$E$13,0,10*ROW('Sanitation Data'!E81)),NA())</f>
        <v>#N/A</v>
      </c>
      <c r="AK87" s="103" t="e">
        <f ca="true">+IF(AND(ISNUMBER(OFFSET('Sanitation Data'!$F$5,0,10*ROW('Sanitation Data'!F81))),'Data Summary'!CZ87="Yes"),100-OFFSET('Sanitation Data'!$F$5,0,10*ROW('Sanitation Data'!F81)),NA())</f>
        <v>#N/A</v>
      </c>
      <c r="AL87" s="103" t="e">
        <f ca="true">+IF(AND(ISNUMBER(OFFSET('Sanitation Data'!$F$7,0,10*ROW('Sanitation Data'!F81))),'Data Summary'!DA87="Yes"),OFFSET('Sanitation Data'!$F$7,0,10*ROW('Sanitation Data'!F81)),NA())</f>
        <v>#N/A</v>
      </c>
      <c r="AM87" s="103" t="e">
        <f ca="true">+IF(AND(ISNUMBER(OFFSET('Sanitation Data'!$F$11,0,10*ROW('Sanitation Data'!F81))),'Data Summary'!DB87="Yes"),OFFSET('Sanitation Data'!$F$11,0,10*ROW('Sanitation Data'!F81)),NA())</f>
        <v>#N/A</v>
      </c>
      <c r="AN87" s="103" t="e">
        <f ca="true">+IF(AND(ISNUMBER(OFFSET('Sanitation Data'!$F$12,0,10*ROW('Sanitation Data'!F81))),'Data Summary'!DC87="Yes"),OFFSET('Sanitation Data'!$F$12,0,10*ROW('Sanitation Data'!F81)),NA())</f>
        <v>#N/A</v>
      </c>
      <c r="AO87" s="103" t="e">
        <f ca="true">+IF(AND(ISNUMBER(OFFSET('Sanitation Data'!$F$13,0,10*ROW('Sanitation Data'!F81))),'Data Summary'!DD87="Yes"),OFFSET('Sanitation Data'!$F$13,0,10*ROW('Sanitation Data'!F81)),NA())</f>
        <v>#N/A</v>
      </c>
      <c r="AP87" s="103" t="e">
        <f ca="true">+IF(AND(ISNUMBER(OFFSET('Sanitation Data'!$G$5,0,10*ROW('Sanitation Data'!G81))),'Data Summary'!DE87="Yes"),100-OFFSET('Sanitation Data'!$G$5,0,10*ROW('Sanitation Data'!G81)),NA())</f>
        <v>#N/A</v>
      </c>
      <c r="AQ87" s="103" t="e">
        <f ca="true">+IF(AND(ISNUMBER(OFFSET('Sanitation Data'!$G$7,0,10*ROW('Sanitation Data'!G81))),'Data Summary'!DF87="Yes"),OFFSET('Sanitation Data'!$G$7,0,10*ROW('Sanitation Data'!G81)),NA())</f>
        <v>#N/A</v>
      </c>
      <c r="AR87" s="103" t="e">
        <f ca="true">+IF(AND(ISNUMBER(OFFSET('Sanitation Data'!$G$11,0,10*ROW('Sanitation Data'!G81))),'Data Summary'!DG87="Yes"),OFFSET('Sanitation Data'!$G$11,0,10*ROW('Sanitation Data'!G81)),NA())</f>
        <v>#N/A</v>
      </c>
      <c r="AS87" s="103" t="e">
        <f ca="true">+IF(AND(ISNUMBER(OFFSET('Sanitation Data'!$G$12,0,10*ROW('Sanitation Data'!G81))),'Data Summary'!DH87="Yes"),OFFSET('Sanitation Data'!$G$12,0,10*ROW('Sanitation Data'!G81)),NA())</f>
        <v>#N/A</v>
      </c>
      <c r="AT87" s="103" t="e">
        <f ca="true">+IF(AND(ISNUMBER(OFFSET('Sanitation Data'!$G$13,0,10*ROW('Sanitation Data'!G81))),'Data Summary'!DI87="Yes"),OFFSET('Sanitation Data'!$G$13,0,10*ROW('Sanitation Data'!G81)),NA())</f>
        <v>#N/A</v>
      </c>
      <c r="AU87" s="103" t="e">
        <f ca="true">+IF(AND(ISNUMBER(OFFSET('Sanitation Data'!$H$5,0,10*ROW('Sanitation Data'!H81))),'Data Summary'!DJ87="Yes"),100-OFFSET('Sanitation Data'!$H$5,0,10*ROW('Sanitation Data'!H81)),NA())</f>
        <v>#N/A</v>
      </c>
      <c r="AV87" s="103" t="e">
        <f ca="true">+IF(AND(ISNUMBER(OFFSET('Sanitation Data'!$H$7,0,10*ROW('Sanitation Data'!H81))),'Data Summary'!DK87="Yes"),OFFSET('Sanitation Data'!$H$7,0,10*ROW('Sanitation Data'!H81)),NA())</f>
        <v>#N/A</v>
      </c>
      <c r="AW87" s="103" t="e">
        <f ca="true">+IF(AND(ISNUMBER(OFFSET('Sanitation Data'!$H$11,0,10*ROW('Sanitation Data'!H81))),'Data Summary'!DL87="Yes"),OFFSET('Sanitation Data'!$H$11,0,10*ROW('Sanitation Data'!H81)),NA())</f>
        <v>#N/A</v>
      </c>
      <c r="AX87" s="103" t="e">
        <f ca="true">+IF(AND(ISNUMBER(OFFSET('Sanitation Data'!$H$12,0,10*ROW('Sanitation Data'!H81))),'Data Summary'!DM87="Yes"),OFFSET('Sanitation Data'!$H$12,0,10*ROW('Sanitation Data'!H81)),NA())</f>
        <v>#N/A</v>
      </c>
      <c r="AY87" s="103" t="e">
        <f ca="true">+IF(AND(ISNUMBER(OFFSET('Sanitation Data'!$H$13,0,10*ROW('Sanitation Data'!H81))),'Data Summary'!DN87="Yes"),OFFSET('Sanitation Data'!$H$13,0,10*ROW('Sanitation Data'!H81)),NA())</f>
        <v>#N/A</v>
      </c>
      <c r="AZ87" s="108" t="e">
        <f ca="true">+IF(AND(ISNUMBER(OFFSET('Hygiene Data'!$C$6,0,10*ROW('Hygiene Data'!C81))),'Data Summary'!DO87="Yes"),OFFSET('Hygiene Data'!$C$6,0,10*ROW('Hygiene Data'!C81)),NA())</f>
        <v>#N/A</v>
      </c>
      <c r="BA87" s="108" t="e">
        <f ca="true">+IF(AND(ISNUMBER(OFFSET('Hygiene Data'!$C$8,0,10*ROW('Hygiene Data'!C81))),'Data Summary'!DP87="Yes"),OFFSET('Hygiene Data'!$C$8,0,10*ROW('Hygiene Data'!C81)),NA())</f>
        <v>#N/A</v>
      </c>
      <c r="BB87" s="108" t="e">
        <f ca="true">+IF(AND(ISNUMBER(OFFSET('Hygiene Data'!$C$10,0,10*ROW('Hygiene Data'!C81))),'Data Summary'!DQ87="Yes"),OFFSET('Hygiene Data'!$C$10,0,10*ROW('Hygiene Data'!C81)),NA())</f>
        <v>#N/A</v>
      </c>
      <c r="BC87" s="108" t="e">
        <f ca="true">+IF(AND(ISNUMBER(OFFSET('Hygiene Data'!$D$6,0,10*ROW('Hygiene Data'!D81))),'Data Summary'!DR87="Yes"),OFFSET('Hygiene Data'!$D$6,0,10*ROW('Hygiene Data'!D81)),NA())</f>
        <v>#N/A</v>
      </c>
      <c r="BD87" s="108" t="e">
        <f ca="true">+IF(AND(ISNUMBER(OFFSET('Hygiene Data'!$D$8,0,10*ROW('Hygiene Data'!D81))),'Data Summary'!DS87="Yes"),OFFSET('Hygiene Data'!$D$8,0,10*ROW('Hygiene Data'!D81)),NA())</f>
        <v>#N/A</v>
      </c>
      <c r="BE87" s="108" t="e">
        <f ca="true">+IF(AND(ISNUMBER(OFFSET('Hygiene Data'!$D$10,0,10*ROW('Hygiene Data'!D81))),'Data Summary'!DT87="Yes"),OFFSET('Hygiene Data'!$D$10,0,10*ROW('Hygiene Data'!D81)),NA())</f>
        <v>#N/A</v>
      </c>
      <c r="BF87" s="108" t="e">
        <f ca="true">+IF(AND(ISNUMBER(OFFSET('Hygiene Data'!$E$6,0,10*ROW('Hygiene Data'!E81))),'Data Summary'!DU87="Yes"),OFFSET('Hygiene Data'!$E$6,0,10*ROW('Hygiene Data'!E81)),NA())</f>
        <v>#N/A</v>
      </c>
      <c r="BG87" s="108" t="e">
        <f ca="true">+IF(AND(ISNUMBER(OFFSET('Hygiene Data'!$E$8,0,10*ROW('Hygiene Data'!E81))),'Data Summary'!DV87="Yes"),OFFSET('Hygiene Data'!$E$8,0,10*ROW('Hygiene Data'!E81)),NA())</f>
        <v>#N/A</v>
      </c>
      <c r="BH87" s="108" t="e">
        <f ca="true">+IF(AND(ISNUMBER(OFFSET('Hygiene Data'!$E$10,0,10*ROW('Hygiene Data'!E81))),'Data Summary'!DW87="Yes"),OFFSET('Hygiene Data'!$E$10,0,10*ROW('Hygiene Data'!E81)),NA())</f>
        <v>#N/A</v>
      </c>
      <c r="BI87" s="108" t="e">
        <f ca="true">+IF(AND(ISNUMBER(OFFSET('Hygiene Data'!$F$6,0,10*ROW('Hygiene Data'!F81))),'Data Summary'!DX87="Yes"),OFFSET('Hygiene Data'!$F$6,0,10*ROW('Hygiene Data'!F81)),NA())</f>
        <v>#N/A</v>
      </c>
      <c r="BJ87" s="108" t="e">
        <f ca="true">+IF(AND(ISNUMBER(OFFSET('Hygiene Data'!$F$8,0,10*ROW('Hygiene Data'!F81))),'Data Summary'!DY87="Yes"),OFFSET('Hygiene Data'!$F$8,0,10*ROW('Hygiene Data'!F81)),NA())</f>
        <v>#N/A</v>
      </c>
      <c r="BK87" s="108" t="e">
        <f ca="true">+IF(AND(ISNUMBER(OFFSET('Hygiene Data'!$F$10,0,10*ROW('Hygiene Data'!F81))),'Data Summary'!DZ87="Yes"),OFFSET('Hygiene Data'!$F$10,0,10*ROW('Hygiene Data'!F81)),NA())</f>
        <v>#N/A</v>
      </c>
      <c r="BL87" s="108" t="e">
        <f ca="true">+IF(AND(ISNUMBER(OFFSET('Hygiene Data'!$G$6,0,10*ROW('Hygiene Data'!G81))),'Data Summary'!EA87="Yes"),OFFSET('Hygiene Data'!$G$6,0,10*ROW('Hygiene Data'!G81)),NA())</f>
        <v>#N/A</v>
      </c>
      <c r="BM87" s="108" t="e">
        <f ca="true">+IF(AND(ISNUMBER(OFFSET('Hygiene Data'!$G$8,0,10*ROW('Hygiene Data'!G81))),'Data Summary'!EB87="Yes"),OFFSET('Hygiene Data'!$G$8,0,10*ROW('Hygiene Data'!G81)),NA())</f>
        <v>#N/A</v>
      </c>
      <c r="BN87" s="108" t="e">
        <f ca="true">+IF(AND(ISNUMBER(OFFSET('Hygiene Data'!$G$10,0,10*ROW('Hygiene Data'!G81))),'Data Summary'!EC87="Yes"),OFFSET('Hygiene Data'!$G$10,0,10*ROW('Hygiene Data'!G81)),NA())</f>
        <v>#N/A</v>
      </c>
      <c r="BO87" s="108" t="e">
        <f ca="true">+IF(AND(ISNUMBER(OFFSET('Hygiene Data'!$H$6,0,10*ROW('Hygiene Data'!H81))),'Data Summary'!ED87="Yes"),OFFSET('Hygiene Data'!$H$6,0,10*ROW('Hygiene Data'!H81)),NA())</f>
        <v>#N/A</v>
      </c>
      <c r="BP87" s="108" t="e">
        <f ca="true">+IF(AND(ISNUMBER(OFFSET('Hygiene Data'!$H$8,0,10*ROW('Hygiene Data'!H81))),'Data Summary'!EE87="Yes"),OFFSET('Hygiene Data'!$H$8,0,10*ROW('Hygiene Data'!H81)),NA())</f>
        <v>#N/A</v>
      </c>
      <c r="BQ87" s="108" t="e">
        <f ca="true">+IF(AND(ISNUMBER(OFFSET('Hygiene Data'!$H$10,0,10*ROW('Hygiene Data'!H81))),'Data Summary'!EF87="Yes"),OFFSET('Hygiene Data'!$H$10,0,10*ROW('Hygiene Data'!H81)),NA())</f>
        <v>#N/A</v>
      </c>
    </row>
    <row r="88" x14ac:dyDescent="0.2">
      <c r="A88" s="56" t="e">
        <f ca="true">+IF(OFFSET('Water Data'!$B$1,0,10*ROW('Water Data'!B82))="",NA(),OFFSET('Water Data'!$B$1,0,10*ROW('Water Data'!B82)))</f>
        <v>#N/A</v>
      </c>
      <c r="B88" s="56" t="e">
        <f ca="true">+IF(OFFSET('Water Data'!$A$3,0,10*ROW('Water Data'!A85))="",NA(),OFFSET('Water Data'!$A$3,0,10*ROW('Water Data'!A85)))</f>
        <v>#N/A</v>
      </c>
      <c r="C88" s="56" t="e">
        <f ca="true">+IF(OFFSET('Water Data'!$C$3,0,10*ROW('Water Data'!C85))="",NA(),OFFSET('Water Data'!$C$3,0,10*ROW('Water Data'!C85)))</f>
        <v>#N/A</v>
      </c>
      <c r="D88" s="57" t="e">
        <f ca="true">+IF(AND(ISNUMBER(OFFSET('Water Data'!$C$5,0,10*ROW('Water Data'!C82))),'Data Summary'!BS88="Yes"),100-OFFSET('Water Data'!$C$5,0,10*ROW('Water Data'!C82)),NA())</f>
        <v>#N/A</v>
      </c>
      <c r="E88" s="57" t="e">
        <f ca="true">+IF(AND(ISNUMBER(OFFSET('Water Data'!$C$7,0,10*ROW('Water Data'!C82))),'Data Summary'!BT88="Yes"),OFFSET('Water Data'!$C$7,0,10*ROW('Water Data'!C82)),NA())</f>
        <v>#N/A</v>
      </c>
      <c r="F88" s="57" t="e">
        <f ca="true">+IF(AND(ISNUMBER(OFFSET('Water Data'!$C$10,0,10*ROW('Water Data'!C82))),'Data Summary'!BU88="Yes"),OFFSET('Water Data'!$C$10,0,10*ROW('Water Data'!C82)),NA())</f>
        <v>#N/A</v>
      </c>
      <c r="G88" s="57" t="e">
        <f ca="true">+IF(AND(ISNUMBER(OFFSET('Water Data'!$D$5,0,10*ROW('Water Data'!D82))),'Data Summary'!BV88="Yes"),100-OFFSET('Water Data'!$D$5,0,10*ROW('Water Data'!D82)),NA())</f>
        <v>#N/A</v>
      </c>
      <c r="H88" s="57" t="e">
        <f ca="true">+IF(AND(ISNUMBER(OFFSET('Water Data'!$D$7,0,10*ROW('Water Data'!D82))),'Data Summary'!BW88="Yes"),OFFSET('Water Data'!$D$7,0,10*ROW('Water Data'!D82)),NA())</f>
        <v>#N/A</v>
      </c>
      <c r="I88" s="57" t="e">
        <f ca="true">+IF(AND(ISNUMBER(OFFSET('Water Data'!$D$10,0,10*ROW('Water Data'!D82))),'Data Summary'!BX88="Yes"),OFFSET('Water Data'!$D$10,0,10*ROW('Water Data'!D82)),NA())</f>
        <v>#N/A</v>
      </c>
      <c r="J88" s="57" t="e">
        <f ca="true">+IF(AND(ISNUMBER(OFFSET('Water Data'!$E$5,0,10*ROW('Water Data'!E82))),'Data Summary'!BY88="Yes"),100-OFFSET('Water Data'!$E$5,0,10*ROW('Water Data'!E82)),NA())</f>
        <v>#N/A</v>
      </c>
      <c r="K88" s="57" t="e">
        <f ca="true">+IF(AND(ISNUMBER(OFFSET('Water Data'!$E$7,0,10*ROW('Water Data'!E82))),'Data Summary'!BZ88="Yes"),OFFSET('Water Data'!$E$7,0,10*ROW('Water Data'!E82)),NA())</f>
        <v>#N/A</v>
      </c>
      <c r="L88" s="57" t="e">
        <f ca="true">+IF(AND(ISNUMBER(OFFSET('Water Data'!$E$10,0,10*ROW('Water Data'!E82))),'Data Summary'!CA88="Yes"),OFFSET('Water Data'!$E$10,0,10*ROW('Water Data'!E82)),NA())</f>
        <v>#N/A</v>
      </c>
      <c r="M88" s="57" t="e">
        <f ca="true">+IF(AND(ISNUMBER(OFFSET('Water Data'!$F$5,0,10*ROW('Water Data'!F82))),'Data Summary'!CB88="Yes"),100-OFFSET('Water Data'!$F$5,0,10*ROW('Water Data'!F82)),NA())</f>
        <v>#N/A</v>
      </c>
      <c r="N88" s="57" t="e">
        <f ca="true">+IF(AND(ISNUMBER(OFFSET('Water Data'!$F$7,0,10*ROW('Water Data'!F82))),'Data Summary'!CC88="Yes"),OFFSET('Water Data'!$F$7,0,10*ROW('Water Data'!F82)),NA())</f>
        <v>#N/A</v>
      </c>
      <c r="O88" s="57" t="e">
        <f ca="true">+IF(AND(ISNUMBER(OFFSET('Water Data'!$F$10,0,10*ROW('Water Data'!F82))),'Data Summary'!CD88="Yes"),OFFSET('Water Data'!$F$10,0,10*ROW('Water Data'!F82)),NA())</f>
        <v>#N/A</v>
      </c>
      <c r="P88" s="57" t="e">
        <f ca="true">+IF(AND(ISNUMBER(OFFSET('Water Data'!$G$5,0,10*ROW('Water Data'!G82))),'Data Summary'!CE88="Yes"),100-OFFSET('Water Data'!$G$5,0,10*ROW('Water Data'!G82)),NA())</f>
        <v>#N/A</v>
      </c>
      <c r="Q88" s="57" t="e">
        <f ca="true">+IF(AND(ISNUMBER(OFFSET('Water Data'!$G$7,0,10*ROW('Water Data'!G82))),'Data Summary'!CF88="Yes"),OFFSET('Water Data'!$G$7,0,10*ROW('Water Data'!G82)),NA())</f>
        <v>#N/A</v>
      </c>
      <c r="R88" s="57" t="e">
        <f ca="true">+IF(AND(ISNUMBER(OFFSET('Water Data'!$G$10,0,10*ROW('Water Data'!G82))),'Data Summary'!CG88="Yes"),OFFSET('Water Data'!$G$10,0,10*ROW('Water Data'!G82)),NA())</f>
        <v>#N/A</v>
      </c>
      <c r="S88" s="57" t="e">
        <f ca="true">+IF(AND(ISNUMBER(OFFSET('Water Data'!$H$5,0,10*ROW('Water Data'!H82))),'Data Summary'!CH88="Yes"),100-OFFSET('Water Data'!$H$5,0,10*ROW('Water Data'!H82)),NA())</f>
        <v>#N/A</v>
      </c>
      <c r="T88" s="57" t="e">
        <f ca="true">+IF(AND(ISNUMBER(OFFSET('Water Data'!$H$7,0,10*ROW('Water Data'!H82))),'Data Summary'!CI88="Yes"),OFFSET('Water Data'!$H$7,0,10*ROW('Water Data'!H82)),NA())</f>
        <v>#N/A</v>
      </c>
      <c r="U88" s="57" t="e">
        <f ca="true">+IF(AND(ISNUMBER(OFFSET('Water Data'!$H$10,0,10*ROW('Water Data'!H82))),'Data Summary'!CJ88="Yes"),OFFSET('Water Data'!$H$10,0,10*ROW('Water Data'!H82)),NA())</f>
        <v>#N/A</v>
      </c>
      <c r="V88" s="103" t="e">
        <f ca="true">+IF(AND(ISNUMBER(OFFSET('Sanitation Data'!$C$5,0,10*ROW('Sanitation Data'!C82))),'Data Summary'!CK88="Yes"),100-OFFSET('Sanitation Data'!$C$5,0,10*ROW('Sanitation Data'!C82)),NA())</f>
        <v>#N/A</v>
      </c>
      <c r="W88" s="103" t="e">
        <f ca="true">+IF(AND(ISNUMBER(OFFSET('Sanitation Data'!$C$7,0,10*ROW('Sanitation Data'!C82))),'Data Summary'!CL88="Yes"),OFFSET('Sanitation Data'!$C$7,0,10*ROW('Sanitation Data'!C82)),NA())</f>
        <v>#N/A</v>
      </c>
      <c r="X88" s="103" t="e">
        <f ca="true">+IF(AND(ISNUMBER(OFFSET('Sanitation Data'!$C$11,0,10*ROW('Sanitation Data'!C82))),'Data Summary'!CM88="Yes"),OFFSET('Sanitation Data'!$C$11,0,10*ROW('Sanitation Data'!C82)),NA())</f>
        <v>#N/A</v>
      </c>
      <c r="Y88" s="103" t="e">
        <f ca="true">+IF(AND(ISNUMBER(OFFSET('Sanitation Data'!$C$12,0,10*ROW('Sanitation Data'!C82))),'Data Summary'!CN88="Yes"),OFFSET('Sanitation Data'!$C$12,0,10*ROW('Sanitation Data'!C82)),NA())</f>
        <v>#N/A</v>
      </c>
      <c r="Z88" s="103" t="e">
        <f ca="true">+IF(AND(ISNUMBER(OFFSET('Sanitation Data'!$C$13,0,10*ROW('Sanitation Data'!C82))),'Data Summary'!CO88="Yes"),OFFSET('Sanitation Data'!$C$13,0,10*ROW('Sanitation Data'!C82)),NA())</f>
        <v>#N/A</v>
      </c>
      <c r="AA88" s="103" t="e">
        <f ca="true">+IF(AND(ISNUMBER(OFFSET('Sanitation Data'!$D$5,0,10*ROW('Sanitation Data'!D82))),'Data Summary'!CP88="Yes"),100-OFFSET('Sanitation Data'!$D$5,0,10*ROW('Sanitation Data'!D82)),NA())</f>
        <v>#N/A</v>
      </c>
      <c r="AB88" s="103" t="e">
        <f ca="true">+IF(AND(ISNUMBER(OFFSET('Sanitation Data'!$D$7,0,10*ROW('Sanitation Data'!D82))),'Data Summary'!CQ88="Yes"),OFFSET('Sanitation Data'!$D$7,0,10*ROW('Sanitation Data'!D82)),NA())</f>
        <v>#N/A</v>
      </c>
      <c r="AC88" s="103" t="e">
        <f ca="true">+IF(AND(ISNUMBER(OFFSET('Sanitation Data'!$D$11,0,10*ROW('Sanitation Data'!D82))),'Data Summary'!CR88="Yes"),OFFSET('Sanitation Data'!$D$11,0,10*ROW('Sanitation Data'!D82)),NA())</f>
        <v>#N/A</v>
      </c>
      <c r="AD88" s="103" t="e">
        <f ca="true">+IF(AND(ISNUMBER(OFFSET('Sanitation Data'!$D$12,0,10*ROW('Sanitation Data'!D82))),'Data Summary'!CS88="Yes"),OFFSET('Sanitation Data'!$D$12,0,10*ROW('Sanitation Data'!D82)),NA())</f>
        <v>#N/A</v>
      </c>
      <c r="AE88" s="103" t="e">
        <f ca="true">+IF(AND(ISNUMBER(OFFSET('Sanitation Data'!$D$13,0,10*ROW('Sanitation Data'!D82))),'Data Summary'!CT88="Yes"),OFFSET('Sanitation Data'!$D$13,0,10*ROW('Sanitation Data'!D82)),NA())</f>
        <v>#N/A</v>
      </c>
      <c r="AF88" s="103" t="e">
        <f ca="true">+IF(AND(ISNUMBER(OFFSET('Sanitation Data'!$E$5,0,10*ROW('Sanitation Data'!E82))),'Data Summary'!CU88="Yes"),100-OFFSET('Sanitation Data'!$E$5,0,10*ROW('Sanitation Data'!E82)),NA())</f>
        <v>#N/A</v>
      </c>
      <c r="AG88" s="103" t="e">
        <f ca="true">+IF(AND(ISNUMBER(OFFSET('Sanitation Data'!$E$7,0,10*ROW('Sanitation Data'!E82))),'Data Summary'!CV88="Yes"),OFFSET('Sanitation Data'!$E$7,0,10*ROW('Sanitation Data'!E82)),NA())</f>
        <v>#N/A</v>
      </c>
      <c r="AH88" s="103" t="e">
        <f ca="true">+IF(AND(ISNUMBER(OFFSET('Sanitation Data'!$E$11,0,10*ROW('Sanitation Data'!E82))),'Data Summary'!CW88="Yes"),OFFSET('Sanitation Data'!$E$11,0,10*ROW('Sanitation Data'!E82)),NA())</f>
        <v>#N/A</v>
      </c>
      <c r="AI88" s="103" t="e">
        <f ca="true">+IF(AND(ISNUMBER(OFFSET('Sanitation Data'!$E$12,0,10*ROW('Sanitation Data'!E82))),'Data Summary'!CX88="Yes"),OFFSET('Sanitation Data'!$E$12,0,10*ROW('Sanitation Data'!E82)),NA())</f>
        <v>#N/A</v>
      </c>
      <c r="AJ88" s="103" t="e">
        <f ca="true">+IF(AND(ISNUMBER(OFFSET('Sanitation Data'!$E$13,0,10*ROW('Sanitation Data'!E82))),'Data Summary'!CY88="Yes"),OFFSET('Sanitation Data'!$E$13,0,10*ROW('Sanitation Data'!E82)),NA())</f>
        <v>#N/A</v>
      </c>
      <c r="AK88" s="103" t="e">
        <f ca="true">+IF(AND(ISNUMBER(OFFSET('Sanitation Data'!$F$5,0,10*ROW('Sanitation Data'!F82))),'Data Summary'!CZ88="Yes"),100-OFFSET('Sanitation Data'!$F$5,0,10*ROW('Sanitation Data'!F82)),NA())</f>
        <v>#N/A</v>
      </c>
      <c r="AL88" s="103" t="e">
        <f ca="true">+IF(AND(ISNUMBER(OFFSET('Sanitation Data'!$F$7,0,10*ROW('Sanitation Data'!F82))),'Data Summary'!DA88="Yes"),OFFSET('Sanitation Data'!$F$7,0,10*ROW('Sanitation Data'!F82)),NA())</f>
        <v>#N/A</v>
      </c>
      <c r="AM88" s="103" t="e">
        <f ca="true">+IF(AND(ISNUMBER(OFFSET('Sanitation Data'!$F$11,0,10*ROW('Sanitation Data'!F82))),'Data Summary'!DB88="Yes"),OFFSET('Sanitation Data'!$F$11,0,10*ROW('Sanitation Data'!F82)),NA())</f>
        <v>#N/A</v>
      </c>
      <c r="AN88" s="103" t="e">
        <f ca="true">+IF(AND(ISNUMBER(OFFSET('Sanitation Data'!$F$12,0,10*ROW('Sanitation Data'!F82))),'Data Summary'!DC88="Yes"),OFFSET('Sanitation Data'!$F$12,0,10*ROW('Sanitation Data'!F82)),NA())</f>
        <v>#N/A</v>
      </c>
      <c r="AO88" s="103" t="e">
        <f ca="true">+IF(AND(ISNUMBER(OFFSET('Sanitation Data'!$F$13,0,10*ROW('Sanitation Data'!F82))),'Data Summary'!DD88="Yes"),OFFSET('Sanitation Data'!$F$13,0,10*ROW('Sanitation Data'!F82)),NA())</f>
        <v>#N/A</v>
      </c>
      <c r="AP88" s="103" t="e">
        <f ca="true">+IF(AND(ISNUMBER(OFFSET('Sanitation Data'!$G$5,0,10*ROW('Sanitation Data'!G82))),'Data Summary'!DE88="Yes"),100-OFFSET('Sanitation Data'!$G$5,0,10*ROW('Sanitation Data'!G82)),NA())</f>
        <v>#N/A</v>
      </c>
      <c r="AQ88" s="103" t="e">
        <f ca="true">+IF(AND(ISNUMBER(OFFSET('Sanitation Data'!$G$7,0,10*ROW('Sanitation Data'!G82))),'Data Summary'!DF88="Yes"),OFFSET('Sanitation Data'!$G$7,0,10*ROW('Sanitation Data'!G82)),NA())</f>
        <v>#N/A</v>
      </c>
      <c r="AR88" s="103" t="e">
        <f ca="true">+IF(AND(ISNUMBER(OFFSET('Sanitation Data'!$G$11,0,10*ROW('Sanitation Data'!G82))),'Data Summary'!DG88="Yes"),OFFSET('Sanitation Data'!$G$11,0,10*ROW('Sanitation Data'!G82)),NA())</f>
        <v>#N/A</v>
      </c>
      <c r="AS88" s="103" t="e">
        <f ca="true">+IF(AND(ISNUMBER(OFFSET('Sanitation Data'!$G$12,0,10*ROW('Sanitation Data'!G82))),'Data Summary'!DH88="Yes"),OFFSET('Sanitation Data'!$G$12,0,10*ROW('Sanitation Data'!G82)),NA())</f>
        <v>#N/A</v>
      </c>
      <c r="AT88" s="103" t="e">
        <f ca="true">+IF(AND(ISNUMBER(OFFSET('Sanitation Data'!$G$13,0,10*ROW('Sanitation Data'!G82))),'Data Summary'!DI88="Yes"),OFFSET('Sanitation Data'!$G$13,0,10*ROW('Sanitation Data'!G82)),NA())</f>
        <v>#N/A</v>
      </c>
      <c r="AU88" s="103" t="e">
        <f ca="true">+IF(AND(ISNUMBER(OFFSET('Sanitation Data'!$H$5,0,10*ROW('Sanitation Data'!H82))),'Data Summary'!DJ88="Yes"),100-OFFSET('Sanitation Data'!$H$5,0,10*ROW('Sanitation Data'!H82)),NA())</f>
        <v>#N/A</v>
      </c>
      <c r="AV88" s="103" t="e">
        <f ca="true">+IF(AND(ISNUMBER(OFFSET('Sanitation Data'!$H$7,0,10*ROW('Sanitation Data'!H82))),'Data Summary'!DK88="Yes"),OFFSET('Sanitation Data'!$H$7,0,10*ROW('Sanitation Data'!H82)),NA())</f>
        <v>#N/A</v>
      </c>
      <c r="AW88" s="103" t="e">
        <f ca="true">+IF(AND(ISNUMBER(OFFSET('Sanitation Data'!$H$11,0,10*ROW('Sanitation Data'!H82))),'Data Summary'!DL88="Yes"),OFFSET('Sanitation Data'!$H$11,0,10*ROW('Sanitation Data'!H82)),NA())</f>
        <v>#N/A</v>
      </c>
      <c r="AX88" s="103" t="e">
        <f ca="true">+IF(AND(ISNUMBER(OFFSET('Sanitation Data'!$H$12,0,10*ROW('Sanitation Data'!H82))),'Data Summary'!DM88="Yes"),OFFSET('Sanitation Data'!$H$12,0,10*ROW('Sanitation Data'!H82)),NA())</f>
        <v>#N/A</v>
      </c>
      <c r="AY88" s="103" t="e">
        <f ca="true">+IF(AND(ISNUMBER(OFFSET('Sanitation Data'!$H$13,0,10*ROW('Sanitation Data'!H82))),'Data Summary'!DN88="Yes"),OFFSET('Sanitation Data'!$H$13,0,10*ROW('Sanitation Data'!H82)),NA())</f>
        <v>#N/A</v>
      </c>
      <c r="AZ88" s="108" t="e">
        <f ca="true">+IF(AND(ISNUMBER(OFFSET('Hygiene Data'!$C$6,0,10*ROW('Hygiene Data'!C82))),'Data Summary'!DO88="Yes"),OFFSET('Hygiene Data'!$C$6,0,10*ROW('Hygiene Data'!C82)),NA())</f>
        <v>#N/A</v>
      </c>
      <c r="BA88" s="108" t="e">
        <f ca="true">+IF(AND(ISNUMBER(OFFSET('Hygiene Data'!$C$8,0,10*ROW('Hygiene Data'!C82))),'Data Summary'!DP88="Yes"),OFFSET('Hygiene Data'!$C$8,0,10*ROW('Hygiene Data'!C82)),NA())</f>
        <v>#N/A</v>
      </c>
      <c r="BB88" s="108" t="e">
        <f ca="true">+IF(AND(ISNUMBER(OFFSET('Hygiene Data'!$C$10,0,10*ROW('Hygiene Data'!C82))),'Data Summary'!DQ88="Yes"),OFFSET('Hygiene Data'!$C$10,0,10*ROW('Hygiene Data'!C82)),NA())</f>
        <v>#N/A</v>
      </c>
      <c r="BC88" s="108" t="e">
        <f ca="true">+IF(AND(ISNUMBER(OFFSET('Hygiene Data'!$D$6,0,10*ROW('Hygiene Data'!D82))),'Data Summary'!DR88="Yes"),OFFSET('Hygiene Data'!$D$6,0,10*ROW('Hygiene Data'!D82)),NA())</f>
        <v>#N/A</v>
      </c>
      <c r="BD88" s="108" t="e">
        <f ca="true">+IF(AND(ISNUMBER(OFFSET('Hygiene Data'!$D$8,0,10*ROW('Hygiene Data'!D82))),'Data Summary'!DS88="Yes"),OFFSET('Hygiene Data'!$D$8,0,10*ROW('Hygiene Data'!D82)),NA())</f>
        <v>#N/A</v>
      </c>
      <c r="BE88" s="108" t="e">
        <f ca="true">+IF(AND(ISNUMBER(OFFSET('Hygiene Data'!$D$10,0,10*ROW('Hygiene Data'!D82))),'Data Summary'!DT88="Yes"),OFFSET('Hygiene Data'!$D$10,0,10*ROW('Hygiene Data'!D82)),NA())</f>
        <v>#N/A</v>
      </c>
      <c r="BF88" s="108" t="e">
        <f ca="true">+IF(AND(ISNUMBER(OFFSET('Hygiene Data'!$E$6,0,10*ROW('Hygiene Data'!E82))),'Data Summary'!DU88="Yes"),OFFSET('Hygiene Data'!$E$6,0,10*ROW('Hygiene Data'!E82)),NA())</f>
        <v>#N/A</v>
      </c>
      <c r="BG88" s="108" t="e">
        <f ca="true">+IF(AND(ISNUMBER(OFFSET('Hygiene Data'!$E$8,0,10*ROW('Hygiene Data'!E82))),'Data Summary'!DV88="Yes"),OFFSET('Hygiene Data'!$E$8,0,10*ROW('Hygiene Data'!E82)),NA())</f>
        <v>#N/A</v>
      </c>
      <c r="BH88" s="108" t="e">
        <f ca="true">+IF(AND(ISNUMBER(OFFSET('Hygiene Data'!$E$10,0,10*ROW('Hygiene Data'!E82))),'Data Summary'!DW88="Yes"),OFFSET('Hygiene Data'!$E$10,0,10*ROW('Hygiene Data'!E82)),NA())</f>
        <v>#N/A</v>
      </c>
      <c r="BI88" s="108" t="e">
        <f ca="true">+IF(AND(ISNUMBER(OFFSET('Hygiene Data'!$F$6,0,10*ROW('Hygiene Data'!F82))),'Data Summary'!DX88="Yes"),OFFSET('Hygiene Data'!$F$6,0,10*ROW('Hygiene Data'!F82)),NA())</f>
        <v>#N/A</v>
      </c>
      <c r="BJ88" s="108" t="e">
        <f ca="true">+IF(AND(ISNUMBER(OFFSET('Hygiene Data'!$F$8,0,10*ROW('Hygiene Data'!F82))),'Data Summary'!DY88="Yes"),OFFSET('Hygiene Data'!$F$8,0,10*ROW('Hygiene Data'!F82)),NA())</f>
        <v>#N/A</v>
      </c>
      <c r="BK88" s="108" t="e">
        <f ca="true">+IF(AND(ISNUMBER(OFFSET('Hygiene Data'!$F$10,0,10*ROW('Hygiene Data'!F82))),'Data Summary'!DZ88="Yes"),OFFSET('Hygiene Data'!$F$10,0,10*ROW('Hygiene Data'!F82)),NA())</f>
        <v>#N/A</v>
      </c>
      <c r="BL88" s="108" t="e">
        <f ca="true">+IF(AND(ISNUMBER(OFFSET('Hygiene Data'!$G$6,0,10*ROW('Hygiene Data'!G82))),'Data Summary'!EA88="Yes"),OFFSET('Hygiene Data'!$G$6,0,10*ROW('Hygiene Data'!G82)),NA())</f>
        <v>#N/A</v>
      </c>
      <c r="BM88" s="108" t="e">
        <f ca="true">+IF(AND(ISNUMBER(OFFSET('Hygiene Data'!$G$8,0,10*ROW('Hygiene Data'!G82))),'Data Summary'!EB88="Yes"),OFFSET('Hygiene Data'!$G$8,0,10*ROW('Hygiene Data'!G82)),NA())</f>
        <v>#N/A</v>
      </c>
      <c r="BN88" s="108" t="e">
        <f ca="true">+IF(AND(ISNUMBER(OFFSET('Hygiene Data'!$G$10,0,10*ROW('Hygiene Data'!G82))),'Data Summary'!EC88="Yes"),OFFSET('Hygiene Data'!$G$10,0,10*ROW('Hygiene Data'!G82)),NA())</f>
        <v>#N/A</v>
      </c>
      <c r="BO88" s="108" t="e">
        <f ca="true">+IF(AND(ISNUMBER(OFFSET('Hygiene Data'!$H$6,0,10*ROW('Hygiene Data'!H82))),'Data Summary'!ED88="Yes"),OFFSET('Hygiene Data'!$H$6,0,10*ROW('Hygiene Data'!H82)),NA())</f>
        <v>#N/A</v>
      </c>
      <c r="BP88" s="108" t="e">
        <f ca="true">+IF(AND(ISNUMBER(OFFSET('Hygiene Data'!$H$8,0,10*ROW('Hygiene Data'!H82))),'Data Summary'!EE88="Yes"),OFFSET('Hygiene Data'!$H$8,0,10*ROW('Hygiene Data'!H82)),NA())</f>
        <v>#N/A</v>
      </c>
      <c r="BQ88" s="108" t="e">
        <f ca="true">+IF(AND(ISNUMBER(OFFSET('Hygiene Data'!$H$10,0,10*ROW('Hygiene Data'!H82))),'Data Summary'!EF88="Yes"),OFFSET('Hygiene Data'!$H$10,0,10*ROW('Hygiene Data'!H82)),NA())</f>
        <v>#N/A</v>
      </c>
    </row>
    <row r="89" x14ac:dyDescent="0.2">
      <c r="A89" s="56" t="e">
        <f ca="true">+IF(OFFSET('Water Data'!$B$1,0,10*ROW('Water Data'!B83))="",NA(),OFFSET('Water Data'!$B$1,0,10*ROW('Water Data'!B83)))</f>
        <v>#N/A</v>
      </c>
      <c r="B89" s="56" t="e">
        <f ca="true">+IF(OFFSET('Water Data'!$A$3,0,10*ROW('Water Data'!A86))="",NA(),OFFSET('Water Data'!$A$3,0,10*ROW('Water Data'!A86)))</f>
        <v>#N/A</v>
      </c>
      <c r="C89" s="56" t="e">
        <f ca="true">+IF(OFFSET('Water Data'!$C$3,0,10*ROW('Water Data'!C86))="",NA(),OFFSET('Water Data'!$C$3,0,10*ROW('Water Data'!C86)))</f>
        <v>#N/A</v>
      </c>
      <c r="D89" s="57" t="e">
        <f ca="true">+IF(AND(ISNUMBER(OFFSET('Water Data'!$C$5,0,10*ROW('Water Data'!C83))),'Data Summary'!BS89="Yes"),100-OFFSET('Water Data'!$C$5,0,10*ROW('Water Data'!C83)),NA())</f>
        <v>#N/A</v>
      </c>
      <c r="E89" s="57" t="e">
        <f ca="true">+IF(AND(ISNUMBER(OFFSET('Water Data'!$C$7,0,10*ROW('Water Data'!C83))),'Data Summary'!BT89="Yes"),OFFSET('Water Data'!$C$7,0,10*ROW('Water Data'!C83)),NA())</f>
        <v>#N/A</v>
      </c>
      <c r="F89" s="57" t="e">
        <f ca="true">+IF(AND(ISNUMBER(OFFSET('Water Data'!$C$10,0,10*ROW('Water Data'!C83))),'Data Summary'!BU89="Yes"),OFFSET('Water Data'!$C$10,0,10*ROW('Water Data'!C83)),NA())</f>
        <v>#N/A</v>
      </c>
      <c r="G89" s="57" t="e">
        <f ca="true">+IF(AND(ISNUMBER(OFFSET('Water Data'!$D$5,0,10*ROW('Water Data'!D83))),'Data Summary'!BV89="Yes"),100-OFFSET('Water Data'!$D$5,0,10*ROW('Water Data'!D83)),NA())</f>
        <v>#N/A</v>
      </c>
      <c r="H89" s="57" t="e">
        <f ca="true">+IF(AND(ISNUMBER(OFFSET('Water Data'!$D$7,0,10*ROW('Water Data'!D83))),'Data Summary'!BW89="Yes"),OFFSET('Water Data'!$D$7,0,10*ROW('Water Data'!D83)),NA())</f>
        <v>#N/A</v>
      </c>
      <c r="I89" s="57" t="e">
        <f ca="true">+IF(AND(ISNUMBER(OFFSET('Water Data'!$D$10,0,10*ROW('Water Data'!D83))),'Data Summary'!BX89="Yes"),OFFSET('Water Data'!$D$10,0,10*ROW('Water Data'!D83)),NA())</f>
        <v>#N/A</v>
      </c>
      <c r="J89" s="57" t="e">
        <f ca="true">+IF(AND(ISNUMBER(OFFSET('Water Data'!$E$5,0,10*ROW('Water Data'!E83))),'Data Summary'!BY89="Yes"),100-OFFSET('Water Data'!$E$5,0,10*ROW('Water Data'!E83)),NA())</f>
        <v>#N/A</v>
      </c>
      <c r="K89" s="57" t="e">
        <f ca="true">+IF(AND(ISNUMBER(OFFSET('Water Data'!$E$7,0,10*ROW('Water Data'!E83))),'Data Summary'!BZ89="Yes"),OFFSET('Water Data'!$E$7,0,10*ROW('Water Data'!E83)),NA())</f>
        <v>#N/A</v>
      </c>
      <c r="L89" s="57" t="e">
        <f ca="true">+IF(AND(ISNUMBER(OFFSET('Water Data'!$E$10,0,10*ROW('Water Data'!E83))),'Data Summary'!CA89="Yes"),OFFSET('Water Data'!$E$10,0,10*ROW('Water Data'!E83)),NA())</f>
        <v>#N/A</v>
      </c>
      <c r="M89" s="57" t="e">
        <f ca="true">+IF(AND(ISNUMBER(OFFSET('Water Data'!$F$5,0,10*ROW('Water Data'!F83))),'Data Summary'!CB89="Yes"),100-OFFSET('Water Data'!$F$5,0,10*ROW('Water Data'!F83)),NA())</f>
        <v>#N/A</v>
      </c>
      <c r="N89" s="57" t="e">
        <f ca="true">+IF(AND(ISNUMBER(OFFSET('Water Data'!$F$7,0,10*ROW('Water Data'!F83))),'Data Summary'!CC89="Yes"),OFFSET('Water Data'!$F$7,0,10*ROW('Water Data'!F83)),NA())</f>
        <v>#N/A</v>
      </c>
      <c r="O89" s="57" t="e">
        <f ca="true">+IF(AND(ISNUMBER(OFFSET('Water Data'!$F$10,0,10*ROW('Water Data'!F83))),'Data Summary'!CD89="Yes"),OFFSET('Water Data'!$F$10,0,10*ROW('Water Data'!F83)),NA())</f>
        <v>#N/A</v>
      </c>
      <c r="P89" s="57" t="e">
        <f ca="true">+IF(AND(ISNUMBER(OFFSET('Water Data'!$G$5,0,10*ROW('Water Data'!G83))),'Data Summary'!CE89="Yes"),100-OFFSET('Water Data'!$G$5,0,10*ROW('Water Data'!G83)),NA())</f>
        <v>#N/A</v>
      </c>
      <c r="Q89" s="57" t="e">
        <f ca="true">+IF(AND(ISNUMBER(OFFSET('Water Data'!$G$7,0,10*ROW('Water Data'!G83))),'Data Summary'!CF89="Yes"),OFFSET('Water Data'!$G$7,0,10*ROW('Water Data'!G83)),NA())</f>
        <v>#N/A</v>
      </c>
      <c r="R89" s="57" t="e">
        <f ca="true">+IF(AND(ISNUMBER(OFFSET('Water Data'!$G$10,0,10*ROW('Water Data'!G83))),'Data Summary'!CG89="Yes"),OFFSET('Water Data'!$G$10,0,10*ROW('Water Data'!G83)),NA())</f>
        <v>#N/A</v>
      </c>
      <c r="S89" s="57" t="e">
        <f ca="true">+IF(AND(ISNUMBER(OFFSET('Water Data'!$H$5,0,10*ROW('Water Data'!H83))),'Data Summary'!CH89="Yes"),100-OFFSET('Water Data'!$H$5,0,10*ROW('Water Data'!H83)),NA())</f>
        <v>#N/A</v>
      </c>
      <c r="T89" s="57" t="e">
        <f ca="true">+IF(AND(ISNUMBER(OFFSET('Water Data'!$H$7,0,10*ROW('Water Data'!H83))),'Data Summary'!CI89="Yes"),OFFSET('Water Data'!$H$7,0,10*ROW('Water Data'!H83)),NA())</f>
        <v>#N/A</v>
      </c>
      <c r="U89" s="57" t="e">
        <f ca="true">+IF(AND(ISNUMBER(OFFSET('Water Data'!$H$10,0,10*ROW('Water Data'!H83))),'Data Summary'!CJ89="Yes"),OFFSET('Water Data'!$H$10,0,10*ROW('Water Data'!H83)),NA())</f>
        <v>#N/A</v>
      </c>
      <c r="V89" s="103" t="e">
        <f ca="true">+IF(AND(ISNUMBER(OFFSET('Sanitation Data'!$C$5,0,10*ROW('Sanitation Data'!C83))),'Data Summary'!CK89="Yes"),100-OFFSET('Sanitation Data'!$C$5,0,10*ROW('Sanitation Data'!C83)),NA())</f>
        <v>#N/A</v>
      </c>
      <c r="W89" s="103" t="e">
        <f ca="true">+IF(AND(ISNUMBER(OFFSET('Sanitation Data'!$C$7,0,10*ROW('Sanitation Data'!C83))),'Data Summary'!CL89="Yes"),OFFSET('Sanitation Data'!$C$7,0,10*ROW('Sanitation Data'!C83)),NA())</f>
        <v>#N/A</v>
      </c>
      <c r="X89" s="103" t="e">
        <f ca="true">+IF(AND(ISNUMBER(OFFSET('Sanitation Data'!$C$11,0,10*ROW('Sanitation Data'!C83))),'Data Summary'!CM89="Yes"),OFFSET('Sanitation Data'!$C$11,0,10*ROW('Sanitation Data'!C83)),NA())</f>
        <v>#N/A</v>
      </c>
      <c r="Y89" s="103" t="e">
        <f ca="true">+IF(AND(ISNUMBER(OFFSET('Sanitation Data'!$C$12,0,10*ROW('Sanitation Data'!C83))),'Data Summary'!CN89="Yes"),OFFSET('Sanitation Data'!$C$12,0,10*ROW('Sanitation Data'!C83)),NA())</f>
        <v>#N/A</v>
      </c>
      <c r="Z89" s="103" t="e">
        <f ca="true">+IF(AND(ISNUMBER(OFFSET('Sanitation Data'!$C$13,0,10*ROW('Sanitation Data'!C83))),'Data Summary'!CO89="Yes"),OFFSET('Sanitation Data'!$C$13,0,10*ROW('Sanitation Data'!C83)),NA())</f>
        <v>#N/A</v>
      </c>
      <c r="AA89" s="103" t="e">
        <f ca="true">+IF(AND(ISNUMBER(OFFSET('Sanitation Data'!$D$5,0,10*ROW('Sanitation Data'!D83))),'Data Summary'!CP89="Yes"),100-OFFSET('Sanitation Data'!$D$5,0,10*ROW('Sanitation Data'!D83)),NA())</f>
        <v>#N/A</v>
      </c>
      <c r="AB89" s="103" t="e">
        <f ca="true">+IF(AND(ISNUMBER(OFFSET('Sanitation Data'!$D$7,0,10*ROW('Sanitation Data'!D83))),'Data Summary'!CQ89="Yes"),OFFSET('Sanitation Data'!$D$7,0,10*ROW('Sanitation Data'!D83)),NA())</f>
        <v>#N/A</v>
      </c>
      <c r="AC89" s="103" t="e">
        <f ca="true">+IF(AND(ISNUMBER(OFFSET('Sanitation Data'!$D$11,0,10*ROW('Sanitation Data'!D83))),'Data Summary'!CR89="Yes"),OFFSET('Sanitation Data'!$D$11,0,10*ROW('Sanitation Data'!D83)),NA())</f>
        <v>#N/A</v>
      </c>
      <c r="AD89" s="103" t="e">
        <f ca="true">+IF(AND(ISNUMBER(OFFSET('Sanitation Data'!$D$12,0,10*ROW('Sanitation Data'!D83))),'Data Summary'!CS89="Yes"),OFFSET('Sanitation Data'!$D$12,0,10*ROW('Sanitation Data'!D83)),NA())</f>
        <v>#N/A</v>
      </c>
      <c r="AE89" s="103" t="e">
        <f ca="true">+IF(AND(ISNUMBER(OFFSET('Sanitation Data'!$D$13,0,10*ROW('Sanitation Data'!D83))),'Data Summary'!CT89="Yes"),OFFSET('Sanitation Data'!$D$13,0,10*ROW('Sanitation Data'!D83)),NA())</f>
        <v>#N/A</v>
      </c>
      <c r="AF89" s="103" t="e">
        <f ca="true">+IF(AND(ISNUMBER(OFFSET('Sanitation Data'!$E$5,0,10*ROW('Sanitation Data'!E83))),'Data Summary'!CU89="Yes"),100-OFFSET('Sanitation Data'!$E$5,0,10*ROW('Sanitation Data'!E83)),NA())</f>
        <v>#N/A</v>
      </c>
      <c r="AG89" s="103" t="e">
        <f ca="true">+IF(AND(ISNUMBER(OFFSET('Sanitation Data'!$E$7,0,10*ROW('Sanitation Data'!E83))),'Data Summary'!CV89="Yes"),OFFSET('Sanitation Data'!$E$7,0,10*ROW('Sanitation Data'!E83)),NA())</f>
        <v>#N/A</v>
      </c>
      <c r="AH89" s="103" t="e">
        <f ca="true">+IF(AND(ISNUMBER(OFFSET('Sanitation Data'!$E$11,0,10*ROW('Sanitation Data'!E83))),'Data Summary'!CW89="Yes"),OFFSET('Sanitation Data'!$E$11,0,10*ROW('Sanitation Data'!E83)),NA())</f>
        <v>#N/A</v>
      </c>
      <c r="AI89" s="103" t="e">
        <f ca="true">+IF(AND(ISNUMBER(OFFSET('Sanitation Data'!$E$12,0,10*ROW('Sanitation Data'!E83))),'Data Summary'!CX89="Yes"),OFFSET('Sanitation Data'!$E$12,0,10*ROW('Sanitation Data'!E83)),NA())</f>
        <v>#N/A</v>
      </c>
      <c r="AJ89" s="103" t="e">
        <f ca="true">+IF(AND(ISNUMBER(OFFSET('Sanitation Data'!$E$13,0,10*ROW('Sanitation Data'!E83))),'Data Summary'!CY89="Yes"),OFFSET('Sanitation Data'!$E$13,0,10*ROW('Sanitation Data'!E83)),NA())</f>
        <v>#N/A</v>
      </c>
      <c r="AK89" s="103" t="e">
        <f ca="true">+IF(AND(ISNUMBER(OFFSET('Sanitation Data'!$F$5,0,10*ROW('Sanitation Data'!F83))),'Data Summary'!CZ89="Yes"),100-OFFSET('Sanitation Data'!$F$5,0,10*ROW('Sanitation Data'!F83)),NA())</f>
        <v>#N/A</v>
      </c>
      <c r="AL89" s="103" t="e">
        <f ca="true">+IF(AND(ISNUMBER(OFFSET('Sanitation Data'!$F$7,0,10*ROW('Sanitation Data'!F83))),'Data Summary'!DA89="Yes"),OFFSET('Sanitation Data'!$F$7,0,10*ROW('Sanitation Data'!F83)),NA())</f>
        <v>#N/A</v>
      </c>
      <c r="AM89" s="103" t="e">
        <f ca="true">+IF(AND(ISNUMBER(OFFSET('Sanitation Data'!$F$11,0,10*ROW('Sanitation Data'!F83))),'Data Summary'!DB89="Yes"),OFFSET('Sanitation Data'!$F$11,0,10*ROW('Sanitation Data'!F83)),NA())</f>
        <v>#N/A</v>
      </c>
      <c r="AN89" s="103" t="e">
        <f ca="true">+IF(AND(ISNUMBER(OFFSET('Sanitation Data'!$F$12,0,10*ROW('Sanitation Data'!F83))),'Data Summary'!DC89="Yes"),OFFSET('Sanitation Data'!$F$12,0,10*ROW('Sanitation Data'!F83)),NA())</f>
        <v>#N/A</v>
      </c>
      <c r="AO89" s="103" t="e">
        <f ca="true">+IF(AND(ISNUMBER(OFFSET('Sanitation Data'!$F$13,0,10*ROW('Sanitation Data'!F83))),'Data Summary'!DD89="Yes"),OFFSET('Sanitation Data'!$F$13,0,10*ROW('Sanitation Data'!F83)),NA())</f>
        <v>#N/A</v>
      </c>
      <c r="AP89" s="103" t="e">
        <f ca="true">+IF(AND(ISNUMBER(OFFSET('Sanitation Data'!$G$5,0,10*ROW('Sanitation Data'!G83))),'Data Summary'!DE89="Yes"),100-OFFSET('Sanitation Data'!$G$5,0,10*ROW('Sanitation Data'!G83)),NA())</f>
        <v>#N/A</v>
      </c>
      <c r="AQ89" s="103" t="e">
        <f ca="true">+IF(AND(ISNUMBER(OFFSET('Sanitation Data'!$G$7,0,10*ROW('Sanitation Data'!G83))),'Data Summary'!DF89="Yes"),OFFSET('Sanitation Data'!$G$7,0,10*ROW('Sanitation Data'!G83)),NA())</f>
        <v>#N/A</v>
      </c>
      <c r="AR89" s="103" t="e">
        <f ca="true">+IF(AND(ISNUMBER(OFFSET('Sanitation Data'!$G$11,0,10*ROW('Sanitation Data'!G83))),'Data Summary'!DG89="Yes"),OFFSET('Sanitation Data'!$G$11,0,10*ROW('Sanitation Data'!G83)),NA())</f>
        <v>#N/A</v>
      </c>
      <c r="AS89" s="103" t="e">
        <f ca="true">+IF(AND(ISNUMBER(OFFSET('Sanitation Data'!$G$12,0,10*ROW('Sanitation Data'!G83))),'Data Summary'!DH89="Yes"),OFFSET('Sanitation Data'!$G$12,0,10*ROW('Sanitation Data'!G83)),NA())</f>
        <v>#N/A</v>
      </c>
      <c r="AT89" s="103" t="e">
        <f ca="true">+IF(AND(ISNUMBER(OFFSET('Sanitation Data'!$G$13,0,10*ROW('Sanitation Data'!G83))),'Data Summary'!DI89="Yes"),OFFSET('Sanitation Data'!$G$13,0,10*ROW('Sanitation Data'!G83)),NA())</f>
        <v>#N/A</v>
      </c>
      <c r="AU89" s="103" t="e">
        <f ca="true">+IF(AND(ISNUMBER(OFFSET('Sanitation Data'!$H$5,0,10*ROW('Sanitation Data'!H83))),'Data Summary'!DJ89="Yes"),100-OFFSET('Sanitation Data'!$H$5,0,10*ROW('Sanitation Data'!H83)),NA())</f>
        <v>#N/A</v>
      </c>
      <c r="AV89" s="103" t="e">
        <f ca="true">+IF(AND(ISNUMBER(OFFSET('Sanitation Data'!$H$7,0,10*ROW('Sanitation Data'!H83))),'Data Summary'!DK89="Yes"),OFFSET('Sanitation Data'!$H$7,0,10*ROW('Sanitation Data'!H83)),NA())</f>
        <v>#N/A</v>
      </c>
      <c r="AW89" s="103" t="e">
        <f ca="true">+IF(AND(ISNUMBER(OFFSET('Sanitation Data'!$H$11,0,10*ROW('Sanitation Data'!H83))),'Data Summary'!DL89="Yes"),OFFSET('Sanitation Data'!$H$11,0,10*ROW('Sanitation Data'!H83)),NA())</f>
        <v>#N/A</v>
      </c>
      <c r="AX89" s="103" t="e">
        <f ca="true">+IF(AND(ISNUMBER(OFFSET('Sanitation Data'!$H$12,0,10*ROW('Sanitation Data'!H83))),'Data Summary'!DM89="Yes"),OFFSET('Sanitation Data'!$H$12,0,10*ROW('Sanitation Data'!H83)),NA())</f>
        <v>#N/A</v>
      </c>
      <c r="AY89" s="103" t="e">
        <f ca="true">+IF(AND(ISNUMBER(OFFSET('Sanitation Data'!$H$13,0,10*ROW('Sanitation Data'!H83))),'Data Summary'!DN89="Yes"),OFFSET('Sanitation Data'!$H$13,0,10*ROW('Sanitation Data'!H83)),NA())</f>
        <v>#N/A</v>
      </c>
      <c r="AZ89" s="108" t="e">
        <f ca="true">+IF(AND(ISNUMBER(OFFSET('Hygiene Data'!$C$6,0,10*ROW('Hygiene Data'!C83))),'Data Summary'!DO89="Yes"),OFFSET('Hygiene Data'!$C$6,0,10*ROW('Hygiene Data'!C83)),NA())</f>
        <v>#N/A</v>
      </c>
      <c r="BA89" s="108" t="e">
        <f ca="true">+IF(AND(ISNUMBER(OFFSET('Hygiene Data'!$C$8,0,10*ROW('Hygiene Data'!C83))),'Data Summary'!DP89="Yes"),OFFSET('Hygiene Data'!$C$8,0,10*ROW('Hygiene Data'!C83)),NA())</f>
        <v>#N/A</v>
      </c>
      <c r="BB89" s="108" t="e">
        <f ca="true">+IF(AND(ISNUMBER(OFFSET('Hygiene Data'!$C$10,0,10*ROW('Hygiene Data'!C83))),'Data Summary'!DQ89="Yes"),OFFSET('Hygiene Data'!$C$10,0,10*ROW('Hygiene Data'!C83)),NA())</f>
        <v>#N/A</v>
      </c>
      <c r="BC89" s="108" t="e">
        <f ca="true">+IF(AND(ISNUMBER(OFFSET('Hygiene Data'!$D$6,0,10*ROW('Hygiene Data'!D83))),'Data Summary'!DR89="Yes"),OFFSET('Hygiene Data'!$D$6,0,10*ROW('Hygiene Data'!D83)),NA())</f>
        <v>#N/A</v>
      </c>
      <c r="BD89" s="108" t="e">
        <f ca="true">+IF(AND(ISNUMBER(OFFSET('Hygiene Data'!$D$8,0,10*ROW('Hygiene Data'!D83))),'Data Summary'!DS89="Yes"),OFFSET('Hygiene Data'!$D$8,0,10*ROW('Hygiene Data'!D83)),NA())</f>
        <v>#N/A</v>
      </c>
      <c r="BE89" s="108" t="e">
        <f ca="true">+IF(AND(ISNUMBER(OFFSET('Hygiene Data'!$D$10,0,10*ROW('Hygiene Data'!D83))),'Data Summary'!DT89="Yes"),OFFSET('Hygiene Data'!$D$10,0,10*ROW('Hygiene Data'!D83)),NA())</f>
        <v>#N/A</v>
      </c>
      <c r="BF89" s="108" t="e">
        <f ca="true">+IF(AND(ISNUMBER(OFFSET('Hygiene Data'!$E$6,0,10*ROW('Hygiene Data'!E83))),'Data Summary'!DU89="Yes"),OFFSET('Hygiene Data'!$E$6,0,10*ROW('Hygiene Data'!E83)),NA())</f>
        <v>#N/A</v>
      </c>
      <c r="BG89" s="108" t="e">
        <f ca="true">+IF(AND(ISNUMBER(OFFSET('Hygiene Data'!$E$8,0,10*ROW('Hygiene Data'!E83))),'Data Summary'!DV89="Yes"),OFFSET('Hygiene Data'!$E$8,0,10*ROW('Hygiene Data'!E83)),NA())</f>
        <v>#N/A</v>
      </c>
      <c r="BH89" s="108" t="e">
        <f ca="true">+IF(AND(ISNUMBER(OFFSET('Hygiene Data'!$E$10,0,10*ROW('Hygiene Data'!E83))),'Data Summary'!DW89="Yes"),OFFSET('Hygiene Data'!$E$10,0,10*ROW('Hygiene Data'!E83)),NA())</f>
        <v>#N/A</v>
      </c>
      <c r="BI89" s="108" t="e">
        <f ca="true">+IF(AND(ISNUMBER(OFFSET('Hygiene Data'!$F$6,0,10*ROW('Hygiene Data'!F83))),'Data Summary'!DX89="Yes"),OFFSET('Hygiene Data'!$F$6,0,10*ROW('Hygiene Data'!F83)),NA())</f>
        <v>#N/A</v>
      </c>
      <c r="BJ89" s="108" t="e">
        <f ca="true">+IF(AND(ISNUMBER(OFFSET('Hygiene Data'!$F$8,0,10*ROW('Hygiene Data'!F83))),'Data Summary'!DY89="Yes"),OFFSET('Hygiene Data'!$F$8,0,10*ROW('Hygiene Data'!F83)),NA())</f>
        <v>#N/A</v>
      </c>
      <c r="BK89" s="108" t="e">
        <f ca="true">+IF(AND(ISNUMBER(OFFSET('Hygiene Data'!$F$10,0,10*ROW('Hygiene Data'!F83))),'Data Summary'!DZ89="Yes"),OFFSET('Hygiene Data'!$F$10,0,10*ROW('Hygiene Data'!F83)),NA())</f>
        <v>#N/A</v>
      </c>
      <c r="BL89" s="108" t="e">
        <f ca="true">+IF(AND(ISNUMBER(OFFSET('Hygiene Data'!$G$6,0,10*ROW('Hygiene Data'!G83))),'Data Summary'!EA89="Yes"),OFFSET('Hygiene Data'!$G$6,0,10*ROW('Hygiene Data'!G83)),NA())</f>
        <v>#N/A</v>
      </c>
      <c r="BM89" s="108" t="e">
        <f ca="true">+IF(AND(ISNUMBER(OFFSET('Hygiene Data'!$G$8,0,10*ROW('Hygiene Data'!G83))),'Data Summary'!EB89="Yes"),OFFSET('Hygiene Data'!$G$8,0,10*ROW('Hygiene Data'!G83)),NA())</f>
        <v>#N/A</v>
      </c>
      <c r="BN89" s="108" t="e">
        <f ca="true">+IF(AND(ISNUMBER(OFFSET('Hygiene Data'!$G$10,0,10*ROW('Hygiene Data'!G83))),'Data Summary'!EC89="Yes"),OFFSET('Hygiene Data'!$G$10,0,10*ROW('Hygiene Data'!G83)),NA())</f>
        <v>#N/A</v>
      </c>
      <c r="BO89" s="108" t="e">
        <f ca="true">+IF(AND(ISNUMBER(OFFSET('Hygiene Data'!$H$6,0,10*ROW('Hygiene Data'!H83))),'Data Summary'!ED89="Yes"),OFFSET('Hygiene Data'!$H$6,0,10*ROW('Hygiene Data'!H83)),NA())</f>
        <v>#N/A</v>
      </c>
      <c r="BP89" s="108" t="e">
        <f ca="true">+IF(AND(ISNUMBER(OFFSET('Hygiene Data'!$H$8,0,10*ROW('Hygiene Data'!H83))),'Data Summary'!EE89="Yes"),OFFSET('Hygiene Data'!$H$8,0,10*ROW('Hygiene Data'!H83)),NA())</f>
        <v>#N/A</v>
      </c>
      <c r="BQ89" s="108" t="e">
        <f ca="true">+IF(AND(ISNUMBER(OFFSET('Hygiene Data'!$H$10,0,10*ROW('Hygiene Data'!H83))),'Data Summary'!EF89="Yes"),OFFSET('Hygiene Data'!$H$10,0,10*ROW('Hygiene Data'!H83)),NA())</f>
        <v>#N/A</v>
      </c>
    </row>
    <row r="90" x14ac:dyDescent="0.2">
      <c r="A90" s="56" t="e">
        <f ca="true">+IF(OFFSET('Water Data'!$B$1,0,10*ROW('Water Data'!B84))="",NA(),OFFSET('Water Data'!$B$1,0,10*ROW('Water Data'!B84)))</f>
        <v>#N/A</v>
      </c>
      <c r="B90" s="56" t="e">
        <f ca="true">+IF(OFFSET('Water Data'!$A$3,0,10*ROW('Water Data'!A87))="",NA(),OFFSET('Water Data'!$A$3,0,10*ROW('Water Data'!A87)))</f>
        <v>#N/A</v>
      </c>
      <c r="C90" s="56" t="e">
        <f ca="true">+IF(OFFSET('Water Data'!$C$3,0,10*ROW('Water Data'!C87))="",NA(),OFFSET('Water Data'!$C$3,0,10*ROW('Water Data'!C87)))</f>
        <v>#N/A</v>
      </c>
      <c r="D90" s="57" t="e">
        <f ca="true">+IF(AND(ISNUMBER(OFFSET('Water Data'!$C$5,0,10*ROW('Water Data'!C84))),'Data Summary'!BS90="Yes"),100-OFFSET('Water Data'!$C$5,0,10*ROW('Water Data'!C84)),NA())</f>
        <v>#N/A</v>
      </c>
      <c r="E90" s="57" t="e">
        <f ca="true">+IF(AND(ISNUMBER(OFFSET('Water Data'!$C$7,0,10*ROW('Water Data'!C84))),'Data Summary'!BT90="Yes"),OFFSET('Water Data'!$C$7,0,10*ROW('Water Data'!C84)),NA())</f>
        <v>#N/A</v>
      </c>
      <c r="F90" s="57" t="e">
        <f ca="true">+IF(AND(ISNUMBER(OFFSET('Water Data'!$C$10,0,10*ROW('Water Data'!C84))),'Data Summary'!BU90="Yes"),OFFSET('Water Data'!$C$10,0,10*ROW('Water Data'!C84)),NA())</f>
        <v>#N/A</v>
      </c>
      <c r="G90" s="57" t="e">
        <f ca="true">+IF(AND(ISNUMBER(OFFSET('Water Data'!$D$5,0,10*ROW('Water Data'!D84))),'Data Summary'!BV90="Yes"),100-OFFSET('Water Data'!$D$5,0,10*ROW('Water Data'!D84)),NA())</f>
        <v>#N/A</v>
      </c>
      <c r="H90" s="57" t="e">
        <f ca="true">+IF(AND(ISNUMBER(OFFSET('Water Data'!$D$7,0,10*ROW('Water Data'!D84))),'Data Summary'!BW90="Yes"),OFFSET('Water Data'!$D$7,0,10*ROW('Water Data'!D84)),NA())</f>
        <v>#N/A</v>
      </c>
      <c r="I90" s="57" t="e">
        <f ca="true">+IF(AND(ISNUMBER(OFFSET('Water Data'!$D$10,0,10*ROW('Water Data'!D84))),'Data Summary'!BX90="Yes"),OFFSET('Water Data'!$D$10,0,10*ROW('Water Data'!D84)),NA())</f>
        <v>#N/A</v>
      </c>
      <c r="J90" s="57" t="e">
        <f ca="true">+IF(AND(ISNUMBER(OFFSET('Water Data'!$E$5,0,10*ROW('Water Data'!E84))),'Data Summary'!BY90="Yes"),100-OFFSET('Water Data'!$E$5,0,10*ROW('Water Data'!E84)),NA())</f>
        <v>#N/A</v>
      </c>
      <c r="K90" s="57" t="e">
        <f ca="true">+IF(AND(ISNUMBER(OFFSET('Water Data'!$E$7,0,10*ROW('Water Data'!E84))),'Data Summary'!BZ90="Yes"),OFFSET('Water Data'!$E$7,0,10*ROW('Water Data'!E84)),NA())</f>
        <v>#N/A</v>
      </c>
      <c r="L90" s="57" t="e">
        <f ca="true">+IF(AND(ISNUMBER(OFFSET('Water Data'!$E$10,0,10*ROW('Water Data'!E84))),'Data Summary'!CA90="Yes"),OFFSET('Water Data'!$E$10,0,10*ROW('Water Data'!E84)),NA())</f>
        <v>#N/A</v>
      </c>
      <c r="M90" s="57" t="e">
        <f ca="true">+IF(AND(ISNUMBER(OFFSET('Water Data'!$F$5,0,10*ROW('Water Data'!F84))),'Data Summary'!CB90="Yes"),100-OFFSET('Water Data'!$F$5,0,10*ROW('Water Data'!F84)),NA())</f>
        <v>#N/A</v>
      </c>
      <c r="N90" s="57" t="e">
        <f ca="true">+IF(AND(ISNUMBER(OFFSET('Water Data'!$F$7,0,10*ROW('Water Data'!F84))),'Data Summary'!CC90="Yes"),OFFSET('Water Data'!$F$7,0,10*ROW('Water Data'!F84)),NA())</f>
        <v>#N/A</v>
      </c>
      <c r="O90" s="57" t="e">
        <f ca="true">+IF(AND(ISNUMBER(OFFSET('Water Data'!$F$10,0,10*ROW('Water Data'!F84))),'Data Summary'!CD90="Yes"),OFFSET('Water Data'!$F$10,0,10*ROW('Water Data'!F84)),NA())</f>
        <v>#N/A</v>
      </c>
      <c r="P90" s="57" t="e">
        <f ca="true">+IF(AND(ISNUMBER(OFFSET('Water Data'!$G$5,0,10*ROW('Water Data'!G84))),'Data Summary'!CE90="Yes"),100-OFFSET('Water Data'!$G$5,0,10*ROW('Water Data'!G84)),NA())</f>
        <v>#N/A</v>
      </c>
      <c r="Q90" s="57" t="e">
        <f ca="true">+IF(AND(ISNUMBER(OFFSET('Water Data'!$G$7,0,10*ROW('Water Data'!G84))),'Data Summary'!CF90="Yes"),OFFSET('Water Data'!$G$7,0,10*ROW('Water Data'!G84)),NA())</f>
        <v>#N/A</v>
      </c>
      <c r="R90" s="57" t="e">
        <f ca="true">+IF(AND(ISNUMBER(OFFSET('Water Data'!$G$10,0,10*ROW('Water Data'!G84))),'Data Summary'!CG90="Yes"),OFFSET('Water Data'!$G$10,0,10*ROW('Water Data'!G84)),NA())</f>
        <v>#N/A</v>
      </c>
      <c r="S90" s="57" t="e">
        <f ca="true">+IF(AND(ISNUMBER(OFFSET('Water Data'!$H$5,0,10*ROW('Water Data'!H84))),'Data Summary'!CH90="Yes"),100-OFFSET('Water Data'!$H$5,0,10*ROW('Water Data'!H84)),NA())</f>
        <v>#N/A</v>
      </c>
      <c r="T90" s="57" t="e">
        <f ca="true">+IF(AND(ISNUMBER(OFFSET('Water Data'!$H$7,0,10*ROW('Water Data'!H84))),'Data Summary'!CI90="Yes"),OFFSET('Water Data'!$H$7,0,10*ROW('Water Data'!H84)),NA())</f>
        <v>#N/A</v>
      </c>
      <c r="U90" s="57" t="e">
        <f ca="true">+IF(AND(ISNUMBER(OFFSET('Water Data'!$H$10,0,10*ROW('Water Data'!H84))),'Data Summary'!CJ90="Yes"),OFFSET('Water Data'!$H$10,0,10*ROW('Water Data'!H84)),NA())</f>
        <v>#N/A</v>
      </c>
      <c r="V90" s="103" t="e">
        <f ca="true">+IF(AND(ISNUMBER(OFFSET('Sanitation Data'!$C$5,0,10*ROW('Sanitation Data'!C84))),'Data Summary'!CK90="Yes"),100-OFFSET('Sanitation Data'!$C$5,0,10*ROW('Sanitation Data'!C84)),NA())</f>
        <v>#N/A</v>
      </c>
      <c r="W90" s="103" t="e">
        <f ca="true">+IF(AND(ISNUMBER(OFFSET('Sanitation Data'!$C$7,0,10*ROW('Sanitation Data'!C84))),'Data Summary'!CL90="Yes"),OFFSET('Sanitation Data'!$C$7,0,10*ROW('Sanitation Data'!C84)),NA())</f>
        <v>#N/A</v>
      </c>
      <c r="X90" s="103" t="e">
        <f ca="true">+IF(AND(ISNUMBER(OFFSET('Sanitation Data'!$C$11,0,10*ROW('Sanitation Data'!C84))),'Data Summary'!CM90="Yes"),OFFSET('Sanitation Data'!$C$11,0,10*ROW('Sanitation Data'!C84)),NA())</f>
        <v>#N/A</v>
      </c>
      <c r="Y90" s="103" t="e">
        <f ca="true">+IF(AND(ISNUMBER(OFFSET('Sanitation Data'!$C$12,0,10*ROW('Sanitation Data'!C84))),'Data Summary'!CN90="Yes"),OFFSET('Sanitation Data'!$C$12,0,10*ROW('Sanitation Data'!C84)),NA())</f>
        <v>#N/A</v>
      </c>
      <c r="Z90" s="103" t="e">
        <f ca="true">+IF(AND(ISNUMBER(OFFSET('Sanitation Data'!$C$13,0,10*ROW('Sanitation Data'!C84))),'Data Summary'!CO90="Yes"),OFFSET('Sanitation Data'!$C$13,0,10*ROW('Sanitation Data'!C84)),NA())</f>
        <v>#N/A</v>
      </c>
      <c r="AA90" s="103" t="e">
        <f ca="true">+IF(AND(ISNUMBER(OFFSET('Sanitation Data'!$D$5,0,10*ROW('Sanitation Data'!D84))),'Data Summary'!CP90="Yes"),100-OFFSET('Sanitation Data'!$D$5,0,10*ROW('Sanitation Data'!D84)),NA())</f>
        <v>#N/A</v>
      </c>
      <c r="AB90" s="103" t="e">
        <f ca="true">+IF(AND(ISNUMBER(OFFSET('Sanitation Data'!$D$7,0,10*ROW('Sanitation Data'!D84))),'Data Summary'!CQ90="Yes"),OFFSET('Sanitation Data'!$D$7,0,10*ROW('Sanitation Data'!D84)),NA())</f>
        <v>#N/A</v>
      </c>
      <c r="AC90" s="103" t="e">
        <f ca="true">+IF(AND(ISNUMBER(OFFSET('Sanitation Data'!$D$11,0,10*ROW('Sanitation Data'!D84))),'Data Summary'!CR90="Yes"),OFFSET('Sanitation Data'!$D$11,0,10*ROW('Sanitation Data'!D84)),NA())</f>
        <v>#N/A</v>
      </c>
      <c r="AD90" s="103" t="e">
        <f ca="true">+IF(AND(ISNUMBER(OFFSET('Sanitation Data'!$D$12,0,10*ROW('Sanitation Data'!D84))),'Data Summary'!CS90="Yes"),OFFSET('Sanitation Data'!$D$12,0,10*ROW('Sanitation Data'!D84)),NA())</f>
        <v>#N/A</v>
      </c>
      <c r="AE90" s="103" t="e">
        <f ca="true">+IF(AND(ISNUMBER(OFFSET('Sanitation Data'!$D$13,0,10*ROW('Sanitation Data'!D84))),'Data Summary'!CT90="Yes"),OFFSET('Sanitation Data'!$D$13,0,10*ROW('Sanitation Data'!D84)),NA())</f>
        <v>#N/A</v>
      </c>
      <c r="AF90" s="103" t="e">
        <f ca="true">+IF(AND(ISNUMBER(OFFSET('Sanitation Data'!$E$5,0,10*ROW('Sanitation Data'!E84))),'Data Summary'!CU90="Yes"),100-OFFSET('Sanitation Data'!$E$5,0,10*ROW('Sanitation Data'!E84)),NA())</f>
        <v>#N/A</v>
      </c>
      <c r="AG90" s="103" t="e">
        <f ca="true">+IF(AND(ISNUMBER(OFFSET('Sanitation Data'!$E$7,0,10*ROW('Sanitation Data'!E84))),'Data Summary'!CV90="Yes"),OFFSET('Sanitation Data'!$E$7,0,10*ROW('Sanitation Data'!E84)),NA())</f>
        <v>#N/A</v>
      </c>
      <c r="AH90" s="103" t="e">
        <f ca="true">+IF(AND(ISNUMBER(OFFSET('Sanitation Data'!$E$11,0,10*ROW('Sanitation Data'!E84))),'Data Summary'!CW90="Yes"),OFFSET('Sanitation Data'!$E$11,0,10*ROW('Sanitation Data'!E84)),NA())</f>
        <v>#N/A</v>
      </c>
      <c r="AI90" s="103" t="e">
        <f ca="true">+IF(AND(ISNUMBER(OFFSET('Sanitation Data'!$E$12,0,10*ROW('Sanitation Data'!E84))),'Data Summary'!CX90="Yes"),OFFSET('Sanitation Data'!$E$12,0,10*ROW('Sanitation Data'!E84)),NA())</f>
        <v>#N/A</v>
      </c>
      <c r="AJ90" s="103" t="e">
        <f ca="true">+IF(AND(ISNUMBER(OFFSET('Sanitation Data'!$E$13,0,10*ROW('Sanitation Data'!E84))),'Data Summary'!CY90="Yes"),OFFSET('Sanitation Data'!$E$13,0,10*ROW('Sanitation Data'!E84)),NA())</f>
        <v>#N/A</v>
      </c>
      <c r="AK90" s="103" t="e">
        <f ca="true">+IF(AND(ISNUMBER(OFFSET('Sanitation Data'!$F$5,0,10*ROW('Sanitation Data'!F84))),'Data Summary'!CZ90="Yes"),100-OFFSET('Sanitation Data'!$F$5,0,10*ROW('Sanitation Data'!F84)),NA())</f>
        <v>#N/A</v>
      </c>
      <c r="AL90" s="103" t="e">
        <f ca="true">+IF(AND(ISNUMBER(OFFSET('Sanitation Data'!$F$7,0,10*ROW('Sanitation Data'!F84))),'Data Summary'!DA90="Yes"),OFFSET('Sanitation Data'!$F$7,0,10*ROW('Sanitation Data'!F84)),NA())</f>
        <v>#N/A</v>
      </c>
      <c r="AM90" s="103" t="e">
        <f ca="true">+IF(AND(ISNUMBER(OFFSET('Sanitation Data'!$F$11,0,10*ROW('Sanitation Data'!F84))),'Data Summary'!DB90="Yes"),OFFSET('Sanitation Data'!$F$11,0,10*ROW('Sanitation Data'!F84)),NA())</f>
        <v>#N/A</v>
      </c>
      <c r="AN90" s="103" t="e">
        <f ca="true">+IF(AND(ISNUMBER(OFFSET('Sanitation Data'!$F$12,0,10*ROW('Sanitation Data'!F84))),'Data Summary'!DC90="Yes"),OFFSET('Sanitation Data'!$F$12,0,10*ROW('Sanitation Data'!F84)),NA())</f>
        <v>#N/A</v>
      </c>
      <c r="AO90" s="103" t="e">
        <f ca="true">+IF(AND(ISNUMBER(OFFSET('Sanitation Data'!$F$13,0,10*ROW('Sanitation Data'!F84))),'Data Summary'!DD90="Yes"),OFFSET('Sanitation Data'!$F$13,0,10*ROW('Sanitation Data'!F84)),NA())</f>
        <v>#N/A</v>
      </c>
      <c r="AP90" s="103" t="e">
        <f ca="true">+IF(AND(ISNUMBER(OFFSET('Sanitation Data'!$G$5,0,10*ROW('Sanitation Data'!G84))),'Data Summary'!DE90="Yes"),100-OFFSET('Sanitation Data'!$G$5,0,10*ROW('Sanitation Data'!G84)),NA())</f>
        <v>#N/A</v>
      </c>
      <c r="AQ90" s="103" t="e">
        <f ca="true">+IF(AND(ISNUMBER(OFFSET('Sanitation Data'!$G$7,0,10*ROW('Sanitation Data'!G84))),'Data Summary'!DF90="Yes"),OFFSET('Sanitation Data'!$G$7,0,10*ROW('Sanitation Data'!G84)),NA())</f>
        <v>#N/A</v>
      </c>
      <c r="AR90" s="103" t="e">
        <f ca="true">+IF(AND(ISNUMBER(OFFSET('Sanitation Data'!$G$11,0,10*ROW('Sanitation Data'!G84))),'Data Summary'!DG90="Yes"),OFFSET('Sanitation Data'!$G$11,0,10*ROW('Sanitation Data'!G84)),NA())</f>
        <v>#N/A</v>
      </c>
      <c r="AS90" s="103" t="e">
        <f ca="true">+IF(AND(ISNUMBER(OFFSET('Sanitation Data'!$G$12,0,10*ROW('Sanitation Data'!G84))),'Data Summary'!DH90="Yes"),OFFSET('Sanitation Data'!$G$12,0,10*ROW('Sanitation Data'!G84)),NA())</f>
        <v>#N/A</v>
      </c>
      <c r="AT90" s="103" t="e">
        <f ca="true">+IF(AND(ISNUMBER(OFFSET('Sanitation Data'!$G$13,0,10*ROW('Sanitation Data'!G84))),'Data Summary'!DI90="Yes"),OFFSET('Sanitation Data'!$G$13,0,10*ROW('Sanitation Data'!G84)),NA())</f>
        <v>#N/A</v>
      </c>
      <c r="AU90" s="103" t="e">
        <f ca="true">+IF(AND(ISNUMBER(OFFSET('Sanitation Data'!$H$5,0,10*ROW('Sanitation Data'!H84))),'Data Summary'!DJ90="Yes"),100-OFFSET('Sanitation Data'!$H$5,0,10*ROW('Sanitation Data'!H84)),NA())</f>
        <v>#N/A</v>
      </c>
      <c r="AV90" s="103" t="e">
        <f ca="true">+IF(AND(ISNUMBER(OFFSET('Sanitation Data'!$H$7,0,10*ROW('Sanitation Data'!H84))),'Data Summary'!DK90="Yes"),OFFSET('Sanitation Data'!$H$7,0,10*ROW('Sanitation Data'!H84)),NA())</f>
        <v>#N/A</v>
      </c>
      <c r="AW90" s="103" t="e">
        <f ca="true">+IF(AND(ISNUMBER(OFFSET('Sanitation Data'!$H$11,0,10*ROW('Sanitation Data'!H84))),'Data Summary'!DL90="Yes"),OFFSET('Sanitation Data'!$H$11,0,10*ROW('Sanitation Data'!H84)),NA())</f>
        <v>#N/A</v>
      </c>
      <c r="AX90" s="103" t="e">
        <f ca="true">+IF(AND(ISNUMBER(OFFSET('Sanitation Data'!$H$12,0,10*ROW('Sanitation Data'!H84))),'Data Summary'!DM90="Yes"),OFFSET('Sanitation Data'!$H$12,0,10*ROW('Sanitation Data'!H84)),NA())</f>
        <v>#N/A</v>
      </c>
      <c r="AY90" s="103" t="e">
        <f ca="true">+IF(AND(ISNUMBER(OFFSET('Sanitation Data'!$H$13,0,10*ROW('Sanitation Data'!H84))),'Data Summary'!DN90="Yes"),OFFSET('Sanitation Data'!$H$13,0,10*ROW('Sanitation Data'!H84)),NA())</f>
        <v>#N/A</v>
      </c>
      <c r="AZ90" s="108" t="e">
        <f ca="true">+IF(AND(ISNUMBER(OFFSET('Hygiene Data'!$C$6,0,10*ROW('Hygiene Data'!C84))),'Data Summary'!DO90="Yes"),OFFSET('Hygiene Data'!$C$6,0,10*ROW('Hygiene Data'!C84)),NA())</f>
        <v>#N/A</v>
      </c>
      <c r="BA90" s="108" t="e">
        <f ca="true">+IF(AND(ISNUMBER(OFFSET('Hygiene Data'!$C$8,0,10*ROW('Hygiene Data'!C84))),'Data Summary'!DP90="Yes"),OFFSET('Hygiene Data'!$C$8,0,10*ROW('Hygiene Data'!C84)),NA())</f>
        <v>#N/A</v>
      </c>
      <c r="BB90" s="108" t="e">
        <f ca="true">+IF(AND(ISNUMBER(OFFSET('Hygiene Data'!$C$10,0,10*ROW('Hygiene Data'!C84))),'Data Summary'!DQ90="Yes"),OFFSET('Hygiene Data'!$C$10,0,10*ROW('Hygiene Data'!C84)),NA())</f>
        <v>#N/A</v>
      </c>
      <c r="BC90" s="108" t="e">
        <f ca="true">+IF(AND(ISNUMBER(OFFSET('Hygiene Data'!$D$6,0,10*ROW('Hygiene Data'!D84))),'Data Summary'!DR90="Yes"),OFFSET('Hygiene Data'!$D$6,0,10*ROW('Hygiene Data'!D84)),NA())</f>
        <v>#N/A</v>
      </c>
      <c r="BD90" s="108" t="e">
        <f ca="true">+IF(AND(ISNUMBER(OFFSET('Hygiene Data'!$D$8,0,10*ROW('Hygiene Data'!D84))),'Data Summary'!DS90="Yes"),OFFSET('Hygiene Data'!$D$8,0,10*ROW('Hygiene Data'!D84)),NA())</f>
        <v>#N/A</v>
      </c>
      <c r="BE90" s="108" t="e">
        <f ca="true">+IF(AND(ISNUMBER(OFFSET('Hygiene Data'!$D$10,0,10*ROW('Hygiene Data'!D84))),'Data Summary'!DT90="Yes"),OFFSET('Hygiene Data'!$D$10,0,10*ROW('Hygiene Data'!D84)),NA())</f>
        <v>#N/A</v>
      </c>
      <c r="BF90" s="108" t="e">
        <f ca="true">+IF(AND(ISNUMBER(OFFSET('Hygiene Data'!$E$6,0,10*ROW('Hygiene Data'!E84))),'Data Summary'!DU90="Yes"),OFFSET('Hygiene Data'!$E$6,0,10*ROW('Hygiene Data'!E84)),NA())</f>
        <v>#N/A</v>
      </c>
      <c r="BG90" s="108" t="e">
        <f ca="true">+IF(AND(ISNUMBER(OFFSET('Hygiene Data'!$E$8,0,10*ROW('Hygiene Data'!E84))),'Data Summary'!DV90="Yes"),OFFSET('Hygiene Data'!$E$8,0,10*ROW('Hygiene Data'!E84)),NA())</f>
        <v>#N/A</v>
      </c>
      <c r="BH90" s="108" t="e">
        <f ca="true">+IF(AND(ISNUMBER(OFFSET('Hygiene Data'!$E$10,0,10*ROW('Hygiene Data'!E84))),'Data Summary'!DW90="Yes"),OFFSET('Hygiene Data'!$E$10,0,10*ROW('Hygiene Data'!E84)),NA())</f>
        <v>#N/A</v>
      </c>
      <c r="BI90" s="108" t="e">
        <f ca="true">+IF(AND(ISNUMBER(OFFSET('Hygiene Data'!$F$6,0,10*ROW('Hygiene Data'!F84))),'Data Summary'!DX90="Yes"),OFFSET('Hygiene Data'!$F$6,0,10*ROW('Hygiene Data'!F84)),NA())</f>
        <v>#N/A</v>
      </c>
      <c r="BJ90" s="108" t="e">
        <f ca="true">+IF(AND(ISNUMBER(OFFSET('Hygiene Data'!$F$8,0,10*ROW('Hygiene Data'!F84))),'Data Summary'!DY90="Yes"),OFFSET('Hygiene Data'!$F$8,0,10*ROW('Hygiene Data'!F84)),NA())</f>
        <v>#N/A</v>
      </c>
      <c r="BK90" s="108" t="e">
        <f ca="true">+IF(AND(ISNUMBER(OFFSET('Hygiene Data'!$F$10,0,10*ROW('Hygiene Data'!F84))),'Data Summary'!DZ90="Yes"),OFFSET('Hygiene Data'!$F$10,0,10*ROW('Hygiene Data'!F84)),NA())</f>
        <v>#N/A</v>
      </c>
      <c r="BL90" s="108" t="e">
        <f ca="true">+IF(AND(ISNUMBER(OFFSET('Hygiene Data'!$G$6,0,10*ROW('Hygiene Data'!G84))),'Data Summary'!EA90="Yes"),OFFSET('Hygiene Data'!$G$6,0,10*ROW('Hygiene Data'!G84)),NA())</f>
        <v>#N/A</v>
      </c>
      <c r="BM90" s="108" t="e">
        <f ca="true">+IF(AND(ISNUMBER(OFFSET('Hygiene Data'!$G$8,0,10*ROW('Hygiene Data'!G84))),'Data Summary'!EB90="Yes"),OFFSET('Hygiene Data'!$G$8,0,10*ROW('Hygiene Data'!G84)),NA())</f>
        <v>#N/A</v>
      </c>
      <c r="BN90" s="108" t="e">
        <f ca="true">+IF(AND(ISNUMBER(OFFSET('Hygiene Data'!$G$10,0,10*ROW('Hygiene Data'!G84))),'Data Summary'!EC90="Yes"),OFFSET('Hygiene Data'!$G$10,0,10*ROW('Hygiene Data'!G84)),NA())</f>
        <v>#N/A</v>
      </c>
      <c r="BO90" s="108" t="e">
        <f ca="true">+IF(AND(ISNUMBER(OFFSET('Hygiene Data'!$H$6,0,10*ROW('Hygiene Data'!H84))),'Data Summary'!ED90="Yes"),OFFSET('Hygiene Data'!$H$6,0,10*ROW('Hygiene Data'!H84)),NA())</f>
        <v>#N/A</v>
      </c>
      <c r="BP90" s="108" t="e">
        <f ca="true">+IF(AND(ISNUMBER(OFFSET('Hygiene Data'!$H$8,0,10*ROW('Hygiene Data'!H84))),'Data Summary'!EE90="Yes"),OFFSET('Hygiene Data'!$H$8,0,10*ROW('Hygiene Data'!H84)),NA())</f>
        <v>#N/A</v>
      </c>
      <c r="BQ90" s="108" t="e">
        <f ca="true">+IF(AND(ISNUMBER(OFFSET('Hygiene Data'!$H$10,0,10*ROW('Hygiene Data'!H84))),'Data Summary'!EF90="Yes"),OFFSET('Hygiene Data'!$H$10,0,10*ROW('Hygiene Data'!H84)),NA())</f>
        <v>#N/A</v>
      </c>
    </row>
    <row r="91" x14ac:dyDescent="0.2">
      <c r="A91" s="56" t="e">
        <f ca="true">+IF(OFFSET('Water Data'!$B$1,0,10*ROW('Water Data'!B85))="",NA(),OFFSET('Water Data'!$B$1,0,10*ROW('Water Data'!B85)))</f>
        <v>#N/A</v>
      </c>
      <c r="B91" s="56" t="e">
        <f ca="true">+IF(OFFSET('Water Data'!$A$3,0,10*ROW('Water Data'!A88))="",NA(),OFFSET('Water Data'!$A$3,0,10*ROW('Water Data'!A88)))</f>
        <v>#N/A</v>
      </c>
      <c r="C91" s="56" t="e">
        <f ca="true">+IF(OFFSET('Water Data'!$C$3,0,10*ROW('Water Data'!C88))="",NA(),OFFSET('Water Data'!$C$3,0,10*ROW('Water Data'!C88)))</f>
        <v>#N/A</v>
      </c>
      <c r="D91" s="57" t="e">
        <f ca="true">+IF(AND(ISNUMBER(OFFSET('Water Data'!$C$5,0,10*ROW('Water Data'!C85))),'Data Summary'!BS91="Yes"),100-OFFSET('Water Data'!$C$5,0,10*ROW('Water Data'!C85)),NA())</f>
        <v>#N/A</v>
      </c>
      <c r="E91" s="57" t="e">
        <f ca="true">+IF(AND(ISNUMBER(OFFSET('Water Data'!$C$7,0,10*ROW('Water Data'!C85))),'Data Summary'!BT91="Yes"),OFFSET('Water Data'!$C$7,0,10*ROW('Water Data'!C85)),NA())</f>
        <v>#N/A</v>
      </c>
      <c r="F91" s="57" t="e">
        <f ca="true">+IF(AND(ISNUMBER(OFFSET('Water Data'!$C$10,0,10*ROW('Water Data'!C85))),'Data Summary'!BU91="Yes"),OFFSET('Water Data'!$C$10,0,10*ROW('Water Data'!C85)),NA())</f>
        <v>#N/A</v>
      </c>
      <c r="G91" s="57" t="e">
        <f ca="true">+IF(AND(ISNUMBER(OFFSET('Water Data'!$D$5,0,10*ROW('Water Data'!D85))),'Data Summary'!BV91="Yes"),100-OFFSET('Water Data'!$D$5,0,10*ROW('Water Data'!D85)),NA())</f>
        <v>#N/A</v>
      </c>
      <c r="H91" s="57" t="e">
        <f ca="true">+IF(AND(ISNUMBER(OFFSET('Water Data'!$D$7,0,10*ROW('Water Data'!D85))),'Data Summary'!BW91="Yes"),OFFSET('Water Data'!$D$7,0,10*ROW('Water Data'!D85)),NA())</f>
        <v>#N/A</v>
      </c>
      <c r="I91" s="57" t="e">
        <f ca="true">+IF(AND(ISNUMBER(OFFSET('Water Data'!$D$10,0,10*ROW('Water Data'!D85))),'Data Summary'!BX91="Yes"),OFFSET('Water Data'!$D$10,0,10*ROW('Water Data'!D85)),NA())</f>
        <v>#N/A</v>
      </c>
      <c r="J91" s="57" t="e">
        <f ca="true">+IF(AND(ISNUMBER(OFFSET('Water Data'!$E$5,0,10*ROW('Water Data'!E85))),'Data Summary'!BY91="Yes"),100-OFFSET('Water Data'!$E$5,0,10*ROW('Water Data'!E85)),NA())</f>
        <v>#N/A</v>
      </c>
      <c r="K91" s="57" t="e">
        <f ca="true">+IF(AND(ISNUMBER(OFFSET('Water Data'!$E$7,0,10*ROW('Water Data'!E85))),'Data Summary'!BZ91="Yes"),OFFSET('Water Data'!$E$7,0,10*ROW('Water Data'!E85)),NA())</f>
        <v>#N/A</v>
      </c>
      <c r="L91" s="57" t="e">
        <f ca="true">+IF(AND(ISNUMBER(OFFSET('Water Data'!$E$10,0,10*ROW('Water Data'!E85))),'Data Summary'!CA91="Yes"),OFFSET('Water Data'!$E$10,0,10*ROW('Water Data'!E85)),NA())</f>
        <v>#N/A</v>
      </c>
      <c r="M91" s="57" t="e">
        <f ca="true">+IF(AND(ISNUMBER(OFFSET('Water Data'!$F$5,0,10*ROW('Water Data'!F85))),'Data Summary'!CB91="Yes"),100-OFFSET('Water Data'!$F$5,0,10*ROW('Water Data'!F85)),NA())</f>
        <v>#N/A</v>
      </c>
      <c r="N91" s="57" t="e">
        <f ca="true">+IF(AND(ISNUMBER(OFFSET('Water Data'!$F$7,0,10*ROW('Water Data'!F85))),'Data Summary'!CC91="Yes"),OFFSET('Water Data'!$F$7,0,10*ROW('Water Data'!F85)),NA())</f>
        <v>#N/A</v>
      </c>
      <c r="O91" s="57" t="e">
        <f ca="true">+IF(AND(ISNUMBER(OFFSET('Water Data'!$F$10,0,10*ROW('Water Data'!F85))),'Data Summary'!CD91="Yes"),OFFSET('Water Data'!$F$10,0,10*ROW('Water Data'!F85)),NA())</f>
        <v>#N/A</v>
      </c>
      <c r="P91" s="57" t="e">
        <f ca="true">+IF(AND(ISNUMBER(OFFSET('Water Data'!$G$5,0,10*ROW('Water Data'!G85))),'Data Summary'!CE91="Yes"),100-OFFSET('Water Data'!$G$5,0,10*ROW('Water Data'!G85)),NA())</f>
        <v>#N/A</v>
      </c>
      <c r="Q91" s="57" t="e">
        <f ca="true">+IF(AND(ISNUMBER(OFFSET('Water Data'!$G$7,0,10*ROW('Water Data'!G85))),'Data Summary'!CF91="Yes"),OFFSET('Water Data'!$G$7,0,10*ROW('Water Data'!G85)),NA())</f>
        <v>#N/A</v>
      </c>
      <c r="R91" s="57" t="e">
        <f ca="true">+IF(AND(ISNUMBER(OFFSET('Water Data'!$G$10,0,10*ROW('Water Data'!G85))),'Data Summary'!CG91="Yes"),OFFSET('Water Data'!$G$10,0,10*ROW('Water Data'!G85)),NA())</f>
        <v>#N/A</v>
      </c>
      <c r="S91" s="57" t="e">
        <f ca="true">+IF(AND(ISNUMBER(OFFSET('Water Data'!$H$5,0,10*ROW('Water Data'!H85))),'Data Summary'!CH91="Yes"),100-OFFSET('Water Data'!$H$5,0,10*ROW('Water Data'!H85)),NA())</f>
        <v>#N/A</v>
      </c>
      <c r="T91" s="57" t="e">
        <f ca="true">+IF(AND(ISNUMBER(OFFSET('Water Data'!$H$7,0,10*ROW('Water Data'!H85))),'Data Summary'!CI91="Yes"),OFFSET('Water Data'!$H$7,0,10*ROW('Water Data'!H85)),NA())</f>
        <v>#N/A</v>
      </c>
      <c r="U91" s="57" t="e">
        <f ca="true">+IF(AND(ISNUMBER(OFFSET('Water Data'!$H$10,0,10*ROW('Water Data'!H85))),'Data Summary'!CJ91="Yes"),OFFSET('Water Data'!$H$10,0,10*ROW('Water Data'!H85)),NA())</f>
        <v>#N/A</v>
      </c>
      <c r="V91" s="103" t="e">
        <f ca="true">+IF(AND(ISNUMBER(OFFSET('Sanitation Data'!$C$5,0,10*ROW('Sanitation Data'!C85))),'Data Summary'!CK91="Yes"),100-OFFSET('Sanitation Data'!$C$5,0,10*ROW('Sanitation Data'!C85)),NA())</f>
        <v>#N/A</v>
      </c>
      <c r="W91" s="103" t="e">
        <f ca="true">+IF(AND(ISNUMBER(OFFSET('Sanitation Data'!$C$7,0,10*ROW('Sanitation Data'!C85))),'Data Summary'!CL91="Yes"),OFFSET('Sanitation Data'!$C$7,0,10*ROW('Sanitation Data'!C85)),NA())</f>
        <v>#N/A</v>
      </c>
      <c r="X91" s="103" t="e">
        <f ca="true">+IF(AND(ISNUMBER(OFFSET('Sanitation Data'!$C$11,0,10*ROW('Sanitation Data'!C85))),'Data Summary'!CM91="Yes"),OFFSET('Sanitation Data'!$C$11,0,10*ROW('Sanitation Data'!C85)),NA())</f>
        <v>#N/A</v>
      </c>
      <c r="Y91" s="103" t="e">
        <f ca="true">+IF(AND(ISNUMBER(OFFSET('Sanitation Data'!$C$12,0,10*ROW('Sanitation Data'!C85))),'Data Summary'!CN91="Yes"),OFFSET('Sanitation Data'!$C$12,0,10*ROW('Sanitation Data'!C85)),NA())</f>
        <v>#N/A</v>
      </c>
      <c r="Z91" s="103" t="e">
        <f ca="true">+IF(AND(ISNUMBER(OFFSET('Sanitation Data'!$C$13,0,10*ROW('Sanitation Data'!C85))),'Data Summary'!CO91="Yes"),OFFSET('Sanitation Data'!$C$13,0,10*ROW('Sanitation Data'!C85)),NA())</f>
        <v>#N/A</v>
      </c>
      <c r="AA91" s="103" t="e">
        <f ca="true">+IF(AND(ISNUMBER(OFFSET('Sanitation Data'!$D$5,0,10*ROW('Sanitation Data'!D85))),'Data Summary'!CP91="Yes"),100-OFFSET('Sanitation Data'!$D$5,0,10*ROW('Sanitation Data'!D85)),NA())</f>
        <v>#N/A</v>
      </c>
      <c r="AB91" s="103" t="e">
        <f ca="true">+IF(AND(ISNUMBER(OFFSET('Sanitation Data'!$D$7,0,10*ROW('Sanitation Data'!D85))),'Data Summary'!CQ91="Yes"),OFFSET('Sanitation Data'!$D$7,0,10*ROW('Sanitation Data'!D85)),NA())</f>
        <v>#N/A</v>
      </c>
      <c r="AC91" s="103" t="e">
        <f ca="true">+IF(AND(ISNUMBER(OFFSET('Sanitation Data'!$D$11,0,10*ROW('Sanitation Data'!D85))),'Data Summary'!CR91="Yes"),OFFSET('Sanitation Data'!$D$11,0,10*ROW('Sanitation Data'!D85)),NA())</f>
        <v>#N/A</v>
      </c>
      <c r="AD91" s="103" t="e">
        <f ca="true">+IF(AND(ISNUMBER(OFFSET('Sanitation Data'!$D$12,0,10*ROW('Sanitation Data'!D85))),'Data Summary'!CS91="Yes"),OFFSET('Sanitation Data'!$D$12,0,10*ROW('Sanitation Data'!D85)),NA())</f>
        <v>#N/A</v>
      </c>
      <c r="AE91" s="103" t="e">
        <f ca="true">+IF(AND(ISNUMBER(OFFSET('Sanitation Data'!$D$13,0,10*ROW('Sanitation Data'!D85))),'Data Summary'!CT91="Yes"),OFFSET('Sanitation Data'!$D$13,0,10*ROW('Sanitation Data'!D85)),NA())</f>
        <v>#N/A</v>
      </c>
      <c r="AF91" s="103" t="e">
        <f ca="true">+IF(AND(ISNUMBER(OFFSET('Sanitation Data'!$E$5,0,10*ROW('Sanitation Data'!E85))),'Data Summary'!CU91="Yes"),100-OFFSET('Sanitation Data'!$E$5,0,10*ROW('Sanitation Data'!E85)),NA())</f>
        <v>#N/A</v>
      </c>
      <c r="AG91" s="103" t="e">
        <f ca="true">+IF(AND(ISNUMBER(OFFSET('Sanitation Data'!$E$7,0,10*ROW('Sanitation Data'!E85))),'Data Summary'!CV91="Yes"),OFFSET('Sanitation Data'!$E$7,0,10*ROW('Sanitation Data'!E85)),NA())</f>
        <v>#N/A</v>
      </c>
      <c r="AH91" s="103" t="e">
        <f ca="true">+IF(AND(ISNUMBER(OFFSET('Sanitation Data'!$E$11,0,10*ROW('Sanitation Data'!E85))),'Data Summary'!CW91="Yes"),OFFSET('Sanitation Data'!$E$11,0,10*ROW('Sanitation Data'!E85)),NA())</f>
        <v>#N/A</v>
      </c>
      <c r="AI91" s="103" t="e">
        <f ca="true">+IF(AND(ISNUMBER(OFFSET('Sanitation Data'!$E$12,0,10*ROW('Sanitation Data'!E85))),'Data Summary'!CX91="Yes"),OFFSET('Sanitation Data'!$E$12,0,10*ROW('Sanitation Data'!E85)),NA())</f>
        <v>#N/A</v>
      </c>
      <c r="AJ91" s="103" t="e">
        <f ca="true">+IF(AND(ISNUMBER(OFFSET('Sanitation Data'!$E$13,0,10*ROW('Sanitation Data'!E85))),'Data Summary'!CY91="Yes"),OFFSET('Sanitation Data'!$E$13,0,10*ROW('Sanitation Data'!E85)),NA())</f>
        <v>#N/A</v>
      </c>
      <c r="AK91" s="103" t="e">
        <f ca="true">+IF(AND(ISNUMBER(OFFSET('Sanitation Data'!$F$5,0,10*ROW('Sanitation Data'!F85))),'Data Summary'!CZ91="Yes"),100-OFFSET('Sanitation Data'!$F$5,0,10*ROW('Sanitation Data'!F85)),NA())</f>
        <v>#N/A</v>
      </c>
      <c r="AL91" s="103" t="e">
        <f ca="true">+IF(AND(ISNUMBER(OFFSET('Sanitation Data'!$F$7,0,10*ROW('Sanitation Data'!F85))),'Data Summary'!DA91="Yes"),OFFSET('Sanitation Data'!$F$7,0,10*ROW('Sanitation Data'!F85)),NA())</f>
        <v>#N/A</v>
      </c>
      <c r="AM91" s="103" t="e">
        <f ca="true">+IF(AND(ISNUMBER(OFFSET('Sanitation Data'!$F$11,0,10*ROW('Sanitation Data'!F85))),'Data Summary'!DB91="Yes"),OFFSET('Sanitation Data'!$F$11,0,10*ROW('Sanitation Data'!F85)),NA())</f>
        <v>#N/A</v>
      </c>
      <c r="AN91" s="103" t="e">
        <f ca="true">+IF(AND(ISNUMBER(OFFSET('Sanitation Data'!$F$12,0,10*ROW('Sanitation Data'!F85))),'Data Summary'!DC91="Yes"),OFFSET('Sanitation Data'!$F$12,0,10*ROW('Sanitation Data'!F85)),NA())</f>
        <v>#N/A</v>
      </c>
      <c r="AO91" s="103" t="e">
        <f ca="true">+IF(AND(ISNUMBER(OFFSET('Sanitation Data'!$F$13,0,10*ROW('Sanitation Data'!F85))),'Data Summary'!DD91="Yes"),OFFSET('Sanitation Data'!$F$13,0,10*ROW('Sanitation Data'!F85)),NA())</f>
        <v>#N/A</v>
      </c>
      <c r="AP91" s="103" t="e">
        <f ca="true">+IF(AND(ISNUMBER(OFFSET('Sanitation Data'!$G$5,0,10*ROW('Sanitation Data'!G85))),'Data Summary'!DE91="Yes"),100-OFFSET('Sanitation Data'!$G$5,0,10*ROW('Sanitation Data'!G85)),NA())</f>
        <v>#N/A</v>
      </c>
      <c r="AQ91" s="103" t="e">
        <f ca="true">+IF(AND(ISNUMBER(OFFSET('Sanitation Data'!$G$7,0,10*ROW('Sanitation Data'!G85))),'Data Summary'!DF91="Yes"),OFFSET('Sanitation Data'!$G$7,0,10*ROW('Sanitation Data'!G85)),NA())</f>
        <v>#N/A</v>
      </c>
      <c r="AR91" s="103" t="e">
        <f ca="true">+IF(AND(ISNUMBER(OFFSET('Sanitation Data'!$G$11,0,10*ROW('Sanitation Data'!G85))),'Data Summary'!DG91="Yes"),OFFSET('Sanitation Data'!$G$11,0,10*ROW('Sanitation Data'!G85)),NA())</f>
        <v>#N/A</v>
      </c>
      <c r="AS91" s="103" t="e">
        <f ca="true">+IF(AND(ISNUMBER(OFFSET('Sanitation Data'!$G$12,0,10*ROW('Sanitation Data'!G85))),'Data Summary'!DH91="Yes"),OFFSET('Sanitation Data'!$G$12,0,10*ROW('Sanitation Data'!G85)),NA())</f>
        <v>#N/A</v>
      </c>
      <c r="AT91" s="103" t="e">
        <f ca="true">+IF(AND(ISNUMBER(OFFSET('Sanitation Data'!$G$13,0,10*ROW('Sanitation Data'!G85))),'Data Summary'!DI91="Yes"),OFFSET('Sanitation Data'!$G$13,0,10*ROW('Sanitation Data'!G85)),NA())</f>
        <v>#N/A</v>
      </c>
      <c r="AU91" s="103" t="e">
        <f ca="true">+IF(AND(ISNUMBER(OFFSET('Sanitation Data'!$H$5,0,10*ROW('Sanitation Data'!H85))),'Data Summary'!DJ91="Yes"),100-OFFSET('Sanitation Data'!$H$5,0,10*ROW('Sanitation Data'!H85)),NA())</f>
        <v>#N/A</v>
      </c>
      <c r="AV91" s="103" t="e">
        <f ca="true">+IF(AND(ISNUMBER(OFFSET('Sanitation Data'!$H$7,0,10*ROW('Sanitation Data'!H85))),'Data Summary'!DK91="Yes"),OFFSET('Sanitation Data'!$H$7,0,10*ROW('Sanitation Data'!H85)),NA())</f>
        <v>#N/A</v>
      </c>
      <c r="AW91" s="103" t="e">
        <f ca="true">+IF(AND(ISNUMBER(OFFSET('Sanitation Data'!$H$11,0,10*ROW('Sanitation Data'!H85))),'Data Summary'!DL91="Yes"),OFFSET('Sanitation Data'!$H$11,0,10*ROW('Sanitation Data'!H85)),NA())</f>
        <v>#N/A</v>
      </c>
      <c r="AX91" s="103" t="e">
        <f ca="true">+IF(AND(ISNUMBER(OFFSET('Sanitation Data'!$H$12,0,10*ROW('Sanitation Data'!H85))),'Data Summary'!DM91="Yes"),OFFSET('Sanitation Data'!$H$12,0,10*ROW('Sanitation Data'!H85)),NA())</f>
        <v>#N/A</v>
      </c>
      <c r="AY91" s="103" t="e">
        <f ca="true">+IF(AND(ISNUMBER(OFFSET('Sanitation Data'!$H$13,0,10*ROW('Sanitation Data'!H85))),'Data Summary'!DN91="Yes"),OFFSET('Sanitation Data'!$H$13,0,10*ROW('Sanitation Data'!H85)),NA())</f>
        <v>#N/A</v>
      </c>
      <c r="AZ91" s="108" t="e">
        <f ca="true">+IF(AND(ISNUMBER(OFFSET('Hygiene Data'!$C$6,0,10*ROW('Hygiene Data'!C85))),'Data Summary'!DO91="Yes"),OFFSET('Hygiene Data'!$C$6,0,10*ROW('Hygiene Data'!C85)),NA())</f>
        <v>#N/A</v>
      </c>
      <c r="BA91" s="108" t="e">
        <f ca="true">+IF(AND(ISNUMBER(OFFSET('Hygiene Data'!$C$8,0,10*ROW('Hygiene Data'!C85))),'Data Summary'!DP91="Yes"),OFFSET('Hygiene Data'!$C$8,0,10*ROW('Hygiene Data'!C85)),NA())</f>
        <v>#N/A</v>
      </c>
      <c r="BB91" s="108" t="e">
        <f ca="true">+IF(AND(ISNUMBER(OFFSET('Hygiene Data'!$C$10,0,10*ROW('Hygiene Data'!C85))),'Data Summary'!DQ91="Yes"),OFFSET('Hygiene Data'!$C$10,0,10*ROW('Hygiene Data'!C85)),NA())</f>
        <v>#N/A</v>
      </c>
      <c r="BC91" s="108" t="e">
        <f ca="true">+IF(AND(ISNUMBER(OFFSET('Hygiene Data'!$D$6,0,10*ROW('Hygiene Data'!D85))),'Data Summary'!DR91="Yes"),OFFSET('Hygiene Data'!$D$6,0,10*ROW('Hygiene Data'!D85)),NA())</f>
        <v>#N/A</v>
      </c>
      <c r="BD91" s="108" t="e">
        <f ca="true">+IF(AND(ISNUMBER(OFFSET('Hygiene Data'!$D$8,0,10*ROW('Hygiene Data'!D85))),'Data Summary'!DS91="Yes"),OFFSET('Hygiene Data'!$D$8,0,10*ROW('Hygiene Data'!D85)),NA())</f>
        <v>#N/A</v>
      </c>
      <c r="BE91" s="108" t="e">
        <f ca="true">+IF(AND(ISNUMBER(OFFSET('Hygiene Data'!$D$10,0,10*ROW('Hygiene Data'!D85))),'Data Summary'!DT91="Yes"),OFFSET('Hygiene Data'!$D$10,0,10*ROW('Hygiene Data'!D85)),NA())</f>
        <v>#N/A</v>
      </c>
      <c r="BF91" s="108" t="e">
        <f ca="true">+IF(AND(ISNUMBER(OFFSET('Hygiene Data'!$E$6,0,10*ROW('Hygiene Data'!E85))),'Data Summary'!DU91="Yes"),OFFSET('Hygiene Data'!$E$6,0,10*ROW('Hygiene Data'!E85)),NA())</f>
        <v>#N/A</v>
      </c>
      <c r="BG91" s="108" t="e">
        <f ca="true">+IF(AND(ISNUMBER(OFFSET('Hygiene Data'!$E$8,0,10*ROW('Hygiene Data'!E85))),'Data Summary'!DV91="Yes"),OFFSET('Hygiene Data'!$E$8,0,10*ROW('Hygiene Data'!E85)),NA())</f>
        <v>#N/A</v>
      </c>
      <c r="BH91" s="108" t="e">
        <f ca="true">+IF(AND(ISNUMBER(OFFSET('Hygiene Data'!$E$10,0,10*ROW('Hygiene Data'!E85))),'Data Summary'!DW91="Yes"),OFFSET('Hygiene Data'!$E$10,0,10*ROW('Hygiene Data'!E85)),NA())</f>
        <v>#N/A</v>
      </c>
      <c r="BI91" s="108" t="e">
        <f ca="true">+IF(AND(ISNUMBER(OFFSET('Hygiene Data'!$F$6,0,10*ROW('Hygiene Data'!F85))),'Data Summary'!DX91="Yes"),OFFSET('Hygiene Data'!$F$6,0,10*ROW('Hygiene Data'!F85)),NA())</f>
        <v>#N/A</v>
      </c>
      <c r="BJ91" s="108" t="e">
        <f ca="true">+IF(AND(ISNUMBER(OFFSET('Hygiene Data'!$F$8,0,10*ROW('Hygiene Data'!F85))),'Data Summary'!DY91="Yes"),OFFSET('Hygiene Data'!$F$8,0,10*ROW('Hygiene Data'!F85)),NA())</f>
        <v>#N/A</v>
      </c>
      <c r="BK91" s="108" t="e">
        <f ca="true">+IF(AND(ISNUMBER(OFFSET('Hygiene Data'!$F$10,0,10*ROW('Hygiene Data'!F85))),'Data Summary'!DZ91="Yes"),OFFSET('Hygiene Data'!$F$10,0,10*ROW('Hygiene Data'!F85)),NA())</f>
        <v>#N/A</v>
      </c>
      <c r="BL91" s="108" t="e">
        <f ca="true">+IF(AND(ISNUMBER(OFFSET('Hygiene Data'!$G$6,0,10*ROW('Hygiene Data'!G85))),'Data Summary'!EA91="Yes"),OFFSET('Hygiene Data'!$G$6,0,10*ROW('Hygiene Data'!G85)),NA())</f>
        <v>#N/A</v>
      </c>
      <c r="BM91" s="108" t="e">
        <f ca="true">+IF(AND(ISNUMBER(OFFSET('Hygiene Data'!$G$8,0,10*ROW('Hygiene Data'!G85))),'Data Summary'!EB91="Yes"),OFFSET('Hygiene Data'!$G$8,0,10*ROW('Hygiene Data'!G85)),NA())</f>
        <v>#N/A</v>
      </c>
      <c r="BN91" s="108" t="e">
        <f ca="true">+IF(AND(ISNUMBER(OFFSET('Hygiene Data'!$G$10,0,10*ROW('Hygiene Data'!G85))),'Data Summary'!EC91="Yes"),OFFSET('Hygiene Data'!$G$10,0,10*ROW('Hygiene Data'!G85)),NA())</f>
        <v>#N/A</v>
      </c>
      <c r="BO91" s="108" t="e">
        <f ca="true">+IF(AND(ISNUMBER(OFFSET('Hygiene Data'!$H$6,0,10*ROW('Hygiene Data'!H85))),'Data Summary'!ED91="Yes"),OFFSET('Hygiene Data'!$H$6,0,10*ROW('Hygiene Data'!H85)),NA())</f>
        <v>#N/A</v>
      </c>
      <c r="BP91" s="108" t="e">
        <f ca="true">+IF(AND(ISNUMBER(OFFSET('Hygiene Data'!$H$8,0,10*ROW('Hygiene Data'!H85))),'Data Summary'!EE91="Yes"),OFFSET('Hygiene Data'!$H$8,0,10*ROW('Hygiene Data'!H85)),NA())</f>
        <v>#N/A</v>
      </c>
      <c r="BQ91" s="108" t="e">
        <f ca="true">+IF(AND(ISNUMBER(OFFSET('Hygiene Data'!$H$10,0,10*ROW('Hygiene Data'!H85))),'Data Summary'!EF91="Yes"),OFFSET('Hygiene Data'!$H$10,0,10*ROW('Hygiene Data'!H85)),NA())</f>
        <v>#N/A</v>
      </c>
    </row>
    <row r="92" x14ac:dyDescent="0.2">
      <c r="A92" s="56" t="e">
        <f ca="true">+IF(OFFSET('Water Data'!$B$1,0,10*ROW('Water Data'!B86))="",NA(),OFFSET('Water Data'!$B$1,0,10*ROW('Water Data'!B86)))</f>
        <v>#N/A</v>
      </c>
      <c r="B92" s="56" t="e">
        <f ca="true">+IF(OFFSET('Water Data'!$A$3,0,10*ROW('Water Data'!A89))="",NA(),OFFSET('Water Data'!$A$3,0,10*ROW('Water Data'!A89)))</f>
        <v>#N/A</v>
      </c>
      <c r="C92" s="56" t="e">
        <f ca="true">+IF(OFFSET('Water Data'!$C$3,0,10*ROW('Water Data'!C89))="",NA(),OFFSET('Water Data'!$C$3,0,10*ROW('Water Data'!C89)))</f>
        <v>#N/A</v>
      </c>
      <c r="D92" s="57" t="e">
        <f ca="true">+IF(AND(ISNUMBER(OFFSET('Water Data'!$C$5,0,10*ROW('Water Data'!C86))),'Data Summary'!BS92="Yes"),100-OFFSET('Water Data'!$C$5,0,10*ROW('Water Data'!C86)),NA())</f>
        <v>#N/A</v>
      </c>
      <c r="E92" s="57" t="e">
        <f ca="true">+IF(AND(ISNUMBER(OFFSET('Water Data'!$C$7,0,10*ROW('Water Data'!C86))),'Data Summary'!BT92="Yes"),OFFSET('Water Data'!$C$7,0,10*ROW('Water Data'!C86)),NA())</f>
        <v>#N/A</v>
      </c>
      <c r="F92" s="57" t="e">
        <f ca="true">+IF(AND(ISNUMBER(OFFSET('Water Data'!$C$10,0,10*ROW('Water Data'!C86))),'Data Summary'!BU92="Yes"),OFFSET('Water Data'!$C$10,0,10*ROW('Water Data'!C86)),NA())</f>
        <v>#N/A</v>
      </c>
      <c r="G92" s="57" t="e">
        <f ca="true">+IF(AND(ISNUMBER(OFFSET('Water Data'!$D$5,0,10*ROW('Water Data'!D86))),'Data Summary'!BV92="Yes"),100-OFFSET('Water Data'!$D$5,0,10*ROW('Water Data'!D86)),NA())</f>
        <v>#N/A</v>
      </c>
      <c r="H92" s="57" t="e">
        <f ca="true">+IF(AND(ISNUMBER(OFFSET('Water Data'!$D$7,0,10*ROW('Water Data'!D86))),'Data Summary'!BW92="Yes"),OFFSET('Water Data'!$D$7,0,10*ROW('Water Data'!D86)),NA())</f>
        <v>#N/A</v>
      </c>
      <c r="I92" s="57" t="e">
        <f ca="true">+IF(AND(ISNUMBER(OFFSET('Water Data'!$D$10,0,10*ROW('Water Data'!D86))),'Data Summary'!BX92="Yes"),OFFSET('Water Data'!$D$10,0,10*ROW('Water Data'!D86)),NA())</f>
        <v>#N/A</v>
      </c>
      <c r="J92" s="57" t="e">
        <f ca="true">+IF(AND(ISNUMBER(OFFSET('Water Data'!$E$5,0,10*ROW('Water Data'!E86))),'Data Summary'!BY92="Yes"),100-OFFSET('Water Data'!$E$5,0,10*ROW('Water Data'!E86)),NA())</f>
        <v>#N/A</v>
      </c>
      <c r="K92" s="57" t="e">
        <f ca="true">+IF(AND(ISNUMBER(OFFSET('Water Data'!$E$7,0,10*ROW('Water Data'!E86))),'Data Summary'!BZ92="Yes"),OFFSET('Water Data'!$E$7,0,10*ROW('Water Data'!E86)),NA())</f>
        <v>#N/A</v>
      </c>
      <c r="L92" s="57" t="e">
        <f ca="true">+IF(AND(ISNUMBER(OFFSET('Water Data'!$E$10,0,10*ROW('Water Data'!E86))),'Data Summary'!CA92="Yes"),OFFSET('Water Data'!$E$10,0,10*ROW('Water Data'!E86)),NA())</f>
        <v>#N/A</v>
      </c>
      <c r="M92" s="57" t="e">
        <f ca="true">+IF(AND(ISNUMBER(OFFSET('Water Data'!$F$5,0,10*ROW('Water Data'!F86))),'Data Summary'!CB92="Yes"),100-OFFSET('Water Data'!$F$5,0,10*ROW('Water Data'!F86)),NA())</f>
        <v>#N/A</v>
      </c>
      <c r="N92" s="57" t="e">
        <f ca="true">+IF(AND(ISNUMBER(OFFSET('Water Data'!$F$7,0,10*ROW('Water Data'!F86))),'Data Summary'!CC92="Yes"),OFFSET('Water Data'!$F$7,0,10*ROW('Water Data'!F86)),NA())</f>
        <v>#N/A</v>
      </c>
      <c r="O92" s="57" t="e">
        <f ca="true">+IF(AND(ISNUMBER(OFFSET('Water Data'!$F$10,0,10*ROW('Water Data'!F86))),'Data Summary'!CD92="Yes"),OFFSET('Water Data'!$F$10,0,10*ROW('Water Data'!F86)),NA())</f>
        <v>#N/A</v>
      </c>
      <c r="P92" s="57" t="e">
        <f ca="true">+IF(AND(ISNUMBER(OFFSET('Water Data'!$G$5,0,10*ROW('Water Data'!G86))),'Data Summary'!CE92="Yes"),100-OFFSET('Water Data'!$G$5,0,10*ROW('Water Data'!G86)),NA())</f>
        <v>#N/A</v>
      </c>
      <c r="Q92" s="57" t="e">
        <f ca="true">+IF(AND(ISNUMBER(OFFSET('Water Data'!$G$7,0,10*ROW('Water Data'!G86))),'Data Summary'!CF92="Yes"),OFFSET('Water Data'!$G$7,0,10*ROW('Water Data'!G86)),NA())</f>
        <v>#N/A</v>
      </c>
      <c r="R92" s="57" t="e">
        <f ca="true">+IF(AND(ISNUMBER(OFFSET('Water Data'!$G$10,0,10*ROW('Water Data'!G86))),'Data Summary'!CG92="Yes"),OFFSET('Water Data'!$G$10,0,10*ROW('Water Data'!G86)),NA())</f>
        <v>#N/A</v>
      </c>
      <c r="S92" s="57" t="e">
        <f ca="true">+IF(AND(ISNUMBER(OFFSET('Water Data'!$H$5,0,10*ROW('Water Data'!H86))),'Data Summary'!CH92="Yes"),100-OFFSET('Water Data'!$H$5,0,10*ROW('Water Data'!H86)),NA())</f>
        <v>#N/A</v>
      </c>
      <c r="T92" s="57" t="e">
        <f ca="true">+IF(AND(ISNUMBER(OFFSET('Water Data'!$H$7,0,10*ROW('Water Data'!H86))),'Data Summary'!CI92="Yes"),OFFSET('Water Data'!$H$7,0,10*ROW('Water Data'!H86)),NA())</f>
        <v>#N/A</v>
      </c>
      <c r="U92" s="57" t="e">
        <f ca="true">+IF(AND(ISNUMBER(OFFSET('Water Data'!$H$10,0,10*ROW('Water Data'!H86))),'Data Summary'!CJ92="Yes"),OFFSET('Water Data'!$H$10,0,10*ROW('Water Data'!H86)),NA())</f>
        <v>#N/A</v>
      </c>
      <c r="V92" s="103" t="e">
        <f ca="true">+IF(AND(ISNUMBER(OFFSET('Sanitation Data'!$C$5,0,10*ROW('Sanitation Data'!C86))),'Data Summary'!CK92="Yes"),100-OFFSET('Sanitation Data'!$C$5,0,10*ROW('Sanitation Data'!C86)),NA())</f>
        <v>#N/A</v>
      </c>
      <c r="W92" s="103" t="e">
        <f ca="true">+IF(AND(ISNUMBER(OFFSET('Sanitation Data'!$C$7,0,10*ROW('Sanitation Data'!C86))),'Data Summary'!CL92="Yes"),OFFSET('Sanitation Data'!$C$7,0,10*ROW('Sanitation Data'!C86)),NA())</f>
        <v>#N/A</v>
      </c>
      <c r="X92" s="103" t="e">
        <f ca="true">+IF(AND(ISNUMBER(OFFSET('Sanitation Data'!$C$11,0,10*ROW('Sanitation Data'!C86))),'Data Summary'!CM92="Yes"),OFFSET('Sanitation Data'!$C$11,0,10*ROW('Sanitation Data'!C86)),NA())</f>
        <v>#N/A</v>
      </c>
      <c r="Y92" s="103" t="e">
        <f ca="true">+IF(AND(ISNUMBER(OFFSET('Sanitation Data'!$C$12,0,10*ROW('Sanitation Data'!C86))),'Data Summary'!CN92="Yes"),OFFSET('Sanitation Data'!$C$12,0,10*ROW('Sanitation Data'!C86)),NA())</f>
        <v>#N/A</v>
      </c>
      <c r="Z92" s="103" t="e">
        <f ca="true">+IF(AND(ISNUMBER(OFFSET('Sanitation Data'!$C$13,0,10*ROW('Sanitation Data'!C86))),'Data Summary'!CO92="Yes"),OFFSET('Sanitation Data'!$C$13,0,10*ROW('Sanitation Data'!C86)),NA())</f>
        <v>#N/A</v>
      </c>
      <c r="AA92" s="103" t="e">
        <f ca="true">+IF(AND(ISNUMBER(OFFSET('Sanitation Data'!$D$5,0,10*ROW('Sanitation Data'!D86))),'Data Summary'!CP92="Yes"),100-OFFSET('Sanitation Data'!$D$5,0,10*ROW('Sanitation Data'!D86)),NA())</f>
        <v>#N/A</v>
      </c>
      <c r="AB92" s="103" t="e">
        <f ca="true">+IF(AND(ISNUMBER(OFFSET('Sanitation Data'!$D$7,0,10*ROW('Sanitation Data'!D86))),'Data Summary'!CQ92="Yes"),OFFSET('Sanitation Data'!$D$7,0,10*ROW('Sanitation Data'!D86)),NA())</f>
        <v>#N/A</v>
      </c>
      <c r="AC92" s="103" t="e">
        <f ca="true">+IF(AND(ISNUMBER(OFFSET('Sanitation Data'!$D$11,0,10*ROW('Sanitation Data'!D86))),'Data Summary'!CR92="Yes"),OFFSET('Sanitation Data'!$D$11,0,10*ROW('Sanitation Data'!D86)),NA())</f>
        <v>#N/A</v>
      </c>
      <c r="AD92" s="103" t="e">
        <f ca="true">+IF(AND(ISNUMBER(OFFSET('Sanitation Data'!$D$12,0,10*ROW('Sanitation Data'!D86))),'Data Summary'!CS92="Yes"),OFFSET('Sanitation Data'!$D$12,0,10*ROW('Sanitation Data'!D86)),NA())</f>
        <v>#N/A</v>
      </c>
      <c r="AE92" s="103" t="e">
        <f ca="true">+IF(AND(ISNUMBER(OFFSET('Sanitation Data'!$D$13,0,10*ROW('Sanitation Data'!D86))),'Data Summary'!CT92="Yes"),OFFSET('Sanitation Data'!$D$13,0,10*ROW('Sanitation Data'!D86)),NA())</f>
        <v>#N/A</v>
      </c>
      <c r="AF92" s="103" t="e">
        <f ca="true">+IF(AND(ISNUMBER(OFFSET('Sanitation Data'!$E$5,0,10*ROW('Sanitation Data'!E86))),'Data Summary'!CU92="Yes"),100-OFFSET('Sanitation Data'!$E$5,0,10*ROW('Sanitation Data'!E86)),NA())</f>
        <v>#N/A</v>
      </c>
      <c r="AG92" s="103" t="e">
        <f ca="true">+IF(AND(ISNUMBER(OFFSET('Sanitation Data'!$E$7,0,10*ROW('Sanitation Data'!E86))),'Data Summary'!CV92="Yes"),OFFSET('Sanitation Data'!$E$7,0,10*ROW('Sanitation Data'!E86)),NA())</f>
        <v>#N/A</v>
      </c>
      <c r="AH92" s="103" t="e">
        <f ca="true">+IF(AND(ISNUMBER(OFFSET('Sanitation Data'!$E$11,0,10*ROW('Sanitation Data'!E86))),'Data Summary'!CW92="Yes"),OFFSET('Sanitation Data'!$E$11,0,10*ROW('Sanitation Data'!E86)),NA())</f>
        <v>#N/A</v>
      </c>
      <c r="AI92" s="103" t="e">
        <f ca="true">+IF(AND(ISNUMBER(OFFSET('Sanitation Data'!$E$12,0,10*ROW('Sanitation Data'!E86))),'Data Summary'!CX92="Yes"),OFFSET('Sanitation Data'!$E$12,0,10*ROW('Sanitation Data'!E86)),NA())</f>
        <v>#N/A</v>
      </c>
      <c r="AJ92" s="103" t="e">
        <f ca="true">+IF(AND(ISNUMBER(OFFSET('Sanitation Data'!$E$13,0,10*ROW('Sanitation Data'!E86))),'Data Summary'!CY92="Yes"),OFFSET('Sanitation Data'!$E$13,0,10*ROW('Sanitation Data'!E86)),NA())</f>
        <v>#N/A</v>
      </c>
      <c r="AK92" s="103" t="e">
        <f ca="true">+IF(AND(ISNUMBER(OFFSET('Sanitation Data'!$F$5,0,10*ROW('Sanitation Data'!F86))),'Data Summary'!CZ92="Yes"),100-OFFSET('Sanitation Data'!$F$5,0,10*ROW('Sanitation Data'!F86)),NA())</f>
        <v>#N/A</v>
      </c>
      <c r="AL92" s="103" t="e">
        <f ca="true">+IF(AND(ISNUMBER(OFFSET('Sanitation Data'!$F$7,0,10*ROW('Sanitation Data'!F86))),'Data Summary'!DA92="Yes"),OFFSET('Sanitation Data'!$F$7,0,10*ROW('Sanitation Data'!F86)),NA())</f>
        <v>#N/A</v>
      </c>
      <c r="AM92" s="103" t="e">
        <f ca="true">+IF(AND(ISNUMBER(OFFSET('Sanitation Data'!$F$11,0,10*ROW('Sanitation Data'!F86))),'Data Summary'!DB92="Yes"),OFFSET('Sanitation Data'!$F$11,0,10*ROW('Sanitation Data'!F86)),NA())</f>
        <v>#N/A</v>
      </c>
      <c r="AN92" s="103" t="e">
        <f ca="true">+IF(AND(ISNUMBER(OFFSET('Sanitation Data'!$F$12,0,10*ROW('Sanitation Data'!F86))),'Data Summary'!DC92="Yes"),OFFSET('Sanitation Data'!$F$12,0,10*ROW('Sanitation Data'!F86)),NA())</f>
        <v>#N/A</v>
      </c>
      <c r="AO92" s="103" t="e">
        <f ca="true">+IF(AND(ISNUMBER(OFFSET('Sanitation Data'!$F$13,0,10*ROW('Sanitation Data'!F86))),'Data Summary'!DD92="Yes"),OFFSET('Sanitation Data'!$F$13,0,10*ROW('Sanitation Data'!F86)),NA())</f>
        <v>#N/A</v>
      </c>
      <c r="AP92" s="103" t="e">
        <f ca="true">+IF(AND(ISNUMBER(OFFSET('Sanitation Data'!$G$5,0,10*ROW('Sanitation Data'!G86))),'Data Summary'!DE92="Yes"),100-OFFSET('Sanitation Data'!$G$5,0,10*ROW('Sanitation Data'!G86)),NA())</f>
        <v>#N/A</v>
      </c>
      <c r="AQ92" s="103" t="e">
        <f ca="true">+IF(AND(ISNUMBER(OFFSET('Sanitation Data'!$G$7,0,10*ROW('Sanitation Data'!G86))),'Data Summary'!DF92="Yes"),OFFSET('Sanitation Data'!$G$7,0,10*ROW('Sanitation Data'!G86)),NA())</f>
        <v>#N/A</v>
      </c>
      <c r="AR92" s="103" t="e">
        <f ca="true">+IF(AND(ISNUMBER(OFFSET('Sanitation Data'!$G$11,0,10*ROW('Sanitation Data'!G86))),'Data Summary'!DG92="Yes"),OFFSET('Sanitation Data'!$G$11,0,10*ROW('Sanitation Data'!G86)),NA())</f>
        <v>#N/A</v>
      </c>
      <c r="AS92" s="103" t="e">
        <f ca="true">+IF(AND(ISNUMBER(OFFSET('Sanitation Data'!$G$12,0,10*ROW('Sanitation Data'!G86))),'Data Summary'!DH92="Yes"),OFFSET('Sanitation Data'!$G$12,0,10*ROW('Sanitation Data'!G86)),NA())</f>
        <v>#N/A</v>
      </c>
      <c r="AT92" s="103" t="e">
        <f ca="true">+IF(AND(ISNUMBER(OFFSET('Sanitation Data'!$G$13,0,10*ROW('Sanitation Data'!G86))),'Data Summary'!DI92="Yes"),OFFSET('Sanitation Data'!$G$13,0,10*ROW('Sanitation Data'!G86)),NA())</f>
        <v>#N/A</v>
      </c>
      <c r="AU92" s="103" t="e">
        <f ca="true">+IF(AND(ISNUMBER(OFFSET('Sanitation Data'!$H$5,0,10*ROW('Sanitation Data'!H86))),'Data Summary'!DJ92="Yes"),100-OFFSET('Sanitation Data'!$H$5,0,10*ROW('Sanitation Data'!H86)),NA())</f>
        <v>#N/A</v>
      </c>
      <c r="AV92" s="103" t="e">
        <f ca="true">+IF(AND(ISNUMBER(OFFSET('Sanitation Data'!$H$7,0,10*ROW('Sanitation Data'!H86))),'Data Summary'!DK92="Yes"),OFFSET('Sanitation Data'!$H$7,0,10*ROW('Sanitation Data'!H86)),NA())</f>
        <v>#N/A</v>
      </c>
      <c r="AW92" s="103" t="e">
        <f ca="true">+IF(AND(ISNUMBER(OFFSET('Sanitation Data'!$H$11,0,10*ROW('Sanitation Data'!H86))),'Data Summary'!DL92="Yes"),OFFSET('Sanitation Data'!$H$11,0,10*ROW('Sanitation Data'!H86)),NA())</f>
        <v>#N/A</v>
      </c>
      <c r="AX92" s="103" t="e">
        <f ca="true">+IF(AND(ISNUMBER(OFFSET('Sanitation Data'!$H$12,0,10*ROW('Sanitation Data'!H86))),'Data Summary'!DM92="Yes"),OFFSET('Sanitation Data'!$H$12,0,10*ROW('Sanitation Data'!H86)),NA())</f>
        <v>#N/A</v>
      </c>
      <c r="AY92" s="103" t="e">
        <f ca="true">+IF(AND(ISNUMBER(OFFSET('Sanitation Data'!$H$13,0,10*ROW('Sanitation Data'!H86))),'Data Summary'!DN92="Yes"),OFFSET('Sanitation Data'!$H$13,0,10*ROW('Sanitation Data'!H86)),NA())</f>
        <v>#N/A</v>
      </c>
      <c r="AZ92" s="108" t="e">
        <f ca="true">+IF(AND(ISNUMBER(OFFSET('Hygiene Data'!$C$6,0,10*ROW('Hygiene Data'!C86))),'Data Summary'!DO92="Yes"),OFFSET('Hygiene Data'!$C$6,0,10*ROW('Hygiene Data'!C86)),NA())</f>
        <v>#N/A</v>
      </c>
      <c r="BA92" s="108" t="e">
        <f ca="true">+IF(AND(ISNUMBER(OFFSET('Hygiene Data'!$C$8,0,10*ROW('Hygiene Data'!C86))),'Data Summary'!DP92="Yes"),OFFSET('Hygiene Data'!$C$8,0,10*ROW('Hygiene Data'!C86)),NA())</f>
        <v>#N/A</v>
      </c>
      <c r="BB92" s="108" t="e">
        <f ca="true">+IF(AND(ISNUMBER(OFFSET('Hygiene Data'!$C$10,0,10*ROW('Hygiene Data'!C86))),'Data Summary'!DQ92="Yes"),OFFSET('Hygiene Data'!$C$10,0,10*ROW('Hygiene Data'!C86)),NA())</f>
        <v>#N/A</v>
      </c>
      <c r="BC92" s="108" t="e">
        <f ca="true">+IF(AND(ISNUMBER(OFFSET('Hygiene Data'!$D$6,0,10*ROW('Hygiene Data'!D86))),'Data Summary'!DR92="Yes"),OFFSET('Hygiene Data'!$D$6,0,10*ROW('Hygiene Data'!D86)),NA())</f>
        <v>#N/A</v>
      </c>
      <c r="BD92" s="108" t="e">
        <f ca="true">+IF(AND(ISNUMBER(OFFSET('Hygiene Data'!$D$8,0,10*ROW('Hygiene Data'!D86))),'Data Summary'!DS92="Yes"),OFFSET('Hygiene Data'!$D$8,0,10*ROW('Hygiene Data'!D86)),NA())</f>
        <v>#N/A</v>
      </c>
      <c r="BE92" s="108" t="e">
        <f ca="true">+IF(AND(ISNUMBER(OFFSET('Hygiene Data'!$D$10,0,10*ROW('Hygiene Data'!D86))),'Data Summary'!DT92="Yes"),OFFSET('Hygiene Data'!$D$10,0,10*ROW('Hygiene Data'!D86)),NA())</f>
        <v>#N/A</v>
      </c>
      <c r="BF92" s="108" t="e">
        <f ca="true">+IF(AND(ISNUMBER(OFFSET('Hygiene Data'!$E$6,0,10*ROW('Hygiene Data'!E86))),'Data Summary'!DU92="Yes"),OFFSET('Hygiene Data'!$E$6,0,10*ROW('Hygiene Data'!E86)),NA())</f>
        <v>#N/A</v>
      </c>
      <c r="BG92" s="108" t="e">
        <f ca="true">+IF(AND(ISNUMBER(OFFSET('Hygiene Data'!$E$8,0,10*ROW('Hygiene Data'!E86))),'Data Summary'!DV92="Yes"),OFFSET('Hygiene Data'!$E$8,0,10*ROW('Hygiene Data'!E86)),NA())</f>
        <v>#N/A</v>
      </c>
      <c r="BH92" s="108" t="e">
        <f ca="true">+IF(AND(ISNUMBER(OFFSET('Hygiene Data'!$E$10,0,10*ROW('Hygiene Data'!E86))),'Data Summary'!DW92="Yes"),OFFSET('Hygiene Data'!$E$10,0,10*ROW('Hygiene Data'!E86)),NA())</f>
        <v>#N/A</v>
      </c>
      <c r="BI92" s="108" t="e">
        <f ca="true">+IF(AND(ISNUMBER(OFFSET('Hygiene Data'!$F$6,0,10*ROW('Hygiene Data'!F86))),'Data Summary'!DX92="Yes"),OFFSET('Hygiene Data'!$F$6,0,10*ROW('Hygiene Data'!F86)),NA())</f>
        <v>#N/A</v>
      </c>
      <c r="BJ92" s="108" t="e">
        <f ca="true">+IF(AND(ISNUMBER(OFFSET('Hygiene Data'!$F$8,0,10*ROW('Hygiene Data'!F86))),'Data Summary'!DY92="Yes"),OFFSET('Hygiene Data'!$F$8,0,10*ROW('Hygiene Data'!F86)),NA())</f>
        <v>#N/A</v>
      </c>
      <c r="BK92" s="108" t="e">
        <f ca="true">+IF(AND(ISNUMBER(OFFSET('Hygiene Data'!$F$10,0,10*ROW('Hygiene Data'!F86))),'Data Summary'!DZ92="Yes"),OFFSET('Hygiene Data'!$F$10,0,10*ROW('Hygiene Data'!F86)),NA())</f>
        <v>#N/A</v>
      </c>
      <c r="BL92" s="108" t="e">
        <f ca="true">+IF(AND(ISNUMBER(OFFSET('Hygiene Data'!$G$6,0,10*ROW('Hygiene Data'!G86))),'Data Summary'!EA92="Yes"),OFFSET('Hygiene Data'!$G$6,0,10*ROW('Hygiene Data'!G86)),NA())</f>
        <v>#N/A</v>
      </c>
      <c r="BM92" s="108" t="e">
        <f ca="true">+IF(AND(ISNUMBER(OFFSET('Hygiene Data'!$G$8,0,10*ROW('Hygiene Data'!G86))),'Data Summary'!EB92="Yes"),OFFSET('Hygiene Data'!$G$8,0,10*ROW('Hygiene Data'!G86)),NA())</f>
        <v>#N/A</v>
      </c>
      <c r="BN92" s="108" t="e">
        <f ca="true">+IF(AND(ISNUMBER(OFFSET('Hygiene Data'!$G$10,0,10*ROW('Hygiene Data'!G86))),'Data Summary'!EC92="Yes"),OFFSET('Hygiene Data'!$G$10,0,10*ROW('Hygiene Data'!G86)),NA())</f>
        <v>#N/A</v>
      </c>
      <c r="BO92" s="108" t="e">
        <f ca="true">+IF(AND(ISNUMBER(OFFSET('Hygiene Data'!$H$6,0,10*ROW('Hygiene Data'!H86))),'Data Summary'!ED92="Yes"),OFFSET('Hygiene Data'!$H$6,0,10*ROW('Hygiene Data'!H86)),NA())</f>
        <v>#N/A</v>
      </c>
      <c r="BP92" s="108" t="e">
        <f ca="true">+IF(AND(ISNUMBER(OFFSET('Hygiene Data'!$H$8,0,10*ROW('Hygiene Data'!H86))),'Data Summary'!EE92="Yes"),OFFSET('Hygiene Data'!$H$8,0,10*ROW('Hygiene Data'!H86)),NA())</f>
        <v>#N/A</v>
      </c>
      <c r="BQ92" s="108" t="e">
        <f ca="true">+IF(AND(ISNUMBER(OFFSET('Hygiene Data'!$H$10,0,10*ROW('Hygiene Data'!H86))),'Data Summary'!EF92="Yes"),OFFSET('Hygiene Data'!$H$10,0,10*ROW('Hygiene Data'!H86)),NA())</f>
        <v>#N/A</v>
      </c>
    </row>
    <row r="93" x14ac:dyDescent="0.2">
      <c r="A93" s="56" t="e">
        <f ca="true">+IF(OFFSET('Water Data'!$B$1,0,10*ROW('Water Data'!B87))="",NA(),OFFSET('Water Data'!$B$1,0,10*ROW('Water Data'!B87)))</f>
        <v>#N/A</v>
      </c>
      <c r="B93" s="56" t="e">
        <f ca="true">+IF(OFFSET('Water Data'!$A$3,0,10*ROW('Water Data'!A90))="",NA(),OFFSET('Water Data'!$A$3,0,10*ROW('Water Data'!A90)))</f>
        <v>#N/A</v>
      </c>
      <c r="C93" s="56" t="e">
        <f ca="true">+IF(OFFSET('Water Data'!$C$3,0,10*ROW('Water Data'!C90))="",NA(),OFFSET('Water Data'!$C$3,0,10*ROW('Water Data'!C90)))</f>
        <v>#N/A</v>
      </c>
      <c r="D93" s="57" t="e">
        <f ca="true">+IF(AND(ISNUMBER(OFFSET('Water Data'!$C$5,0,10*ROW('Water Data'!C87))),'Data Summary'!BS93="Yes"),100-OFFSET('Water Data'!$C$5,0,10*ROW('Water Data'!C87)),NA())</f>
        <v>#N/A</v>
      </c>
      <c r="E93" s="57" t="e">
        <f ca="true">+IF(AND(ISNUMBER(OFFSET('Water Data'!$C$7,0,10*ROW('Water Data'!C87))),'Data Summary'!BT93="Yes"),OFFSET('Water Data'!$C$7,0,10*ROW('Water Data'!C87)),NA())</f>
        <v>#N/A</v>
      </c>
      <c r="F93" s="57" t="e">
        <f ca="true">+IF(AND(ISNUMBER(OFFSET('Water Data'!$C$10,0,10*ROW('Water Data'!C87))),'Data Summary'!BU93="Yes"),OFFSET('Water Data'!$C$10,0,10*ROW('Water Data'!C87)),NA())</f>
        <v>#N/A</v>
      </c>
      <c r="G93" s="57" t="e">
        <f ca="true">+IF(AND(ISNUMBER(OFFSET('Water Data'!$D$5,0,10*ROW('Water Data'!D87))),'Data Summary'!BV93="Yes"),100-OFFSET('Water Data'!$D$5,0,10*ROW('Water Data'!D87)),NA())</f>
        <v>#N/A</v>
      </c>
      <c r="H93" s="57" t="e">
        <f ca="true">+IF(AND(ISNUMBER(OFFSET('Water Data'!$D$7,0,10*ROW('Water Data'!D87))),'Data Summary'!BW93="Yes"),OFFSET('Water Data'!$D$7,0,10*ROW('Water Data'!D87)),NA())</f>
        <v>#N/A</v>
      </c>
      <c r="I93" s="57" t="e">
        <f ca="true">+IF(AND(ISNUMBER(OFFSET('Water Data'!$D$10,0,10*ROW('Water Data'!D87))),'Data Summary'!BX93="Yes"),OFFSET('Water Data'!$D$10,0,10*ROW('Water Data'!D87)),NA())</f>
        <v>#N/A</v>
      </c>
      <c r="J93" s="57" t="e">
        <f ca="true">+IF(AND(ISNUMBER(OFFSET('Water Data'!$E$5,0,10*ROW('Water Data'!E87))),'Data Summary'!BY93="Yes"),100-OFFSET('Water Data'!$E$5,0,10*ROW('Water Data'!E87)),NA())</f>
        <v>#N/A</v>
      </c>
      <c r="K93" s="57" t="e">
        <f ca="true">+IF(AND(ISNUMBER(OFFSET('Water Data'!$E$7,0,10*ROW('Water Data'!E87))),'Data Summary'!BZ93="Yes"),OFFSET('Water Data'!$E$7,0,10*ROW('Water Data'!E87)),NA())</f>
        <v>#N/A</v>
      </c>
      <c r="L93" s="57" t="e">
        <f ca="true">+IF(AND(ISNUMBER(OFFSET('Water Data'!$E$10,0,10*ROW('Water Data'!E87))),'Data Summary'!CA93="Yes"),OFFSET('Water Data'!$E$10,0,10*ROW('Water Data'!E87)),NA())</f>
        <v>#N/A</v>
      </c>
      <c r="M93" s="57" t="e">
        <f ca="true">+IF(AND(ISNUMBER(OFFSET('Water Data'!$F$5,0,10*ROW('Water Data'!F87))),'Data Summary'!CB93="Yes"),100-OFFSET('Water Data'!$F$5,0,10*ROW('Water Data'!F87)),NA())</f>
        <v>#N/A</v>
      </c>
      <c r="N93" s="57" t="e">
        <f ca="true">+IF(AND(ISNUMBER(OFFSET('Water Data'!$F$7,0,10*ROW('Water Data'!F87))),'Data Summary'!CC93="Yes"),OFFSET('Water Data'!$F$7,0,10*ROW('Water Data'!F87)),NA())</f>
        <v>#N/A</v>
      </c>
      <c r="O93" s="57" t="e">
        <f ca="true">+IF(AND(ISNUMBER(OFFSET('Water Data'!$F$10,0,10*ROW('Water Data'!F87))),'Data Summary'!CD93="Yes"),OFFSET('Water Data'!$F$10,0,10*ROW('Water Data'!F87)),NA())</f>
        <v>#N/A</v>
      </c>
      <c r="P93" s="57" t="e">
        <f ca="true">+IF(AND(ISNUMBER(OFFSET('Water Data'!$G$5,0,10*ROW('Water Data'!G87))),'Data Summary'!CE93="Yes"),100-OFFSET('Water Data'!$G$5,0,10*ROW('Water Data'!G87)),NA())</f>
        <v>#N/A</v>
      </c>
      <c r="Q93" s="57" t="e">
        <f ca="true">+IF(AND(ISNUMBER(OFFSET('Water Data'!$G$7,0,10*ROW('Water Data'!G87))),'Data Summary'!CF93="Yes"),OFFSET('Water Data'!$G$7,0,10*ROW('Water Data'!G87)),NA())</f>
        <v>#N/A</v>
      </c>
      <c r="R93" s="57" t="e">
        <f ca="true">+IF(AND(ISNUMBER(OFFSET('Water Data'!$G$10,0,10*ROW('Water Data'!G87))),'Data Summary'!CG93="Yes"),OFFSET('Water Data'!$G$10,0,10*ROW('Water Data'!G87)),NA())</f>
        <v>#N/A</v>
      </c>
      <c r="S93" s="57" t="e">
        <f ca="true">+IF(AND(ISNUMBER(OFFSET('Water Data'!$H$5,0,10*ROW('Water Data'!H87))),'Data Summary'!CH93="Yes"),100-OFFSET('Water Data'!$H$5,0,10*ROW('Water Data'!H87)),NA())</f>
        <v>#N/A</v>
      </c>
      <c r="T93" s="57" t="e">
        <f ca="true">+IF(AND(ISNUMBER(OFFSET('Water Data'!$H$7,0,10*ROW('Water Data'!H87))),'Data Summary'!CI93="Yes"),OFFSET('Water Data'!$H$7,0,10*ROW('Water Data'!H87)),NA())</f>
        <v>#N/A</v>
      </c>
      <c r="U93" s="57" t="e">
        <f ca="true">+IF(AND(ISNUMBER(OFFSET('Water Data'!$H$10,0,10*ROW('Water Data'!H87))),'Data Summary'!CJ93="Yes"),OFFSET('Water Data'!$H$10,0,10*ROW('Water Data'!H87)),NA())</f>
        <v>#N/A</v>
      </c>
      <c r="V93" s="103" t="e">
        <f ca="true">+IF(AND(ISNUMBER(OFFSET('Sanitation Data'!$C$5,0,10*ROW('Sanitation Data'!C87))),'Data Summary'!CK93="Yes"),100-OFFSET('Sanitation Data'!$C$5,0,10*ROW('Sanitation Data'!C87)),NA())</f>
        <v>#N/A</v>
      </c>
      <c r="W93" s="103" t="e">
        <f ca="true">+IF(AND(ISNUMBER(OFFSET('Sanitation Data'!$C$7,0,10*ROW('Sanitation Data'!C87))),'Data Summary'!CL93="Yes"),OFFSET('Sanitation Data'!$C$7,0,10*ROW('Sanitation Data'!C87)),NA())</f>
        <v>#N/A</v>
      </c>
      <c r="X93" s="103" t="e">
        <f ca="true">+IF(AND(ISNUMBER(OFFSET('Sanitation Data'!$C$11,0,10*ROW('Sanitation Data'!C87))),'Data Summary'!CM93="Yes"),OFFSET('Sanitation Data'!$C$11,0,10*ROW('Sanitation Data'!C87)),NA())</f>
        <v>#N/A</v>
      </c>
      <c r="Y93" s="103" t="e">
        <f ca="true">+IF(AND(ISNUMBER(OFFSET('Sanitation Data'!$C$12,0,10*ROW('Sanitation Data'!C87))),'Data Summary'!CN93="Yes"),OFFSET('Sanitation Data'!$C$12,0,10*ROW('Sanitation Data'!C87)),NA())</f>
        <v>#N/A</v>
      </c>
      <c r="Z93" s="103" t="e">
        <f ca="true">+IF(AND(ISNUMBER(OFFSET('Sanitation Data'!$C$13,0,10*ROW('Sanitation Data'!C87))),'Data Summary'!CO93="Yes"),OFFSET('Sanitation Data'!$C$13,0,10*ROW('Sanitation Data'!C87)),NA())</f>
        <v>#N/A</v>
      </c>
      <c r="AA93" s="103" t="e">
        <f ca="true">+IF(AND(ISNUMBER(OFFSET('Sanitation Data'!$D$5,0,10*ROW('Sanitation Data'!D87))),'Data Summary'!CP93="Yes"),100-OFFSET('Sanitation Data'!$D$5,0,10*ROW('Sanitation Data'!D87)),NA())</f>
        <v>#N/A</v>
      </c>
      <c r="AB93" s="103" t="e">
        <f ca="true">+IF(AND(ISNUMBER(OFFSET('Sanitation Data'!$D$7,0,10*ROW('Sanitation Data'!D87))),'Data Summary'!CQ93="Yes"),OFFSET('Sanitation Data'!$D$7,0,10*ROW('Sanitation Data'!D87)),NA())</f>
        <v>#N/A</v>
      </c>
      <c r="AC93" s="103" t="e">
        <f ca="true">+IF(AND(ISNUMBER(OFFSET('Sanitation Data'!$D$11,0,10*ROW('Sanitation Data'!D87))),'Data Summary'!CR93="Yes"),OFFSET('Sanitation Data'!$D$11,0,10*ROW('Sanitation Data'!D87)),NA())</f>
        <v>#N/A</v>
      </c>
      <c r="AD93" s="103" t="e">
        <f ca="true">+IF(AND(ISNUMBER(OFFSET('Sanitation Data'!$D$12,0,10*ROW('Sanitation Data'!D87))),'Data Summary'!CS93="Yes"),OFFSET('Sanitation Data'!$D$12,0,10*ROW('Sanitation Data'!D87)),NA())</f>
        <v>#N/A</v>
      </c>
      <c r="AE93" s="103" t="e">
        <f ca="true">+IF(AND(ISNUMBER(OFFSET('Sanitation Data'!$D$13,0,10*ROW('Sanitation Data'!D87))),'Data Summary'!CT93="Yes"),OFFSET('Sanitation Data'!$D$13,0,10*ROW('Sanitation Data'!D87)),NA())</f>
        <v>#N/A</v>
      </c>
      <c r="AF93" s="103" t="e">
        <f ca="true">+IF(AND(ISNUMBER(OFFSET('Sanitation Data'!$E$5,0,10*ROW('Sanitation Data'!E87))),'Data Summary'!CU93="Yes"),100-OFFSET('Sanitation Data'!$E$5,0,10*ROW('Sanitation Data'!E87)),NA())</f>
        <v>#N/A</v>
      </c>
      <c r="AG93" s="103" t="e">
        <f ca="true">+IF(AND(ISNUMBER(OFFSET('Sanitation Data'!$E$7,0,10*ROW('Sanitation Data'!E87))),'Data Summary'!CV93="Yes"),OFFSET('Sanitation Data'!$E$7,0,10*ROW('Sanitation Data'!E87)),NA())</f>
        <v>#N/A</v>
      </c>
      <c r="AH93" s="103" t="e">
        <f ca="true">+IF(AND(ISNUMBER(OFFSET('Sanitation Data'!$E$11,0,10*ROW('Sanitation Data'!E87))),'Data Summary'!CW93="Yes"),OFFSET('Sanitation Data'!$E$11,0,10*ROW('Sanitation Data'!E87)),NA())</f>
        <v>#N/A</v>
      </c>
      <c r="AI93" s="103" t="e">
        <f ca="true">+IF(AND(ISNUMBER(OFFSET('Sanitation Data'!$E$12,0,10*ROW('Sanitation Data'!E87))),'Data Summary'!CX93="Yes"),OFFSET('Sanitation Data'!$E$12,0,10*ROW('Sanitation Data'!E87)),NA())</f>
        <v>#N/A</v>
      </c>
      <c r="AJ93" s="103" t="e">
        <f ca="true">+IF(AND(ISNUMBER(OFFSET('Sanitation Data'!$E$13,0,10*ROW('Sanitation Data'!E87))),'Data Summary'!CY93="Yes"),OFFSET('Sanitation Data'!$E$13,0,10*ROW('Sanitation Data'!E87)),NA())</f>
        <v>#N/A</v>
      </c>
      <c r="AK93" s="103" t="e">
        <f ca="true">+IF(AND(ISNUMBER(OFFSET('Sanitation Data'!$F$5,0,10*ROW('Sanitation Data'!F87))),'Data Summary'!CZ93="Yes"),100-OFFSET('Sanitation Data'!$F$5,0,10*ROW('Sanitation Data'!F87)),NA())</f>
        <v>#N/A</v>
      </c>
      <c r="AL93" s="103" t="e">
        <f ca="true">+IF(AND(ISNUMBER(OFFSET('Sanitation Data'!$F$7,0,10*ROW('Sanitation Data'!F87))),'Data Summary'!DA93="Yes"),OFFSET('Sanitation Data'!$F$7,0,10*ROW('Sanitation Data'!F87)),NA())</f>
        <v>#N/A</v>
      </c>
      <c r="AM93" s="103" t="e">
        <f ca="true">+IF(AND(ISNUMBER(OFFSET('Sanitation Data'!$F$11,0,10*ROW('Sanitation Data'!F87))),'Data Summary'!DB93="Yes"),OFFSET('Sanitation Data'!$F$11,0,10*ROW('Sanitation Data'!F87)),NA())</f>
        <v>#N/A</v>
      </c>
      <c r="AN93" s="103" t="e">
        <f ca="true">+IF(AND(ISNUMBER(OFFSET('Sanitation Data'!$F$12,0,10*ROW('Sanitation Data'!F87))),'Data Summary'!DC93="Yes"),OFFSET('Sanitation Data'!$F$12,0,10*ROW('Sanitation Data'!F87)),NA())</f>
        <v>#N/A</v>
      </c>
      <c r="AO93" s="103" t="e">
        <f ca="true">+IF(AND(ISNUMBER(OFFSET('Sanitation Data'!$F$13,0,10*ROW('Sanitation Data'!F87))),'Data Summary'!DD93="Yes"),OFFSET('Sanitation Data'!$F$13,0,10*ROW('Sanitation Data'!F87)),NA())</f>
        <v>#N/A</v>
      </c>
      <c r="AP93" s="103" t="e">
        <f ca="true">+IF(AND(ISNUMBER(OFFSET('Sanitation Data'!$G$5,0,10*ROW('Sanitation Data'!G87))),'Data Summary'!DE93="Yes"),100-OFFSET('Sanitation Data'!$G$5,0,10*ROW('Sanitation Data'!G87)),NA())</f>
        <v>#N/A</v>
      </c>
      <c r="AQ93" s="103" t="e">
        <f ca="true">+IF(AND(ISNUMBER(OFFSET('Sanitation Data'!$G$7,0,10*ROW('Sanitation Data'!G87))),'Data Summary'!DF93="Yes"),OFFSET('Sanitation Data'!$G$7,0,10*ROW('Sanitation Data'!G87)),NA())</f>
        <v>#N/A</v>
      </c>
      <c r="AR93" s="103" t="e">
        <f ca="true">+IF(AND(ISNUMBER(OFFSET('Sanitation Data'!$G$11,0,10*ROW('Sanitation Data'!G87))),'Data Summary'!DG93="Yes"),OFFSET('Sanitation Data'!$G$11,0,10*ROW('Sanitation Data'!G87)),NA())</f>
        <v>#N/A</v>
      </c>
      <c r="AS93" s="103" t="e">
        <f ca="true">+IF(AND(ISNUMBER(OFFSET('Sanitation Data'!$G$12,0,10*ROW('Sanitation Data'!G87))),'Data Summary'!DH93="Yes"),OFFSET('Sanitation Data'!$G$12,0,10*ROW('Sanitation Data'!G87)),NA())</f>
        <v>#N/A</v>
      </c>
      <c r="AT93" s="103" t="e">
        <f ca="true">+IF(AND(ISNUMBER(OFFSET('Sanitation Data'!$G$13,0,10*ROW('Sanitation Data'!G87))),'Data Summary'!DI93="Yes"),OFFSET('Sanitation Data'!$G$13,0,10*ROW('Sanitation Data'!G87)),NA())</f>
        <v>#N/A</v>
      </c>
      <c r="AU93" s="103" t="e">
        <f ca="true">+IF(AND(ISNUMBER(OFFSET('Sanitation Data'!$H$5,0,10*ROW('Sanitation Data'!H87))),'Data Summary'!DJ93="Yes"),100-OFFSET('Sanitation Data'!$H$5,0,10*ROW('Sanitation Data'!H87)),NA())</f>
        <v>#N/A</v>
      </c>
      <c r="AV93" s="103" t="e">
        <f ca="true">+IF(AND(ISNUMBER(OFFSET('Sanitation Data'!$H$7,0,10*ROW('Sanitation Data'!H87))),'Data Summary'!DK93="Yes"),OFFSET('Sanitation Data'!$H$7,0,10*ROW('Sanitation Data'!H87)),NA())</f>
        <v>#N/A</v>
      </c>
      <c r="AW93" s="103" t="e">
        <f ca="true">+IF(AND(ISNUMBER(OFFSET('Sanitation Data'!$H$11,0,10*ROW('Sanitation Data'!H87))),'Data Summary'!DL93="Yes"),OFFSET('Sanitation Data'!$H$11,0,10*ROW('Sanitation Data'!H87)),NA())</f>
        <v>#N/A</v>
      </c>
      <c r="AX93" s="103" t="e">
        <f ca="true">+IF(AND(ISNUMBER(OFFSET('Sanitation Data'!$H$12,0,10*ROW('Sanitation Data'!H87))),'Data Summary'!DM93="Yes"),OFFSET('Sanitation Data'!$H$12,0,10*ROW('Sanitation Data'!H87)),NA())</f>
        <v>#N/A</v>
      </c>
      <c r="AY93" s="103" t="e">
        <f ca="true">+IF(AND(ISNUMBER(OFFSET('Sanitation Data'!$H$13,0,10*ROW('Sanitation Data'!H87))),'Data Summary'!DN93="Yes"),OFFSET('Sanitation Data'!$H$13,0,10*ROW('Sanitation Data'!H87)),NA())</f>
        <v>#N/A</v>
      </c>
      <c r="AZ93" s="108" t="e">
        <f ca="true">+IF(AND(ISNUMBER(OFFSET('Hygiene Data'!$C$6,0,10*ROW('Hygiene Data'!C87))),'Data Summary'!DO93="Yes"),OFFSET('Hygiene Data'!$C$6,0,10*ROW('Hygiene Data'!C87)),NA())</f>
        <v>#N/A</v>
      </c>
      <c r="BA93" s="108" t="e">
        <f ca="true">+IF(AND(ISNUMBER(OFFSET('Hygiene Data'!$C$8,0,10*ROW('Hygiene Data'!C87))),'Data Summary'!DP93="Yes"),OFFSET('Hygiene Data'!$C$8,0,10*ROW('Hygiene Data'!C87)),NA())</f>
        <v>#N/A</v>
      </c>
      <c r="BB93" s="108" t="e">
        <f ca="true">+IF(AND(ISNUMBER(OFFSET('Hygiene Data'!$C$10,0,10*ROW('Hygiene Data'!C87))),'Data Summary'!DQ93="Yes"),OFFSET('Hygiene Data'!$C$10,0,10*ROW('Hygiene Data'!C87)),NA())</f>
        <v>#N/A</v>
      </c>
      <c r="BC93" s="108" t="e">
        <f ca="true">+IF(AND(ISNUMBER(OFFSET('Hygiene Data'!$D$6,0,10*ROW('Hygiene Data'!D87))),'Data Summary'!DR93="Yes"),OFFSET('Hygiene Data'!$D$6,0,10*ROW('Hygiene Data'!D87)),NA())</f>
        <v>#N/A</v>
      </c>
      <c r="BD93" s="108" t="e">
        <f ca="true">+IF(AND(ISNUMBER(OFFSET('Hygiene Data'!$D$8,0,10*ROW('Hygiene Data'!D87))),'Data Summary'!DS93="Yes"),OFFSET('Hygiene Data'!$D$8,0,10*ROW('Hygiene Data'!D87)),NA())</f>
        <v>#N/A</v>
      </c>
      <c r="BE93" s="108" t="e">
        <f ca="true">+IF(AND(ISNUMBER(OFFSET('Hygiene Data'!$D$10,0,10*ROW('Hygiene Data'!D87))),'Data Summary'!DT93="Yes"),OFFSET('Hygiene Data'!$D$10,0,10*ROW('Hygiene Data'!D87)),NA())</f>
        <v>#N/A</v>
      </c>
      <c r="BF93" s="108" t="e">
        <f ca="true">+IF(AND(ISNUMBER(OFFSET('Hygiene Data'!$E$6,0,10*ROW('Hygiene Data'!E87))),'Data Summary'!DU93="Yes"),OFFSET('Hygiene Data'!$E$6,0,10*ROW('Hygiene Data'!E87)),NA())</f>
        <v>#N/A</v>
      </c>
      <c r="BG93" s="108" t="e">
        <f ca="true">+IF(AND(ISNUMBER(OFFSET('Hygiene Data'!$E$8,0,10*ROW('Hygiene Data'!E87))),'Data Summary'!DV93="Yes"),OFFSET('Hygiene Data'!$E$8,0,10*ROW('Hygiene Data'!E87)),NA())</f>
        <v>#N/A</v>
      </c>
      <c r="BH93" s="108" t="e">
        <f ca="true">+IF(AND(ISNUMBER(OFFSET('Hygiene Data'!$E$10,0,10*ROW('Hygiene Data'!E87))),'Data Summary'!DW93="Yes"),OFFSET('Hygiene Data'!$E$10,0,10*ROW('Hygiene Data'!E87)),NA())</f>
        <v>#N/A</v>
      </c>
      <c r="BI93" s="108" t="e">
        <f ca="true">+IF(AND(ISNUMBER(OFFSET('Hygiene Data'!$F$6,0,10*ROW('Hygiene Data'!F87))),'Data Summary'!DX93="Yes"),OFFSET('Hygiene Data'!$F$6,0,10*ROW('Hygiene Data'!F87)),NA())</f>
        <v>#N/A</v>
      </c>
      <c r="BJ93" s="108" t="e">
        <f ca="true">+IF(AND(ISNUMBER(OFFSET('Hygiene Data'!$F$8,0,10*ROW('Hygiene Data'!F87))),'Data Summary'!DY93="Yes"),OFFSET('Hygiene Data'!$F$8,0,10*ROW('Hygiene Data'!F87)),NA())</f>
        <v>#N/A</v>
      </c>
      <c r="BK93" s="108" t="e">
        <f ca="true">+IF(AND(ISNUMBER(OFFSET('Hygiene Data'!$F$10,0,10*ROW('Hygiene Data'!F87))),'Data Summary'!DZ93="Yes"),OFFSET('Hygiene Data'!$F$10,0,10*ROW('Hygiene Data'!F87)),NA())</f>
        <v>#N/A</v>
      </c>
      <c r="BL93" s="108" t="e">
        <f ca="true">+IF(AND(ISNUMBER(OFFSET('Hygiene Data'!$G$6,0,10*ROW('Hygiene Data'!G87))),'Data Summary'!EA93="Yes"),OFFSET('Hygiene Data'!$G$6,0,10*ROW('Hygiene Data'!G87)),NA())</f>
        <v>#N/A</v>
      </c>
      <c r="BM93" s="108" t="e">
        <f ca="true">+IF(AND(ISNUMBER(OFFSET('Hygiene Data'!$G$8,0,10*ROW('Hygiene Data'!G87))),'Data Summary'!EB93="Yes"),OFFSET('Hygiene Data'!$G$8,0,10*ROW('Hygiene Data'!G87)),NA())</f>
        <v>#N/A</v>
      </c>
      <c r="BN93" s="108" t="e">
        <f ca="true">+IF(AND(ISNUMBER(OFFSET('Hygiene Data'!$G$10,0,10*ROW('Hygiene Data'!G87))),'Data Summary'!EC93="Yes"),OFFSET('Hygiene Data'!$G$10,0,10*ROW('Hygiene Data'!G87)),NA())</f>
        <v>#N/A</v>
      </c>
      <c r="BO93" s="108" t="e">
        <f ca="true">+IF(AND(ISNUMBER(OFFSET('Hygiene Data'!$H$6,0,10*ROW('Hygiene Data'!H87))),'Data Summary'!ED93="Yes"),OFFSET('Hygiene Data'!$H$6,0,10*ROW('Hygiene Data'!H87)),NA())</f>
        <v>#N/A</v>
      </c>
      <c r="BP93" s="108" t="e">
        <f ca="true">+IF(AND(ISNUMBER(OFFSET('Hygiene Data'!$H$8,0,10*ROW('Hygiene Data'!H87))),'Data Summary'!EE93="Yes"),OFFSET('Hygiene Data'!$H$8,0,10*ROW('Hygiene Data'!H87)),NA())</f>
        <v>#N/A</v>
      </c>
      <c r="BQ93" s="108" t="e">
        <f ca="true">+IF(AND(ISNUMBER(OFFSET('Hygiene Data'!$H$10,0,10*ROW('Hygiene Data'!H87))),'Data Summary'!EF93="Yes"),OFFSET('Hygiene Data'!$H$10,0,10*ROW('Hygiene Data'!H87)),NA())</f>
        <v>#N/A</v>
      </c>
    </row>
    <row r="94" x14ac:dyDescent="0.2">
      <c r="A94" s="56" t="e">
        <f ca="true">+IF(OFFSET('Water Data'!$B$1,0,10*ROW('Water Data'!B88))="",NA(),OFFSET('Water Data'!$B$1,0,10*ROW('Water Data'!B88)))</f>
        <v>#N/A</v>
      </c>
      <c r="B94" s="56" t="e">
        <f ca="true">+IF(OFFSET('Water Data'!$A$3,0,10*ROW('Water Data'!A91))="",NA(),OFFSET('Water Data'!$A$3,0,10*ROW('Water Data'!A91)))</f>
        <v>#N/A</v>
      </c>
      <c r="C94" s="56" t="e">
        <f ca="true">+IF(OFFSET('Water Data'!$C$3,0,10*ROW('Water Data'!C91))="",NA(),OFFSET('Water Data'!$C$3,0,10*ROW('Water Data'!C91)))</f>
        <v>#N/A</v>
      </c>
      <c r="D94" s="57" t="e">
        <f ca="true">+IF(AND(ISNUMBER(OFFSET('Water Data'!$C$5,0,10*ROW('Water Data'!C88))),'Data Summary'!BS94="Yes"),100-OFFSET('Water Data'!$C$5,0,10*ROW('Water Data'!C88)),NA())</f>
        <v>#N/A</v>
      </c>
      <c r="E94" s="57" t="e">
        <f ca="true">+IF(AND(ISNUMBER(OFFSET('Water Data'!$C$7,0,10*ROW('Water Data'!C88))),'Data Summary'!BT94="Yes"),OFFSET('Water Data'!$C$7,0,10*ROW('Water Data'!C88)),NA())</f>
        <v>#N/A</v>
      </c>
      <c r="F94" s="57" t="e">
        <f ca="true">+IF(AND(ISNUMBER(OFFSET('Water Data'!$C$10,0,10*ROW('Water Data'!C88))),'Data Summary'!BU94="Yes"),OFFSET('Water Data'!$C$10,0,10*ROW('Water Data'!C88)),NA())</f>
        <v>#N/A</v>
      </c>
      <c r="G94" s="57" t="e">
        <f ca="true">+IF(AND(ISNUMBER(OFFSET('Water Data'!$D$5,0,10*ROW('Water Data'!D88))),'Data Summary'!BV94="Yes"),100-OFFSET('Water Data'!$D$5,0,10*ROW('Water Data'!D88)),NA())</f>
        <v>#N/A</v>
      </c>
      <c r="H94" s="57" t="e">
        <f ca="true">+IF(AND(ISNUMBER(OFFSET('Water Data'!$D$7,0,10*ROW('Water Data'!D88))),'Data Summary'!BW94="Yes"),OFFSET('Water Data'!$D$7,0,10*ROW('Water Data'!D88)),NA())</f>
        <v>#N/A</v>
      </c>
      <c r="I94" s="57" t="e">
        <f ca="true">+IF(AND(ISNUMBER(OFFSET('Water Data'!$D$10,0,10*ROW('Water Data'!D88))),'Data Summary'!BX94="Yes"),OFFSET('Water Data'!$D$10,0,10*ROW('Water Data'!D88)),NA())</f>
        <v>#N/A</v>
      </c>
      <c r="J94" s="57" t="e">
        <f ca="true">+IF(AND(ISNUMBER(OFFSET('Water Data'!$E$5,0,10*ROW('Water Data'!E88))),'Data Summary'!BY94="Yes"),100-OFFSET('Water Data'!$E$5,0,10*ROW('Water Data'!E88)),NA())</f>
        <v>#N/A</v>
      </c>
      <c r="K94" s="57" t="e">
        <f ca="true">+IF(AND(ISNUMBER(OFFSET('Water Data'!$E$7,0,10*ROW('Water Data'!E88))),'Data Summary'!BZ94="Yes"),OFFSET('Water Data'!$E$7,0,10*ROW('Water Data'!E88)),NA())</f>
        <v>#N/A</v>
      </c>
      <c r="L94" s="57" t="e">
        <f ca="true">+IF(AND(ISNUMBER(OFFSET('Water Data'!$E$10,0,10*ROW('Water Data'!E88))),'Data Summary'!CA94="Yes"),OFFSET('Water Data'!$E$10,0,10*ROW('Water Data'!E88)),NA())</f>
        <v>#N/A</v>
      </c>
      <c r="M94" s="57" t="e">
        <f ca="true">+IF(AND(ISNUMBER(OFFSET('Water Data'!$F$5,0,10*ROW('Water Data'!F88))),'Data Summary'!CB94="Yes"),100-OFFSET('Water Data'!$F$5,0,10*ROW('Water Data'!F88)),NA())</f>
        <v>#N/A</v>
      </c>
      <c r="N94" s="57" t="e">
        <f ca="true">+IF(AND(ISNUMBER(OFFSET('Water Data'!$F$7,0,10*ROW('Water Data'!F88))),'Data Summary'!CC94="Yes"),OFFSET('Water Data'!$F$7,0,10*ROW('Water Data'!F88)),NA())</f>
        <v>#N/A</v>
      </c>
      <c r="O94" s="57" t="e">
        <f ca="true">+IF(AND(ISNUMBER(OFFSET('Water Data'!$F$10,0,10*ROW('Water Data'!F88))),'Data Summary'!CD94="Yes"),OFFSET('Water Data'!$F$10,0,10*ROW('Water Data'!F88)),NA())</f>
        <v>#N/A</v>
      </c>
      <c r="P94" s="57" t="e">
        <f ca="true">+IF(AND(ISNUMBER(OFFSET('Water Data'!$G$5,0,10*ROW('Water Data'!G88))),'Data Summary'!CE94="Yes"),100-OFFSET('Water Data'!$G$5,0,10*ROW('Water Data'!G88)),NA())</f>
        <v>#N/A</v>
      </c>
      <c r="Q94" s="57" t="e">
        <f ca="true">+IF(AND(ISNUMBER(OFFSET('Water Data'!$G$7,0,10*ROW('Water Data'!G88))),'Data Summary'!CF94="Yes"),OFFSET('Water Data'!$G$7,0,10*ROW('Water Data'!G88)),NA())</f>
        <v>#N/A</v>
      </c>
      <c r="R94" s="57" t="e">
        <f ca="true">+IF(AND(ISNUMBER(OFFSET('Water Data'!$G$10,0,10*ROW('Water Data'!G88))),'Data Summary'!CG94="Yes"),OFFSET('Water Data'!$G$10,0,10*ROW('Water Data'!G88)),NA())</f>
        <v>#N/A</v>
      </c>
      <c r="S94" s="57" t="e">
        <f ca="true">+IF(AND(ISNUMBER(OFFSET('Water Data'!$H$5,0,10*ROW('Water Data'!H88))),'Data Summary'!CH94="Yes"),100-OFFSET('Water Data'!$H$5,0,10*ROW('Water Data'!H88)),NA())</f>
        <v>#N/A</v>
      </c>
      <c r="T94" s="57" t="e">
        <f ca="true">+IF(AND(ISNUMBER(OFFSET('Water Data'!$H$7,0,10*ROW('Water Data'!H88))),'Data Summary'!CI94="Yes"),OFFSET('Water Data'!$H$7,0,10*ROW('Water Data'!H88)),NA())</f>
        <v>#N/A</v>
      </c>
      <c r="U94" s="57" t="e">
        <f ca="true">+IF(AND(ISNUMBER(OFFSET('Water Data'!$H$10,0,10*ROW('Water Data'!H88))),'Data Summary'!CJ94="Yes"),OFFSET('Water Data'!$H$10,0,10*ROW('Water Data'!H88)),NA())</f>
        <v>#N/A</v>
      </c>
      <c r="V94" s="103" t="e">
        <f ca="true">+IF(AND(ISNUMBER(OFFSET('Sanitation Data'!$C$5,0,10*ROW('Sanitation Data'!C88))),'Data Summary'!CK94="Yes"),100-OFFSET('Sanitation Data'!$C$5,0,10*ROW('Sanitation Data'!C88)),NA())</f>
        <v>#N/A</v>
      </c>
      <c r="W94" s="103" t="e">
        <f ca="true">+IF(AND(ISNUMBER(OFFSET('Sanitation Data'!$C$7,0,10*ROW('Sanitation Data'!C88))),'Data Summary'!CL94="Yes"),OFFSET('Sanitation Data'!$C$7,0,10*ROW('Sanitation Data'!C88)),NA())</f>
        <v>#N/A</v>
      </c>
      <c r="X94" s="103" t="e">
        <f ca="true">+IF(AND(ISNUMBER(OFFSET('Sanitation Data'!$C$11,0,10*ROW('Sanitation Data'!C88))),'Data Summary'!CM94="Yes"),OFFSET('Sanitation Data'!$C$11,0,10*ROW('Sanitation Data'!C88)),NA())</f>
        <v>#N/A</v>
      </c>
      <c r="Y94" s="103" t="e">
        <f ca="true">+IF(AND(ISNUMBER(OFFSET('Sanitation Data'!$C$12,0,10*ROW('Sanitation Data'!C88))),'Data Summary'!CN94="Yes"),OFFSET('Sanitation Data'!$C$12,0,10*ROW('Sanitation Data'!C88)),NA())</f>
        <v>#N/A</v>
      </c>
      <c r="Z94" s="103" t="e">
        <f ca="true">+IF(AND(ISNUMBER(OFFSET('Sanitation Data'!$C$13,0,10*ROW('Sanitation Data'!C88))),'Data Summary'!CO94="Yes"),OFFSET('Sanitation Data'!$C$13,0,10*ROW('Sanitation Data'!C88)),NA())</f>
        <v>#N/A</v>
      </c>
      <c r="AA94" s="103" t="e">
        <f ca="true">+IF(AND(ISNUMBER(OFFSET('Sanitation Data'!$D$5,0,10*ROW('Sanitation Data'!D88))),'Data Summary'!CP94="Yes"),100-OFFSET('Sanitation Data'!$D$5,0,10*ROW('Sanitation Data'!D88)),NA())</f>
        <v>#N/A</v>
      </c>
      <c r="AB94" s="103" t="e">
        <f ca="true">+IF(AND(ISNUMBER(OFFSET('Sanitation Data'!$D$7,0,10*ROW('Sanitation Data'!D88))),'Data Summary'!CQ94="Yes"),OFFSET('Sanitation Data'!$D$7,0,10*ROW('Sanitation Data'!D88)),NA())</f>
        <v>#N/A</v>
      </c>
      <c r="AC94" s="103" t="e">
        <f ca="true">+IF(AND(ISNUMBER(OFFSET('Sanitation Data'!$D$11,0,10*ROW('Sanitation Data'!D88))),'Data Summary'!CR94="Yes"),OFFSET('Sanitation Data'!$D$11,0,10*ROW('Sanitation Data'!D88)),NA())</f>
        <v>#N/A</v>
      </c>
      <c r="AD94" s="103" t="e">
        <f ca="true">+IF(AND(ISNUMBER(OFFSET('Sanitation Data'!$D$12,0,10*ROW('Sanitation Data'!D88))),'Data Summary'!CS94="Yes"),OFFSET('Sanitation Data'!$D$12,0,10*ROW('Sanitation Data'!D88)),NA())</f>
        <v>#N/A</v>
      </c>
      <c r="AE94" s="103" t="e">
        <f ca="true">+IF(AND(ISNUMBER(OFFSET('Sanitation Data'!$D$13,0,10*ROW('Sanitation Data'!D88))),'Data Summary'!CT94="Yes"),OFFSET('Sanitation Data'!$D$13,0,10*ROW('Sanitation Data'!D88)),NA())</f>
        <v>#N/A</v>
      </c>
      <c r="AF94" s="103" t="e">
        <f ca="true">+IF(AND(ISNUMBER(OFFSET('Sanitation Data'!$E$5,0,10*ROW('Sanitation Data'!E88))),'Data Summary'!CU94="Yes"),100-OFFSET('Sanitation Data'!$E$5,0,10*ROW('Sanitation Data'!E88)),NA())</f>
        <v>#N/A</v>
      </c>
      <c r="AG94" s="103" t="e">
        <f ca="true">+IF(AND(ISNUMBER(OFFSET('Sanitation Data'!$E$7,0,10*ROW('Sanitation Data'!E88))),'Data Summary'!CV94="Yes"),OFFSET('Sanitation Data'!$E$7,0,10*ROW('Sanitation Data'!E88)),NA())</f>
        <v>#N/A</v>
      </c>
      <c r="AH94" s="103" t="e">
        <f ca="true">+IF(AND(ISNUMBER(OFFSET('Sanitation Data'!$E$11,0,10*ROW('Sanitation Data'!E88))),'Data Summary'!CW94="Yes"),OFFSET('Sanitation Data'!$E$11,0,10*ROW('Sanitation Data'!E88)),NA())</f>
        <v>#N/A</v>
      </c>
      <c r="AI94" s="103" t="e">
        <f ca="true">+IF(AND(ISNUMBER(OFFSET('Sanitation Data'!$E$12,0,10*ROW('Sanitation Data'!E88))),'Data Summary'!CX94="Yes"),OFFSET('Sanitation Data'!$E$12,0,10*ROW('Sanitation Data'!E88)),NA())</f>
        <v>#N/A</v>
      </c>
      <c r="AJ94" s="103" t="e">
        <f ca="true">+IF(AND(ISNUMBER(OFFSET('Sanitation Data'!$E$13,0,10*ROW('Sanitation Data'!E88))),'Data Summary'!CY94="Yes"),OFFSET('Sanitation Data'!$E$13,0,10*ROW('Sanitation Data'!E88)),NA())</f>
        <v>#N/A</v>
      </c>
      <c r="AK94" s="103" t="e">
        <f ca="true">+IF(AND(ISNUMBER(OFFSET('Sanitation Data'!$F$5,0,10*ROW('Sanitation Data'!F88))),'Data Summary'!CZ94="Yes"),100-OFFSET('Sanitation Data'!$F$5,0,10*ROW('Sanitation Data'!F88)),NA())</f>
        <v>#N/A</v>
      </c>
      <c r="AL94" s="103" t="e">
        <f ca="true">+IF(AND(ISNUMBER(OFFSET('Sanitation Data'!$F$7,0,10*ROW('Sanitation Data'!F88))),'Data Summary'!DA94="Yes"),OFFSET('Sanitation Data'!$F$7,0,10*ROW('Sanitation Data'!F88)),NA())</f>
        <v>#N/A</v>
      </c>
      <c r="AM94" s="103" t="e">
        <f ca="true">+IF(AND(ISNUMBER(OFFSET('Sanitation Data'!$F$11,0,10*ROW('Sanitation Data'!F88))),'Data Summary'!DB94="Yes"),OFFSET('Sanitation Data'!$F$11,0,10*ROW('Sanitation Data'!F88)),NA())</f>
        <v>#N/A</v>
      </c>
      <c r="AN94" s="103" t="e">
        <f ca="true">+IF(AND(ISNUMBER(OFFSET('Sanitation Data'!$F$12,0,10*ROW('Sanitation Data'!F88))),'Data Summary'!DC94="Yes"),OFFSET('Sanitation Data'!$F$12,0,10*ROW('Sanitation Data'!F88)),NA())</f>
        <v>#N/A</v>
      </c>
      <c r="AO94" s="103" t="e">
        <f ca="true">+IF(AND(ISNUMBER(OFFSET('Sanitation Data'!$F$13,0,10*ROW('Sanitation Data'!F88))),'Data Summary'!DD94="Yes"),OFFSET('Sanitation Data'!$F$13,0,10*ROW('Sanitation Data'!F88)),NA())</f>
        <v>#N/A</v>
      </c>
      <c r="AP94" s="103" t="e">
        <f ca="true">+IF(AND(ISNUMBER(OFFSET('Sanitation Data'!$G$5,0,10*ROW('Sanitation Data'!G88))),'Data Summary'!DE94="Yes"),100-OFFSET('Sanitation Data'!$G$5,0,10*ROW('Sanitation Data'!G88)),NA())</f>
        <v>#N/A</v>
      </c>
      <c r="AQ94" s="103" t="e">
        <f ca="true">+IF(AND(ISNUMBER(OFFSET('Sanitation Data'!$G$7,0,10*ROW('Sanitation Data'!G88))),'Data Summary'!DF94="Yes"),OFFSET('Sanitation Data'!$G$7,0,10*ROW('Sanitation Data'!G88)),NA())</f>
        <v>#N/A</v>
      </c>
      <c r="AR94" s="103" t="e">
        <f ca="true">+IF(AND(ISNUMBER(OFFSET('Sanitation Data'!$G$11,0,10*ROW('Sanitation Data'!G88))),'Data Summary'!DG94="Yes"),OFFSET('Sanitation Data'!$G$11,0,10*ROW('Sanitation Data'!G88)),NA())</f>
        <v>#N/A</v>
      </c>
      <c r="AS94" s="103" t="e">
        <f ca="true">+IF(AND(ISNUMBER(OFFSET('Sanitation Data'!$G$12,0,10*ROW('Sanitation Data'!G88))),'Data Summary'!DH94="Yes"),OFFSET('Sanitation Data'!$G$12,0,10*ROW('Sanitation Data'!G88)),NA())</f>
        <v>#N/A</v>
      </c>
      <c r="AT94" s="103" t="e">
        <f ca="true">+IF(AND(ISNUMBER(OFFSET('Sanitation Data'!$G$13,0,10*ROW('Sanitation Data'!G88))),'Data Summary'!DI94="Yes"),OFFSET('Sanitation Data'!$G$13,0,10*ROW('Sanitation Data'!G88)),NA())</f>
        <v>#N/A</v>
      </c>
      <c r="AU94" s="103" t="e">
        <f ca="true">+IF(AND(ISNUMBER(OFFSET('Sanitation Data'!$H$5,0,10*ROW('Sanitation Data'!H88))),'Data Summary'!DJ94="Yes"),100-OFFSET('Sanitation Data'!$H$5,0,10*ROW('Sanitation Data'!H88)),NA())</f>
        <v>#N/A</v>
      </c>
      <c r="AV94" s="103" t="e">
        <f ca="true">+IF(AND(ISNUMBER(OFFSET('Sanitation Data'!$H$7,0,10*ROW('Sanitation Data'!H88))),'Data Summary'!DK94="Yes"),OFFSET('Sanitation Data'!$H$7,0,10*ROW('Sanitation Data'!H88)),NA())</f>
        <v>#N/A</v>
      </c>
      <c r="AW94" s="103" t="e">
        <f ca="true">+IF(AND(ISNUMBER(OFFSET('Sanitation Data'!$H$11,0,10*ROW('Sanitation Data'!H88))),'Data Summary'!DL94="Yes"),OFFSET('Sanitation Data'!$H$11,0,10*ROW('Sanitation Data'!H88)),NA())</f>
        <v>#N/A</v>
      </c>
      <c r="AX94" s="103" t="e">
        <f ca="true">+IF(AND(ISNUMBER(OFFSET('Sanitation Data'!$H$12,0,10*ROW('Sanitation Data'!H88))),'Data Summary'!DM94="Yes"),OFFSET('Sanitation Data'!$H$12,0,10*ROW('Sanitation Data'!H88)),NA())</f>
        <v>#N/A</v>
      </c>
      <c r="AY94" s="103" t="e">
        <f ca="true">+IF(AND(ISNUMBER(OFFSET('Sanitation Data'!$H$13,0,10*ROW('Sanitation Data'!H88))),'Data Summary'!DN94="Yes"),OFFSET('Sanitation Data'!$H$13,0,10*ROW('Sanitation Data'!H88)),NA())</f>
        <v>#N/A</v>
      </c>
      <c r="AZ94" s="108" t="e">
        <f ca="true">+IF(AND(ISNUMBER(OFFSET('Hygiene Data'!$C$6,0,10*ROW('Hygiene Data'!C88))),'Data Summary'!DO94="Yes"),OFFSET('Hygiene Data'!$C$6,0,10*ROW('Hygiene Data'!C88)),NA())</f>
        <v>#N/A</v>
      </c>
      <c r="BA94" s="108" t="e">
        <f ca="true">+IF(AND(ISNUMBER(OFFSET('Hygiene Data'!$C$8,0,10*ROW('Hygiene Data'!C88))),'Data Summary'!DP94="Yes"),OFFSET('Hygiene Data'!$C$8,0,10*ROW('Hygiene Data'!C88)),NA())</f>
        <v>#N/A</v>
      </c>
      <c r="BB94" s="108" t="e">
        <f ca="true">+IF(AND(ISNUMBER(OFFSET('Hygiene Data'!$C$10,0,10*ROW('Hygiene Data'!C88))),'Data Summary'!DQ94="Yes"),OFFSET('Hygiene Data'!$C$10,0,10*ROW('Hygiene Data'!C88)),NA())</f>
        <v>#N/A</v>
      </c>
      <c r="BC94" s="108" t="e">
        <f ca="true">+IF(AND(ISNUMBER(OFFSET('Hygiene Data'!$D$6,0,10*ROW('Hygiene Data'!D88))),'Data Summary'!DR94="Yes"),OFFSET('Hygiene Data'!$D$6,0,10*ROW('Hygiene Data'!D88)),NA())</f>
        <v>#N/A</v>
      </c>
      <c r="BD94" s="108" t="e">
        <f ca="true">+IF(AND(ISNUMBER(OFFSET('Hygiene Data'!$D$8,0,10*ROW('Hygiene Data'!D88))),'Data Summary'!DS94="Yes"),OFFSET('Hygiene Data'!$D$8,0,10*ROW('Hygiene Data'!D88)),NA())</f>
        <v>#N/A</v>
      </c>
      <c r="BE94" s="108" t="e">
        <f ca="true">+IF(AND(ISNUMBER(OFFSET('Hygiene Data'!$D$10,0,10*ROW('Hygiene Data'!D88))),'Data Summary'!DT94="Yes"),OFFSET('Hygiene Data'!$D$10,0,10*ROW('Hygiene Data'!D88)),NA())</f>
        <v>#N/A</v>
      </c>
      <c r="BF94" s="108" t="e">
        <f ca="true">+IF(AND(ISNUMBER(OFFSET('Hygiene Data'!$E$6,0,10*ROW('Hygiene Data'!E88))),'Data Summary'!DU94="Yes"),OFFSET('Hygiene Data'!$E$6,0,10*ROW('Hygiene Data'!E88)),NA())</f>
        <v>#N/A</v>
      </c>
      <c r="BG94" s="108" t="e">
        <f ca="true">+IF(AND(ISNUMBER(OFFSET('Hygiene Data'!$E$8,0,10*ROW('Hygiene Data'!E88))),'Data Summary'!DV94="Yes"),OFFSET('Hygiene Data'!$E$8,0,10*ROW('Hygiene Data'!E88)),NA())</f>
        <v>#N/A</v>
      </c>
      <c r="BH94" s="108" t="e">
        <f ca="true">+IF(AND(ISNUMBER(OFFSET('Hygiene Data'!$E$10,0,10*ROW('Hygiene Data'!E88))),'Data Summary'!DW94="Yes"),OFFSET('Hygiene Data'!$E$10,0,10*ROW('Hygiene Data'!E88)),NA())</f>
        <v>#N/A</v>
      </c>
      <c r="BI94" s="108" t="e">
        <f ca="true">+IF(AND(ISNUMBER(OFFSET('Hygiene Data'!$F$6,0,10*ROW('Hygiene Data'!F88))),'Data Summary'!DX94="Yes"),OFFSET('Hygiene Data'!$F$6,0,10*ROW('Hygiene Data'!F88)),NA())</f>
        <v>#N/A</v>
      </c>
      <c r="BJ94" s="108" t="e">
        <f ca="true">+IF(AND(ISNUMBER(OFFSET('Hygiene Data'!$F$8,0,10*ROW('Hygiene Data'!F88))),'Data Summary'!DY94="Yes"),OFFSET('Hygiene Data'!$F$8,0,10*ROW('Hygiene Data'!F88)),NA())</f>
        <v>#N/A</v>
      </c>
      <c r="BK94" s="108" t="e">
        <f ca="true">+IF(AND(ISNUMBER(OFFSET('Hygiene Data'!$F$10,0,10*ROW('Hygiene Data'!F88))),'Data Summary'!DZ94="Yes"),OFFSET('Hygiene Data'!$F$10,0,10*ROW('Hygiene Data'!F88)),NA())</f>
        <v>#N/A</v>
      </c>
      <c r="BL94" s="108" t="e">
        <f ca="true">+IF(AND(ISNUMBER(OFFSET('Hygiene Data'!$G$6,0,10*ROW('Hygiene Data'!G88))),'Data Summary'!EA94="Yes"),OFFSET('Hygiene Data'!$G$6,0,10*ROW('Hygiene Data'!G88)),NA())</f>
        <v>#N/A</v>
      </c>
      <c r="BM94" s="108" t="e">
        <f ca="true">+IF(AND(ISNUMBER(OFFSET('Hygiene Data'!$G$8,0,10*ROW('Hygiene Data'!G88))),'Data Summary'!EB94="Yes"),OFFSET('Hygiene Data'!$G$8,0,10*ROW('Hygiene Data'!G88)),NA())</f>
        <v>#N/A</v>
      </c>
      <c r="BN94" s="108" t="e">
        <f ca="true">+IF(AND(ISNUMBER(OFFSET('Hygiene Data'!$G$10,0,10*ROW('Hygiene Data'!G88))),'Data Summary'!EC94="Yes"),OFFSET('Hygiene Data'!$G$10,0,10*ROW('Hygiene Data'!G88)),NA())</f>
        <v>#N/A</v>
      </c>
      <c r="BO94" s="108" t="e">
        <f ca="true">+IF(AND(ISNUMBER(OFFSET('Hygiene Data'!$H$6,0,10*ROW('Hygiene Data'!H88))),'Data Summary'!ED94="Yes"),OFFSET('Hygiene Data'!$H$6,0,10*ROW('Hygiene Data'!H88)),NA())</f>
        <v>#N/A</v>
      </c>
      <c r="BP94" s="108" t="e">
        <f ca="true">+IF(AND(ISNUMBER(OFFSET('Hygiene Data'!$H$8,0,10*ROW('Hygiene Data'!H88))),'Data Summary'!EE94="Yes"),OFFSET('Hygiene Data'!$H$8,0,10*ROW('Hygiene Data'!H88)),NA())</f>
        <v>#N/A</v>
      </c>
      <c r="BQ94" s="108" t="e">
        <f ca="true">+IF(AND(ISNUMBER(OFFSET('Hygiene Data'!$H$10,0,10*ROW('Hygiene Data'!H88))),'Data Summary'!EF94="Yes"),OFFSET('Hygiene Data'!$H$10,0,10*ROW('Hygiene Data'!H88)),NA())</f>
        <v>#N/A</v>
      </c>
    </row>
    <row r="95" x14ac:dyDescent="0.2">
      <c r="A95" s="56" t="e">
        <f ca="true">+IF(OFFSET('Water Data'!$B$1,0,10*ROW('Water Data'!B89))="",NA(),OFFSET('Water Data'!$B$1,0,10*ROW('Water Data'!B89)))</f>
        <v>#N/A</v>
      </c>
      <c r="B95" s="56" t="e">
        <f ca="true">+IF(OFFSET('Water Data'!$A$3,0,10*ROW('Water Data'!A92))="",NA(),OFFSET('Water Data'!$A$3,0,10*ROW('Water Data'!A92)))</f>
        <v>#N/A</v>
      </c>
      <c r="C95" s="56" t="e">
        <f ca="true">+IF(OFFSET('Water Data'!$C$3,0,10*ROW('Water Data'!C92))="",NA(),OFFSET('Water Data'!$C$3,0,10*ROW('Water Data'!C92)))</f>
        <v>#N/A</v>
      </c>
      <c r="D95" s="57" t="e">
        <f ca="true">+IF(AND(ISNUMBER(OFFSET('Water Data'!$C$5,0,10*ROW('Water Data'!C89))),'Data Summary'!BS95="Yes"),100-OFFSET('Water Data'!$C$5,0,10*ROW('Water Data'!C89)),NA())</f>
        <v>#N/A</v>
      </c>
      <c r="E95" s="57" t="e">
        <f ca="true">+IF(AND(ISNUMBER(OFFSET('Water Data'!$C$7,0,10*ROW('Water Data'!C89))),'Data Summary'!BT95="Yes"),OFFSET('Water Data'!$C$7,0,10*ROW('Water Data'!C89)),NA())</f>
        <v>#N/A</v>
      </c>
      <c r="F95" s="57" t="e">
        <f ca="true">+IF(AND(ISNUMBER(OFFSET('Water Data'!$C$10,0,10*ROW('Water Data'!C89))),'Data Summary'!BU95="Yes"),OFFSET('Water Data'!$C$10,0,10*ROW('Water Data'!C89)),NA())</f>
        <v>#N/A</v>
      </c>
      <c r="G95" s="57" t="e">
        <f ca="true">+IF(AND(ISNUMBER(OFFSET('Water Data'!$D$5,0,10*ROW('Water Data'!D89))),'Data Summary'!BV95="Yes"),100-OFFSET('Water Data'!$D$5,0,10*ROW('Water Data'!D89)),NA())</f>
        <v>#N/A</v>
      </c>
      <c r="H95" s="57" t="e">
        <f ca="true">+IF(AND(ISNUMBER(OFFSET('Water Data'!$D$7,0,10*ROW('Water Data'!D89))),'Data Summary'!BW95="Yes"),OFFSET('Water Data'!$D$7,0,10*ROW('Water Data'!D89)),NA())</f>
        <v>#N/A</v>
      </c>
      <c r="I95" s="57" t="e">
        <f ca="true">+IF(AND(ISNUMBER(OFFSET('Water Data'!$D$10,0,10*ROW('Water Data'!D89))),'Data Summary'!BX95="Yes"),OFFSET('Water Data'!$D$10,0,10*ROW('Water Data'!D89)),NA())</f>
        <v>#N/A</v>
      </c>
      <c r="J95" s="57" t="e">
        <f ca="true">+IF(AND(ISNUMBER(OFFSET('Water Data'!$E$5,0,10*ROW('Water Data'!E89))),'Data Summary'!BY95="Yes"),100-OFFSET('Water Data'!$E$5,0,10*ROW('Water Data'!E89)),NA())</f>
        <v>#N/A</v>
      </c>
      <c r="K95" s="57" t="e">
        <f ca="true">+IF(AND(ISNUMBER(OFFSET('Water Data'!$E$7,0,10*ROW('Water Data'!E89))),'Data Summary'!BZ95="Yes"),OFFSET('Water Data'!$E$7,0,10*ROW('Water Data'!E89)),NA())</f>
        <v>#N/A</v>
      </c>
      <c r="L95" s="57" t="e">
        <f ca="true">+IF(AND(ISNUMBER(OFFSET('Water Data'!$E$10,0,10*ROW('Water Data'!E89))),'Data Summary'!CA95="Yes"),OFFSET('Water Data'!$E$10,0,10*ROW('Water Data'!E89)),NA())</f>
        <v>#N/A</v>
      </c>
      <c r="M95" s="57" t="e">
        <f ca="true">+IF(AND(ISNUMBER(OFFSET('Water Data'!$F$5,0,10*ROW('Water Data'!F89))),'Data Summary'!CB95="Yes"),100-OFFSET('Water Data'!$F$5,0,10*ROW('Water Data'!F89)),NA())</f>
        <v>#N/A</v>
      </c>
      <c r="N95" s="57" t="e">
        <f ca="true">+IF(AND(ISNUMBER(OFFSET('Water Data'!$F$7,0,10*ROW('Water Data'!F89))),'Data Summary'!CC95="Yes"),OFFSET('Water Data'!$F$7,0,10*ROW('Water Data'!F89)),NA())</f>
        <v>#N/A</v>
      </c>
      <c r="O95" s="57" t="e">
        <f ca="true">+IF(AND(ISNUMBER(OFFSET('Water Data'!$F$10,0,10*ROW('Water Data'!F89))),'Data Summary'!CD95="Yes"),OFFSET('Water Data'!$F$10,0,10*ROW('Water Data'!F89)),NA())</f>
        <v>#N/A</v>
      </c>
      <c r="P95" s="57" t="e">
        <f ca="true">+IF(AND(ISNUMBER(OFFSET('Water Data'!$G$5,0,10*ROW('Water Data'!G89))),'Data Summary'!CE95="Yes"),100-OFFSET('Water Data'!$G$5,0,10*ROW('Water Data'!G89)),NA())</f>
        <v>#N/A</v>
      </c>
      <c r="Q95" s="57" t="e">
        <f ca="true">+IF(AND(ISNUMBER(OFFSET('Water Data'!$G$7,0,10*ROW('Water Data'!G89))),'Data Summary'!CF95="Yes"),OFFSET('Water Data'!$G$7,0,10*ROW('Water Data'!G89)),NA())</f>
        <v>#N/A</v>
      </c>
      <c r="R95" s="57" t="e">
        <f ca="true">+IF(AND(ISNUMBER(OFFSET('Water Data'!$G$10,0,10*ROW('Water Data'!G89))),'Data Summary'!CG95="Yes"),OFFSET('Water Data'!$G$10,0,10*ROW('Water Data'!G89)),NA())</f>
        <v>#N/A</v>
      </c>
      <c r="S95" s="57" t="e">
        <f ca="true">+IF(AND(ISNUMBER(OFFSET('Water Data'!$H$5,0,10*ROW('Water Data'!H89))),'Data Summary'!CH95="Yes"),100-OFFSET('Water Data'!$H$5,0,10*ROW('Water Data'!H89)),NA())</f>
        <v>#N/A</v>
      </c>
      <c r="T95" s="57" t="e">
        <f ca="true">+IF(AND(ISNUMBER(OFFSET('Water Data'!$H$7,0,10*ROW('Water Data'!H89))),'Data Summary'!CI95="Yes"),OFFSET('Water Data'!$H$7,0,10*ROW('Water Data'!H89)),NA())</f>
        <v>#N/A</v>
      </c>
      <c r="U95" s="57" t="e">
        <f ca="true">+IF(AND(ISNUMBER(OFFSET('Water Data'!$H$10,0,10*ROW('Water Data'!H89))),'Data Summary'!CJ95="Yes"),OFFSET('Water Data'!$H$10,0,10*ROW('Water Data'!H89)),NA())</f>
        <v>#N/A</v>
      </c>
      <c r="V95" s="103" t="e">
        <f ca="true">+IF(AND(ISNUMBER(OFFSET('Sanitation Data'!$C$5,0,10*ROW('Sanitation Data'!C89))),'Data Summary'!CK95="Yes"),100-OFFSET('Sanitation Data'!$C$5,0,10*ROW('Sanitation Data'!C89)),NA())</f>
        <v>#N/A</v>
      </c>
      <c r="W95" s="103" t="e">
        <f ca="true">+IF(AND(ISNUMBER(OFFSET('Sanitation Data'!$C$7,0,10*ROW('Sanitation Data'!C89))),'Data Summary'!CL95="Yes"),OFFSET('Sanitation Data'!$C$7,0,10*ROW('Sanitation Data'!C89)),NA())</f>
        <v>#N/A</v>
      </c>
      <c r="X95" s="103" t="e">
        <f ca="true">+IF(AND(ISNUMBER(OFFSET('Sanitation Data'!$C$11,0,10*ROW('Sanitation Data'!C89))),'Data Summary'!CM95="Yes"),OFFSET('Sanitation Data'!$C$11,0,10*ROW('Sanitation Data'!C89)),NA())</f>
        <v>#N/A</v>
      </c>
      <c r="Y95" s="103" t="e">
        <f ca="true">+IF(AND(ISNUMBER(OFFSET('Sanitation Data'!$C$12,0,10*ROW('Sanitation Data'!C89))),'Data Summary'!CN95="Yes"),OFFSET('Sanitation Data'!$C$12,0,10*ROW('Sanitation Data'!C89)),NA())</f>
        <v>#N/A</v>
      </c>
      <c r="Z95" s="103" t="e">
        <f ca="true">+IF(AND(ISNUMBER(OFFSET('Sanitation Data'!$C$13,0,10*ROW('Sanitation Data'!C89))),'Data Summary'!CO95="Yes"),OFFSET('Sanitation Data'!$C$13,0,10*ROW('Sanitation Data'!C89)),NA())</f>
        <v>#N/A</v>
      </c>
      <c r="AA95" s="103" t="e">
        <f ca="true">+IF(AND(ISNUMBER(OFFSET('Sanitation Data'!$D$5,0,10*ROW('Sanitation Data'!D89))),'Data Summary'!CP95="Yes"),100-OFFSET('Sanitation Data'!$D$5,0,10*ROW('Sanitation Data'!D89)),NA())</f>
        <v>#N/A</v>
      </c>
      <c r="AB95" s="103" t="e">
        <f ca="true">+IF(AND(ISNUMBER(OFFSET('Sanitation Data'!$D$7,0,10*ROW('Sanitation Data'!D89))),'Data Summary'!CQ95="Yes"),OFFSET('Sanitation Data'!$D$7,0,10*ROW('Sanitation Data'!D89)),NA())</f>
        <v>#N/A</v>
      </c>
      <c r="AC95" s="103" t="e">
        <f ca="true">+IF(AND(ISNUMBER(OFFSET('Sanitation Data'!$D$11,0,10*ROW('Sanitation Data'!D89))),'Data Summary'!CR95="Yes"),OFFSET('Sanitation Data'!$D$11,0,10*ROW('Sanitation Data'!D89)),NA())</f>
        <v>#N/A</v>
      </c>
      <c r="AD95" s="103" t="e">
        <f ca="true">+IF(AND(ISNUMBER(OFFSET('Sanitation Data'!$D$12,0,10*ROW('Sanitation Data'!D89))),'Data Summary'!CS95="Yes"),OFFSET('Sanitation Data'!$D$12,0,10*ROW('Sanitation Data'!D89)),NA())</f>
        <v>#N/A</v>
      </c>
      <c r="AE95" s="103" t="e">
        <f ca="true">+IF(AND(ISNUMBER(OFFSET('Sanitation Data'!$D$13,0,10*ROW('Sanitation Data'!D89))),'Data Summary'!CT95="Yes"),OFFSET('Sanitation Data'!$D$13,0,10*ROW('Sanitation Data'!D89)),NA())</f>
        <v>#N/A</v>
      </c>
      <c r="AF95" s="103" t="e">
        <f ca="true">+IF(AND(ISNUMBER(OFFSET('Sanitation Data'!$E$5,0,10*ROW('Sanitation Data'!E89))),'Data Summary'!CU95="Yes"),100-OFFSET('Sanitation Data'!$E$5,0,10*ROW('Sanitation Data'!E89)),NA())</f>
        <v>#N/A</v>
      </c>
      <c r="AG95" s="103" t="e">
        <f ca="true">+IF(AND(ISNUMBER(OFFSET('Sanitation Data'!$E$7,0,10*ROW('Sanitation Data'!E89))),'Data Summary'!CV95="Yes"),OFFSET('Sanitation Data'!$E$7,0,10*ROW('Sanitation Data'!E89)),NA())</f>
        <v>#N/A</v>
      </c>
      <c r="AH95" s="103" t="e">
        <f ca="true">+IF(AND(ISNUMBER(OFFSET('Sanitation Data'!$E$11,0,10*ROW('Sanitation Data'!E89))),'Data Summary'!CW95="Yes"),OFFSET('Sanitation Data'!$E$11,0,10*ROW('Sanitation Data'!E89)),NA())</f>
        <v>#N/A</v>
      </c>
      <c r="AI95" s="103" t="e">
        <f ca="true">+IF(AND(ISNUMBER(OFFSET('Sanitation Data'!$E$12,0,10*ROW('Sanitation Data'!E89))),'Data Summary'!CX95="Yes"),OFFSET('Sanitation Data'!$E$12,0,10*ROW('Sanitation Data'!E89)),NA())</f>
        <v>#N/A</v>
      </c>
      <c r="AJ95" s="103" t="e">
        <f ca="true">+IF(AND(ISNUMBER(OFFSET('Sanitation Data'!$E$13,0,10*ROW('Sanitation Data'!E89))),'Data Summary'!CY95="Yes"),OFFSET('Sanitation Data'!$E$13,0,10*ROW('Sanitation Data'!E89)),NA())</f>
        <v>#N/A</v>
      </c>
      <c r="AK95" s="103" t="e">
        <f ca="true">+IF(AND(ISNUMBER(OFFSET('Sanitation Data'!$F$5,0,10*ROW('Sanitation Data'!F89))),'Data Summary'!CZ95="Yes"),100-OFFSET('Sanitation Data'!$F$5,0,10*ROW('Sanitation Data'!F89)),NA())</f>
        <v>#N/A</v>
      </c>
      <c r="AL95" s="103" t="e">
        <f ca="true">+IF(AND(ISNUMBER(OFFSET('Sanitation Data'!$F$7,0,10*ROW('Sanitation Data'!F89))),'Data Summary'!DA95="Yes"),OFFSET('Sanitation Data'!$F$7,0,10*ROW('Sanitation Data'!F89)),NA())</f>
        <v>#N/A</v>
      </c>
      <c r="AM95" s="103" t="e">
        <f ca="true">+IF(AND(ISNUMBER(OFFSET('Sanitation Data'!$F$11,0,10*ROW('Sanitation Data'!F89))),'Data Summary'!DB95="Yes"),OFFSET('Sanitation Data'!$F$11,0,10*ROW('Sanitation Data'!F89)),NA())</f>
        <v>#N/A</v>
      </c>
      <c r="AN95" s="103" t="e">
        <f ca="true">+IF(AND(ISNUMBER(OFFSET('Sanitation Data'!$F$12,0,10*ROW('Sanitation Data'!F89))),'Data Summary'!DC95="Yes"),OFFSET('Sanitation Data'!$F$12,0,10*ROW('Sanitation Data'!F89)),NA())</f>
        <v>#N/A</v>
      </c>
      <c r="AO95" s="103" t="e">
        <f ca="true">+IF(AND(ISNUMBER(OFFSET('Sanitation Data'!$F$13,0,10*ROW('Sanitation Data'!F89))),'Data Summary'!DD95="Yes"),OFFSET('Sanitation Data'!$F$13,0,10*ROW('Sanitation Data'!F89)),NA())</f>
        <v>#N/A</v>
      </c>
      <c r="AP95" s="103" t="e">
        <f ca="true">+IF(AND(ISNUMBER(OFFSET('Sanitation Data'!$G$5,0,10*ROW('Sanitation Data'!G89))),'Data Summary'!DE95="Yes"),100-OFFSET('Sanitation Data'!$G$5,0,10*ROW('Sanitation Data'!G89)),NA())</f>
        <v>#N/A</v>
      </c>
      <c r="AQ95" s="103" t="e">
        <f ca="true">+IF(AND(ISNUMBER(OFFSET('Sanitation Data'!$G$7,0,10*ROW('Sanitation Data'!G89))),'Data Summary'!DF95="Yes"),OFFSET('Sanitation Data'!$G$7,0,10*ROW('Sanitation Data'!G89)),NA())</f>
        <v>#N/A</v>
      </c>
      <c r="AR95" s="103" t="e">
        <f ca="true">+IF(AND(ISNUMBER(OFFSET('Sanitation Data'!$G$11,0,10*ROW('Sanitation Data'!G89))),'Data Summary'!DG95="Yes"),OFFSET('Sanitation Data'!$G$11,0,10*ROW('Sanitation Data'!G89)),NA())</f>
        <v>#N/A</v>
      </c>
      <c r="AS95" s="103" t="e">
        <f ca="true">+IF(AND(ISNUMBER(OFFSET('Sanitation Data'!$G$12,0,10*ROW('Sanitation Data'!G89))),'Data Summary'!DH95="Yes"),OFFSET('Sanitation Data'!$G$12,0,10*ROW('Sanitation Data'!G89)),NA())</f>
        <v>#N/A</v>
      </c>
      <c r="AT95" s="103" t="e">
        <f ca="true">+IF(AND(ISNUMBER(OFFSET('Sanitation Data'!$G$13,0,10*ROW('Sanitation Data'!G89))),'Data Summary'!DI95="Yes"),OFFSET('Sanitation Data'!$G$13,0,10*ROW('Sanitation Data'!G89)),NA())</f>
        <v>#N/A</v>
      </c>
      <c r="AU95" s="103" t="e">
        <f ca="true">+IF(AND(ISNUMBER(OFFSET('Sanitation Data'!$H$5,0,10*ROW('Sanitation Data'!H89))),'Data Summary'!DJ95="Yes"),100-OFFSET('Sanitation Data'!$H$5,0,10*ROW('Sanitation Data'!H89)),NA())</f>
        <v>#N/A</v>
      </c>
      <c r="AV95" s="103" t="e">
        <f ca="true">+IF(AND(ISNUMBER(OFFSET('Sanitation Data'!$H$7,0,10*ROW('Sanitation Data'!H89))),'Data Summary'!DK95="Yes"),OFFSET('Sanitation Data'!$H$7,0,10*ROW('Sanitation Data'!H89)),NA())</f>
        <v>#N/A</v>
      </c>
      <c r="AW95" s="103" t="e">
        <f ca="true">+IF(AND(ISNUMBER(OFFSET('Sanitation Data'!$H$11,0,10*ROW('Sanitation Data'!H89))),'Data Summary'!DL95="Yes"),OFFSET('Sanitation Data'!$H$11,0,10*ROW('Sanitation Data'!H89)),NA())</f>
        <v>#N/A</v>
      </c>
      <c r="AX95" s="103" t="e">
        <f ca="true">+IF(AND(ISNUMBER(OFFSET('Sanitation Data'!$H$12,0,10*ROW('Sanitation Data'!H89))),'Data Summary'!DM95="Yes"),OFFSET('Sanitation Data'!$H$12,0,10*ROW('Sanitation Data'!H89)),NA())</f>
        <v>#N/A</v>
      </c>
      <c r="AY95" s="103" t="e">
        <f ca="true">+IF(AND(ISNUMBER(OFFSET('Sanitation Data'!$H$13,0,10*ROW('Sanitation Data'!H89))),'Data Summary'!DN95="Yes"),OFFSET('Sanitation Data'!$H$13,0,10*ROW('Sanitation Data'!H89)),NA())</f>
        <v>#N/A</v>
      </c>
      <c r="AZ95" s="108" t="e">
        <f ca="true">+IF(AND(ISNUMBER(OFFSET('Hygiene Data'!$C$6,0,10*ROW('Hygiene Data'!C89))),'Data Summary'!DO95="Yes"),OFFSET('Hygiene Data'!$C$6,0,10*ROW('Hygiene Data'!C89)),NA())</f>
        <v>#N/A</v>
      </c>
      <c r="BA95" s="108" t="e">
        <f ca="true">+IF(AND(ISNUMBER(OFFSET('Hygiene Data'!$C$8,0,10*ROW('Hygiene Data'!C89))),'Data Summary'!DP95="Yes"),OFFSET('Hygiene Data'!$C$8,0,10*ROW('Hygiene Data'!C89)),NA())</f>
        <v>#N/A</v>
      </c>
      <c r="BB95" s="108" t="e">
        <f ca="true">+IF(AND(ISNUMBER(OFFSET('Hygiene Data'!$C$10,0,10*ROW('Hygiene Data'!C89))),'Data Summary'!DQ95="Yes"),OFFSET('Hygiene Data'!$C$10,0,10*ROW('Hygiene Data'!C89)),NA())</f>
        <v>#N/A</v>
      </c>
      <c r="BC95" s="108" t="e">
        <f ca="true">+IF(AND(ISNUMBER(OFFSET('Hygiene Data'!$D$6,0,10*ROW('Hygiene Data'!D89))),'Data Summary'!DR95="Yes"),OFFSET('Hygiene Data'!$D$6,0,10*ROW('Hygiene Data'!D89)),NA())</f>
        <v>#N/A</v>
      </c>
      <c r="BD95" s="108" t="e">
        <f ca="true">+IF(AND(ISNUMBER(OFFSET('Hygiene Data'!$D$8,0,10*ROW('Hygiene Data'!D89))),'Data Summary'!DS95="Yes"),OFFSET('Hygiene Data'!$D$8,0,10*ROW('Hygiene Data'!D89)),NA())</f>
        <v>#N/A</v>
      </c>
      <c r="BE95" s="108" t="e">
        <f ca="true">+IF(AND(ISNUMBER(OFFSET('Hygiene Data'!$D$10,0,10*ROW('Hygiene Data'!D89))),'Data Summary'!DT95="Yes"),OFFSET('Hygiene Data'!$D$10,0,10*ROW('Hygiene Data'!D89)),NA())</f>
        <v>#N/A</v>
      </c>
      <c r="BF95" s="108" t="e">
        <f ca="true">+IF(AND(ISNUMBER(OFFSET('Hygiene Data'!$E$6,0,10*ROW('Hygiene Data'!E89))),'Data Summary'!DU95="Yes"),OFFSET('Hygiene Data'!$E$6,0,10*ROW('Hygiene Data'!E89)),NA())</f>
        <v>#N/A</v>
      </c>
      <c r="BG95" s="108" t="e">
        <f ca="true">+IF(AND(ISNUMBER(OFFSET('Hygiene Data'!$E$8,0,10*ROW('Hygiene Data'!E89))),'Data Summary'!DV95="Yes"),OFFSET('Hygiene Data'!$E$8,0,10*ROW('Hygiene Data'!E89)),NA())</f>
        <v>#N/A</v>
      </c>
      <c r="BH95" s="108" t="e">
        <f ca="true">+IF(AND(ISNUMBER(OFFSET('Hygiene Data'!$E$10,0,10*ROW('Hygiene Data'!E89))),'Data Summary'!DW95="Yes"),OFFSET('Hygiene Data'!$E$10,0,10*ROW('Hygiene Data'!E89)),NA())</f>
        <v>#N/A</v>
      </c>
      <c r="BI95" s="108" t="e">
        <f ca="true">+IF(AND(ISNUMBER(OFFSET('Hygiene Data'!$F$6,0,10*ROW('Hygiene Data'!F89))),'Data Summary'!DX95="Yes"),OFFSET('Hygiene Data'!$F$6,0,10*ROW('Hygiene Data'!F89)),NA())</f>
        <v>#N/A</v>
      </c>
      <c r="BJ95" s="108" t="e">
        <f ca="true">+IF(AND(ISNUMBER(OFFSET('Hygiene Data'!$F$8,0,10*ROW('Hygiene Data'!F89))),'Data Summary'!DY95="Yes"),OFFSET('Hygiene Data'!$F$8,0,10*ROW('Hygiene Data'!F89)),NA())</f>
        <v>#N/A</v>
      </c>
      <c r="BK95" s="108" t="e">
        <f ca="true">+IF(AND(ISNUMBER(OFFSET('Hygiene Data'!$F$10,0,10*ROW('Hygiene Data'!F89))),'Data Summary'!DZ95="Yes"),OFFSET('Hygiene Data'!$F$10,0,10*ROW('Hygiene Data'!F89)),NA())</f>
        <v>#N/A</v>
      </c>
      <c r="BL95" s="108" t="e">
        <f ca="true">+IF(AND(ISNUMBER(OFFSET('Hygiene Data'!$G$6,0,10*ROW('Hygiene Data'!G89))),'Data Summary'!EA95="Yes"),OFFSET('Hygiene Data'!$G$6,0,10*ROW('Hygiene Data'!G89)),NA())</f>
        <v>#N/A</v>
      </c>
      <c r="BM95" s="108" t="e">
        <f ca="true">+IF(AND(ISNUMBER(OFFSET('Hygiene Data'!$G$8,0,10*ROW('Hygiene Data'!G89))),'Data Summary'!EB95="Yes"),OFFSET('Hygiene Data'!$G$8,0,10*ROW('Hygiene Data'!G89)),NA())</f>
        <v>#N/A</v>
      </c>
      <c r="BN95" s="108" t="e">
        <f ca="true">+IF(AND(ISNUMBER(OFFSET('Hygiene Data'!$G$10,0,10*ROW('Hygiene Data'!G89))),'Data Summary'!EC95="Yes"),OFFSET('Hygiene Data'!$G$10,0,10*ROW('Hygiene Data'!G89)),NA())</f>
        <v>#N/A</v>
      </c>
      <c r="BO95" s="108" t="e">
        <f ca="true">+IF(AND(ISNUMBER(OFFSET('Hygiene Data'!$H$6,0,10*ROW('Hygiene Data'!H89))),'Data Summary'!ED95="Yes"),OFFSET('Hygiene Data'!$H$6,0,10*ROW('Hygiene Data'!H89)),NA())</f>
        <v>#N/A</v>
      </c>
      <c r="BP95" s="108" t="e">
        <f ca="true">+IF(AND(ISNUMBER(OFFSET('Hygiene Data'!$H$8,0,10*ROW('Hygiene Data'!H89))),'Data Summary'!EE95="Yes"),OFFSET('Hygiene Data'!$H$8,0,10*ROW('Hygiene Data'!H89)),NA())</f>
        <v>#N/A</v>
      </c>
      <c r="BQ95" s="108" t="e">
        <f ca="true">+IF(AND(ISNUMBER(OFFSET('Hygiene Data'!$H$10,0,10*ROW('Hygiene Data'!H89))),'Data Summary'!EF95="Yes"),OFFSET('Hygiene Data'!$H$10,0,10*ROW('Hygiene Data'!H89)),NA())</f>
        <v>#N/A</v>
      </c>
    </row>
    <row r="96" x14ac:dyDescent="0.2">
      <c r="A96" s="56" t="e">
        <f ca="true">+IF(OFFSET('Water Data'!$B$1,0,10*ROW('Water Data'!B90))="",NA(),OFFSET('Water Data'!$B$1,0,10*ROW('Water Data'!B90)))</f>
        <v>#N/A</v>
      </c>
      <c r="B96" s="56" t="e">
        <f ca="true">+IF(OFFSET('Water Data'!$A$3,0,10*ROW('Water Data'!A93))="",NA(),OFFSET('Water Data'!$A$3,0,10*ROW('Water Data'!A93)))</f>
        <v>#N/A</v>
      </c>
      <c r="C96" s="56" t="e">
        <f ca="true">+IF(OFFSET('Water Data'!$C$3,0,10*ROW('Water Data'!C93))="",NA(),OFFSET('Water Data'!$C$3,0,10*ROW('Water Data'!C93)))</f>
        <v>#N/A</v>
      </c>
      <c r="D96" s="57" t="e">
        <f ca="true">+IF(AND(ISNUMBER(OFFSET('Water Data'!$C$5,0,10*ROW('Water Data'!C90))),'Data Summary'!BS96="Yes"),100-OFFSET('Water Data'!$C$5,0,10*ROW('Water Data'!C90)),NA())</f>
        <v>#N/A</v>
      </c>
      <c r="E96" s="57" t="e">
        <f ca="true">+IF(AND(ISNUMBER(OFFSET('Water Data'!$C$7,0,10*ROW('Water Data'!C90))),'Data Summary'!BT96="Yes"),OFFSET('Water Data'!$C$7,0,10*ROW('Water Data'!C90)),NA())</f>
        <v>#N/A</v>
      </c>
      <c r="F96" s="57" t="e">
        <f ca="true">+IF(AND(ISNUMBER(OFFSET('Water Data'!$C$10,0,10*ROW('Water Data'!C90))),'Data Summary'!BU96="Yes"),OFFSET('Water Data'!$C$10,0,10*ROW('Water Data'!C90)),NA())</f>
        <v>#N/A</v>
      </c>
      <c r="G96" s="57" t="e">
        <f ca="true">+IF(AND(ISNUMBER(OFFSET('Water Data'!$D$5,0,10*ROW('Water Data'!D90))),'Data Summary'!BV96="Yes"),100-OFFSET('Water Data'!$D$5,0,10*ROW('Water Data'!D90)),NA())</f>
        <v>#N/A</v>
      </c>
      <c r="H96" s="57" t="e">
        <f ca="true">+IF(AND(ISNUMBER(OFFSET('Water Data'!$D$7,0,10*ROW('Water Data'!D90))),'Data Summary'!BW96="Yes"),OFFSET('Water Data'!$D$7,0,10*ROW('Water Data'!D90)),NA())</f>
        <v>#N/A</v>
      </c>
      <c r="I96" s="57" t="e">
        <f ca="true">+IF(AND(ISNUMBER(OFFSET('Water Data'!$D$10,0,10*ROW('Water Data'!D90))),'Data Summary'!BX96="Yes"),OFFSET('Water Data'!$D$10,0,10*ROW('Water Data'!D90)),NA())</f>
        <v>#N/A</v>
      </c>
      <c r="J96" s="57" t="e">
        <f ca="true">+IF(AND(ISNUMBER(OFFSET('Water Data'!$E$5,0,10*ROW('Water Data'!E90))),'Data Summary'!BY96="Yes"),100-OFFSET('Water Data'!$E$5,0,10*ROW('Water Data'!E90)),NA())</f>
        <v>#N/A</v>
      </c>
      <c r="K96" s="57" t="e">
        <f ca="true">+IF(AND(ISNUMBER(OFFSET('Water Data'!$E$7,0,10*ROW('Water Data'!E90))),'Data Summary'!BZ96="Yes"),OFFSET('Water Data'!$E$7,0,10*ROW('Water Data'!E90)),NA())</f>
        <v>#N/A</v>
      </c>
      <c r="L96" s="57" t="e">
        <f ca="true">+IF(AND(ISNUMBER(OFFSET('Water Data'!$E$10,0,10*ROW('Water Data'!E90))),'Data Summary'!CA96="Yes"),OFFSET('Water Data'!$E$10,0,10*ROW('Water Data'!E90)),NA())</f>
        <v>#N/A</v>
      </c>
      <c r="M96" s="57" t="e">
        <f ca="true">+IF(AND(ISNUMBER(OFFSET('Water Data'!$F$5,0,10*ROW('Water Data'!F90))),'Data Summary'!CB96="Yes"),100-OFFSET('Water Data'!$F$5,0,10*ROW('Water Data'!F90)),NA())</f>
        <v>#N/A</v>
      </c>
      <c r="N96" s="57" t="e">
        <f ca="true">+IF(AND(ISNUMBER(OFFSET('Water Data'!$F$7,0,10*ROW('Water Data'!F90))),'Data Summary'!CC96="Yes"),OFFSET('Water Data'!$F$7,0,10*ROW('Water Data'!F90)),NA())</f>
        <v>#N/A</v>
      </c>
      <c r="O96" s="57" t="e">
        <f ca="true">+IF(AND(ISNUMBER(OFFSET('Water Data'!$F$10,0,10*ROW('Water Data'!F90))),'Data Summary'!CD96="Yes"),OFFSET('Water Data'!$F$10,0,10*ROW('Water Data'!F90)),NA())</f>
        <v>#N/A</v>
      </c>
      <c r="P96" s="57" t="e">
        <f ca="true">+IF(AND(ISNUMBER(OFFSET('Water Data'!$G$5,0,10*ROW('Water Data'!G90))),'Data Summary'!CE96="Yes"),100-OFFSET('Water Data'!$G$5,0,10*ROW('Water Data'!G90)),NA())</f>
        <v>#N/A</v>
      </c>
      <c r="Q96" s="57" t="e">
        <f ca="true">+IF(AND(ISNUMBER(OFFSET('Water Data'!$G$7,0,10*ROW('Water Data'!G90))),'Data Summary'!CF96="Yes"),OFFSET('Water Data'!$G$7,0,10*ROW('Water Data'!G90)),NA())</f>
        <v>#N/A</v>
      </c>
      <c r="R96" s="57" t="e">
        <f ca="true">+IF(AND(ISNUMBER(OFFSET('Water Data'!$G$10,0,10*ROW('Water Data'!G90))),'Data Summary'!CG96="Yes"),OFFSET('Water Data'!$G$10,0,10*ROW('Water Data'!G90)),NA())</f>
        <v>#N/A</v>
      </c>
      <c r="S96" s="57" t="e">
        <f ca="true">+IF(AND(ISNUMBER(OFFSET('Water Data'!$H$5,0,10*ROW('Water Data'!H90))),'Data Summary'!CH96="Yes"),100-OFFSET('Water Data'!$H$5,0,10*ROW('Water Data'!H90)),NA())</f>
        <v>#N/A</v>
      </c>
      <c r="T96" s="57" t="e">
        <f ca="true">+IF(AND(ISNUMBER(OFFSET('Water Data'!$H$7,0,10*ROW('Water Data'!H90))),'Data Summary'!CI96="Yes"),OFFSET('Water Data'!$H$7,0,10*ROW('Water Data'!H90)),NA())</f>
        <v>#N/A</v>
      </c>
      <c r="U96" s="57" t="e">
        <f ca="true">+IF(AND(ISNUMBER(OFFSET('Water Data'!$H$10,0,10*ROW('Water Data'!H90))),'Data Summary'!CJ96="Yes"),OFFSET('Water Data'!$H$10,0,10*ROW('Water Data'!H90)),NA())</f>
        <v>#N/A</v>
      </c>
      <c r="V96" s="103" t="e">
        <f ca="true">+IF(AND(ISNUMBER(OFFSET('Sanitation Data'!$C$5,0,10*ROW('Sanitation Data'!C90))),'Data Summary'!CK96="Yes"),100-OFFSET('Sanitation Data'!$C$5,0,10*ROW('Sanitation Data'!C90)),NA())</f>
        <v>#N/A</v>
      </c>
      <c r="W96" s="103" t="e">
        <f ca="true">+IF(AND(ISNUMBER(OFFSET('Sanitation Data'!$C$7,0,10*ROW('Sanitation Data'!C90))),'Data Summary'!CL96="Yes"),OFFSET('Sanitation Data'!$C$7,0,10*ROW('Sanitation Data'!C90)),NA())</f>
        <v>#N/A</v>
      </c>
      <c r="X96" s="103" t="e">
        <f ca="true">+IF(AND(ISNUMBER(OFFSET('Sanitation Data'!$C$11,0,10*ROW('Sanitation Data'!C90))),'Data Summary'!CM96="Yes"),OFFSET('Sanitation Data'!$C$11,0,10*ROW('Sanitation Data'!C90)),NA())</f>
        <v>#N/A</v>
      </c>
      <c r="Y96" s="103" t="e">
        <f ca="true">+IF(AND(ISNUMBER(OFFSET('Sanitation Data'!$C$12,0,10*ROW('Sanitation Data'!C90))),'Data Summary'!CN96="Yes"),OFFSET('Sanitation Data'!$C$12,0,10*ROW('Sanitation Data'!C90)),NA())</f>
        <v>#N/A</v>
      </c>
      <c r="Z96" s="103" t="e">
        <f ca="true">+IF(AND(ISNUMBER(OFFSET('Sanitation Data'!$C$13,0,10*ROW('Sanitation Data'!C90))),'Data Summary'!CO96="Yes"),OFFSET('Sanitation Data'!$C$13,0,10*ROW('Sanitation Data'!C90)),NA())</f>
        <v>#N/A</v>
      </c>
      <c r="AA96" s="103" t="e">
        <f ca="true">+IF(AND(ISNUMBER(OFFSET('Sanitation Data'!$D$5,0,10*ROW('Sanitation Data'!D90))),'Data Summary'!CP96="Yes"),100-OFFSET('Sanitation Data'!$D$5,0,10*ROW('Sanitation Data'!D90)),NA())</f>
        <v>#N/A</v>
      </c>
      <c r="AB96" s="103" t="e">
        <f ca="true">+IF(AND(ISNUMBER(OFFSET('Sanitation Data'!$D$7,0,10*ROW('Sanitation Data'!D90))),'Data Summary'!CQ96="Yes"),OFFSET('Sanitation Data'!$D$7,0,10*ROW('Sanitation Data'!D90)),NA())</f>
        <v>#N/A</v>
      </c>
      <c r="AC96" s="103" t="e">
        <f ca="true">+IF(AND(ISNUMBER(OFFSET('Sanitation Data'!$D$11,0,10*ROW('Sanitation Data'!D90))),'Data Summary'!CR96="Yes"),OFFSET('Sanitation Data'!$D$11,0,10*ROW('Sanitation Data'!D90)),NA())</f>
        <v>#N/A</v>
      </c>
      <c r="AD96" s="103" t="e">
        <f ca="true">+IF(AND(ISNUMBER(OFFSET('Sanitation Data'!$D$12,0,10*ROW('Sanitation Data'!D90))),'Data Summary'!CS96="Yes"),OFFSET('Sanitation Data'!$D$12,0,10*ROW('Sanitation Data'!D90)),NA())</f>
        <v>#N/A</v>
      </c>
      <c r="AE96" s="103" t="e">
        <f ca="true">+IF(AND(ISNUMBER(OFFSET('Sanitation Data'!$D$13,0,10*ROW('Sanitation Data'!D90))),'Data Summary'!CT96="Yes"),OFFSET('Sanitation Data'!$D$13,0,10*ROW('Sanitation Data'!D90)),NA())</f>
        <v>#N/A</v>
      </c>
      <c r="AF96" s="103" t="e">
        <f ca="true">+IF(AND(ISNUMBER(OFFSET('Sanitation Data'!$E$5,0,10*ROW('Sanitation Data'!E90))),'Data Summary'!CU96="Yes"),100-OFFSET('Sanitation Data'!$E$5,0,10*ROW('Sanitation Data'!E90)),NA())</f>
        <v>#N/A</v>
      </c>
      <c r="AG96" s="103" t="e">
        <f ca="true">+IF(AND(ISNUMBER(OFFSET('Sanitation Data'!$E$7,0,10*ROW('Sanitation Data'!E90))),'Data Summary'!CV96="Yes"),OFFSET('Sanitation Data'!$E$7,0,10*ROW('Sanitation Data'!E90)),NA())</f>
        <v>#N/A</v>
      </c>
      <c r="AH96" s="103" t="e">
        <f ca="true">+IF(AND(ISNUMBER(OFFSET('Sanitation Data'!$E$11,0,10*ROW('Sanitation Data'!E90))),'Data Summary'!CW96="Yes"),OFFSET('Sanitation Data'!$E$11,0,10*ROW('Sanitation Data'!E90)),NA())</f>
        <v>#N/A</v>
      </c>
      <c r="AI96" s="103" t="e">
        <f ca="true">+IF(AND(ISNUMBER(OFFSET('Sanitation Data'!$E$12,0,10*ROW('Sanitation Data'!E90))),'Data Summary'!CX96="Yes"),OFFSET('Sanitation Data'!$E$12,0,10*ROW('Sanitation Data'!E90)),NA())</f>
        <v>#N/A</v>
      </c>
      <c r="AJ96" s="103" t="e">
        <f ca="true">+IF(AND(ISNUMBER(OFFSET('Sanitation Data'!$E$13,0,10*ROW('Sanitation Data'!E90))),'Data Summary'!CY96="Yes"),OFFSET('Sanitation Data'!$E$13,0,10*ROW('Sanitation Data'!E90)),NA())</f>
        <v>#N/A</v>
      </c>
      <c r="AK96" s="103" t="e">
        <f ca="true">+IF(AND(ISNUMBER(OFFSET('Sanitation Data'!$F$5,0,10*ROW('Sanitation Data'!F90))),'Data Summary'!CZ96="Yes"),100-OFFSET('Sanitation Data'!$F$5,0,10*ROW('Sanitation Data'!F90)),NA())</f>
        <v>#N/A</v>
      </c>
      <c r="AL96" s="103" t="e">
        <f ca="true">+IF(AND(ISNUMBER(OFFSET('Sanitation Data'!$F$7,0,10*ROW('Sanitation Data'!F90))),'Data Summary'!DA96="Yes"),OFFSET('Sanitation Data'!$F$7,0,10*ROW('Sanitation Data'!F90)),NA())</f>
        <v>#N/A</v>
      </c>
      <c r="AM96" s="103" t="e">
        <f ca="true">+IF(AND(ISNUMBER(OFFSET('Sanitation Data'!$F$11,0,10*ROW('Sanitation Data'!F90))),'Data Summary'!DB96="Yes"),OFFSET('Sanitation Data'!$F$11,0,10*ROW('Sanitation Data'!F90)),NA())</f>
        <v>#N/A</v>
      </c>
      <c r="AN96" s="103" t="e">
        <f ca="true">+IF(AND(ISNUMBER(OFFSET('Sanitation Data'!$F$12,0,10*ROW('Sanitation Data'!F90))),'Data Summary'!DC96="Yes"),OFFSET('Sanitation Data'!$F$12,0,10*ROW('Sanitation Data'!F90)),NA())</f>
        <v>#N/A</v>
      </c>
      <c r="AO96" s="103" t="e">
        <f ca="true">+IF(AND(ISNUMBER(OFFSET('Sanitation Data'!$F$13,0,10*ROW('Sanitation Data'!F90))),'Data Summary'!DD96="Yes"),OFFSET('Sanitation Data'!$F$13,0,10*ROW('Sanitation Data'!F90)),NA())</f>
        <v>#N/A</v>
      </c>
      <c r="AP96" s="103" t="e">
        <f ca="true">+IF(AND(ISNUMBER(OFFSET('Sanitation Data'!$G$5,0,10*ROW('Sanitation Data'!G90))),'Data Summary'!DE96="Yes"),100-OFFSET('Sanitation Data'!$G$5,0,10*ROW('Sanitation Data'!G90)),NA())</f>
        <v>#N/A</v>
      </c>
      <c r="AQ96" s="103" t="e">
        <f ca="true">+IF(AND(ISNUMBER(OFFSET('Sanitation Data'!$G$7,0,10*ROW('Sanitation Data'!G90))),'Data Summary'!DF96="Yes"),OFFSET('Sanitation Data'!$G$7,0,10*ROW('Sanitation Data'!G90)),NA())</f>
        <v>#N/A</v>
      </c>
      <c r="AR96" s="103" t="e">
        <f ca="true">+IF(AND(ISNUMBER(OFFSET('Sanitation Data'!$G$11,0,10*ROW('Sanitation Data'!G90))),'Data Summary'!DG96="Yes"),OFFSET('Sanitation Data'!$G$11,0,10*ROW('Sanitation Data'!G90)),NA())</f>
        <v>#N/A</v>
      </c>
      <c r="AS96" s="103" t="e">
        <f ca="true">+IF(AND(ISNUMBER(OFFSET('Sanitation Data'!$G$12,0,10*ROW('Sanitation Data'!G90))),'Data Summary'!DH96="Yes"),OFFSET('Sanitation Data'!$G$12,0,10*ROW('Sanitation Data'!G90)),NA())</f>
        <v>#N/A</v>
      </c>
      <c r="AT96" s="103" t="e">
        <f ca="true">+IF(AND(ISNUMBER(OFFSET('Sanitation Data'!$G$13,0,10*ROW('Sanitation Data'!G90))),'Data Summary'!DI96="Yes"),OFFSET('Sanitation Data'!$G$13,0,10*ROW('Sanitation Data'!G90)),NA())</f>
        <v>#N/A</v>
      </c>
      <c r="AU96" s="103" t="e">
        <f ca="true">+IF(AND(ISNUMBER(OFFSET('Sanitation Data'!$H$5,0,10*ROW('Sanitation Data'!H90))),'Data Summary'!DJ96="Yes"),100-OFFSET('Sanitation Data'!$H$5,0,10*ROW('Sanitation Data'!H90)),NA())</f>
        <v>#N/A</v>
      </c>
      <c r="AV96" s="103" t="e">
        <f ca="true">+IF(AND(ISNUMBER(OFFSET('Sanitation Data'!$H$7,0,10*ROW('Sanitation Data'!H90))),'Data Summary'!DK96="Yes"),OFFSET('Sanitation Data'!$H$7,0,10*ROW('Sanitation Data'!H90)),NA())</f>
        <v>#N/A</v>
      </c>
      <c r="AW96" s="103" t="e">
        <f ca="true">+IF(AND(ISNUMBER(OFFSET('Sanitation Data'!$H$11,0,10*ROW('Sanitation Data'!H90))),'Data Summary'!DL96="Yes"),OFFSET('Sanitation Data'!$H$11,0,10*ROW('Sanitation Data'!H90)),NA())</f>
        <v>#N/A</v>
      </c>
      <c r="AX96" s="103" t="e">
        <f ca="true">+IF(AND(ISNUMBER(OFFSET('Sanitation Data'!$H$12,0,10*ROW('Sanitation Data'!H90))),'Data Summary'!DM96="Yes"),OFFSET('Sanitation Data'!$H$12,0,10*ROW('Sanitation Data'!H90)),NA())</f>
        <v>#N/A</v>
      </c>
      <c r="AY96" s="103" t="e">
        <f ca="true">+IF(AND(ISNUMBER(OFFSET('Sanitation Data'!$H$13,0,10*ROW('Sanitation Data'!H90))),'Data Summary'!DN96="Yes"),OFFSET('Sanitation Data'!$H$13,0,10*ROW('Sanitation Data'!H90)),NA())</f>
        <v>#N/A</v>
      </c>
      <c r="AZ96" s="108" t="e">
        <f ca="true">+IF(AND(ISNUMBER(OFFSET('Hygiene Data'!$C$6,0,10*ROW('Hygiene Data'!C90))),'Data Summary'!DO96="Yes"),OFFSET('Hygiene Data'!$C$6,0,10*ROW('Hygiene Data'!C90)),NA())</f>
        <v>#N/A</v>
      </c>
      <c r="BA96" s="108" t="e">
        <f ca="true">+IF(AND(ISNUMBER(OFFSET('Hygiene Data'!$C$8,0,10*ROW('Hygiene Data'!C90))),'Data Summary'!DP96="Yes"),OFFSET('Hygiene Data'!$C$8,0,10*ROW('Hygiene Data'!C90)),NA())</f>
        <v>#N/A</v>
      </c>
      <c r="BB96" s="108" t="e">
        <f ca="true">+IF(AND(ISNUMBER(OFFSET('Hygiene Data'!$C$10,0,10*ROW('Hygiene Data'!C90))),'Data Summary'!DQ96="Yes"),OFFSET('Hygiene Data'!$C$10,0,10*ROW('Hygiene Data'!C90)),NA())</f>
        <v>#N/A</v>
      </c>
      <c r="BC96" s="108" t="e">
        <f ca="true">+IF(AND(ISNUMBER(OFFSET('Hygiene Data'!$D$6,0,10*ROW('Hygiene Data'!D90))),'Data Summary'!DR96="Yes"),OFFSET('Hygiene Data'!$D$6,0,10*ROW('Hygiene Data'!D90)),NA())</f>
        <v>#N/A</v>
      </c>
      <c r="BD96" s="108" t="e">
        <f ca="true">+IF(AND(ISNUMBER(OFFSET('Hygiene Data'!$D$8,0,10*ROW('Hygiene Data'!D90))),'Data Summary'!DS96="Yes"),OFFSET('Hygiene Data'!$D$8,0,10*ROW('Hygiene Data'!D90)),NA())</f>
        <v>#N/A</v>
      </c>
      <c r="BE96" s="108" t="e">
        <f ca="true">+IF(AND(ISNUMBER(OFFSET('Hygiene Data'!$D$10,0,10*ROW('Hygiene Data'!D90))),'Data Summary'!DT96="Yes"),OFFSET('Hygiene Data'!$D$10,0,10*ROW('Hygiene Data'!D90)),NA())</f>
        <v>#N/A</v>
      </c>
      <c r="BF96" s="108" t="e">
        <f ca="true">+IF(AND(ISNUMBER(OFFSET('Hygiene Data'!$E$6,0,10*ROW('Hygiene Data'!E90))),'Data Summary'!DU96="Yes"),OFFSET('Hygiene Data'!$E$6,0,10*ROW('Hygiene Data'!E90)),NA())</f>
        <v>#N/A</v>
      </c>
      <c r="BG96" s="108" t="e">
        <f ca="true">+IF(AND(ISNUMBER(OFFSET('Hygiene Data'!$E$8,0,10*ROW('Hygiene Data'!E90))),'Data Summary'!DV96="Yes"),OFFSET('Hygiene Data'!$E$8,0,10*ROW('Hygiene Data'!E90)),NA())</f>
        <v>#N/A</v>
      </c>
      <c r="BH96" s="108" t="e">
        <f ca="true">+IF(AND(ISNUMBER(OFFSET('Hygiene Data'!$E$10,0,10*ROW('Hygiene Data'!E90))),'Data Summary'!DW96="Yes"),OFFSET('Hygiene Data'!$E$10,0,10*ROW('Hygiene Data'!E90)),NA())</f>
        <v>#N/A</v>
      </c>
      <c r="BI96" s="108" t="e">
        <f ca="true">+IF(AND(ISNUMBER(OFFSET('Hygiene Data'!$F$6,0,10*ROW('Hygiene Data'!F90))),'Data Summary'!DX96="Yes"),OFFSET('Hygiene Data'!$F$6,0,10*ROW('Hygiene Data'!F90)),NA())</f>
        <v>#N/A</v>
      </c>
      <c r="BJ96" s="108" t="e">
        <f ca="true">+IF(AND(ISNUMBER(OFFSET('Hygiene Data'!$F$8,0,10*ROW('Hygiene Data'!F90))),'Data Summary'!DY96="Yes"),OFFSET('Hygiene Data'!$F$8,0,10*ROW('Hygiene Data'!F90)),NA())</f>
        <v>#N/A</v>
      </c>
      <c r="BK96" s="108" t="e">
        <f ca="true">+IF(AND(ISNUMBER(OFFSET('Hygiene Data'!$F$10,0,10*ROW('Hygiene Data'!F90))),'Data Summary'!DZ96="Yes"),OFFSET('Hygiene Data'!$F$10,0,10*ROW('Hygiene Data'!F90)),NA())</f>
        <v>#N/A</v>
      </c>
      <c r="BL96" s="108" t="e">
        <f ca="true">+IF(AND(ISNUMBER(OFFSET('Hygiene Data'!$G$6,0,10*ROW('Hygiene Data'!G90))),'Data Summary'!EA96="Yes"),OFFSET('Hygiene Data'!$G$6,0,10*ROW('Hygiene Data'!G90)),NA())</f>
        <v>#N/A</v>
      </c>
      <c r="BM96" s="108" t="e">
        <f ca="true">+IF(AND(ISNUMBER(OFFSET('Hygiene Data'!$G$8,0,10*ROW('Hygiene Data'!G90))),'Data Summary'!EB96="Yes"),OFFSET('Hygiene Data'!$G$8,0,10*ROW('Hygiene Data'!G90)),NA())</f>
        <v>#N/A</v>
      </c>
      <c r="BN96" s="108" t="e">
        <f ca="true">+IF(AND(ISNUMBER(OFFSET('Hygiene Data'!$G$10,0,10*ROW('Hygiene Data'!G90))),'Data Summary'!EC96="Yes"),OFFSET('Hygiene Data'!$G$10,0,10*ROW('Hygiene Data'!G90)),NA())</f>
        <v>#N/A</v>
      </c>
      <c r="BO96" s="108" t="e">
        <f ca="true">+IF(AND(ISNUMBER(OFFSET('Hygiene Data'!$H$6,0,10*ROW('Hygiene Data'!H90))),'Data Summary'!ED96="Yes"),OFFSET('Hygiene Data'!$H$6,0,10*ROW('Hygiene Data'!H90)),NA())</f>
        <v>#N/A</v>
      </c>
      <c r="BP96" s="108" t="e">
        <f ca="true">+IF(AND(ISNUMBER(OFFSET('Hygiene Data'!$H$8,0,10*ROW('Hygiene Data'!H90))),'Data Summary'!EE96="Yes"),OFFSET('Hygiene Data'!$H$8,0,10*ROW('Hygiene Data'!H90)),NA())</f>
        <v>#N/A</v>
      </c>
      <c r="BQ96" s="108" t="e">
        <f ca="true">+IF(AND(ISNUMBER(OFFSET('Hygiene Data'!$H$10,0,10*ROW('Hygiene Data'!H90))),'Data Summary'!EF96="Yes"),OFFSET('Hygiene Data'!$H$10,0,10*ROW('Hygiene Data'!H90)),NA())</f>
        <v>#N/A</v>
      </c>
    </row>
    <row r="97" x14ac:dyDescent="0.2">
      <c r="A97" s="56" t="e">
        <f ca="true">+IF(OFFSET('Water Data'!$B$1,0,10*ROW('Water Data'!B91))="",NA(),OFFSET('Water Data'!$B$1,0,10*ROW('Water Data'!B91)))</f>
        <v>#N/A</v>
      </c>
      <c r="B97" s="56" t="e">
        <f ca="true">+IF(OFFSET('Water Data'!$A$3,0,10*ROW('Water Data'!A94))="",NA(),OFFSET('Water Data'!$A$3,0,10*ROW('Water Data'!A94)))</f>
        <v>#N/A</v>
      </c>
      <c r="C97" s="56" t="e">
        <f ca="true">+IF(OFFSET('Water Data'!$C$3,0,10*ROW('Water Data'!C94))="",NA(),OFFSET('Water Data'!$C$3,0,10*ROW('Water Data'!C94)))</f>
        <v>#N/A</v>
      </c>
      <c r="D97" s="57" t="e">
        <f ca="true">+IF(AND(ISNUMBER(OFFSET('Water Data'!$C$5,0,10*ROW('Water Data'!C91))),'Data Summary'!BS97="Yes"),100-OFFSET('Water Data'!$C$5,0,10*ROW('Water Data'!C91)),NA())</f>
        <v>#N/A</v>
      </c>
      <c r="E97" s="57" t="e">
        <f ca="true">+IF(AND(ISNUMBER(OFFSET('Water Data'!$C$7,0,10*ROW('Water Data'!C91))),'Data Summary'!BT97="Yes"),OFFSET('Water Data'!$C$7,0,10*ROW('Water Data'!C91)),NA())</f>
        <v>#N/A</v>
      </c>
      <c r="F97" s="57" t="e">
        <f ca="true">+IF(AND(ISNUMBER(OFFSET('Water Data'!$C$10,0,10*ROW('Water Data'!C91))),'Data Summary'!BU97="Yes"),OFFSET('Water Data'!$C$10,0,10*ROW('Water Data'!C91)),NA())</f>
        <v>#N/A</v>
      </c>
      <c r="G97" s="57" t="e">
        <f ca="true">+IF(AND(ISNUMBER(OFFSET('Water Data'!$D$5,0,10*ROW('Water Data'!D91))),'Data Summary'!BV97="Yes"),100-OFFSET('Water Data'!$D$5,0,10*ROW('Water Data'!D91)),NA())</f>
        <v>#N/A</v>
      </c>
      <c r="H97" s="57" t="e">
        <f ca="true">+IF(AND(ISNUMBER(OFFSET('Water Data'!$D$7,0,10*ROW('Water Data'!D91))),'Data Summary'!BW97="Yes"),OFFSET('Water Data'!$D$7,0,10*ROW('Water Data'!D91)),NA())</f>
        <v>#N/A</v>
      </c>
      <c r="I97" s="57" t="e">
        <f ca="true">+IF(AND(ISNUMBER(OFFSET('Water Data'!$D$10,0,10*ROW('Water Data'!D91))),'Data Summary'!BX97="Yes"),OFFSET('Water Data'!$D$10,0,10*ROW('Water Data'!D91)),NA())</f>
        <v>#N/A</v>
      </c>
      <c r="J97" s="57" t="e">
        <f ca="true">+IF(AND(ISNUMBER(OFFSET('Water Data'!$E$5,0,10*ROW('Water Data'!E91))),'Data Summary'!BY97="Yes"),100-OFFSET('Water Data'!$E$5,0,10*ROW('Water Data'!E91)),NA())</f>
        <v>#N/A</v>
      </c>
      <c r="K97" s="57" t="e">
        <f ca="true">+IF(AND(ISNUMBER(OFFSET('Water Data'!$E$7,0,10*ROW('Water Data'!E91))),'Data Summary'!BZ97="Yes"),OFFSET('Water Data'!$E$7,0,10*ROW('Water Data'!E91)),NA())</f>
        <v>#N/A</v>
      </c>
      <c r="L97" s="57" t="e">
        <f ca="true">+IF(AND(ISNUMBER(OFFSET('Water Data'!$E$10,0,10*ROW('Water Data'!E91))),'Data Summary'!CA97="Yes"),OFFSET('Water Data'!$E$10,0,10*ROW('Water Data'!E91)),NA())</f>
        <v>#N/A</v>
      </c>
      <c r="M97" s="57" t="e">
        <f ca="true">+IF(AND(ISNUMBER(OFFSET('Water Data'!$F$5,0,10*ROW('Water Data'!F91))),'Data Summary'!CB97="Yes"),100-OFFSET('Water Data'!$F$5,0,10*ROW('Water Data'!F91)),NA())</f>
        <v>#N/A</v>
      </c>
      <c r="N97" s="57" t="e">
        <f ca="true">+IF(AND(ISNUMBER(OFFSET('Water Data'!$F$7,0,10*ROW('Water Data'!F91))),'Data Summary'!CC97="Yes"),OFFSET('Water Data'!$F$7,0,10*ROW('Water Data'!F91)),NA())</f>
        <v>#N/A</v>
      </c>
      <c r="O97" s="57" t="e">
        <f ca="true">+IF(AND(ISNUMBER(OFFSET('Water Data'!$F$10,0,10*ROW('Water Data'!F91))),'Data Summary'!CD97="Yes"),OFFSET('Water Data'!$F$10,0,10*ROW('Water Data'!F91)),NA())</f>
        <v>#N/A</v>
      </c>
      <c r="P97" s="57" t="e">
        <f ca="true">+IF(AND(ISNUMBER(OFFSET('Water Data'!$G$5,0,10*ROW('Water Data'!G91))),'Data Summary'!CE97="Yes"),100-OFFSET('Water Data'!$G$5,0,10*ROW('Water Data'!G91)),NA())</f>
        <v>#N/A</v>
      </c>
      <c r="Q97" s="57" t="e">
        <f ca="true">+IF(AND(ISNUMBER(OFFSET('Water Data'!$G$7,0,10*ROW('Water Data'!G91))),'Data Summary'!CF97="Yes"),OFFSET('Water Data'!$G$7,0,10*ROW('Water Data'!G91)),NA())</f>
        <v>#N/A</v>
      </c>
      <c r="R97" s="57" t="e">
        <f ca="true">+IF(AND(ISNUMBER(OFFSET('Water Data'!$G$10,0,10*ROW('Water Data'!G91))),'Data Summary'!CG97="Yes"),OFFSET('Water Data'!$G$10,0,10*ROW('Water Data'!G91)),NA())</f>
        <v>#N/A</v>
      </c>
      <c r="S97" s="57" t="e">
        <f ca="true">+IF(AND(ISNUMBER(OFFSET('Water Data'!$H$5,0,10*ROW('Water Data'!H91))),'Data Summary'!CH97="Yes"),100-OFFSET('Water Data'!$H$5,0,10*ROW('Water Data'!H91)),NA())</f>
        <v>#N/A</v>
      </c>
      <c r="T97" s="57" t="e">
        <f ca="true">+IF(AND(ISNUMBER(OFFSET('Water Data'!$H$7,0,10*ROW('Water Data'!H91))),'Data Summary'!CI97="Yes"),OFFSET('Water Data'!$H$7,0,10*ROW('Water Data'!H91)),NA())</f>
        <v>#N/A</v>
      </c>
      <c r="U97" s="57" t="e">
        <f ca="true">+IF(AND(ISNUMBER(OFFSET('Water Data'!$H$10,0,10*ROW('Water Data'!H91))),'Data Summary'!CJ97="Yes"),OFFSET('Water Data'!$H$10,0,10*ROW('Water Data'!H91)),NA())</f>
        <v>#N/A</v>
      </c>
      <c r="V97" s="103" t="e">
        <f ca="true">+IF(AND(ISNUMBER(OFFSET('Sanitation Data'!$C$5,0,10*ROW('Sanitation Data'!C91))),'Data Summary'!CK97="Yes"),100-OFFSET('Sanitation Data'!$C$5,0,10*ROW('Sanitation Data'!C91)),NA())</f>
        <v>#N/A</v>
      </c>
      <c r="W97" s="103" t="e">
        <f ca="true">+IF(AND(ISNUMBER(OFFSET('Sanitation Data'!$C$7,0,10*ROW('Sanitation Data'!C91))),'Data Summary'!CL97="Yes"),OFFSET('Sanitation Data'!$C$7,0,10*ROW('Sanitation Data'!C91)),NA())</f>
        <v>#N/A</v>
      </c>
      <c r="X97" s="103" t="e">
        <f ca="true">+IF(AND(ISNUMBER(OFFSET('Sanitation Data'!$C$11,0,10*ROW('Sanitation Data'!C91))),'Data Summary'!CM97="Yes"),OFFSET('Sanitation Data'!$C$11,0,10*ROW('Sanitation Data'!C91)),NA())</f>
        <v>#N/A</v>
      </c>
      <c r="Y97" s="103" t="e">
        <f ca="true">+IF(AND(ISNUMBER(OFFSET('Sanitation Data'!$C$12,0,10*ROW('Sanitation Data'!C91))),'Data Summary'!CN97="Yes"),OFFSET('Sanitation Data'!$C$12,0,10*ROW('Sanitation Data'!C91)),NA())</f>
        <v>#N/A</v>
      </c>
      <c r="Z97" s="103" t="e">
        <f ca="true">+IF(AND(ISNUMBER(OFFSET('Sanitation Data'!$C$13,0,10*ROW('Sanitation Data'!C91))),'Data Summary'!CO97="Yes"),OFFSET('Sanitation Data'!$C$13,0,10*ROW('Sanitation Data'!C91)),NA())</f>
        <v>#N/A</v>
      </c>
      <c r="AA97" s="103" t="e">
        <f ca="true">+IF(AND(ISNUMBER(OFFSET('Sanitation Data'!$D$5,0,10*ROW('Sanitation Data'!D91))),'Data Summary'!CP97="Yes"),100-OFFSET('Sanitation Data'!$D$5,0,10*ROW('Sanitation Data'!D91)),NA())</f>
        <v>#N/A</v>
      </c>
      <c r="AB97" s="103" t="e">
        <f ca="true">+IF(AND(ISNUMBER(OFFSET('Sanitation Data'!$D$7,0,10*ROW('Sanitation Data'!D91))),'Data Summary'!CQ97="Yes"),OFFSET('Sanitation Data'!$D$7,0,10*ROW('Sanitation Data'!D91)),NA())</f>
        <v>#N/A</v>
      </c>
      <c r="AC97" s="103" t="e">
        <f ca="true">+IF(AND(ISNUMBER(OFFSET('Sanitation Data'!$D$11,0,10*ROW('Sanitation Data'!D91))),'Data Summary'!CR97="Yes"),OFFSET('Sanitation Data'!$D$11,0,10*ROW('Sanitation Data'!D91)),NA())</f>
        <v>#N/A</v>
      </c>
      <c r="AD97" s="103" t="e">
        <f ca="true">+IF(AND(ISNUMBER(OFFSET('Sanitation Data'!$D$12,0,10*ROW('Sanitation Data'!D91))),'Data Summary'!CS97="Yes"),OFFSET('Sanitation Data'!$D$12,0,10*ROW('Sanitation Data'!D91)),NA())</f>
        <v>#N/A</v>
      </c>
      <c r="AE97" s="103" t="e">
        <f ca="true">+IF(AND(ISNUMBER(OFFSET('Sanitation Data'!$D$13,0,10*ROW('Sanitation Data'!D91))),'Data Summary'!CT97="Yes"),OFFSET('Sanitation Data'!$D$13,0,10*ROW('Sanitation Data'!D91)),NA())</f>
        <v>#N/A</v>
      </c>
      <c r="AF97" s="103" t="e">
        <f ca="true">+IF(AND(ISNUMBER(OFFSET('Sanitation Data'!$E$5,0,10*ROW('Sanitation Data'!E91))),'Data Summary'!CU97="Yes"),100-OFFSET('Sanitation Data'!$E$5,0,10*ROW('Sanitation Data'!E91)),NA())</f>
        <v>#N/A</v>
      </c>
      <c r="AG97" s="103" t="e">
        <f ca="true">+IF(AND(ISNUMBER(OFFSET('Sanitation Data'!$E$7,0,10*ROW('Sanitation Data'!E91))),'Data Summary'!CV97="Yes"),OFFSET('Sanitation Data'!$E$7,0,10*ROW('Sanitation Data'!E91)),NA())</f>
        <v>#N/A</v>
      </c>
      <c r="AH97" s="103" t="e">
        <f ca="true">+IF(AND(ISNUMBER(OFFSET('Sanitation Data'!$E$11,0,10*ROW('Sanitation Data'!E91))),'Data Summary'!CW97="Yes"),OFFSET('Sanitation Data'!$E$11,0,10*ROW('Sanitation Data'!E91)),NA())</f>
        <v>#N/A</v>
      </c>
      <c r="AI97" s="103" t="e">
        <f ca="true">+IF(AND(ISNUMBER(OFFSET('Sanitation Data'!$E$12,0,10*ROW('Sanitation Data'!E91))),'Data Summary'!CX97="Yes"),OFFSET('Sanitation Data'!$E$12,0,10*ROW('Sanitation Data'!E91)),NA())</f>
        <v>#N/A</v>
      </c>
      <c r="AJ97" s="103" t="e">
        <f ca="true">+IF(AND(ISNUMBER(OFFSET('Sanitation Data'!$E$13,0,10*ROW('Sanitation Data'!E91))),'Data Summary'!CY97="Yes"),OFFSET('Sanitation Data'!$E$13,0,10*ROW('Sanitation Data'!E91)),NA())</f>
        <v>#N/A</v>
      </c>
      <c r="AK97" s="103" t="e">
        <f ca="true">+IF(AND(ISNUMBER(OFFSET('Sanitation Data'!$F$5,0,10*ROW('Sanitation Data'!F91))),'Data Summary'!CZ97="Yes"),100-OFFSET('Sanitation Data'!$F$5,0,10*ROW('Sanitation Data'!F91)),NA())</f>
        <v>#N/A</v>
      </c>
      <c r="AL97" s="103" t="e">
        <f ca="true">+IF(AND(ISNUMBER(OFFSET('Sanitation Data'!$F$7,0,10*ROW('Sanitation Data'!F91))),'Data Summary'!DA97="Yes"),OFFSET('Sanitation Data'!$F$7,0,10*ROW('Sanitation Data'!F91)),NA())</f>
        <v>#N/A</v>
      </c>
      <c r="AM97" s="103" t="e">
        <f ca="true">+IF(AND(ISNUMBER(OFFSET('Sanitation Data'!$F$11,0,10*ROW('Sanitation Data'!F91))),'Data Summary'!DB97="Yes"),OFFSET('Sanitation Data'!$F$11,0,10*ROW('Sanitation Data'!F91)),NA())</f>
        <v>#N/A</v>
      </c>
      <c r="AN97" s="103" t="e">
        <f ca="true">+IF(AND(ISNUMBER(OFFSET('Sanitation Data'!$F$12,0,10*ROW('Sanitation Data'!F91))),'Data Summary'!DC97="Yes"),OFFSET('Sanitation Data'!$F$12,0,10*ROW('Sanitation Data'!F91)),NA())</f>
        <v>#N/A</v>
      </c>
      <c r="AO97" s="103" t="e">
        <f ca="true">+IF(AND(ISNUMBER(OFFSET('Sanitation Data'!$F$13,0,10*ROW('Sanitation Data'!F91))),'Data Summary'!DD97="Yes"),OFFSET('Sanitation Data'!$F$13,0,10*ROW('Sanitation Data'!F91)),NA())</f>
        <v>#N/A</v>
      </c>
      <c r="AP97" s="103" t="e">
        <f ca="true">+IF(AND(ISNUMBER(OFFSET('Sanitation Data'!$G$5,0,10*ROW('Sanitation Data'!G91))),'Data Summary'!DE97="Yes"),100-OFFSET('Sanitation Data'!$G$5,0,10*ROW('Sanitation Data'!G91)),NA())</f>
        <v>#N/A</v>
      </c>
      <c r="AQ97" s="103" t="e">
        <f ca="true">+IF(AND(ISNUMBER(OFFSET('Sanitation Data'!$G$7,0,10*ROW('Sanitation Data'!G91))),'Data Summary'!DF97="Yes"),OFFSET('Sanitation Data'!$G$7,0,10*ROW('Sanitation Data'!G91)),NA())</f>
        <v>#N/A</v>
      </c>
      <c r="AR97" s="103" t="e">
        <f ca="true">+IF(AND(ISNUMBER(OFFSET('Sanitation Data'!$G$11,0,10*ROW('Sanitation Data'!G91))),'Data Summary'!DG97="Yes"),OFFSET('Sanitation Data'!$G$11,0,10*ROW('Sanitation Data'!G91)),NA())</f>
        <v>#N/A</v>
      </c>
      <c r="AS97" s="103" t="e">
        <f ca="true">+IF(AND(ISNUMBER(OFFSET('Sanitation Data'!$G$12,0,10*ROW('Sanitation Data'!G91))),'Data Summary'!DH97="Yes"),OFFSET('Sanitation Data'!$G$12,0,10*ROW('Sanitation Data'!G91)),NA())</f>
        <v>#N/A</v>
      </c>
      <c r="AT97" s="103" t="e">
        <f ca="true">+IF(AND(ISNUMBER(OFFSET('Sanitation Data'!$G$13,0,10*ROW('Sanitation Data'!G91))),'Data Summary'!DI97="Yes"),OFFSET('Sanitation Data'!$G$13,0,10*ROW('Sanitation Data'!G91)),NA())</f>
        <v>#N/A</v>
      </c>
      <c r="AU97" s="103" t="e">
        <f ca="true">+IF(AND(ISNUMBER(OFFSET('Sanitation Data'!$H$5,0,10*ROW('Sanitation Data'!H91))),'Data Summary'!DJ97="Yes"),100-OFFSET('Sanitation Data'!$H$5,0,10*ROW('Sanitation Data'!H91)),NA())</f>
        <v>#N/A</v>
      </c>
      <c r="AV97" s="103" t="e">
        <f ca="true">+IF(AND(ISNUMBER(OFFSET('Sanitation Data'!$H$7,0,10*ROW('Sanitation Data'!H91))),'Data Summary'!DK97="Yes"),OFFSET('Sanitation Data'!$H$7,0,10*ROW('Sanitation Data'!H91)),NA())</f>
        <v>#N/A</v>
      </c>
      <c r="AW97" s="103" t="e">
        <f ca="true">+IF(AND(ISNUMBER(OFFSET('Sanitation Data'!$H$11,0,10*ROW('Sanitation Data'!H91))),'Data Summary'!DL97="Yes"),OFFSET('Sanitation Data'!$H$11,0,10*ROW('Sanitation Data'!H91)),NA())</f>
        <v>#N/A</v>
      </c>
      <c r="AX97" s="103" t="e">
        <f ca="true">+IF(AND(ISNUMBER(OFFSET('Sanitation Data'!$H$12,0,10*ROW('Sanitation Data'!H91))),'Data Summary'!DM97="Yes"),OFFSET('Sanitation Data'!$H$12,0,10*ROW('Sanitation Data'!H91)),NA())</f>
        <v>#N/A</v>
      </c>
      <c r="AY97" s="103" t="e">
        <f ca="true">+IF(AND(ISNUMBER(OFFSET('Sanitation Data'!$H$13,0,10*ROW('Sanitation Data'!H91))),'Data Summary'!DN97="Yes"),OFFSET('Sanitation Data'!$H$13,0,10*ROW('Sanitation Data'!H91)),NA())</f>
        <v>#N/A</v>
      </c>
      <c r="AZ97" s="108" t="e">
        <f ca="true">+IF(AND(ISNUMBER(OFFSET('Hygiene Data'!$C$6,0,10*ROW('Hygiene Data'!C91))),'Data Summary'!DO97="Yes"),OFFSET('Hygiene Data'!$C$6,0,10*ROW('Hygiene Data'!C91)),NA())</f>
        <v>#N/A</v>
      </c>
      <c r="BA97" s="108" t="e">
        <f ca="true">+IF(AND(ISNUMBER(OFFSET('Hygiene Data'!$C$8,0,10*ROW('Hygiene Data'!C91))),'Data Summary'!DP97="Yes"),OFFSET('Hygiene Data'!$C$8,0,10*ROW('Hygiene Data'!C91)),NA())</f>
        <v>#N/A</v>
      </c>
      <c r="BB97" s="108" t="e">
        <f ca="true">+IF(AND(ISNUMBER(OFFSET('Hygiene Data'!$C$10,0,10*ROW('Hygiene Data'!C91))),'Data Summary'!DQ97="Yes"),OFFSET('Hygiene Data'!$C$10,0,10*ROW('Hygiene Data'!C91)),NA())</f>
        <v>#N/A</v>
      </c>
      <c r="BC97" s="108" t="e">
        <f ca="true">+IF(AND(ISNUMBER(OFFSET('Hygiene Data'!$D$6,0,10*ROW('Hygiene Data'!D91))),'Data Summary'!DR97="Yes"),OFFSET('Hygiene Data'!$D$6,0,10*ROW('Hygiene Data'!D91)),NA())</f>
        <v>#N/A</v>
      </c>
      <c r="BD97" s="108" t="e">
        <f ca="true">+IF(AND(ISNUMBER(OFFSET('Hygiene Data'!$D$8,0,10*ROW('Hygiene Data'!D91))),'Data Summary'!DS97="Yes"),OFFSET('Hygiene Data'!$D$8,0,10*ROW('Hygiene Data'!D91)),NA())</f>
        <v>#N/A</v>
      </c>
      <c r="BE97" s="108" t="e">
        <f ca="true">+IF(AND(ISNUMBER(OFFSET('Hygiene Data'!$D$10,0,10*ROW('Hygiene Data'!D91))),'Data Summary'!DT97="Yes"),OFFSET('Hygiene Data'!$D$10,0,10*ROW('Hygiene Data'!D91)),NA())</f>
        <v>#N/A</v>
      </c>
      <c r="BF97" s="108" t="e">
        <f ca="true">+IF(AND(ISNUMBER(OFFSET('Hygiene Data'!$E$6,0,10*ROW('Hygiene Data'!E91))),'Data Summary'!DU97="Yes"),OFFSET('Hygiene Data'!$E$6,0,10*ROW('Hygiene Data'!E91)),NA())</f>
        <v>#N/A</v>
      </c>
      <c r="BG97" s="108" t="e">
        <f ca="true">+IF(AND(ISNUMBER(OFFSET('Hygiene Data'!$E$8,0,10*ROW('Hygiene Data'!E91))),'Data Summary'!DV97="Yes"),OFFSET('Hygiene Data'!$E$8,0,10*ROW('Hygiene Data'!E91)),NA())</f>
        <v>#N/A</v>
      </c>
      <c r="BH97" s="108" t="e">
        <f ca="true">+IF(AND(ISNUMBER(OFFSET('Hygiene Data'!$E$10,0,10*ROW('Hygiene Data'!E91))),'Data Summary'!DW97="Yes"),OFFSET('Hygiene Data'!$E$10,0,10*ROW('Hygiene Data'!E91)),NA())</f>
        <v>#N/A</v>
      </c>
      <c r="BI97" s="108" t="e">
        <f ca="true">+IF(AND(ISNUMBER(OFFSET('Hygiene Data'!$F$6,0,10*ROW('Hygiene Data'!F91))),'Data Summary'!DX97="Yes"),OFFSET('Hygiene Data'!$F$6,0,10*ROW('Hygiene Data'!F91)),NA())</f>
        <v>#N/A</v>
      </c>
      <c r="BJ97" s="108" t="e">
        <f ca="true">+IF(AND(ISNUMBER(OFFSET('Hygiene Data'!$F$8,0,10*ROW('Hygiene Data'!F91))),'Data Summary'!DY97="Yes"),OFFSET('Hygiene Data'!$F$8,0,10*ROW('Hygiene Data'!F91)),NA())</f>
        <v>#N/A</v>
      </c>
      <c r="BK97" s="108" t="e">
        <f ca="true">+IF(AND(ISNUMBER(OFFSET('Hygiene Data'!$F$10,0,10*ROW('Hygiene Data'!F91))),'Data Summary'!DZ97="Yes"),OFFSET('Hygiene Data'!$F$10,0,10*ROW('Hygiene Data'!F91)),NA())</f>
        <v>#N/A</v>
      </c>
      <c r="BL97" s="108" t="e">
        <f ca="true">+IF(AND(ISNUMBER(OFFSET('Hygiene Data'!$G$6,0,10*ROW('Hygiene Data'!G91))),'Data Summary'!EA97="Yes"),OFFSET('Hygiene Data'!$G$6,0,10*ROW('Hygiene Data'!G91)),NA())</f>
        <v>#N/A</v>
      </c>
      <c r="BM97" s="108" t="e">
        <f ca="true">+IF(AND(ISNUMBER(OFFSET('Hygiene Data'!$G$8,0,10*ROW('Hygiene Data'!G91))),'Data Summary'!EB97="Yes"),OFFSET('Hygiene Data'!$G$8,0,10*ROW('Hygiene Data'!G91)),NA())</f>
        <v>#N/A</v>
      </c>
      <c r="BN97" s="108" t="e">
        <f ca="true">+IF(AND(ISNUMBER(OFFSET('Hygiene Data'!$G$10,0,10*ROW('Hygiene Data'!G91))),'Data Summary'!EC97="Yes"),OFFSET('Hygiene Data'!$G$10,0,10*ROW('Hygiene Data'!G91)),NA())</f>
        <v>#N/A</v>
      </c>
      <c r="BO97" s="108" t="e">
        <f ca="true">+IF(AND(ISNUMBER(OFFSET('Hygiene Data'!$H$6,0,10*ROW('Hygiene Data'!H91))),'Data Summary'!ED97="Yes"),OFFSET('Hygiene Data'!$H$6,0,10*ROW('Hygiene Data'!H91)),NA())</f>
        <v>#N/A</v>
      </c>
      <c r="BP97" s="108" t="e">
        <f ca="true">+IF(AND(ISNUMBER(OFFSET('Hygiene Data'!$H$8,0,10*ROW('Hygiene Data'!H91))),'Data Summary'!EE97="Yes"),OFFSET('Hygiene Data'!$H$8,0,10*ROW('Hygiene Data'!H91)),NA())</f>
        <v>#N/A</v>
      </c>
      <c r="BQ97" s="108" t="e">
        <f ca="true">+IF(AND(ISNUMBER(OFFSET('Hygiene Data'!$H$10,0,10*ROW('Hygiene Data'!H91))),'Data Summary'!EF97="Yes"),OFFSET('Hygiene Data'!$H$10,0,10*ROW('Hygiene Data'!H91)),NA())</f>
        <v>#N/A</v>
      </c>
    </row>
    <row r="98" x14ac:dyDescent="0.2">
      <c r="A98" s="56" t="e">
        <f ca="true">+IF(OFFSET('Water Data'!$B$1,0,10*ROW('Water Data'!B92))="",NA(),OFFSET('Water Data'!$B$1,0,10*ROW('Water Data'!B92)))</f>
        <v>#N/A</v>
      </c>
      <c r="B98" s="56" t="e">
        <f ca="true">+IF(OFFSET('Water Data'!$A$3,0,10*ROW('Water Data'!A95))="",NA(),OFFSET('Water Data'!$A$3,0,10*ROW('Water Data'!A95)))</f>
        <v>#N/A</v>
      </c>
      <c r="C98" s="56" t="e">
        <f ca="true">+IF(OFFSET('Water Data'!$C$3,0,10*ROW('Water Data'!C95))="",NA(),OFFSET('Water Data'!$C$3,0,10*ROW('Water Data'!C95)))</f>
        <v>#N/A</v>
      </c>
      <c r="D98" s="57" t="e">
        <f ca="true">+IF(AND(ISNUMBER(OFFSET('Water Data'!$C$5,0,10*ROW('Water Data'!C92))),'Data Summary'!BS98="Yes"),100-OFFSET('Water Data'!$C$5,0,10*ROW('Water Data'!C92)),NA())</f>
        <v>#N/A</v>
      </c>
      <c r="E98" s="57" t="e">
        <f ca="true">+IF(AND(ISNUMBER(OFFSET('Water Data'!$C$7,0,10*ROW('Water Data'!C92))),'Data Summary'!BT98="Yes"),OFFSET('Water Data'!$C$7,0,10*ROW('Water Data'!C92)),NA())</f>
        <v>#N/A</v>
      </c>
      <c r="F98" s="57" t="e">
        <f ca="true">+IF(AND(ISNUMBER(OFFSET('Water Data'!$C$10,0,10*ROW('Water Data'!C92))),'Data Summary'!BU98="Yes"),OFFSET('Water Data'!$C$10,0,10*ROW('Water Data'!C92)),NA())</f>
        <v>#N/A</v>
      </c>
      <c r="G98" s="57" t="e">
        <f ca="true">+IF(AND(ISNUMBER(OFFSET('Water Data'!$D$5,0,10*ROW('Water Data'!D92))),'Data Summary'!BV98="Yes"),100-OFFSET('Water Data'!$D$5,0,10*ROW('Water Data'!D92)),NA())</f>
        <v>#N/A</v>
      </c>
      <c r="H98" s="57" t="e">
        <f ca="true">+IF(AND(ISNUMBER(OFFSET('Water Data'!$D$7,0,10*ROW('Water Data'!D92))),'Data Summary'!BW98="Yes"),OFFSET('Water Data'!$D$7,0,10*ROW('Water Data'!D92)),NA())</f>
        <v>#N/A</v>
      </c>
      <c r="I98" s="57" t="e">
        <f ca="true">+IF(AND(ISNUMBER(OFFSET('Water Data'!$D$10,0,10*ROW('Water Data'!D92))),'Data Summary'!BX98="Yes"),OFFSET('Water Data'!$D$10,0,10*ROW('Water Data'!D92)),NA())</f>
        <v>#N/A</v>
      </c>
      <c r="J98" s="57" t="e">
        <f ca="true">+IF(AND(ISNUMBER(OFFSET('Water Data'!$E$5,0,10*ROW('Water Data'!E92))),'Data Summary'!BY98="Yes"),100-OFFSET('Water Data'!$E$5,0,10*ROW('Water Data'!E92)),NA())</f>
        <v>#N/A</v>
      </c>
      <c r="K98" s="57" t="e">
        <f ca="true">+IF(AND(ISNUMBER(OFFSET('Water Data'!$E$7,0,10*ROW('Water Data'!E92))),'Data Summary'!BZ98="Yes"),OFFSET('Water Data'!$E$7,0,10*ROW('Water Data'!E92)),NA())</f>
        <v>#N/A</v>
      </c>
      <c r="L98" s="57" t="e">
        <f ca="true">+IF(AND(ISNUMBER(OFFSET('Water Data'!$E$10,0,10*ROW('Water Data'!E92))),'Data Summary'!CA98="Yes"),OFFSET('Water Data'!$E$10,0,10*ROW('Water Data'!E92)),NA())</f>
        <v>#N/A</v>
      </c>
      <c r="M98" s="57" t="e">
        <f ca="true">+IF(AND(ISNUMBER(OFFSET('Water Data'!$F$5,0,10*ROW('Water Data'!F92))),'Data Summary'!CB98="Yes"),100-OFFSET('Water Data'!$F$5,0,10*ROW('Water Data'!F92)),NA())</f>
        <v>#N/A</v>
      </c>
      <c r="N98" s="57" t="e">
        <f ca="true">+IF(AND(ISNUMBER(OFFSET('Water Data'!$F$7,0,10*ROW('Water Data'!F92))),'Data Summary'!CC98="Yes"),OFFSET('Water Data'!$F$7,0,10*ROW('Water Data'!F92)),NA())</f>
        <v>#N/A</v>
      </c>
      <c r="O98" s="57" t="e">
        <f ca="true">+IF(AND(ISNUMBER(OFFSET('Water Data'!$F$10,0,10*ROW('Water Data'!F92))),'Data Summary'!CD98="Yes"),OFFSET('Water Data'!$F$10,0,10*ROW('Water Data'!F92)),NA())</f>
        <v>#N/A</v>
      </c>
      <c r="P98" s="57" t="e">
        <f ca="true">+IF(AND(ISNUMBER(OFFSET('Water Data'!$G$5,0,10*ROW('Water Data'!G92))),'Data Summary'!CE98="Yes"),100-OFFSET('Water Data'!$G$5,0,10*ROW('Water Data'!G92)),NA())</f>
        <v>#N/A</v>
      </c>
      <c r="Q98" s="57" t="e">
        <f ca="true">+IF(AND(ISNUMBER(OFFSET('Water Data'!$G$7,0,10*ROW('Water Data'!G92))),'Data Summary'!CF98="Yes"),OFFSET('Water Data'!$G$7,0,10*ROW('Water Data'!G92)),NA())</f>
        <v>#N/A</v>
      </c>
      <c r="R98" s="57" t="e">
        <f ca="true">+IF(AND(ISNUMBER(OFFSET('Water Data'!$G$10,0,10*ROW('Water Data'!G92))),'Data Summary'!CG98="Yes"),OFFSET('Water Data'!$G$10,0,10*ROW('Water Data'!G92)),NA())</f>
        <v>#N/A</v>
      </c>
      <c r="S98" s="57" t="e">
        <f ca="true">+IF(AND(ISNUMBER(OFFSET('Water Data'!$H$5,0,10*ROW('Water Data'!H92))),'Data Summary'!CH98="Yes"),100-OFFSET('Water Data'!$H$5,0,10*ROW('Water Data'!H92)),NA())</f>
        <v>#N/A</v>
      </c>
      <c r="T98" s="57" t="e">
        <f ca="true">+IF(AND(ISNUMBER(OFFSET('Water Data'!$H$7,0,10*ROW('Water Data'!H92))),'Data Summary'!CI98="Yes"),OFFSET('Water Data'!$H$7,0,10*ROW('Water Data'!H92)),NA())</f>
        <v>#N/A</v>
      </c>
      <c r="U98" s="57" t="e">
        <f ca="true">+IF(AND(ISNUMBER(OFFSET('Water Data'!$H$10,0,10*ROW('Water Data'!H92))),'Data Summary'!CJ98="Yes"),OFFSET('Water Data'!$H$10,0,10*ROW('Water Data'!H92)),NA())</f>
        <v>#N/A</v>
      </c>
      <c r="V98" s="103" t="e">
        <f ca="true">+IF(AND(ISNUMBER(OFFSET('Sanitation Data'!$C$5,0,10*ROW('Sanitation Data'!C92))),'Data Summary'!CK98="Yes"),100-OFFSET('Sanitation Data'!$C$5,0,10*ROW('Sanitation Data'!C92)),NA())</f>
        <v>#N/A</v>
      </c>
      <c r="W98" s="103" t="e">
        <f ca="true">+IF(AND(ISNUMBER(OFFSET('Sanitation Data'!$C$7,0,10*ROW('Sanitation Data'!C92))),'Data Summary'!CL98="Yes"),OFFSET('Sanitation Data'!$C$7,0,10*ROW('Sanitation Data'!C92)),NA())</f>
        <v>#N/A</v>
      </c>
      <c r="X98" s="103" t="e">
        <f ca="true">+IF(AND(ISNUMBER(OFFSET('Sanitation Data'!$C$11,0,10*ROW('Sanitation Data'!C92))),'Data Summary'!CM98="Yes"),OFFSET('Sanitation Data'!$C$11,0,10*ROW('Sanitation Data'!C92)),NA())</f>
        <v>#N/A</v>
      </c>
      <c r="Y98" s="103" t="e">
        <f ca="true">+IF(AND(ISNUMBER(OFFSET('Sanitation Data'!$C$12,0,10*ROW('Sanitation Data'!C92))),'Data Summary'!CN98="Yes"),OFFSET('Sanitation Data'!$C$12,0,10*ROW('Sanitation Data'!C92)),NA())</f>
        <v>#N/A</v>
      </c>
      <c r="Z98" s="103" t="e">
        <f ca="true">+IF(AND(ISNUMBER(OFFSET('Sanitation Data'!$C$13,0,10*ROW('Sanitation Data'!C92))),'Data Summary'!CO98="Yes"),OFFSET('Sanitation Data'!$C$13,0,10*ROW('Sanitation Data'!C92)),NA())</f>
        <v>#N/A</v>
      </c>
      <c r="AA98" s="103" t="e">
        <f ca="true">+IF(AND(ISNUMBER(OFFSET('Sanitation Data'!$D$5,0,10*ROW('Sanitation Data'!D92))),'Data Summary'!CP98="Yes"),100-OFFSET('Sanitation Data'!$D$5,0,10*ROW('Sanitation Data'!D92)),NA())</f>
        <v>#N/A</v>
      </c>
      <c r="AB98" s="103" t="e">
        <f ca="true">+IF(AND(ISNUMBER(OFFSET('Sanitation Data'!$D$7,0,10*ROW('Sanitation Data'!D92))),'Data Summary'!CQ98="Yes"),OFFSET('Sanitation Data'!$D$7,0,10*ROW('Sanitation Data'!D92)),NA())</f>
        <v>#N/A</v>
      </c>
      <c r="AC98" s="103" t="e">
        <f ca="true">+IF(AND(ISNUMBER(OFFSET('Sanitation Data'!$D$11,0,10*ROW('Sanitation Data'!D92))),'Data Summary'!CR98="Yes"),OFFSET('Sanitation Data'!$D$11,0,10*ROW('Sanitation Data'!D92)),NA())</f>
        <v>#N/A</v>
      </c>
      <c r="AD98" s="103" t="e">
        <f ca="true">+IF(AND(ISNUMBER(OFFSET('Sanitation Data'!$D$12,0,10*ROW('Sanitation Data'!D92))),'Data Summary'!CS98="Yes"),OFFSET('Sanitation Data'!$D$12,0,10*ROW('Sanitation Data'!D92)),NA())</f>
        <v>#N/A</v>
      </c>
      <c r="AE98" s="103" t="e">
        <f ca="true">+IF(AND(ISNUMBER(OFFSET('Sanitation Data'!$D$13,0,10*ROW('Sanitation Data'!D92))),'Data Summary'!CT98="Yes"),OFFSET('Sanitation Data'!$D$13,0,10*ROW('Sanitation Data'!D92)),NA())</f>
        <v>#N/A</v>
      </c>
      <c r="AF98" s="103" t="e">
        <f ca="true">+IF(AND(ISNUMBER(OFFSET('Sanitation Data'!$E$5,0,10*ROW('Sanitation Data'!E92))),'Data Summary'!CU98="Yes"),100-OFFSET('Sanitation Data'!$E$5,0,10*ROW('Sanitation Data'!E92)),NA())</f>
        <v>#N/A</v>
      </c>
      <c r="AG98" s="103" t="e">
        <f ca="true">+IF(AND(ISNUMBER(OFFSET('Sanitation Data'!$E$7,0,10*ROW('Sanitation Data'!E92))),'Data Summary'!CV98="Yes"),OFFSET('Sanitation Data'!$E$7,0,10*ROW('Sanitation Data'!E92)),NA())</f>
        <v>#N/A</v>
      </c>
      <c r="AH98" s="103" t="e">
        <f ca="true">+IF(AND(ISNUMBER(OFFSET('Sanitation Data'!$E$11,0,10*ROW('Sanitation Data'!E92))),'Data Summary'!CW98="Yes"),OFFSET('Sanitation Data'!$E$11,0,10*ROW('Sanitation Data'!E92)),NA())</f>
        <v>#N/A</v>
      </c>
      <c r="AI98" s="103" t="e">
        <f ca="true">+IF(AND(ISNUMBER(OFFSET('Sanitation Data'!$E$12,0,10*ROW('Sanitation Data'!E92))),'Data Summary'!CX98="Yes"),OFFSET('Sanitation Data'!$E$12,0,10*ROW('Sanitation Data'!E92)),NA())</f>
        <v>#N/A</v>
      </c>
      <c r="AJ98" s="103" t="e">
        <f ca="true">+IF(AND(ISNUMBER(OFFSET('Sanitation Data'!$E$13,0,10*ROW('Sanitation Data'!E92))),'Data Summary'!CY98="Yes"),OFFSET('Sanitation Data'!$E$13,0,10*ROW('Sanitation Data'!E92)),NA())</f>
        <v>#N/A</v>
      </c>
      <c r="AK98" s="103" t="e">
        <f ca="true">+IF(AND(ISNUMBER(OFFSET('Sanitation Data'!$F$5,0,10*ROW('Sanitation Data'!F92))),'Data Summary'!CZ98="Yes"),100-OFFSET('Sanitation Data'!$F$5,0,10*ROW('Sanitation Data'!F92)),NA())</f>
        <v>#N/A</v>
      </c>
      <c r="AL98" s="103" t="e">
        <f ca="true">+IF(AND(ISNUMBER(OFFSET('Sanitation Data'!$F$7,0,10*ROW('Sanitation Data'!F92))),'Data Summary'!DA98="Yes"),OFFSET('Sanitation Data'!$F$7,0,10*ROW('Sanitation Data'!F92)),NA())</f>
        <v>#N/A</v>
      </c>
      <c r="AM98" s="103" t="e">
        <f ca="true">+IF(AND(ISNUMBER(OFFSET('Sanitation Data'!$F$11,0,10*ROW('Sanitation Data'!F92))),'Data Summary'!DB98="Yes"),OFFSET('Sanitation Data'!$F$11,0,10*ROW('Sanitation Data'!F92)),NA())</f>
        <v>#N/A</v>
      </c>
      <c r="AN98" s="103" t="e">
        <f ca="true">+IF(AND(ISNUMBER(OFFSET('Sanitation Data'!$F$12,0,10*ROW('Sanitation Data'!F92))),'Data Summary'!DC98="Yes"),OFFSET('Sanitation Data'!$F$12,0,10*ROW('Sanitation Data'!F92)),NA())</f>
        <v>#N/A</v>
      </c>
      <c r="AO98" s="103" t="e">
        <f ca="true">+IF(AND(ISNUMBER(OFFSET('Sanitation Data'!$F$13,0,10*ROW('Sanitation Data'!F92))),'Data Summary'!DD98="Yes"),OFFSET('Sanitation Data'!$F$13,0,10*ROW('Sanitation Data'!F92)),NA())</f>
        <v>#N/A</v>
      </c>
      <c r="AP98" s="103" t="e">
        <f ca="true">+IF(AND(ISNUMBER(OFFSET('Sanitation Data'!$G$5,0,10*ROW('Sanitation Data'!G92))),'Data Summary'!DE98="Yes"),100-OFFSET('Sanitation Data'!$G$5,0,10*ROW('Sanitation Data'!G92)),NA())</f>
        <v>#N/A</v>
      </c>
      <c r="AQ98" s="103" t="e">
        <f ca="true">+IF(AND(ISNUMBER(OFFSET('Sanitation Data'!$G$7,0,10*ROW('Sanitation Data'!G92))),'Data Summary'!DF98="Yes"),OFFSET('Sanitation Data'!$G$7,0,10*ROW('Sanitation Data'!G92)),NA())</f>
        <v>#N/A</v>
      </c>
      <c r="AR98" s="103" t="e">
        <f ca="true">+IF(AND(ISNUMBER(OFFSET('Sanitation Data'!$G$11,0,10*ROW('Sanitation Data'!G92))),'Data Summary'!DG98="Yes"),OFFSET('Sanitation Data'!$G$11,0,10*ROW('Sanitation Data'!G92)),NA())</f>
        <v>#N/A</v>
      </c>
      <c r="AS98" s="103" t="e">
        <f ca="true">+IF(AND(ISNUMBER(OFFSET('Sanitation Data'!$G$12,0,10*ROW('Sanitation Data'!G92))),'Data Summary'!DH98="Yes"),OFFSET('Sanitation Data'!$G$12,0,10*ROW('Sanitation Data'!G92)),NA())</f>
        <v>#N/A</v>
      </c>
      <c r="AT98" s="103" t="e">
        <f ca="true">+IF(AND(ISNUMBER(OFFSET('Sanitation Data'!$G$13,0,10*ROW('Sanitation Data'!G92))),'Data Summary'!DI98="Yes"),OFFSET('Sanitation Data'!$G$13,0,10*ROW('Sanitation Data'!G92)),NA())</f>
        <v>#N/A</v>
      </c>
      <c r="AU98" s="103" t="e">
        <f ca="true">+IF(AND(ISNUMBER(OFFSET('Sanitation Data'!$H$5,0,10*ROW('Sanitation Data'!H92))),'Data Summary'!DJ98="Yes"),100-OFFSET('Sanitation Data'!$H$5,0,10*ROW('Sanitation Data'!H92)),NA())</f>
        <v>#N/A</v>
      </c>
      <c r="AV98" s="103" t="e">
        <f ca="true">+IF(AND(ISNUMBER(OFFSET('Sanitation Data'!$H$7,0,10*ROW('Sanitation Data'!H92))),'Data Summary'!DK98="Yes"),OFFSET('Sanitation Data'!$H$7,0,10*ROW('Sanitation Data'!H92)),NA())</f>
        <v>#N/A</v>
      </c>
      <c r="AW98" s="103" t="e">
        <f ca="true">+IF(AND(ISNUMBER(OFFSET('Sanitation Data'!$H$11,0,10*ROW('Sanitation Data'!H92))),'Data Summary'!DL98="Yes"),OFFSET('Sanitation Data'!$H$11,0,10*ROW('Sanitation Data'!H92)),NA())</f>
        <v>#N/A</v>
      </c>
      <c r="AX98" s="103" t="e">
        <f ca="true">+IF(AND(ISNUMBER(OFFSET('Sanitation Data'!$H$12,0,10*ROW('Sanitation Data'!H92))),'Data Summary'!DM98="Yes"),OFFSET('Sanitation Data'!$H$12,0,10*ROW('Sanitation Data'!H92)),NA())</f>
        <v>#N/A</v>
      </c>
      <c r="AY98" s="103" t="e">
        <f ca="true">+IF(AND(ISNUMBER(OFFSET('Sanitation Data'!$H$13,0,10*ROW('Sanitation Data'!H92))),'Data Summary'!DN98="Yes"),OFFSET('Sanitation Data'!$H$13,0,10*ROW('Sanitation Data'!H92)),NA())</f>
        <v>#N/A</v>
      </c>
      <c r="AZ98" s="108" t="e">
        <f ca="true">+IF(AND(ISNUMBER(OFFSET('Hygiene Data'!$C$6,0,10*ROW('Hygiene Data'!C92))),'Data Summary'!DO98="Yes"),OFFSET('Hygiene Data'!$C$6,0,10*ROW('Hygiene Data'!C92)),NA())</f>
        <v>#N/A</v>
      </c>
      <c r="BA98" s="108" t="e">
        <f ca="true">+IF(AND(ISNUMBER(OFFSET('Hygiene Data'!$C$8,0,10*ROW('Hygiene Data'!C92))),'Data Summary'!DP98="Yes"),OFFSET('Hygiene Data'!$C$8,0,10*ROW('Hygiene Data'!C92)),NA())</f>
        <v>#N/A</v>
      </c>
      <c r="BB98" s="108" t="e">
        <f ca="true">+IF(AND(ISNUMBER(OFFSET('Hygiene Data'!$C$10,0,10*ROW('Hygiene Data'!C92))),'Data Summary'!DQ98="Yes"),OFFSET('Hygiene Data'!$C$10,0,10*ROW('Hygiene Data'!C92)),NA())</f>
        <v>#N/A</v>
      </c>
      <c r="BC98" s="108" t="e">
        <f ca="true">+IF(AND(ISNUMBER(OFFSET('Hygiene Data'!$D$6,0,10*ROW('Hygiene Data'!D92))),'Data Summary'!DR98="Yes"),OFFSET('Hygiene Data'!$D$6,0,10*ROW('Hygiene Data'!D92)),NA())</f>
        <v>#N/A</v>
      </c>
      <c r="BD98" s="108" t="e">
        <f ca="true">+IF(AND(ISNUMBER(OFFSET('Hygiene Data'!$D$8,0,10*ROW('Hygiene Data'!D92))),'Data Summary'!DS98="Yes"),OFFSET('Hygiene Data'!$D$8,0,10*ROW('Hygiene Data'!D92)),NA())</f>
        <v>#N/A</v>
      </c>
      <c r="BE98" s="108" t="e">
        <f ca="true">+IF(AND(ISNUMBER(OFFSET('Hygiene Data'!$D$10,0,10*ROW('Hygiene Data'!D92))),'Data Summary'!DT98="Yes"),OFFSET('Hygiene Data'!$D$10,0,10*ROW('Hygiene Data'!D92)),NA())</f>
        <v>#N/A</v>
      </c>
      <c r="BF98" s="108" t="e">
        <f ca="true">+IF(AND(ISNUMBER(OFFSET('Hygiene Data'!$E$6,0,10*ROW('Hygiene Data'!E92))),'Data Summary'!DU98="Yes"),OFFSET('Hygiene Data'!$E$6,0,10*ROW('Hygiene Data'!E92)),NA())</f>
        <v>#N/A</v>
      </c>
      <c r="BG98" s="108" t="e">
        <f ca="true">+IF(AND(ISNUMBER(OFFSET('Hygiene Data'!$E$8,0,10*ROW('Hygiene Data'!E92))),'Data Summary'!DV98="Yes"),OFFSET('Hygiene Data'!$E$8,0,10*ROW('Hygiene Data'!E92)),NA())</f>
        <v>#N/A</v>
      </c>
      <c r="BH98" s="108" t="e">
        <f ca="true">+IF(AND(ISNUMBER(OFFSET('Hygiene Data'!$E$10,0,10*ROW('Hygiene Data'!E92))),'Data Summary'!DW98="Yes"),OFFSET('Hygiene Data'!$E$10,0,10*ROW('Hygiene Data'!E92)),NA())</f>
        <v>#N/A</v>
      </c>
      <c r="BI98" s="108" t="e">
        <f ca="true">+IF(AND(ISNUMBER(OFFSET('Hygiene Data'!$F$6,0,10*ROW('Hygiene Data'!F92))),'Data Summary'!DX98="Yes"),OFFSET('Hygiene Data'!$F$6,0,10*ROW('Hygiene Data'!F92)),NA())</f>
        <v>#N/A</v>
      </c>
      <c r="BJ98" s="108" t="e">
        <f ca="true">+IF(AND(ISNUMBER(OFFSET('Hygiene Data'!$F$8,0,10*ROW('Hygiene Data'!F92))),'Data Summary'!DY98="Yes"),OFFSET('Hygiene Data'!$F$8,0,10*ROW('Hygiene Data'!F92)),NA())</f>
        <v>#N/A</v>
      </c>
      <c r="BK98" s="108" t="e">
        <f ca="true">+IF(AND(ISNUMBER(OFFSET('Hygiene Data'!$F$10,0,10*ROW('Hygiene Data'!F92))),'Data Summary'!DZ98="Yes"),OFFSET('Hygiene Data'!$F$10,0,10*ROW('Hygiene Data'!F92)),NA())</f>
        <v>#N/A</v>
      </c>
      <c r="BL98" s="108" t="e">
        <f ca="true">+IF(AND(ISNUMBER(OFFSET('Hygiene Data'!$G$6,0,10*ROW('Hygiene Data'!G92))),'Data Summary'!EA98="Yes"),OFFSET('Hygiene Data'!$G$6,0,10*ROW('Hygiene Data'!G92)),NA())</f>
        <v>#N/A</v>
      </c>
      <c r="BM98" s="108" t="e">
        <f ca="true">+IF(AND(ISNUMBER(OFFSET('Hygiene Data'!$G$8,0,10*ROW('Hygiene Data'!G92))),'Data Summary'!EB98="Yes"),OFFSET('Hygiene Data'!$G$8,0,10*ROW('Hygiene Data'!G92)),NA())</f>
        <v>#N/A</v>
      </c>
      <c r="BN98" s="108" t="e">
        <f ca="true">+IF(AND(ISNUMBER(OFFSET('Hygiene Data'!$G$10,0,10*ROW('Hygiene Data'!G92))),'Data Summary'!EC98="Yes"),OFFSET('Hygiene Data'!$G$10,0,10*ROW('Hygiene Data'!G92)),NA())</f>
        <v>#N/A</v>
      </c>
      <c r="BO98" s="108" t="e">
        <f ca="true">+IF(AND(ISNUMBER(OFFSET('Hygiene Data'!$H$6,0,10*ROW('Hygiene Data'!H92))),'Data Summary'!ED98="Yes"),OFFSET('Hygiene Data'!$H$6,0,10*ROW('Hygiene Data'!H92)),NA())</f>
        <v>#N/A</v>
      </c>
      <c r="BP98" s="108" t="e">
        <f ca="true">+IF(AND(ISNUMBER(OFFSET('Hygiene Data'!$H$8,0,10*ROW('Hygiene Data'!H92))),'Data Summary'!EE98="Yes"),OFFSET('Hygiene Data'!$H$8,0,10*ROW('Hygiene Data'!H92)),NA())</f>
        <v>#N/A</v>
      </c>
      <c r="BQ98" s="108" t="e">
        <f ca="true">+IF(AND(ISNUMBER(OFFSET('Hygiene Data'!$H$10,0,10*ROW('Hygiene Data'!H92))),'Data Summary'!EF98="Yes"),OFFSET('Hygiene Data'!$H$10,0,10*ROW('Hygiene Data'!H92)),NA())</f>
        <v>#N/A</v>
      </c>
    </row>
    <row r="99" x14ac:dyDescent="0.2">
      <c r="A99" s="56" t="e">
        <f ca="true">+IF(OFFSET('Water Data'!$B$1,0,10*ROW('Water Data'!B93))="",NA(),OFFSET('Water Data'!$B$1,0,10*ROW('Water Data'!B93)))</f>
        <v>#N/A</v>
      </c>
      <c r="B99" s="56" t="e">
        <f ca="true">+IF(OFFSET('Water Data'!$A$3,0,10*ROW('Water Data'!A96))="",NA(),OFFSET('Water Data'!$A$3,0,10*ROW('Water Data'!A96)))</f>
        <v>#N/A</v>
      </c>
      <c r="C99" s="56" t="e">
        <f ca="true">+IF(OFFSET('Water Data'!$C$3,0,10*ROW('Water Data'!C96))="",NA(),OFFSET('Water Data'!$C$3,0,10*ROW('Water Data'!C96)))</f>
        <v>#N/A</v>
      </c>
      <c r="D99" s="57" t="e">
        <f ca="true">+IF(AND(ISNUMBER(OFFSET('Water Data'!$C$5,0,10*ROW('Water Data'!C93))),'Data Summary'!BS99="Yes"),100-OFFSET('Water Data'!$C$5,0,10*ROW('Water Data'!C93)),NA())</f>
        <v>#N/A</v>
      </c>
      <c r="E99" s="57" t="e">
        <f ca="true">+IF(AND(ISNUMBER(OFFSET('Water Data'!$C$7,0,10*ROW('Water Data'!C93))),'Data Summary'!BT99="Yes"),OFFSET('Water Data'!$C$7,0,10*ROW('Water Data'!C93)),NA())</f>
        <v>#N/A</v>
      </c>
      <c r="F99" s="57" t="e">
        <f ca="true">+IF(AND(ISNUMBER(OFFSET('Water Data'!$C$10,0,10*ROW('Water Data'!C93))),'Data Summary'!BU99="Yes"),OFFSET('Water Data'!$C$10,0,10*ROW('Water Data'!C93)),NA())</f>
        <v>#N/A</v>
      </c>
      <c r="G99" s="57" t="e">
        <f ca="true">+IF(AND(ISNUMBER(OFFSET('Water Data'!$D$5,0,10*ROW('Water Data'!D93))),'Data Summary'!BV99="Yes"),100-OFFSET('Water Data'!$D$5,0,10*ROW('Water Data'!D93)),NA())</f>
        <v>#N/A</v>
      </c>
      <c r="H99" s="57" t="e">
        <f ca="true">+IF(AND(ISNUMBER(OFFSET('Water Data'!$D$7,0,10*ROW('Water Data'!D93))),'Data Summary'!BW99="Yes"),OFFSET('Water Data'!$D$7,0,10*ROW('Water Data'!D93)),NA())</f>
        <v>#N/A</v>
      </c>
      <c r="I99" s="57" t="e">
        <f ca="true">+IF(AND(ISNUMBER(OFFSET('Water Data'!$D$10,0,10*ROW('Water Data'!D93))),'Data Summary'!BX99="Yes"),OFFSET('Water Data'!$D$10,0,10*ROW('Water Data'!D93)),NA())</f>
        <v>#N/A</v>
      </c>
      <c r="J99" s="57" t="e">
        <f ca="true">+IF(AND(ISNUMBER(OFFSET('Water Data'!$E$5,0,10*ROW('Water Data'!E93))),'Data Summary'!BY99="Yes"),100-OFFSET('Water Data'!$E$5,0,10*ROW('Water Data'!E93)),NA())</f>
        <v>#N/A</v>
      </c>
      <c r="K99" s="57" t="e">
        <f ca="true">+IF(AND(ISNUMBER(OFFSET('Water Data'!$E$7,0,10*ROW('Water Data'!E93))),'Data Summary'!BZ99="Yes"),OFFSET('Water Data'!$E$7,0,10*ROW('Water Data'!E93)),NA())</f>
        <v>#N/A</v>
      </c>
      <c r="L99" s="57" t="e">
        <f ca="true">+IF(AND(ISNUMBER(OFFSET('Water Data'!$E$10,0,10*ROW('Water Data'!E93))),'Data Summary'!CA99="Yes"),OFFSET('Water Data'!$E$10,0,10*ROW('Water Data'!E93)),NA())</f>
        <v>#N/A</v>
      </c>
      <c r="M99" s="57" t="e">
        <f ca="true">+IF(AND(ISNUMBER(OFFSET('Water Data'!$F$5,0,10*ROW('Water Data'!F93))),'Data Summary'!CB99="Yes"),100-OFFSET('Water Data'!$F$5,0,10*ROW('Water Data'!F93)),NA())</f>
        <v>#N/A</v>
      </c>
      <c r="N99" s="57" t="e">
        <f ca="true">+IF(AND(ISNUMBER(OFFSET('Water Data'!$F$7,0,10*ROW('Water Data'!F93))),'Data Summary'!CC99="Yes"),OFFSET('Water Data'!$F$7,0,10*ROW('Water Data'!F93)),NA())</f>
        <v>#N/A</v>
      </c>
      <c r="O99" s="57" t="e">
        <f ca="true">+IF(AND(ISNUMBER(OFFSET('Water Data'!$F$10,0,10*ROW('Water Data'!F93))),'Data Summary'!CD99="Yes"),OFFSET('Water Data'!$F$10,0,10*ROW('Water Data'!F93)),NA())</f>
        <v>#N/A</v>
      </c>
      <c r="P99" s="57" t="e">
        <f ca="true">+IF(AND(ISNUMBER(OFFSET('Water Data'!$G$5,0,10*ROW('Water Data'!G93))),'Data Summary'!CE99="Yes"),100-OFFSET('Water Data'!$G$5,0,10*ROW('Water Data'!G93)),NA())</f>
        <v>#N/A</v>
      </c>
      <c r="Q99" s="57" t="e">
        <f ca="true">+IF(AND(ISNUMBER(OFFSET('Water Data'!$G$7,0,10*ROW('Water Data'!G93))),'Data Summary'!CF99="Yes"),OFFSET('Water Data'!$G$7,0,10*ROW('Water Data'!G93)),NA())</f>
        <v>#N/A</v>
      </c>
      <c r="R99" s="57" t="e">
        <f ca="true">+IF(AND(ISNUMBER(OFFSET('Water Data'!$G$10,0,10*ROW('Water Data'!G93))),'Data Summary'!CG99="Yes"),OFFSET('Water Data'!$G$10,0,10*ROW('Water Data'!G93)),NA())</f>
        <v>#N/A</v>
      </c>
      <c r="S99" s="57" t="e">
        <f ca="true">+IF(AND(ISNUMBER(OFFSET('Water Data'!$H$5,0,10*ROW('Water Data'!H93))),'Data Summary'!CH99="Yes"),100-OFFSET('Water Data'!$H$5,0,10*ROW('Water Data'!H93)),NA())</f>
        <v>#N/A</v>
      </c>
      <c r="T99" s="57" t="e">
        <f ca="true">+IF(AND(ISNUMBER(OFFSET('Water Data'!$H$7,0,10*ROW('Water Data'!H93))),'Data Summary'!CI99="Yes"),OFFSET('Water Data'!$H$7,0,10*ROW('Water Data'!H93)),NA())</f>
        <v>#N/A</v>
      </c>
      <c r="U99" s="57" t="e">
        <f ca="true">+IF(AND(ISNUMBER(OFFSET('Water Data'!$H$10,0,10*ROW('Water Data'!H93))),'Data Summary'!CJ99="Yes"),OFFSET('Water Data'!$H$10,0,10*ROW('Water Data'!H93)),NA())</f>
        <v>#N/A</v>
      </c>
      <c r="V99" s="103" t="e">
        <f ca="true">+IF(AND(ISNUMBER(OFFSET('Sanitation Data'!$C$5,0,10*ROW('Sanitation Data'!C93))),'Data Summary'!CK99="Yes"),100-OFFSET('Sanitation Data'!$C$5,0,10*ROW('Sanitation Data'!C93)),NA())</f>
        <v>#N/A</v>
      </c>
      <c r="W99" s="103" t="e">
        <f ca="true">+IF(AND(ISNUMBER(OFFSET('Sanitation Data'!$C$7,0,10*ROW('Sanitation Data'!C93))),'Data Summary'!CL99="Yes"),OFFSET('Sanitation Data'!$C$7,0,10*ROW('Sanitation Data'!C93)),NA())</f>
        <v>#N/A</v>
      </c>
      <c r="X99" s="103" t="e">
        <f ca="true">+IF(AND(ISNUMBER(OFFSET('Sanitation Data'!$C$11,0,10*ROW('Sanitation Data'!C93))),'Data Summary'!CM99="Yes"),OFFSET('Sanitation Data'!$C$11,0,10*ROW('Sanitation Data'!C93)),NA())</f>
        <v>#N/A</v>
      </c>
      <c r="Y99" s="103" t="e">
        <f ca="true">+IF(AND(ISNUMBER(OFFSET('Sanitation Data'!$C$12,0,10*ROW('Sanitation Data'!C93))),'Data Summary'!CN99="Yes"),OFFSET('Sanitation Data'!$C$12,0,10*ROW('Sanitation Data'!C93)),NA())</f>
        <v>#N/A</v>
      </c>
      <c r="Z99" s="103" t="e">
        <f ca="true">+IF(AND(ISNUMBER(OFFSET('Sanitation Data'!$C$13,0,10*ROW('Sanitation Data'!C93))),'Data Summary'!CO99="Yes"),OFFSET('Sanitation Data'!$C$13,0,10*ROW('Sanitation Data'!C93)),NA())</f>
        <v>#N/A</v>
      </c>
      <c r="AA99" s="103" t="e">
        <f ca="true">+IF(AND(ISNUMBER(OFFSET('Sanitation Data'!$D$5,0,10*ROW('Sanitation Data'!D93))),'Data Summary'!CP99="Yes"),100-OFFSET('Sanitation Data'!$D$5,0,10*ROW('Sanitation Data'!D93)),NA())</f>
        <v>#N/A</v>
      </c>
      <c r="AB99" s="103" t="e">
        <f ca="true">+IF(AND(ISNUMBER(OFFSET('Sanitation Data'!$D$7,0,10*ROW('Sanitation Data'!D93))),'Data Summary'!CQ99="Yes"),OFFSET('Sanitation Data'!$D$7,0,10*ROW('Sanitation Data'!D93)),NA())</f>
        <v>#N/A</v>
      </c>
      <c r="AC99" s="103" t="e">
        <f ca="true">+IF(AND(ISNUMBER(OFFSET('Sanitation Data'!$D$11,0,10*ROW('Sanitation Data'!D93))),'Data Summary'!CR99="Yes"),OFFSET('Sanitation Data'!$D$11,0,10*ROW('Sanitation Data'!D93)),NA())</f>
        <v>#N/A</v>
      </c>
      <c r="AD99" s="103" t="e">
        <f ca="true">+IF(AND(ISNUMBER(OFFSET('Sanitation Data'!$D$12,0,10*ROW('Sanitation Data'!D93))),'Data Summary'!CS99="Yes"),OFFSET('Sanitation Data'!$D$12,0,10*ROW('Sanitation Data'!D93)),NA())</f>
        <v>#N/A</v>
      </c>
      <c r="AE99" s="103" t="e">
        <f ca="true">+IF(AND(ISNUMBER(OFFSET('Sanitation Data'!$D$13,0,10*ROW('Sanitation Data'!D93))),'Data Summary'!CT99="Yes"),OFFSET('Sanitation Data'!$D$13,0,10*ROW('Sanitation Data'!D93)),NA())</f>
        <v>#N/A</v>
      </c>
      <c r="AF99" s="103" t="e">
        <f ca="true">+IF(AND(ISNUMBER(OFFSET('Sanitation Data'!$E$5,0,10*ROW('Sanitation Data'!E93))),'Data Summary'!CU99="Yes"),100-OFFSET('Sanitation Data'!$E$5,0,10*ROW('Sanitation Data'!E93)),NA())</f>
        <v>#N/A</v>
      </c>
      <c r="AG99" s="103" t="e">
        <f ca="true">+IF(AND(ISNUMBER(OFFSET('Sanitation Data'!$E$7,0,10*ROW('Sanitation Data'!E93))),'Data Summary'!CV99="Yes"),OFFSET('Sanitation Data'!$E$7,0,10*ROW('Sanitation Data'!E93)),NA())</f>
        <v>#N/A</v>
      </c>
      <c r="AH99" s="103" t="e">
        <f ca="true">+IF(AND(ISNUMBER(OFFSET('Sanitation Data'!$E$11,0,10*ROW('Sanitation Data'!E93))),'Data Summary'!CW99="Yes"),OFFSET('Sanitation Data'!$E$11,0,10*ROW('Sanitation Data'!E93)),NA())</f>
        <v>#N/A</v>
      </c>
      <c r="AI99" s="103" t="e">
        <f ca="true">+IF(AND(ISNUMBER(OFFSET('Sanitation Data'!$E$12,0,10*ROW('Sanitation Data'!E93))),'Data Summary'!CX99="Yes"),OFFSET('Sanitation Data'!$E$12,0,10*ROW('Sanitation Data'!E93)),NA())</f>
        <v>#N/A</v>
      </c>
      <c r="AJ99" s="103" t="e">
        <f ca="true">+IF(AND(ISNUMBER(OFFSET('Sanitation Data'!$E$13,0,10*ROW('Sanitation Data'!E93))),'Data Summary'!CY99="Yes"),OFFSET('Sanitation Data'!$E$13,0,10*ROW('Sanitation Data'!E93)),NA())</f>
        <v>#N/A</v>
      </c>
      <c r="AK99" s="103" t="e">
        <f ca="true">+IF(AND(ISNUMBER(OFFSET('Sanitation Data'!$F$5,0,10*ROW('Sanitation Data'!F93))),'Data Summary'!CZ99="Yes"),100-OFFSET('Sanitation Data'!$F$5,0,10*ROW('Sanitation Data'!F93)),NA())</f>
        <v>#N/A</v>
      </c>
      <c r="AL99" s="103" t="e">
        <f ca="true">+IF(AND(ISNUMBER(OFFSET('Sanitation Data'!$F$7,0,10*ROW('Sanitation Data'!F93))),'Data Summary'!DA99="Yes"),OFFSET('Sanitation Data'!$F$7,0,10*ROW('Sanitation Data'!F93)),NA())</f>
        <v>#N/A</v>
      </c>
      <c r="AM99" s="103" t="e">
        <f ca="true">+IF(AND(ISNUMBER(OFFSET('Sanitation Data'!$F$11,0,10*ROW('Sanitation Data'!F93))),'Data Summary'!DB99="Yes"),OFFSET('Sanitation Data'!$F$11,0,10*ROW('Sanitation Data'!F93)),NA())</f>
        <v>#N/A</v>
      </c>
      <c r="AN99" s="103" t="e">
        <f ca="true">+IF(AND(ISNUMBER(OFFSET('Sanitation Data'!$F$12,0,10*ROW('Sanitation Data'!F93))),'Data Summary'!DC99="Yes"),OFFSET('Sanitation Data'!$F$12,0,10*ROW('Sanitation Data'!F93)),NA())</f>
        <v>#N/A</v>
      </c>
      <c r="AO99" s="103" t="e">
        <f ca="true">+IF(AND(ISNUMBER(OFFSET('Sanitation Data'!$F$13,0,10*ROW('Sanitation Data'!F93))),'Data Summary'!DD99="Yes"),OFFSET('Sanitation Data'!$F$13,0,10*ROW('Sanitation Data'!F93)),NA())</f>
        <v>#N/A</v>
      </c>
      <c r="AP99" s="103" t="e">
        <f ca="true">+IF(AND(ISNUMBER(OFFSET('Sanitation Data'!$G$5,0,10*ROW('Sanitation Data'!G93))),'Data Summary'!DE99="Yes"),100-OFFSET('Sanitation Data'!$G$5,0,10*ROW('Sanitation Data'!G93)),NA())</f>
        <v>#N/A</v>
      </c>
      <c r="AQ99" s="103" t="e">
        <f ca="true">+IF(AND(ISNUMBER(OFFSET('Sanitation Data'!$G$7,0,10*ROW('Sanitation Data'!G93))),'Data Summary'!DF99="Yes"),OFFSET('Sanitation Data'!$G$7,0,10*ROW('Sanitation Data'!G93)),NA())</f>
        <v>#N/A</v>
      </c>
      <c r="AR99" s="103" t="e">
        <f ca="true">+IF(AND(ISNUMBER(OFFSET('Sanitation Data'!$G$11,0,10*ROW('Sanitation Data'!G93))),'Data Summary'!DG99="Yes"),OFFSET('Sanitation Data'!$G$11,0,10*ROW('Sanitation Data'!G93)),NA())</f>
        <v>#N/A</v>
      </c>
      <c r="AS99" s="103" t="e">
        <f ca="true">+IF(AND(ISNUMBER(OFFSET('Sanitation Data'!$G$12,0,10*ROW('Sanitation Data'!G93))),'Data Summary'!DH99="Yes"),OFFSET('Sanitation Data'!$G$12,0,10*ROW('Sanitation Data'!G93)),NA())</f>
        <v>#N/A</v>
      </c>
      <c r="AT99" s="103" t="e">
        <f ca="true">+IF(AND(ISNUMBER(OFFSET('Sanitation Data'!$G$13,0,10*ROW('Sanitation Data'!G93))),'Data Summary'!DI99="Yes"),OFFSET('Sanitation Data'!$G$13,0,10*ROW('Sanitation Data'!G93)),NA())</f>
        <v>#N/A</v>
      </c>
      <c r="AU99" s="103" t="e">
        <f ca="true">+IF(AND(ISNUMBER(OFFSET('Sanitation Data'!$H$5,0,10*ROW('Sanitation Data'!H93))),'Data Summary'!DJ99="Yes"),100-OFFSET('Sanitation Data'!$H$5,0,10*ROW('Sanitation Data'!H93)),NA())</f>
        <v>#N/A</v>
      </c>
      <c r="AV99" s="103" t="e">
        <f ca="true">+IF(AND(ISNUMBER(OFFSET('Sanitation Data'!$H$7,0,10*ROW('Sanitation Data'!H93))),'Data Summary'!DK99="Yes"),OFFSET('Sanitation Data'!$H$7,0,10*ROW('Sanitation Data'!H93)),NA())</f>
        <v>#N/A</v>
      </c>
      <c r="AW99" s="103" t="e">
        <f ca="true">+IF(AND(ISNUMBER(OFFSET('Sanitation Data'!$H$11,0,10*ROW('Sanitation Data'!H93))),'Data Summary'!DL99="Yes"),OFFSET('Sanitation Data'!$H$11,0,10*ROW('Sanitation Data'!H93)),NA())</f>
        <v>#N/A</v>
      </c>
      <c r="AX99" s="103" t="e">
        <f ca="true">+IF(AND(ISNUMBER(OFFSET('Sanitation Data'!$H$12,0,10*ROW('Sanitation Data'!H93))),'Data Summary'!DM99="Yes"),OFFSET('Sanitation Data'!$H$12,0,10*ROW('Sanitation Data'!H93)),NA())</f>
        <v>#N/A</v>
      </c>
      <c r="AY99" s="103" t="e">
        <f ca="true">+IF(AND(ISNUMBER(OFFSET('Sanitation Data'!$H$13,0,10*ROW('Sanitation Data'!H93))),'Data Summary'!DN99="Yes"),OFFSET('Sanitation Data'!$H$13,0,10*ROW('Sanitation Data'!H93)),NA())</f>
        <v>#N/A</v>
      </c>
      <c r="AZ99" s="108" t="e">
        <f ca="true">+IF(AND(ISNUMBER(OFFSET('Hygiene Data'!$C$6,0,10*ROW('Hygiene Data'!C93))),'Data Summary'!DO99="Yes"),OFFSET('Hygiene Data'!$C$6,0,10*ROW('Hygiene Data'!C93)),NA())</f>
        <v>#N/A</v>
      </c>
      <c r="BA99" s="108" t="e">
        <f ca="true">+IF(AND(ISNUMBER(OFFSET('Hygiene Data'!$C$8,0,10*ROW('Hygiene Data'!C93))),'Data Summary'!DP99="Yes"),OFFSET('Hygiene Data'!$C$8,0,10*ROW('Hygiene Data'!C93)),NA())</f>
        <v>#N/A</v>
      </c>
      <c r="BB99" s="108" t="e">
        <f ca="true">+IF(AND(ISNUMBER(OFFSET('Hygiene Data'!$C$10,0,10*ROW('Hygiene Data'!C93))),'Data Summary'!DQ99="Yes"),OFFSET('Hygiene Data'!$C$10,0,10*ROW('Hygiene Data'!C93)),NA())</f>
        <v>#N/A</v>
      </c>
      <c r="BC99" s="108" t="e">
        <f ca="true">+IF(AND(ISNUMBER(OFFSET('Hygiene Data'!$D$6,0,10*ROW('Hygiene Data'!D93))),'Data Summary'!DR99="Yes"),OFFSET('Hygiene Data'!$D$6,0,10*ROW('Hygiene Data'!D93)),NA())</f>
        <v>#N/A</v>
      </c>
      <c r="BD99" s="108" t="e">
        <f ca="true">+IF(AND(ISNUMBER(OFFSET('Hygiene Data'!$D$8,0,10*ROW('Hygiene Data'!D93))),'Data Summary'!DS99="Yes"),OFFSET('Hygiene Data'!$D$8,0,10*ROW('Hygiene Data'!D93)),NA())</f>
        <v>#N/A</v>
      </c>
      <c r="BE99" s="108" t="e">
        <f ca="true">+IF(AND(ISNUMBER(OFFSET('Hygiene Data'!$D$10,0,10*ROW('Hygiene Data'!D93))),'Data Summary'!DT99="Yes"),OFFSET('Hygiene Data'!$D$10,0,10*ROW('Hygiene Data'!D93)),NA())</f>
        <v>#N/A</v>
      </c>
      <c r="BF99" s="108" t="e">
        <f ca="true">+IF(AND(ISNUMBER(OFFSET('Hygiene Data'!$E$6,0,10*ROW('Hygiene Data'!E93))),'Data Summary'!DU99="Yes"),OFFSET('Hygiene Data'!$E$6,0,10*ROW('Hygiene Data'!E93)),NA())</f>
        <v>#N/A</v>
      </c>
      <c r="BG99" s="108" t="e">
        <f ca="true">+IF(AND(ISNUMBER(OFFSET('Hygiene Data'!$E$8,0,10*ROW('Hygiene Data'!E93))),'Data Summary'!DV99="Yes"),OFFSET('Hygiene Data'!$E$8,0,10*ROW('Hygiene Data'!E93)),NA())</f>
        <v>#N/A</v>
      </c>
      <c r="BH99" s="108" t="e">
        <f ca="true">+IF(AND(ISNUMBER(OFFSET('Hygiene Data'!$E$10,0,10*ROW('Hygiene Data'!E93))),'Data Summary'!DW99="Yes"),OFFSET('Hygiene Data'!$E$10,0,10*ROW('Hygiene Data'!E93)),NA())</f>
        <v>#N/A</v>
      </c>
      <c r="BI99" s="108" t="e">
        <f ca="true">+IF(AND(ISNUMBER(OFFSET('Hygiene Data'!$F$6,0,10*ROW('Hygiene Data'!F93))),'Data Summary'!DX99="Yes"),OFFSET('Hygiene Data'!$F$6,0,10*ROW('Hygiene Data'!F93)),NA())</f>
        <v>#N/A</v>
      </c>
      <c r="BJ99" s="108" t="e">
        <f ca="true">+IF(AND(ISNUMBER(OFFSET('Hygiene Data'!$F$8,0,10*ROW('Hygiene Data'!F93))),'Data Summary'!DY99="Yes"),OFFSET('Hygiene Data'!$F$8,0,10*ROW('Hygiene Data'!F93)),NA())</f>
        <v>#N/A</v>
      </c>
      <c r="BK99" s="108" t="e">
        <f ca="true">+IF(AND(ISNUMBER(OFFSET('Hygiene Data'!$F$10,0,10*ROW('Hygiene Data'!F93))),'Data Summary'!DZ99="Yes"),OFFSET('Hygiene Data'!$F$10,0,10*ROW('Hygiene Data'!F93)),NA())</f>
        <v>#N/A</v>
      </c>
      <c r="BL99" s="108" t="e">
        <f ca="true">+IF(AND(ISNUMBER(OFFSET('Hygiene Data'!$G$6,0,10*ROW('Hygiene Data'!G93))),'Data Summary'!EA99="Yes"),OFFSET('Hygiene Data'!$G$6,0,10*ROW('Hygiene Data'!G93)),NA())</f>
        <v>#N/A</v>
      </c>
      <c r="BM99" s="108" t="e">
        <f ca="true">+IF(AND(ISNUMBER(OFFSET('Hygiene Data'!$G$8,0,10*ROW('Hygiene Data'!G93))),'Data Summary'!EB99="Yes"),OFFSET('Hygiene Data'!$G$8,0,10*ROW('Hygiene Data'!G93)),NA())</f>
        <v>#N/A</v>
      </c>
      <c r="BN99" s="108" t="e">
        <f ca="true">+IF(AND(ISNUMBER(OFFSET('Hygiene Data'!$G$10,0,10*ROW('Hygiene Data'!G93))),'Data Summary'!EC99="Yes"),OFFSET('Hygiene Data'!$G$10,0,10*ROW('Hygiene Data'!G93)),NA())</f>
        <v>#N/A</v>
      </c>
      <c r="BO99" s="108" t="e">
        <f ca="true">+IF(AND(ISNUMBER(OFFSET('Hygiene Data'!$H$6,0,10*ROW('Hygiene Data'!H93))),'Data Summary'!ED99="Yes"),OFFSET('Hygiene Data'!$H$6,0,10*ROW('Hygiene Data'!H93)),NA())</f>
        <v>#N/A</v>
      </c>
      <c r="BP99" s="108" t="e">
        <f ca="true">+IF(AND(ISNUMBER(OFFSET('Hygiene Data'!$H$8,0,10*ROW('Hygiene Data'!H93))),'Data Summary'!EE99="Yes"),OFFSET('Hygiene Data'!$H$8,0,10*ROW('Hygiene Data'!H93)),NA())</f>
        <v>#N/A</v>
      </c>
      <c r="BQ99" s="108" t="e">
        <f ca="true">+IF(AND(ISNUMBER(OFFSET('Hygiene Data'!$H$10,0,10*ROW('Hygiene Data'!H93))),'Data Summary'!EF99="Yes"),OFFSET('Hygiene Data'!$H$10,0,10*ROW('Hygiene Data'!H93)),NA())</f>
        <v>#N/A</v>
      </c>
    </row>
    <row r="100" x14ac:dyDescent="0.2">
      <c r="A100" s="56" t="e">
        <f ca="true">+IF(OFFSET('Water Data'!$B$1,0,10*ROW('Water Data'!B94))="",NA(),OFFSET('Water Data'!$B$1,0,10*ROW('Water Data'!B94)))</f>
        <v>#N/A</v>
      </c>
      <c r="B100" s="56" t="e">
        <f ca="true">+IF(OFFSET('Water Data'!$A$3,0,10*ROW('Water Data'!A97))="",NA(),OFFSET('Water Data'!$A$3,0,10*ROW('Water Data'!A97)))</f>
        <v>#N/A</v>
      </c>
      <c r="C100" s="56" t="e">
        <f ca="true">+IF(OFFSET('Water Data'!$C$3,0,10*ROW('Water Data'!C97))="",NA(),OFFSET('Water Data'!$C$3,0,10*ROW('Water Data'!C97)))</f>
        <v>#N/A</v>
      </c>
      <c r="D100" s="57" t="e">
        <f ca="true">+IF(AND(ISNUMBER(OFFSET('Water Data'!$C$5,0,10*ROW('Water Data'!C94))),'Data Summary'!BS100="Yes"),100-OFFSET('Water Data'!$C$5,0,10*ROW('Water Data'!C94)),NA())</f>
        <v>#N/A</v>
      </c>
      <c r="E100" s="57" t="e">
        <f ca="true">+IF(AND(ISNUMBER(OFFSET('Water Data'!$C$7,0,10*ROW('Water Data'!C94))),'Data Summary'!BT100="Yes"),OFFSET('Water Data'!$C$7,0,10*ROW('Water Data'!C94)),NA())</f>
        <v>#N/A</v>
      </c>
      <c r="F100" s="57" t="e">
        <f ca="true">+IF(AND(ISNUMBER(OFFSET('Water Data'!$C$10,0,10*ROW('Water Data'!C94))),'Data Summary'!BU100="Yes"),OFFSET('Water Data'!$C$10,0,10*ROW('Water Data'!C94)),NA())</f>
        <v>#N/A</v>
      </c>
      <c r="G100" s="57" t="e">
        <f ca="true">+IF(AND(ISNUMBER(OFFSET('Water Data'!$D$5,0,10*ROW('Water Data'!D94))),'Data Summary'!BV100="Yes"),100-OFFSET('Water Data'!$D$5,0,10*ROW('Water Data'!D94)),NA())</f>
        <v>#N/A</v>
      </c>
      <c r="H100" s="57" t="e">
        <f ca="true">+IF(AND(ISNUMBER(OFFSET('Water Data'!$D$7,0,10*ROW('Water Data'!D94))),'Data Summary'!BW100="Yes"),OFFSET('Water Data'!$D$7,0,10*ROW('Water Data'!D94)),NA())</f>
        <v>#N/A</v>
      </c>
      <c r="I100" s="57" t="e">
        <f ca="true">+IF(AND(ISNUMBER(OFFSET('Water Data'!$D$10,0,10*ROW('Water Data'!D94))),'Data Summary'!BX100="Yes"),OFFSET('Water Data'!$D$10,0,10*ROW('Water Data'!D94)),NA())</f>
        <v>#N/A</v>
      </c>
      <c r="J100" s="57" t="e">
        <f ca="true">+IF(AND(ISNUMBER(OFFSET('Water Data'!$E$5,0,10*ROW('Water Data'!E94))),'Data Summary'!BY100="Yes"),100-OFFSET('Water Data'!$E$5,0,10*ROW('Water Data'!E94)),NA())</f>
        <v>#N/A</v>
      </c>
      <c r="K100" s="57" t="e">
        <f ca="true">+IF(AND(ISNUMBER(OFFSET('Water Data'!$E$7,0,10*ROW('Water Data'!E94))),'Data Summary'!BZ100="Yes"),OFFSET('Water Data'!$E$7,0,10*ROW('Water Data'!E94)),NA())</f>
        <v>#N/A</v>
      </c>
      <c r="L100" s="57" t="e">
        <f ca="true">+IF(AND(ISNUMBER(OFFSET('Water Data'!$E$10,0,10*ROW('Water Data'!E94))),'Data Summary'!CA100="Yes"),OFFSET('Water Data'!$E$10,0,10*ROW('Water Data'!E94)),NA())</f>
        <v>#N/A</v>
      </c>
      <c r="M100" s="57" t="e">
        <f ca="true">+IF(AND(ISNUMBER(OFFSET('Water Data'!$F$5,0,10*ROW('Water Data'!F94))),'Data Summary'!CB100="Yes"),100-OFFSET('Water Data'!$F$5,0,10*ROW('Water Data'!F94)),NA())</f>
        <v>#N/A</v>
      </c>
      <c r="N100" s="57" t="e">
        <f ca="true">+IF(AND(ISNUMBER(OFFSET('Water Data'!$F$7,0,10*ROW('Water Data'!F94))),'Data Summary'!CC100="Yes"),OFFSET('Water Data'!$F$7,0,10*ROW('Water Data'!F94)),NA())</f>
        <v>#N/A</v>
      </c>
      <c r="O100" s="57" t="e">
        <f ca="true">+IF(AND(ISNUMBER(OFFSET('Water Data'!$F$10,0,10*ROW('Water Data'!F94))),'Data Summary'!CD100="Yes"),OFFSET('Water Data'!$F$10,0,10*ROW('Water Data'!F94)),NA())</f>
        <v>#N/A</v>
      </c>
      <c r="P100" s="57" t="e">
        <f ca="true">+IF(AND(ISNUMBER(OFFSET('Water Data'!$G$5,0,10*ROW('Water Data'!G94))),'Data Summary'!CE100="Yes"),100-OFFSET('Water Data'!$G$5,0,10*ROW('Water Data'!G94)),NA())</f>
        <v>#N/A</v>
      </c>
      <c r="Q100" s="57" t="e">
        <f ca="true">+IF(AND(ISNUMBER(OFFSET('Water Data'!$G$7,0,10*ROW('Water Data'!G94))),'Data Summary'!CF100="Yes"),OFFSET('Water Data'!$G$7,0,10*ROW('Water Data'!G94)),NA())</f>
        <v>#N/A</v>
      </c>
      <c r="R100" s="57" t="e">
        <f ca="true">+IF(AND(ISNUMBER(OFFSET('Water Data'!$G$10,0,10*ROW('Water Data'!G94))),'Data Summary'!CG100="Yes"),OFFSET('Water Data'!$G$10,0,10*ROW('Water Data'!G94)),NA())</f>
        <v>#N/A</v>
      </c>
      <c r="S100" s="57" t="e">
        <f ca="true">+IF(AND(ISNUMBER(OFFSET('Water Data'!$H$5,0,10*ROW('Water Data'!H94))),'Data Summary'!CH100="Yes"),100-OFFSET('Water Data'!$H$5,0,10*ROW('Water Data'!H94)),NA())</f>
        <v>#N/A</v>
      </c>
      <c r="T100" s="57" t="e">
        <f ca="true">+IF(AND(ISNUMBER(OFFSET('Water Data'!$H$7,0,10*ROW('Water Data'!H94))),'Data Summary'!CI100="Yes"),OFFSET('Water Data'!$H$7,0,10*ROW('Water Data'!H94)),NA())</f>
        <v>#N/A</v>
      </c>
      <c r="U100" s="57" t="e">
        <f ca="true">+IF(AND(ISNUMBER(OFFSET('Water Data'!$H$10,0,10*ROW('Water Data'!H94))),'Data Summary'!CJ100="Yes"),OFFSET('Water Data'!$H$10,0,10*ROW('Water Data'!H94)),NA())</f>
        <v>#N/A</v>
      </c>
      <c r="V100" s="103" t="e">
        <f ca="true">+IF(AND(ISNUMBER(OFFSET('Sanitation Data'!$C$5,0,10*ROW('Sanitation Data'!C94))),'Data Summary'!CK100="Yes"),100-OFFSET('Sanitation Data'!$C$5,0,10*ROW('Sanitation Data'!C94)),NA())</f>
        <v>#N/A</v>
      </c>
      <c r="W100" s="103" t="e">
        <f ca="true">+IF(AND(ISNUMBER(OFFSET('Sanitation Data'!$C$7,0,10*ROW('Sanitation Data'!C94))),'Data Summary'!CL100="Yes"),OFFSET('Sanitation Data'!$C$7,0,10*ROW('Sanitation Data'!C94)),NA())</f>
        <v>#N/A</v>
      </c>
      <c r="X100" s="103" t="e">
        <f ca="true">+IF(AND(ISNUMBER(OFFSET('Sanitation Data'!$C$11,0,10*ROW('Sanitation Data'!C94))),'Data Summary'!CM100="Yes"),OFFSET('Sanitation Data'!$C$11,0,10*ROW('Sanitation Data'!C94)),NA())</f>
        <v>#N/A</v>
      </c>
      <c r="Y100" s="103" t="e">
        <f ca="true">+IF(AND(ISNUMBER(OFFSET('Sanitation Data'!$C$12,0,10*ROW('Sanitation Data'!C94))),'Data Summary'!CN100="Yes"),OFFSET('Sanitation Data'!$C$12,0,10*ROW('Sanitation Data'!C94)),NA())</f>
        <v>#N/A</v>
      </c>
      <c r="Z100" s="103" t="e">
        <f ca="true">+IF(AND(ISNUMBER(OFFSET('Sanitation Data'!$C$13,0,10*ROW('Sanitation Data'!C94))),'Data Summary'!CO100="Yes"),OFFSET('Sanitation Data'!$C$13,0,10*ROW('Sanitation Data'!C94)),NA())</f>
        <v>#N/A</v>
      </c>
      <c r="AA100" s="103" t="e">
        <f ca="true">+IF(AND(ISNUMBER(OFFSET('Sanitation Data'!$D$5,0,10*ROW('Sanitation Data'!D94))),'Data Summary'!CP100="Yes"),100-OFFSET('Sanitation Data'!$D$5,0,10*ROW('Sanitation Data'!D94)),NA())</f>
        <v>#N/A</v>
      </c>
      <c r="AB100" s="103" t="e">
        <f ca="true">+IF(AND(ISNUMBER(OFFSET('Sanitation Data'!$D$7,0,10*ROW('Sanitation Data'!D94))),'Data Summary'!CQ100="Yes"),OFFSET('Sanitation Data'!$D$7,0,10*ROW('Sanitation Data'!D94)),NA())</f>
        <v>#N/A</v>
      </c>
      <c r="AC100" s="103" t="e">
        <f ca="true">+IF(AND(ISNUMBER(OFFSET('Sanitation Data'!$D$11,0,10*ROW('Sanitation Data'!D94))),'Data Summary'!CR100="Yes"),OFFSET('Sanitation Data'!$D$11,0,10*ROW('Sanitation Data'!D94)),NA())</f>
        <v>#N/A</v>
      </c>
      <c r="AD100" s="103" t="e">
        <f ca="true">+IF(AND(ISNUMBER(OFFSET('Sanitation Data'!$D$12,0,10*ROW('Sanitation Data'!D94))),'Data Summary'!CS100="Yes"),OFFSET('Sanitation Data'!$D$12,0,10*ROW('Sanitation Data'!D94)),NA())</f>
        <v>#N/A</v>
      </c>
      <c r="AE100" s="103" t="e">
        <f ca="true">+IF(AND(ISNUMBER(OFFSET('Sanitation Data'!$D$13,0,10*ROW('Sanitation Data'!D94))),'Data Summary'!CT100="Yes"),OFFSET('Sanitation Data'!$D$13,0,10*ROW('Sanitation Data'!D94)),NA())</f>
        <v>#N/A</v>
      </c>
      <c r="AF100" s="103" t="e">
        <f ca="true">+IF(AND(ISNUMBER(OFFSET('Sanitation Data'!$E$5,0,10*ROW('Sanitation Data'!E94))),'Data Summary'!CU100="Yes"),100-OFFSET('Sanitation Data'!$E$5,0,10*ROW('Sanitation Data'!E94)),NA())</f>
        <v>#N/A</v>
      </c>
      <c r="AG100" s="103" t="e">
        <f ca="true">+IF(AND(ISNUMBER(OFFSET('Sanitation Data'!$E$7,0,10*ROW('Sanitation Data'!E94))),'Data Summary'!CV100="Yes"),OFFSET('Sanitation Data'!$E$7,0,10*ROW('Sanitation Data'!E94)),NA())</f>
        <v>#N/A</v>
      </c>
      <c r="AH100" s="103" t="e">
        <f ca="true">+IF(AND(ISNUMBER(OFFSET('Sanitation Data'!$E$11,0,10*ROW('Sanitation Data'!E94))),'Data Summary'!CW100="Yes"),OFFSET('Sanitation Data'!$E$11,0,10*ROW('Sanitation Data'!E94)),NA())</f>
        <v>#N/A</v>
      </c>
      <c r="AI100" s="103" t="e">
        <f ca="true">+IF(AND(ISNUMBER(OFFSET('Sanitation Data'!$E$12,0,10*ROW('Sanitation Data'!E94))),'Data Summary'!CX100="Yes"),OFFSET('Sanitation Data'!$E$12,0,10*ROW('Sanitation Data'!E94)),NA())</f>
        <v>#N/A</v>
      </c>
      <c r="AJ100" s="103" t="e">
        <f ca="true">+IF(AND(ISNUMBER(OFFSET('Sanitation Data'!$E$13,0,10*ROW('Sanitation Data'!E94))),'Data Summary'!CY100="Yes"),OFFSET('Sanitation Data'!$E$13,0,10*ROW('Sanitation Data'!E94)),NA())</f>
        <v>#N/A</v>
      </c>
      <c r="AK100" s="103" t="e">
        <f ca="true">+IF(AND(ISNUMBER(OFFSET('Sanitation Data'!$F$5,0,10*ROW('Sanitation Data'!F94))),'Data Summary'!CZ100="Yes"),100-OFFSET('Sanitation Data'!$F$5,0,10*ROW('Sanitation Data'!F94)),NA())</f>
        <v>#N/A</v>
      </c>
      <c r="AL100" s="103" t="e">
        <f ca="true">+IF(AND(ISNUMBER(OFFSET('Sanitation Data'!$F$7,0,10*ROW('Sanitation Data'!F94))),'Data Summary'!DA100="Yes"),OFFSET('Sanitation Data'!$F$7,0,10*ROW('Sanitation Data'!F94)),NA())</f>
        <v>#N/A</v>
      </c>
      <c r="AM100" s="103" t="e">
        <f ca="true">+IF(AND(ISNUMBER(OFFSET('Sanitation Data'!$F$11,0,10*ROW('Sanitation Data'!F94))),'Data Summary'!DB100="Yes"),OFFSET('Sanitation Data'!$F$11,0,10*ROW('Sanitation Data'!F94)),NA())</f>
        <v>#N/A</v>
      </c>
      <c r="AN100" s="103" t="e">
        <f ca="true">+IF(AND(ISNUMBER(OFFSET('Sanitation Data'!$F$12,0,10*ROW('Sanitation Data'!F94))),'Data Summary'!DC100="Yes"),OFFSET('Sanitation Data'!$F$12,0,10*ROW('Sanitation Data'!F94)),NA())</f>
        <v>#N/A</v>
      </c>
      <c r="AO100" s="103" t="e">
        <f ca="true">+IF(AND(ISNUMBER(OFFSET('Sanitation Data'!$F$13,0,10*ROW('Sanitation Data'!F94))),'Data Summary'!DD100="Yes"),OFFSET('Sanitation Data'!$F$13,0,10*ROW('Sanitation Data'!F94)),NA())</f>
        <v>#N/A</v>
      </c>
      <c r="AP100" s="103" t="e">
        <f ca="true">+IF(AND(ISNUMBER(OFFSET('Sanitation Data'!$G$5,0,10*ROW('Sanitation Data'!G94))),'Data Summary'!DE100="Yes"),100-OFFSET('Sanitation Data'!$G$5,0,10*ROW('Sanitation Data'!G94)),NA())</f>
        <v>#N/A</v>
      </c>
      <c r="AQ100" s="103" t="e">
        <f ca="true">+IF(AND(ISNUMBER(OFFSET('Sanitation Data'!$G$7,0,10*ROW('Sanitation Data'!G94))),'Data Summary'!DF100="Yes"),OFFSET('Sanitation Data'!$G$7,0,10*ROW('Sanitation Data'!G94)),NA())</f>
        <v>#N/A</v>
      </c>
      <c r="AR100" s="103" t="e">
        <f ca="true">+IF(AND(ISNUMBER(OFFSET('Sanitation Data'!$G$11,0,10*ROW('Sanitation Data'!G94))),'Data Summary'!DG100="Yes"),OFFSET('Sanitation Data'!$G$11,0,10*ROW('Sanitation Data'!G94)),NA())</f>
        <v>#N/A</v>
      </c>
      <c r="AS100" s="103" t="e">
        <f ca="true">+IF(AND(ISNUMBER(OFFSET('Sanitation Data'!$G$12,0,10*ROW('Sanitation Data'!G94))),'Data Summary'!DH100="Yes"),OFFSET('Sanitation Data'!$G$12,0,10*ROW('Sanitation Data'!G94)),NA())</f>
        <v>#N/A</v>
      </c>
      <c r="AT100" s="103" t="e">
        <f ca="true">+IF(AND(ISNUMBER(OFFSET('Sanitation Data'!$G$13,0,10*ROW('Sanitation Data'!G94))),'Data Summary'!DI100="Yes"),OFFSET('Sanitation Data'!$G$13,0,10*ROW('Sanitation Data'!G94)),NA())</f>
        <v>#N/A</v>
      </c>
      <c r="AU100" s="103" t="e">
        <f ca="true">+IF(AND(ISNUMBER(OFFSET('Sanitation Data'!$H$5,0,10*ROW('Sanitation Data'!H94))),'Data Summary'!DJ100="Yes"),100-OFFSET('Sanitation Data'!$H$5,0,10*ROW('Sanitation Data'!H94)),NA())</f>
        <v>#N/A</v>
      </c>
      <c r="AV100" s="103" t="e">
        <f ca="true">+IF(AND(ISNUMBER(OFFSET('Sanitation Data'!$H$7,0,10*ROW('Sanitation Data'!H94))),'Data Summary'!DK100="Yes"),OFFSET('Sanitation Data'!$H$7,0,10*ROW('Sanitation Data'!H94)),NA())</f>
        <v>#N/A</v>
      </c>
      <c r="AW100" s="103" t="e">
        <f ca="true">+IF(AND(ISNUMBER(OFFSET('Sanitation Data'!$H$11,0,10*ROW('Sanitation Data'!H94))),'Data Summary'!DL100="Yes"),OFFSET('Sanitation Data'!$H$11,0,10*ROW('Sanitation Data'!H94)),NA())</f>
        <v>#N/A</v>
      </c>
      <c r="AX100" s="103" t="e">
        <f ca="true">+IF(AND(ISNUMBER(OFFSET('Sanitation Data'!$H$12,0,10*ROW('Sanitation Data'!H94))),'Data Summary'!DM100="Yes"),OFFSET('Sanitation Data'!$H$12,0,10*ROW('Sanitation Data'!H94)),NA())</f>
        <v>#N/A</v>
      </c>
      <c r="AY100" s="103" t="e">
        <f ca="true">+IF(AND(ISNUMBER(OFFSET('Sanitation Data'!$H$13,0,10*ROW('Sanitation Data'!H94))),'Data Summary'!DN100="Yes"),OFFSET('Sanitation Data'!$H$13,0,10*ROW('Sanitation Data'!H94)),NA())</f>
        <v>#N/A</v>
      </c>
      <c r="AZ100" s="108" t="e">
        <f ca="true">+IF(AND(ISNUMBER(OFFSET('Hygiene Data'!$C$6,0,10*ROW('Hygiene Data'!C94))),'Data Summary'!DO100="Yes"),OFFSET('Hygiene Data'!$C$6,0,10*ROW('Hygiene Data'!C94)),NA())</f>
        <v>#N/A</v>
      </c>
      <c r="BA100" s="108" t="e">
        <f ca="true">+IF(AND(ISNUMBER(OFFSET('Hygiene Data'!$C$8,0,10*ROW('Hygiene Data'!C94))),'Data Summary'!DP100="Yes"),OFFSET('Hygiene Data'!$C$8,0,10*ROW('Hygiene Data'!C94)),NA())</f>
        <v>#N/A</v>
      </c>
      <c r="BB100" s="108" t="e">
        <f ca="true">+IF(AND(ISNUMBER(OFFSET('Hygiene Data'!$C$10,0,10*ROW('Hygiene Data'!C94))),'Data Summary'!DQ100="Yes"),OFFSET('Hygiene Data'!$C$10,0,10*ROW('Hygiene Data'!C94)),NA())</f>
        <v>#N/A</v>
      </c>
      <c r="BC100" s="108" t="e">
        <f ca="true">+IF(AND(ISNUMBER(OFFSET('Hygiene Data'!$D$6,0,10*ROW('Hygiene Data'!D94))),'Data Summary'!DR100="Yes"),OFFSET('Hygiene Data'!$D$6,0,10*ROW('Hygiene Data'!D94)),NA())</f>
        <v>#N/A</v>
      </c>
      <c r="BD100" s="108" t="e">
        <f ca="true">+IF(AND(ISNUMBER(OFFSET('Hygiene Data'!$D$8,0,10*ROW('Hygiene Data'!D94))),'Data Summary'!DS100="Yes"),OFFSET('Hygiene Data'!$D$8,0,10*ROW('Hygiene Data'!D94)),NA())</f>
        <v>#N/A</v>
      </c>
      <c r="BE100" s="108" t="e">
        <f ca="true">+IF(AND(ISNUMBER(OFFSET('Hygiene Data'!$D$10,0,10*ROW('Hygiene Data'!D94))),'Data Summary'!DT100="Yes"),OFFSET('Hygiene Data'!$D$10,0,10*ROW('Hygiene Data'!D94)),NA())</f>
        <v>#N/A</v>
      </c>
      <c r="BF100" s="108" t="e">
        <f ca="true">+IF(AND(ISNUMBER(OFFSET('Hygiene Data'!$E$6,0,10*ROW('Hygiene Data'!E94))),'Data Summary'!DU100="Yes"),OFFSET('Hygiene Data'!$E$6,0,10*ROW('Hygiene Data'!E94)),NA())</f>
        <v>#N/A</v>
      </c>
      <c r="BG100" s="108" t="e">
        <f ca="true">+IF(AND(ISNUMBER(OFFSET('Hygiene Data'!$E$8,0,10*ROW('Hygiene Data'!E94))),'Data Summary'!DV100="Yes"),OFFSET('Hygiene Data'!$E$8,0,10*ROW('Hygiene Data'!E94)),NA())</f>
        <v>#N/A</v>
      </c>
      <c r="BH100" s="108" t="e">
        <f ca="true">+IF(AND(ISNUMBER(OFFSET('Hygiene Data'!$E$10,0,10*ROW('Hygiene Data'!E94))),'Data Summary'!DW100="Yes"),OFFSET('Hygiene Data'!$E$10,0,10*ROW('Hygiene Data'!E94)),NA())</f>
        <v>#N/A</v>
      </c>
      <c r="BI100" s="108" t="e">
        <f ca="true">+IF(AND(ISNUMBER(OFFSET('Hygiene Data'!$F$6,0,10*ROW('Hygiene Data'!F94))),'Data Summary'!DX100="Yes"),OFFSET('Hygiene Data'!$F$6,0,10*ROW('Hygiene Data'!F94)),NA())</f>
        <v>#N/A</v>
      </c>
      <c r="BJ100" s="108" t="e">
        <f ca="true">+IF(AND(ISNUMBER(OFFSET('Hygiene Data'!$F$8,0,10*ROW('Hygiene Data'!F94))),'Data Summary'!DY100="Yes"),OFFSET('Hygiene Data'!$F$8,0,10*ROW('Hygiene Data'!F94)),NA())</f>
        <v>#N/A</v>
      </c>
      <c r="BK100" s="108" t="e">
        <f ca="true">+IF(AND(ISNUMBER(OFFSET('Hygiene Data'!$F$10,0,10*ROW('Hygiene Data'!F94))),'Data Summary'!DZ100="Yes"),OFFSET('Hygiene Data'!$F$10,0,10*ROW('Hygiene Data'!F94)),NA())</f>
        <v>#N/A</v>
      </c>
      <c r="BL100" s="108" t="e">
        <f ca="true">+IF(AND(ISNUMBER(OFFSET('Hygiene Data'!$G$6,0,10*ROW('Hygiene Data'!G94))),'Data Summary'!EA100="Yes"),OFFSET('Hygiene Data'!$G$6,0,10*ROW('Hygiene Data'!G94)),NA())</f>
        <v>#N/A</v>
      </c>
      <c r="BM100" s="108" t="e">
        <f ca="true">+IF(AND(ISNUMBER(OFFSET('Hygiene Data'!$G$8,0,10*ROW('Hygiene Data'!G94))),'Data Summary'!EB100="Yes"),OFFSET('Hygiene Data'!$G$8,0,10*ROW('Hygiene Data'!G94)),NA())</f>
        <v>#N/A</v>
      </c>
      <c r="BN100" s="108" t="e">
        <f ca="true">+IF(AND(ISNUMBER(OFFSET('Hygiene Data'!$G$10,0,10*ROW('Hygiene Data'!G94))),'Data Summary'!EC100="Yes"),OFFSET('Hygiene Data'!$G$10,0,10*ROW('Hygiene Data'!G94)),NA())</f>
        <v>#N/A</v>
      </c>
      <c r="BO100" s="108" t="e">
        <f ca="true">+IF(AND(ISNUMBER(OFFSET('Hygiene Data'!$H$6,0,10*ROW('Hygiene Data'!H94))),'Data Summary'!ED100="Yes"),OFFSET('Hygiene Data'!$H$6,0,10*ROW('Hygiene Data'!H94)),NA())</f>
        <v>#N/A</v>
      </c>
      <c r="BP100" s="108" t="e">
        <f ca="true">+IF(AND(ISNUMBER(OFFSET('Hygiene Data'!$H$8,0,10*ROW('Hygiene Data'!H94))),'Data Summary'!EE100="Yes"),OFFSET('Hygiene Data'!$H$8,0,10*ROW('Hygiene Data'!H94)),NA())</f>
        <v>#N/A</v>
      </c>
      <c r="BQ100" s="108" t="e">
        <f ca="true">+IF(AND(ISNUMBER(OFFSET('Hygiene Data'!$H$10,0,10*ROW('Hygiene Data'!H94))),'Data Summary'!EF100="Yes"),OFFSET('Hygiene Data'!$H$10,0,10*ROW('Hygiene Data'!H94)),NA())</f>
        <v>#N/A</v>
      </c>
    </row>
    <row r="101" x14ac:dyDescent="0.2">
      <c r="A101" s="56" t="e">
        <f ca="true">+IF(OFFSET('Water Data'!$B$1,0,10*ROW('Water Data'!B95))="",NA(),OFFSET('Water Data'!$B$1,0,10*ROW('Water Data'!B95)))</f>
        <v>#N/A</v>
      </c>
      <c r="B101" s="56" t="e">
        <f ca="true">+IF(OFFSET('Water Data'!$A$3,0,10*ROW('Water Data'!A98))="",NA(),OFFSET('Water Data'!$A$3,0,10*ROW('Water Data'!A98)))</f>
        <v>#N/A</v>
      </c>
      <c r="C101" s="56" t="e">
        <f ca="true">+IF(OFFSET('Water Data'!$C$3,0,10*ROW('Water Data'!C98))="",NA(),OFFSET('Water Data'!$C$3,0,10*ROW('Water Data'!C98)))</f>
        <v>#N/A</v>
      </c>
      <c r="D101" s="57" t="e">
        <f ca="true">+IF(AND(ISNUMBER(OFFSET('Water Data'!$C$5,0,10*ROW('Water Data'!C95))),'Data Summary'!BS101="Yes"),100-OFFSET('Water Data'!$C$5,0,10*ROW('Water Data'!C95)),NA())</f>
        <v>#N/A</v>
      </c>
      <c r="E101" s="57" t="e">
        <f ca="true">+IF(AND(ISNUMBER(OFFSET('Water Data'!$C$7,0,10*ROW('Water Data'!C95))),'Data Summary'!BT101="Yes"),OFFSET('Water Data'!$C$7,0,10*ROW('Water Data'!C95)),NA())</f>
        <v>#N/A</v>
      </c>
      <c r="F101" s="57" t="e">
        <f ca="true">+IF(AND(ISNUMBER(OFFSET('Water Data'!$C$10,0,10*ROW('Water Data'!C95))),'Data Summary'!BU101="Yes"),OFFSET('Water Data'!$C$10,0,10*ROW('Water Data'!C95)),NA())</f>
        <v>#N/A</v>
      </c>
      <c r="G101" s="57" t="e">
        <f ca="true">+IF(AND(ISNUMBER(OFFSET('Water Data'!$D$5,0,10*ROW('Water Data'!D95))),'Data Summary'!BV101="Yes"),100-OFFSET('Water Data'!$D$5,0,10*ROW('Water Data'!D95)),NA())</f>
        <v>#N/A</v>
      </c>
      <c r="H101" s="57" t="e">
        <f ca="true">+IF(AND(ISNUMBER(OFFSET('Water Data'!$D$7,0,10*ROW('Water Data'!D95))),'Data Summary'!BW101="Yes"),OFFSET('Water Data'!$D$7,0,10*ROW('Water Data'!D95)),NA())</f>
        <v>#N/A</v>
      </c>
      <c r="I101" s="57" t="e">
        <f ca="true">+IF(AND(ISNUMBER(OFFSET('Water Data'!$D$10,0,10*ROW('Water Data'!D95))),'Data Summary'!BX101="Yes"),OFFSET('Water Data'!$D$10,0,10*ROW('Water Data'!D95)),NA())</f>
        <v>#N/A</v>
      </c>
      <c r="J101" s="57" t="e">
        <f ca="true">+IF(AND(ISNUMBER(OFFSET('Water Data'!$E$5,0,10*ROW('Water Data'!E95))),'Data Summary'!BY101="Yes"),100-OFFSET('Water Data'!$E$5,0,10*ROW('Water Data'!E95)),NA())</f>
        <v>#N/A</v>
      </c>
      <c r="K101" s="57" t="e">
        <f ca="true">+IF(AND(ISNUMBER(OFFSET('Water Data'!$E$7,0,10*ROW('Water Data'!E95))),'Data Summary'!BZ101="Yes"),OFFSET('Water Data'!$E$7,0,10*ROW('Water Data'!E95)),NA())</f>
        <v>#N/A</v>
      </c>
      <c r="L101" s="57" t="e">
        <f ca="true">+IF(AND(ISNUMBER(OFFSET('Water Data'!$E$10,0,10*ROW('Water Data'!E95))),'Data Summary'!CA101="Yes"),OFFSET('Water Data'!$E$10,0,10*ROW('Water Data'!E95)),NA())</f>
        <v>#N/A</v>
      </c>
      <c r="M101" s="57" t="e">
        <f ca="true">+IF(AND(ISNUMBER(OFFSET('Water Data'!$F$5,0,10*ROW('Water Data'!F95))),'Data Summary'!CB101="Yes"),100-OFFSET('Water Data'!$F$5,0,10*ROW('Water Data'!F95)),NA())</f>
        <v>#N/A</v>
      </c>
      <c r="N101" s="57" t="e">
        <f ca="true">+IF(AND(ISNUMBER(OFFSET('Water Data'!$F$7,0,10*ROW('Water Data'!F95))),'Data Summary'!CC101="Yes"),OFFSET('Water Data'!$F$7,0,10*ROW('Water Data'!F95)),NA())</f>
        <v>#N/A</v>
      </c>
      <c r="O101" s="57" t="e">
        <f ca="true">+IF(AND(ISNUMBER(OFFSET('Water Data'!$F$10,0,10*ROW('Water Data'!F95))),'Data Summary'!CD101="Yes"),OFFSET('Water Data'!$F$10,0,10*ROW('Water Data'!F95)),NA())</f>
        <v>#N/A</v>
      </c>
      <c r="P101" s="57" t="e">
        <f ca="true">+IF(AND(ISNUMBER(OFFSET('Water Data'!$G$5,0,10*ROW('Water Data'!G95))),'Data Summary'!CE101="Yes"),100-OFFSET('Water Data'!$G$5,0,10*ROW('Water Data'!G95)),NA())</f>
        <v>#N/A</v>
      </c>
      <c r="Q101" s="57" t="e">
        <f ca="true">+IF(AND(ISNUMBER(OFFSET('Water Data'!$G$7,0,10*ROW('Water Data'!G95))),'Data Summary'!CF101="Yes"),OFFSET('Water Data'!$G$7,0,10*ROW('Water Data'!G95)),NA())</f>
        <v>#N/A</v>
      </c>
      <c r="R101" s="57" t="e">
        <f ca="true">+IF(AND(ISNUMBER(OFFSET('Water Data'!$G$10,0,10*ROW('Water Data'!G95))),'Data Summary'!CG101="Yes"),OFFSET('Water Data'!$G$10,0,10*ROW('Water Data'!G95)),NA())</f>
        <v>#N/A</v>
      </c>
      <c r="S101" s="57" t="e">
        <f ca="true">+IF(AND(ISNUMBER(OFFSET('Water Data'!$H$5,0,10*ROW('Water Data'!H95))),'Data Summary'!CH101="Yes"),100-OFFSET('Water Data'!$H$5,0,10*ROW('Water Data'!H95)),NA())</f>
        <v>#N/A</v>
      </c>
      <c r="T101" s="57" t="e">
        <f ca="true">+IF(AND(ISNUMBER(OFFSET('Water Data'!$H$7,0,10*ROW('Water Data'!H95))),'Data Summary'!CI101="Yes"),OFFSET('Water Data'!$H$7,0,10*ROW('Water Data'!H95)),NA())</f>
        <v>#N/A</v>
      </c>
      <c r="U101" s="57" t="e">
        <f ca="true">+IF(AND(ISNUMBER(OFFSET('Water Data'!$H$10,0,10*ROW('Water Data'!H95))),'Data Summary'!CJ101="Yes"),OFFSET('Water Data'!$H$10,0,10*ROW('Water Data'!H95)),NA())</f>
        <v>#N/A</v>
      </c>
      <c r="V101" s="103" t="e">
        <f ca="true">+IF(AND(ISNUMBER(OFFSET('Sanitation Data'!$C$5,0,10*ROW('Sanitation Data'!C95))),'Data Summary'!CK101="Yes"),100-OFFSET('Sanitation Data'!$C$5,0,10*ROW('Sanitation Data'!C95)),NA())</f>
        <v>#N/A</v>
      </c>
      <c r="W101" s="103" t="e">
        <f ca="true">+IF(AND(ISNUMBER(OFFSET('Sanitation Data'!$C$7,0,10*ROW('Sanitation Data'!C95))),'Data Summary'!CL101="Yes"),OFFSET('Sanitation Data'!$C$7,0,10*ROW('Sanitation Data'!C95)),NA())</f>
        <v>#N/A</v>
      </c>
      <c r="X101" s="103" t="e">
        <f ca="true">+IF(AND(ISNUMBER(OFFSET('Sanitation Data'!$C$11,0,10*ROW('Sanitation Data'!C95))),'Data Summary'!CM101="Yes"),OFFSET('Sanitation Data'!$C$11,0,10*ROW('Sanitation Data'!C95)),NA())</f>
        <v>#N/A</v>
      </c>
      <c r="Y101" s="103" t="e">
        <f ca="true">+IF(AND(ISNUMBER(OFFSET('Sanitation Data'!$C$12,0,10*ROW('Sanitation Data'!C95))),'Data Summary'!CN101="Yes"),OFFSET('Sanitation Data'!$C$12,0,10*ROW('Sanitation Data'!C95)),NA())</f>
        <v>#N/A</v>
      </c>
      <c r="Z101" s="103" t="e">
        <f ca="true">+IF(AND(ISNUMBER(OFFSET('Sanitation Data'!$C$13,0,10*ROW('Sanitation Data'!C95))),'Data Summary'!CO101="Yes"),OFFSET('Sanitation Data'!$C$13,0,10*ROW('Sanitation Data'!C95)),NA())</f>
        <v>#N/A</v>
      </c>
      <c r="AA101" s="103" t="e">
        <f ca="true">+IF(AND(ISNUMBER(OFFSET('Sanitation Data'!$D$5,0,10*ROW('Sanitation Data'!D95))),'Data Summary'!CP101="Yes"),100-OFFSET('Sanitation Data'!$D$5,0,10*ROW('Sanitation Data'!D95)),NA())</f>
        <v>#N/A</v>
      </c>
      <c r="AB101" s="103" t="e">
        <f ca="true">+IF(AND(ISNUMBER(OFFSET('Sanitation Data'!$D$7,0,10*ROW('Sanitation Data'!D95))),'Data Summary'!CQ101="Yes"),OFFSET('Sanitation Data'!$D$7,0,10*ROW('Sanitation Data'!D95)),NA())</f>
        <v>#N/A</v>
      </c>
      <c r="AC101" s="103" t="e">
        <f ca="true">+IF(AND(ISNUMBER(OFFSET('Sanitation Data'!$D$11,0,10*ROW('Sanitation Data'!D95))),'Data Summary'!CR101="Yes"),OFFSET('Sanitation Data'!$D$11,0,10*ROW('Sanitation Data'!D95)),NA())</f>
        <v>#N/A</v>
      </c>
      <c r="AD101" s="103" t="e">
        <f ca="true">+IF(AND(ISNUMBER(OFFSET('Sanitation Data'!$D$12,0,10*ROW('Sanitation Data'!D95))),'Data Summary'!CS101="Yes"),OFFSET('Sanitation Data'!$D$12,0,10*ROW('Sanitation Data'!D95)),NA())</f>
        <v>#N/A</v>
      </c>
      <c r="AE101" s="103" t="e">
        <f ca="true">+IF(AND(ISNUMBER(OFFSET('Sanitation Data'!$D$13,0,10*ROW('Sanitation Data'!D95))),'Data Summary'!CT101="Yes"),OFFSET('Sanitation Data'!$D$13,0,10*ROW('Sanitation Data'!D95)),NA())</f>
        <v>#N/A</v>
      </c>
      <c r="AF101" s="103" t="e">
        <f ca="true">+IF(AND(ISNUMBER(OFFSET('Sanitation Data'!$E$5,0,10*ROW('Sanitation Data'!E95))),'Data Summary'!CU101="Yes"),100-OFFSET('Sanitation Data'!$E$5,0,10*ROW('Sanitation Data'!E95)),NA())</f>
        <v>#N/A</v>
      </c>
      <c r="AG101" s="103" t="e">
        <f ca="true">+IF(AND(ISNUMBER(OFFSET('Sanitation Data'!$E$7,0,10*ROW('Sanitation Data'!E95))),'Data Summary'!CV101="Yes"),OFFSET('Sanitation Data'!$E$7,0,10*ROW('Sanitation Data'!E95)),NA())</f>
        <v>#N/A</v>
      </c>
      <c r="AH101" s="103" t="e">
        <f ca="true">+IF(AND(ISNUMBER(OFFSET('Sanitation Data'!$E$11,0,10*ROW('Sanitation Data'!E95))),'Data Summary'!CW101="Yes"),OFFSET('Sanitation Data'!$E$11,0,10*ROW('Sanitation Data'!E95)),NA())</f>
        <v>#N/A</v>
      </c>
      <c r="AI101" s="103" t="e">
        <f ca="true">+IF(AND(ISNUMBER(OFFSET('Sanitation Data'!$E$12,0,10*ROW('Sanitation Data'!E95))),'Data Summary'!CX101="Yes"),OFFSET('Sanitation Data'!$E$12,0,10*ROW('Sanitation Data'!E95)),NA())</f>
        <v>#N/A</v>
      </c>
      <c r="AJ101" s="103" t="e">
        <f ca="true">+IF(AND(ISNUMBER(OFFSET('Sanitation Data'!$E$13,0,10*ROW('Sanitation Data'!E95))),'Data Summary'!CY101="Yes"),OFFSET('Sanitation Data'!$E$13,0,10*ROW('Sanitation Data'!E95)),NA())</f>
        <v>#N/A</v>
      </c>
      <c r="AK101" s="103" t="e">
        <f ca="true">+IF(AND(ISNUMBER(OFFSET('Sanitation Data'!$F$5,0,10*ROW('Sanitation Data'!F95))),'Data Summary'!CZ101="Yes"),100-OFFSET('Sanitation Data'!$F$5,0,10*ROW('Sanitation Data'!F95)),NA())</f>
        <v>#N/A</v>
      </c>
      <c r="AL101" s="103" t="e">
        <f ca="true">+IF(AND(ISNUMBER(OFFSET('Sanitation Data'!$F$7,0,10*ROW('Sanitation Data'!F95))),'Data Summary'!DA101="Yes"),OFFSET('Sanitation Data'!$F$7,0,10*ROW('Sanitation Data'!F95)),NA())</f>
        <v>#N/A</v>
      </c>
      <c r="AM101" s="103" t="e">
        <f ca="true">+IF(AND(ISNUMBER(OFFSET('Sanitation Data'!$F$11,0,10*ROW('Sanitation Data'!F95))),'Data Summary'!DB101="Yes"),OFFSET('Sanitation Data'!$F$11,0,10*ROW('Sanitation Data'!F95)),NA())</f>
        <v>#N/A</v>
      </c>
      <c r="AN101" s="103" t="e">
        <f ca="true">+IF(AND(ISNUMBER(OFFSET('Sanitation Data'!$F$12,0,10*ROW('Sanitation Data'!F95))),'Data Summary'!DC101="Yes"),OFFSET('Sanitation Data'!$F$12,0,10*ROW('Sanitation Data'!F95)),NA())</f>
        <v>#N/A</v>
      </c>
      <c r="AO101" s="103" t="e">
        <f ca="true">+IF(AND(ISNUMBER(OFFSET('Sanitation Data'!$F$13,0,10*ROW('Sanitation Data'!F95))),'Data Summary'!DD101="Yes"),OFFSET('Sanitation Data'!$F$13,0,10*ROW('Sanitation Data'!F95)),NA())</f>
        <v>#N/A</v>
      </c>
      <c r="AP101" s="103" t="e">
        <f ca="true">+IF(AND(ISNUMBER(OFFSET('Sanitation Data'!$G$5,0,10*ROW('Sanitation Data'!G95))),'Data Summary'!DE101="Yes"),100-OFFSET('Sanitation Data'!$G$5,0,10*ROW('Sanitation Data'!G95)),NA())</f>
        <v>#N/A</v>
      </c>
      <c r="AQ101" s="103" t="e">
        <f ca="true">+IF(AND(ISNUMBER(OFFSET('Sanitation Data'!$G$7,0,10*ROW('Sanitation Data'!G95))),'Data Summary'!DF101="Yes"),OFFSET('Sanitation Data'!$G$7,0,10*ROW('Sanitation Data'!G95)),NA())</f>
        <v>#N/A</v>
      </c>
      <c r="AR101" s="103" t="e">
        <f ca="true">+IF(AND(ISNUMBER(OFFSET('Sanitation Data'!$G$11,0,10*ROW('Sanitation Data'!G95))),'Data Summary'!DG101="Yes"),OFFSET('Sanitation Data'!$G$11,0,10*ROW('Sanitation Data'!G95)),NA())</f>
        <v>#N/A</v>
      </c>
      <c r="AS101" s="103" t="e">
        <f ca="true">+IF(AND(ISNUMBER(OFFSET('Sanitation Data'!$G$12,0,10*ROW('Sanitation Data'!G95))),'Data Summary'!DH101="Yes"),OFFSET('Sanitation Data'!$G$12,0,10*ROW('Sanitation Data'!G95)),NA())</f>
        <v>#N/A</v>
      </c>
      <c r="AT101" s="103" t="e">
        <f ca="true">+IF(AND(ISNUMBER(OFFSET('Sanitation Data'!$G$13,0,10*ROW('Sanitation Data'!G95))),'Data Summary'!DI101="Yes"),OFFSET('Sanitation Data'!$G$13,0,10*ROW('Sanitation Data'!G95)),NA())</f>
        <v>#N/A</v>
      </c>
      <c r="AU101" s="103" t="e">
        <f ca="true">+IF(AND(ISNUMBER(OFFSET('Sanitation Data'!$H$5,0,10*ROW('Sanitation Data'!H95))),'Data Summary'!DJ101="Yes"),100-OFFSET('Sanitation Data'!$H$5,0,10*ROW('Sanitation Data'!H95)),NA())</f>
        <v>#N/A</v>
      </c>
      <c r="AV101" s="103" t="e">
        <f ca="true">+IF(AND(ISNUMBER(OFFSET('Sanitation Data'!$H$7,0,10*ROW('Sanitation Data'!H95))),'Data Summary'!DK101="Yes"),OFFSET('Sanitation Data'!$H$7,0,10*ROW('Sanitation Data'!H95)),NA())</f>
        <v>#N/A</v>
      </c>
      <c r="AW101" s="103" t="e">
        <f ca="true">+IF(AND(ISNUMBER(OFFSET('Sanitation Data'!$H$11,0,10*ROW('Sanitation Data'!H95))),'Data Summary'!DL101="Yes"),OFFSET('Sanitation Data'!$H$11,0,10*ROW('Sanitation Data'!H95)),NA())</f>
        <v>#N/A</v>
      </c>
      <c r="AX101" s="103" t="e">
        <f ca="true">+IF(AND(ISNUMBER(OFFSET('Sanitation Data'!$H$12,0,10*ROW('Sanitation Data'!H95))),'Data Summary'!DM101="Yes"),OFFSET('Sanitation Data'!$H$12,0,10*ROW('Sanitation Data'!H95)),NA())</f>
        <v>#N/A</v>
      </c>
      <c r="AY101" s="103" t="e">
        <f ca="true">+IF(AND(ISNUMBER(OFFSET('Sanitation Data'!$H$13,0,10*ROW('Sanitation Data'!H95))),'Data Summary'!DN101="Yes"),OFFSET('Sanitation Data'!$H$13,0,10*ROW('Sanitation Data'!H95)),NA())</f>
        <v>#N/A</v>
      </c>
      <c r="AZ101" s="108" t="e">
        <f ca="true">+IF(AND(ISNUMBER(OFFSET('Hygiene Data'!$C$6,0,10*ROW('Hygiene Data'!C95))),'Data Summary'!DO101="Yes"),OFFSET('Hygiene Data'!$C$6,0,10*ROW('Hygiene Data'!C95)),NA())</f>
        <v>#N/A</v>
      </c>
      <c r="BA101" s="108" t="e">
        <f ca="true">+IF(AND(ISNUMBER(OFFSET('Hygiene Data'!$C$8,0,10*ROW('Hygiene Data'!C95))),'Data Summary'!DP101="Yes"),OFFSET('Hygiene Data'!$C$8,0,10*ROW('Hygiene Data'!C95)),NA())</f>
        <v>#N/A</v>
      </c>
      <c r="BB101" s="108" t="e">
        <f ca="true">+IF(AND(ISNUMBER(OFFSET('Hygiene Data'!$C$10,0,10*ROW('Hygiene Data'!C95))),'Data Summary'!DQ101="Yes"),OFFSET('Hygiene Data'!$C$10,0,10*ROW('Hygiene Data'!C95)),NA())</f>
        <v>#N/A</v>
      </c>
      <c r="BC101" s="108" t="e">
        <f ca="true">+IF(AND(ISNUMBER(OFFSET('Hygiene Data'!$D$6,0,10*ROW('Hygiene Data'!D95))),'Data Summary'!DR101="Yes"),OFFSET('Hygiene Data'!$D$6,0,10*ROW('Hygiene Data'!D95)),NA())</f>
        <v>#N/A</v>
      </c>
      <c r="BD101" s="108" t="e">
        <f ca="true">+IF(AND(ISNUMBER(OFFSET('Hygiene Data'!$D$8,0,10*ROW('Hygiene Data'!D95))),'Data Summary'!DS101="Yes"),OFFSET('Hygiene Data'!$D$8,0,10*ROW('Hygiene Data'!D95)),NA())</f>
        <v>#N/A</v>
      </c>
      <c r="BE101" s="108" t="e">
        <f ca="true">+IF(AND(ISNUMBER(OFFSET('Hygiene Data'!$D$10,0,10*ROW('Hygiene Data'!D95))),'Data Summary'!DT101="Yes"),OFFSET('Hygiene Data'!$D$10,0,10*ROW('Hygiene Data'!D95)),NA())</f>
        <v>#N/A</v>
      </c>
      <c r="BF101" s="108" t="e">
        <f ca="true">+IF(AND(ISNUMBER(OFFSET('Hygiene Data'!$E$6,0,10*ROW('Hygiene Data'!E95))),'Data Summary'!DU101="Yes"),OFFSET('Hygiene Data'!$E$6,0,10*ROW('Hygiene Data'!E95)),NA())</f>
        <v>#N/A</v>
      </c>
      <c r="BG101" s="108" t="e">
        <f ca="true">+IF(AND(ISNUMBER(OFFSET('Hygiene Data'!$E$8,0,10*ROW('Hygiene Data'!E95))),'Data Summary'!DV101="Yes"),OFFSET('Hygiene Data'!$E$8,0,10*ROW('Hygiene Data'!E95)),NA())</f>
        <v>#N/A</v>
      </c>
      <c r="BH101" s="108" t="e">
        <f ca="true">+IF(AND(ISNUMBER(OFFSET('Hygiene Data'!$E$10,0,10*ROW('Hygiene Data'!E95))),'Data Summary'!DW101="Yes"),OFFSET('Hygiene Data'!$E$10,0,10*ROW('Hygiene Data'!E95)),NA())</f>
        <v>#N/A</v>
      </c>
      <c r="BI101" s="108" t="e">
        <f ca="true">+IF(AND(ISNUMBER(OFFSET('Hygiene Data'!$F$6,0,10*ROW('Hygiene Data'!F95))),'Data Summary'!DX101="Yes"),OFFSET('Hygiene Data'!$F$6,0,10*ROW('Hygiene Data'!F95)),NA())</f>
        <v>#N/A</v>
      </c>
      <c r="BJ101" s="108" t="e">
        <f ca="true">+IF(AND(ISNUMBER(OFFSET('Hygiene Data'!$F$8,0,10*ROW('Hygiene Data'!F95))),'Data Summary'!DY101="Yes"),OFFSET('Hygiene Data'!$F$8,0,10*ROW('Hygiene Data'!F95)),NA())</f>
        <v>#N/A</v>
      </c>
      <c r="BK101" s="108" t="e">
        <f ca="true">+IF(AND(ISNUMBER(OFFSET('Hygiene Data'!$F$10,0,10*ROW('Hygiene Data'!F95))),'Data Summary'!DZ101="Yes"),OFFSET('Hygiene Data'!$F$10,0,10*ROW('Hygiene Data'!F95)),NA())</f>
        <v>#N/A</v>
      </c>
      <c r="BL101" s="108" t="e">
        <f ca="true">+IF(AND(ISNUMBER(OFFSET('Hygiene Data'!$G$6,0,10*ROW('Hygiene Data'!G95))),'Data Summary'!EA101="Yes"),OFFSET('Hygiene Data'!$G$6,0,10*ROW('Hygiene Data'!G95)),NA())</f>
        <v>#N/A</v>
      </c>
      <c r="BM101" s="108" t="e">
        <f ca="true">+IF(AND(ISNUMBER(OFFSET('Hygiene Data'!$G$8,0,10*ROW('Hygiene Data'!G95))),'Data Summary'!EB101="Yes"),OFFSET('Hygiene Data'!$G$8,0,10*ROW('Hygiene Data'!G95)),NA())</f>
        <v>#N/A</v>
      </c>
      <c r="BN101" s="108" t="e">
        <f ca="true">+IF(AND(ISNUMBER(OFFSET('Hygiene Data'!$G$10,0,10*ROW('Hygiene Data'!G95))),'Data Summary'!EC101="Yes"),OFFSET('Hygiene Data'!$G$10,0,10*ROW('Hygiene Data'!G95)),NA())</f>
        <v>#N/A</v>
      </c>
      <c r="BO101" s="108" t="e">
        <f ca="true">+IF(AND(ISNUMBER(OFFSET('Hygiene Data'!$H$6,0,10*ROW('Hygiene Data'!H95))),'Data Summary'!ED101="Yes"),OFFSET('Hygiene Data'!$H$6,0,10*ROW('Hygiene Data'!H95)),NA())</f>
        <v>#N/A</v>
      </c>
      <c r="BP101" s="108" t="e">
        <f ca="true">+IF(AND(ISNUMBER(OFFSET('Hygiene Data'!$H$8,0,10*ROW('Hygiene Data'!H95))),'Data Summary'!EE101="Yes"),OFFSET('Hygiene Data'!$H$8,0,10*ROW('Hygiene Data'!H95)),NA())</f>
        <v>#N/A</v>
      </c>
      <c r="BQ101" s="108" t="e">
        <f ca="true">+IF(AND(ISNUMBER(OFFSET('Hygiene Data'!$H$10,0,10*ROW('Hygiene Data'!H95))),'Data Summary'!EF101="Yes"),OFFSET('Hygiene Data'!$H$10,0,10*ROW('Hygiene Data'!H95)),NA())</f>
        <v>#N/A</v>
      </c>
    </row>
    <row r="102" x14ac:dyDescent="0.2">
      <c r="A102" s="56" t="e">
        <f ca="true">+IF(OFFSET('Water Data'!$B$1,0,10*ROW('Water Data'!B96))="",NA(),OFFSET('Water Data'!$B$1,0,10*ROW('Water Data'!B96)))</f>
        <v>#N/A</v>
      </c>
      <c r="B102" s="56" t="e">
        <f ca="true">+IF(OFFSET('Water Data'!$A$3,0,10*ROW('Water Data'!A99))="",NA(),OFFSET('Water Data'!$A$3,0,10*ROW('Water Data'!A99)))</f>
        <v>#N/A</v>
      </c>
      <c r="C102" s="56" t="e">
        <f ca="true">+IF(OFFSET('Water Data'!$C$3,0,10*ROW('Water Data'!C99))="",NA(),OFFSET('Water Data'!$C$3,0,10*ROW('Water Data'!C99)))</f>
        <v>#N/A</v>
      </c>
      <c r="D102" s="57" t="e">
        <f ca="true">+IF(AND(ISNUMBER(OFFSET('Water Data'!$C$5,0,10*ROW('Water Data'!C96))),'Data Summary'!BS102="Yes"),100-OFFSET('Water Data'!$C$5,0,10*ROW('Water Data'!C96)),NA())</f>
        <v>#N/A</v>
      </c>
      <c r="E102" s="57" t="e">
        <f ca="true">+IF(AND(ISNUMBER(OFFSET('Water Data'!$C$7,0,10*ROW('Water Data'!C96))),'Data Summary'!BT102="Yes"),OFFSET('Water Data'!$C$7,0,10*ROW('Water Data'!C96)),NA())</f>
        <v>#N/A</v>
      </c>
      <c r="F102" s="57" t="e">
        <f ca="true">+IF(AND(ISNUMBER(OFFSET('Water Data'!$C$10,0,10*ROW('Water Data'!C96))),'Data Summary'!BU102="Yes"),OFFSET('Water Data'!$C$10,0,10*ROW('Water Data'!C96)),NA())</f>
        <v>#N/A</v>
      </c>
      <c r="G102" s="57" t="e">
        <f ca="true">+IF(AND(ISNUMBER(OFFSET('Water Data'!$D$5,0,10*ROW('Water Data'!D96))),'Data Summary'!BV102="Yes"),100-OFFSET('Water Data'!$D$5,0,10*ROW('Water Data'!D96)),NA())</f>
        <v>#N/A</v>
      </c>
      <c r="H102" s="57" t="e">
        <f ca="true">+IF(AND(ISNUMBER(OFFSET('Water Data'!$D$7,0,10*ROW('Water Data'!D96))),'Data Summary'!BW102="Yes"),OFFSET('Water Data'!$D$7,0,10*ROW('Water Data'!D96)),NA())</f>
        <v>#N/A</v>
      </c>
      <c r="I102" s="57" t="e">
        <f ca="true">+IF(AND(ISNUMBER(OFFSET('Water Data'!$D$10,0,10*ROW('Water Data'!D96))),'Data Summary'!BX102="Yes"),OFFSET('Water Data'!$D$10,0,10*ROW('Water Data'!D96)),NA())</f>
        <v>#N/A</v>
      </c>
      <c r="J102" s="57" t="e">
        <f ca="true">+IF(AND(ISNUMBER(OFFSET('Water Data'!$E$5,0,10*ROW('Water Data'!E96))),'Data Summary'!BY102="Yes"),100-OFFSET('Water Data'!$E$5,0,10*ROW('Water Data'!E96)),NA())</f>
        <v>#N/A</v>
      </c>
      <c r="K102" s="57" t="e">
        <f ca="true">+IF(AND(ISNUMBER(OFFSET('Water Data'!$E$7,0,10*ROW('Water Data'!E96))),'Data Summary'!BZ102="Yes"),OFFSET('Water Data'!$E$7,0,10*ROW('Water Data'!E96)),NA())</f>
        <v>#N/A</v>
      </c>
      <c r="L102" s="57" t="e">
        <f ca="true">+IF(AND(ISNUMBER(OFFSET('Water Data'!$E$10,0,10*ROW('Water Data'!E96))),'Data Summary'!CA102="Yes"),OFFSET('Water Data'!$E$10,0,10*ROW('Water Data'!E96)),NA())</f>
        <v>#N/A</v>
      </c>
      <c r="M102" s="57" t="e">
        <f ca="true">+IF(AND(ISNUMBER(OFFSET('Water Data'!$F$5,0,10*ROW('Water Data'!F96))),'Data Summary'!CB102="Yes"),100-OFFSET('Water Data'!$F$5,0,10*ROW('Water Data'!F96)),NA())</f>
        <v>#N/A</v>
      </c>
      <c r="N102" s="57" t="e">
        <f ca="true">+IF(AND(ISNUMBER(OFFSET('Water Data'!$F$7,0,10*ROW('Water Data'!F96))),'Data Summary'!CC102="Yes"),OFFSET('Water Data'!$F$7,0,10*ROW('Water Data'!F96)),NA())</f>
        <v>#N/A</v>
      </c>
      <c r="O102" s="57" t="e">
        <f ca="true">+IF(AND(ISNUMBER(OFFSET('Water Data'!$F$10,0,10*ROW('Water Data'!F96))),'Data Summary'!CD102="Yes"),OFFSET('Water Data'!$F$10,0,10*ROW('Water Data'!F96)),NA())</f>
        <v>#N/A</v>
      </c>
      <c r="P102" s="57" t="e">
        <f ca="true">+IF(AND(ISNUMBER(OFFSET('Water Data'!$G$5,0,10*ROW('Water Data'!G96))),'Data Summary'!CE102="Yes"),100-OFFSET('Water Data'!$G$5,0,10*ROW('Water Data'!G96)),NA())</f>
        <v>#N/A</v>
      </c>
      <c r="Q102" s="57" t="e">
        <f ca="true">+IF(AND(ISNUMBER(OFFSET('Water Data'!$G$7,0,10*ROW('Water Data'!G96))),'Data Summary'!CF102="Yes"),OFFSET('Water Data'!$G$7,0,10*ROW('Water Data'!G96)),NA())</f>
        <v>#N/A</v>
      </c>
      <c r="R102" s="57" t="e">
        <f ca="true">+IF(AND(ISNUMBER(OFFSET('Water Data'!$G$10,0,10*ROW('Water Data'!G96))),'Data Summary'!CG102="Yes"),OFFSET('Water Data'!$G$10,0,10*ROW('Water Data'!G96)),NA())</f>
        <v>#N/A</v>
      </c>
      <c r="S102" s="57" t="e">
        <f ca="true">+IF(AND(ISNUMBER(OFFSET('Water Data'!$H$5,0,10*ROW('Water Data'!H96))),'Data Summary'!CH102="Yes"),100-OFFSET('Water Data'!$H$5,0,10*ROW('Water Data'!H96)),NA())</f>
        <v>#N/A</v>
      </c>
      <c r="T102" s="57" t="e">
        <f ca="true">+IF(AND(ISNUMBER(OFFSET('Water Data'!$H$7,0,10*ROW('Water Data'!H96))),'Data Summary'!CI102="Yes"),OFFSET('Water Data'!$H$7,0,10*ROW('Water Data'!H96)),NA())</f>
        <v>#N/A</v>
      </c>
      <c r="U102" s="57" t="e">
        <f ca="true">+IF(AND(ISNUMBER(OFFSET('Water Data'!$H$10,0,10*ROW('Water Data'!H96))),'Data Summary'!CJ102="Yes"),OFFSET('Water Data'!$H$10,0,10*ROW('Water Data'!H96)),NA())</f>
        <v>#N/A</v>
      </c>
      <c r="V102" s="103" t="e">
        <f ca="true">+IF(AND(ISNUMBER(OFFSET('Sanitation Data'!$C$5,0,10*ROW('Sanitation Data'!C96))),'Data Summary'!CK102="Yes"),100-OFFSET('Sanitation Data'!$C$5,0,10*ROW('Sanitation Data'!C96)),NA())</f>
        <v>#N/A</v>
      </c>
      <c r="W102" s="103" t="e">
        <f ca="true">+IF(AND(ISNUMBER(OFFSET('Sanitation Data'!$C$7,0,10*ROW('Sanitation Data'!C96))),'Data Summary'!CL102="Yes"),OFFSET('Sanitation Data'!$C$7,0,10*ROW('Sanitation Data'!C96)),NA())</f>
        <v>#N/A</v>
      </c>
      <c r="X102" s="103" t="e">
        <f ca="true">+IF(AND(ISNUMBER(OFFSET('Sanitation Data'!$C$11,0,10*ROW('Sanitation Data'!C96))),'Data Summary'!CM102="Yes"),OFFSET('Sanitation Data'!$C$11,0,10*ROW('Sanitation Data'!C96)),NA())</f>
        <v>#N/A</v>
      </c>
      <c r="Y102" s="103" t="e">
        <f ca="true">+IF(AND(ISNUMBER(OFFSET('Sanitation Data'!$C$12,0,10*ROW('Sanitation Data'!C96))),'Data Summary'!CN102="Yes"),OFFSET('Sanitation Data'!$C$12,0,10*ROW('Sanitation Data'!C96)),NA())</f>
        <v>#N/A</v>
      </c>
      <c r="Z102" s="103" t="e">
        <f ca="true">+IF(AND(ISNUMBER(OFFSET('Sanitation Data'!$C$13,0,10*ROW('Sanitation Data'!C96))),'Data Summary'!CO102="Yes"),OFFSET('Sanitation Data'!$C$13,0,10*ROW('Sanitation Data'!C96)),NA())</f>
        <v>#N/A</v>
      </c>
      <c r="AA102" s="103" t="e">
        <f ca="true">+IF(AND(ISNUMBER(OFFSET('Sanitation Data'!$D$5,0,10*ROW('Sanitation Data'!D96))),'Data Summary'!CP102="Yes"),100-OFFSET('Sanitation Data'!$D$5,0,10*ROW('Sanitation Data'!D96)),NA())</f>
        <v>#N/A</v>
      </c>
      <c r="AB102" s="103" t="e">
        <f ca="true">+IF(AND(ISNUMBER(OFFSET('Sanitation Data'!$D$7,0,10*ROW('Sanitation Data'!D96))),'Data Summary'!CQ102="Yes"),OFFSET('Sanitation Data'!$D$7,0,10*ROW('Sanitation Data'!D96)),NA())</f>
        <v>#N/A</v>
      </c>
      <c r="AC102" s="103" t="e">
        <f ca="true">+IF(AND(ISNUMBER(OFFSET('Sanitation Data'!$D$11,0,10*ROW('Sanitation Data'!D96))),'Data Summary'!CR102="Yes"),OFFSET('Sanitation Data'!$D$11,0,10*ROW('Sanitation Data'!D96)),NA())</f>
        <v>#N/A</v>
      </c>
      <c r="AD102" s="103" t="e">
        <f ca="true">+IF(AND(ISNUMBER(OFFSET('Sanitation Data'!$D$12,0,10*ROW('Sanitation Data'!D96))),'Data Summary'!CS102="Yes"),OFFSET('Sanitation Data'!$D$12,0,10*ROW('Sanitation Data'!D96)),NA())</f>
        <v>#N/A</v>
      </c>
      <c r="AE102" s="103" t="e">
        <f ca="true">+IF(AND(ISNUMBER(OFFSET('Sanitation Data'!$D$13,0,10*ROW('Sanitation Data'!D96))),'Data Summary'!CT102="Yes"),OFFSET('Sanitation Data'!$D$13,0,10*ROW('Sanitation Data'!D96)),NA())</f>
        <v>#N/A</v>
      </c>
      <c r="AF102" s="103" t="e">
        <f ca="true">+IF(AND(ISNUMBER(OFFSET('Sanitation Data'!$E$5,0,10*ROW('Sanitation Data'!E96))),'Data Summary'!CU102="Yes"),100-OFFSET('Sanitation Data'!$E$5,0,10*ROW('Sanitation Data'!E96)),NA())</f>
        <v>#N/A</v>
      </c>
      <c r="AG102" s="103" t="e">
        <f ca="true">+IF(AND(ISNUMBER(OFFSET('Sanitation Data'!$E$7,0,10*ROW('Sanitation Data'!E96))),'Data Summary'!CV102="Yes"),OFFSET('Sanitation Data'!$E$7,0,10*ROW('Sanitation Data'!E96)),NA())</f>
        <v>#N/A</v>
      </c>
      <c r="AH102" s="103" t="e">
        <f ca="true">+IF(AND(ISNUMBER(OFFSET('Sanitation Data'!$E$11,0,10*ROW('Sanitation Data'!E96))),'Data Summary'!CW102="Yes"),OFFSET('Sanitation Data'!$E$11,0,10*ROW('Sanitation Data'!E96)),NA())</f>
        <v>#N/A</v>
      </c>
      <c r="AI102" s="103" t="e">
        <f ca="true">+IF(AND(ISNUMBER(OFFSET('Sanitation Data'!$E$12,0,10*ROW('Sanitation Data'!E96))),'Data Summary'!CX102="Yes"),OFFSET('Sanitation Data'!$E$12,0,10*ROW('Sanitation Data'!E96)),NA())</f>
        <v>#N/A</v>
      </c>
      <c r="AJ102" s="103" t="e">
        <f ca="true">+IF(AND(ISNUMBER(OFFSET('Sanitation Data'!$E$13,0,10*ROW('Sanitation Data'!E96))),'Data Summary'!CY102="Yes"),OFFSET('Sanitation Data'!$E$13,0,10*ROW('Sanitation Data'!E96)),NA())</f>
        <v>#N/A</v>
      </c>
      <c r="AK102" s="103" t="e">
        <f ca="true">+IF(AND(ISNUMBER(OFFSET('Sanitation Data'!$F$5,0,10*ROW('Sanitation Data'!F96))),'Data Summary'!CZ102="Yes"),100-OFFSET('Sanitation Data'!$F$5,0,10*ROW('Sanitation Data'!F96)),NA())</f>
        <v>#N/A</v>
      </c>
      <c r="AL102" s="103" t="e">
        <f ca="true">+IF(AND(ISNUMBER(OFFSET('Sanitation Data'!$F$7,0,10*ROW('Sanitation Data'!F96))),'Data Summary'!DA102="Yes"),OFFSET('Sanitation Data'!$F$7,0,10*ROW('Sanitation Data'!F96)),NA())</f>
        <v>#N/A</v>
      </c>
      <c r="AM102" s="103" t="e">
        <f ca="true">+IF(AND(ISNUMBER(OFFSET('Sanitation Data'!$F$11,0,10*ROW('Sanitation Data'!F96))),'Data Summary'!DB102="Yes"),OFFSET('Sanitation Data'!$F$11,0,10*ROW('Sanitation Data'!F96)),NA())</f>
        <v>#N/A</v>
      </c>
      <c r="AN102" s="103" t="e">
        <f ca="true">+IF(AND(ISNUMBER(OFFSET('Sanitation Data'!$F$12,0,10*ROW('Sanitation Data'!F96))),'Data Summary'!DC102="Yes"),OFFSET('Sanitation Data'!$F$12,0,10*ROW('Sanitation Data'!F96)),NA())</f>
        <v>#N/A</v>
      </c>
      <c r="AO102" s="103" t="e">
        <f ca="true">+IF(AND(ISNUMBER(OFFSET('Sanitation Data'!$F$13,0,10*ROW('Sanitation Data'!F96))),'Data Summary'!DD102="Yes"),OFFSET('Sanitation Data'!$F$13,0,10*ROW('Sanitation Data'!F96)),NA())</f>
        <v>#N/A</v>
      </c>
      <c r="AP102" s="103" t="e">
        <f ca="true">+IF(AND(ISNUMBER(OFFSET('Sanitation Data'!$G$5,0,10*ROW('Sanitation Data'!G96))),'Data Summary'!DE102="Yes"),100-OFFSET('Sanitation Data'!$G$5,0,10*ROW('Sanitation Data'!G96)),NA())</f>
        <v>#N/A</v>
      </c>
      <c r="AQ102" s="103" t="e">
        <f ca="true">+IF(AND(ISNUMBER(OFFSET('Sanitation Data'!$G$7,0,10*ROW('Sanitation Data'!G96))),'Data Summary'!DF102="Yes"),OFFSET('Sanitation Data'!$G$7,0,10*ROW('Sanitation Data'!G96)),NA())</f>
        <v>#N/A</v>
      </c>
      <c r="AR102" s="103" t="e">
        <f ca="true">+IF(AND(ISNUMBER(OFFSET('Sanitation Data'!$G$11,0,10*ROW('Sanitation Data'!G96))),'Data Summary'!DG102="Yes"),OFFSET('Sanitation Data'!$G$11,0,10*ROW('Sanitation Data'!G96)),NA())</f>
        <v>#N/A</v>
      </c>
      <c r="AS102" s="103" t="e">
        <f ca="true">+IF(AND(ISNUMBER(OFFSET('Sanitation Data'!$G$12,0,10*ROW('Sanitation Data'!G96))),'Data Summary'!DH102="Yes"),OFFSET('Sanitation Data'!$G$12,0,10*ROW('Sanitation Data'!G96)),NA())</f>
        <v>#N/A</v>
      </c>
      <c r="AT102" s="103" t="e">
        <f ca="true">+IF(AND(ISNUMBER(OFFSET('Sanitation Data'!$G$13,0,10*ROW('Sanitation Data'!G96))),'Data Summary'!DI102="Yes"),OFFSET('Sanitation Data'!$G$13,0,10*ROW('Sanitation Data'!G96)),NA())</f>
        <v>#N/A</v>
      </c>
      <c r="AU102" s="103" t="e">
        <f ca="true">+IF(AND(ISNUMBER(OFFSET('Sanitation Data'!$H$5,0,10*ROW('Sanitation Data'!H96))),'Data Summary'!DJ102="Yes"),100-OFFSET('Sanitation Data'!$H$5,0,10*ROW('Sanitation Data'!H96)),NA())</f>
        <v>#N/A</v>
      </c>
      <c r="AV102" s="103" t="e">
        <f ca="true">+IF(AND(ISNUMBER(OFFSET('Sanitation Data'!$H$7,0,10*ROW('Sanitation Data'!H96))),'Data Summary'!DK102="Yes"),OFFSET('Sanitation Data'!$H$7,0,10*ROW('Sanitation Data'!H96)),NA())</f>
        <v>#N/A</v>
      </c>
      <c r="AW102" s="103" t="e">
        <f ca="true">+IF(AND(ISNUMBER(OFFSET('Sanitation Data'!$H$11,0,10*ROW('Sanitation Data'!H96))),'Data Summary'!DL102="Yes"),OFFSET('Sanitation Data'!$H$11,0,10*ROW('Sanitation Data'!H96)),NA())</f>
        <v>#N/A</v>
      </c>
      <c r="AX102" s="103" t="e">
        <f ca="true">+IF(AND(ISNUMBER(OFFSET('Sanitation Data'!$H$12,0,10*ROW('Sanitation Data'!H96))),'Data Summary'!DM102="Yes"),OFFSET('Sanitation Data'!$H$12,0,10*ROW('Sanitation Data'!H96)),NA())</f>
        <v>#N/A</v>
      </c>
      <c r="AY102" s="103" t="e">
        <f ca="true">+IF(AND(ISNUMBER(OFFSET('Sanitation Data'!$H$13,0,10*ROW('Sanitation Data'!H96))),'Data Summary'!DN102="Yes"),OFFSET('Sanitation Data'!$H$13,0,10*ROW('Sanitation Data'!H96)),NA())</f>
        <v>#N/A</v>
      </c>
      <c r="AZ102" s="108" t="e">
        <f ca="true">+IF(AND(ISNUMBER(OFFSET('Hygiene Data'!$C$6,0,10*ROW('Hygiene Data'!C96))),'Data Summary'!DO102="Yes"),OFFSET('Hygiene Data'!$C$6,0,10*ROW('Hygiene Data'!C96)),NA())</f>
        <v>#N/A</v>
      </c>
      <c r="BA102" s="108" t="e">
        <f ca="true">+IF(AND(ISNUMBER(OFFSET('Hygiene Data'!$C$8,0,10*ROW('Hygiene Data'!C96))),'Data Summary'!DP102="Yes"),OFFSET('Hygiene Data'!$C$8,0,10*ROW('Hygiene Data'!C96)),NA())</f>
        <v>#N/A</v>
      </c>
      <c r="BB102" s="108" t="e">
        <f ca="true">+IF(AND(ISNUMBER(OFFSET('Hygiene Data'!$C$10,0,10*ROW('Hygiene Data'!C96))),'Data Summary'!DQ102="Yes"),OFFSET('Hygiene Data'!$C$10,0,10*ROW('Hygiene Data'!C96)),NA())</f>
        <v>#N/A</v>
      </c>
      <c r="BC102" s="108" t="e">
        <f ca="true">+IF(AND(ISNUMBER(OFFSET('Hygiene Data'!$D$6,0,10*ROW('Hygiene Data'!D96))),'Data Summary'!DR102="Yes"),OFFSET('Hygiene Data'!$D$6,0,10*ROW('Hygiene Data'!D96)),NA())</f>
        <v>#N/A</v>
      </c>
      <c r="BD102" s="108" t="e">
        <f ca="true">+IF(AND(ISNUMBER(OFFSET('Hygiene Data'!$D$8,0,10*ROW('Hygiene Data'!D96))),'Data Summary'!DS102="Yes"),OFFSET('Hygiene Data'!$D$8,0,10*ROW('Hygiene Data'!D96)),NA())</f>
        <v>#N/A</v>
      </c>
      <c r="BE102" s="108" t="e">
        <f ca="true">+IF(AND(ISNUMBER(OFFSET('Hygiene Data'!$D$10,0,10*ROW('Hygiene Data'!D96))),'Data Summary'!DT102="Yes"),OFFSET('Hygiene Data'!$D$10,0,10*ROW('Hygiene Data'!D96)),NA())</f>
        <v>#N/A</v>
      </c>
      <c r="BF102" s="108" t="e">
        <f ca="true">+IF(AND(ISNUMBER(OFFSET('Hygiene Data'!$E$6,0,10*ROW('Hygiene Data'!E96))),'Data Summary'!DU102="Yes"),OFFSET('Hygiene Data'!$E$6,0,10*ROW('Hygiene Data'!E96)),NA())</f>
        <v>#N/A</v>
      </c>
      <c r="BG102" s="108" t="e">
        <f ca="true">+IF(AND(ISNUMBER(OFFSET('Hygiene Data'!$E$8,0,10*ROW('Hygiene Data'!E96))),'Data Summary'!DV102="Yes"),OFFSET('Hygiene Data'!$E$8,0,10*ROW('Hygiene Data'!E96)),NA())</f>
        <v>#N/A</v>
      </c>
      <c r="BH102" s="108" t="e">
        <f ca="true">+IF(AND(ISNUMBER(OFFSET('Hygiene Data'!$E$10,0,10*ROW('Hygiene Data'!E96))),'Data Summary'!DW102="Yes"),OFFSET('Hygiene Data'!$E$10,0,10*ROW('Hygiene Data'!E96)),NA())</f>
        <v>#N/A</v>
      </c>
      <c r="BI102" s="108" t="e">
        <f ca="true">+IF(AND(ISNUMBER(OFFSET('Hygiene Data'!$F$6,0,10*ROW('Hygiene Data'!F96))),'Data Summary'!DX102="Yes"),OFFSET('Hygiene Data'!$F$6,0,10*ROW('Hygiene Data'!F96)),NA())</f>
        <v>#N/A</v>
      </c>
      <c r="BJ102" s="108" t="e">
        <f ca="true">+IF(AND(ISNUMBER(OFFSET('Hygiene Data'!$F$8,0,10*ROW('Hygiene Data'!F96))),'Data Summary'!DY102="Yes"),OFFSET('Hygiene Data'!$F$8,0,10*ROW('Hygiene Data'!F96)),NA())</f>
        <v>#N/A</v>
      </c>
      <c r="BK102" s="108" t="e">
        <f ca="true">+IF(AND(ISNUMBER(OFFSET('Hygiene Data'!$F$10,0,10*ROW('Hygiene Data'!F96))),'Data Summary'!DZ102="Yes"),OFFSET('Hygiene Data'!$F$10,0,10*ROW('Hygiene Data'!F96)),NA())</f>
        <v>#N/A</v>
      </c>
      <c r="BL102" s="108" t="e">
        <f ca="true">+IF(AND(ISNUMBER(OFFSET('Hygiene Data'!$G$6,0,10*ROW('Hygiene Data'!G96))),'Data Summary'!EA102="Yes"),OFFSET('Hygiene Data'!$G$6,0,10*ROW('Hygiene Data'!G96)),NA())</f>
        <v>#N/A</v>
      </c>
      <c r="BM102" s="108" t="e">
        <f ca="true">+IF(AND(ISNUMBER(OFFSET('Hygiene Data'!$G$8,0,10*ROW('Hygiene Data'!G96))),'Data Summary'!EB102="Yes"),OFFSET('Hygiene Data'!$G$8,0,10*ROW('Hygiene Data'!G96)),NA())</f>
        <v>#N/A</v>
      </c>
      <c r="BN102" s="108" t="e">
        <f ca="true">+IF(AND(ISNUMBER(OFFSET('Hygiene Data'!$G$10,0,10*ROW('Hygiene Data'!G96))),'Data Summary'!EC102="Yes"),OFFSET('Hygiene Data'!$G$10,0,10*ROW('Hygiene Data'!G96)),NA())</f>
        <v>#N/A</v>
      </c>
      <c r="BO102" s="108" t="e">
        <f ca="true">+IF(AND(ISNUMBER(OFFSET('Hygiene Data'!$H$6,0,10*ROW('Hygiene Data'!H96))),'Data Summary'!ED102="Yes"),OFFSET('Hygiene Data'!$H$6,0,10*ROW('Hygiene Data'!H96)),NA())</f>
        <v>#N/A</v>
      </c>
      <c r="BP102" s="108" t="e">
        <f ca="true">+IF(AND(ISNUMBER(OFFSET('Hygiene Data'!$H$8,0,10*ROW('Hygiene Data'!H96))),'Data Summary'!EE102="Yes"),OFFSET('Hygiene Data'!$H$8,0,10*ROW('Hygiene Data'!H96)),NA())</f>
        <v>#N/A</v>
      </c>
      <c r="BQ102" s="108" t="e">
        <f ca="true">+IF(AND(ISNUMBER(OFFSET('Hygiene Data'!$H$10,0,10*ROW('Hygiene Data'!H96))),'Data Summary'!EF102="Yes"),OFFSET('Hygiene Data'!$H$10,0,10*ROW('Hygiene Data'!H96)),NA())</f>
        <v>#N/A</v>
      </c>
    </row>
    <row r="103" x14ac:dyDescent="0.2">
      <c r="A103" s="56" t="e">
        <f ca="true">+IF(OFFSET('Water Data'!$B$1,0,10*ROW('Water Data'!B97))="",NA(),OFFSET('Water Data'!$B$1,0,10*ROW('Water Data'!B97)))</f>
        <v>#N/A</v>
      </c>
      <c r="B103" s="56" t="e">
        <f ca="true">+IF(OFFSET('Water Data'!$A$3,0,10*ROW('Water Data'!A100))="",NA(),OFFSET('Water Data'!$A$3,0,10*ROW('Water Data'!A100)))</f>
        <v>#N/A</v>
      </c>
      <c r="C103" s="56" t="e">
        <f ca="true">+IF(OFFSET('Water Data'!$C$3,0,10*ROW('Water Data'!C100))="",NA(),OFFSET('Water Data'!$C$3,0,10*ROW('Water Data'!C100)))</f>
        <v>#N/A</v>
      </c>
      <c r="D103" s="57" t="e">
        <f ca="true">+IF(AND(ISNUMBER(OFFSET('Water Data'!$C$5,0,10*ROW('Water Data'!C97))),'Data Summary'!BS103="Yes"),100-OFFSET('Water Data'!$C$5,0,10*ROW('Water Data'!C97)),NA())</f>
        <v>#N/A</v>
      </c>
      <c r="E103" s="57" t="e">
        <f ca="true">+IF(AND(ISNUMBER(OFFSET('Water Data'!$C$7,0,10*ROW('Water Data'!C97))),'Data Summary'!BT103="Yes"),OFFSET('Water Data'!$C$7,0,10*ROW('Water Data'!C97)),NA())</f>
        <v>#N/A</v>
      </c>
      <c r="F103" s="57" t="e">
        <f ca="true">+IF(AND(ISNUMBER(OFFSET('Water Data'!$C$10,0,10*ROW('Water Data'!C97))),'Data Summary'!BU103="Yes"),OFFSET('Water Data'!$C$10,0,10*ROW('Water Data'!C97)),NA())</f>
        <v>#N/A</v>
      </c>
      <c r="G103" s="57" t="e">
        <f ca="true">+IF(AND(ISNUMBER(OFFSET('Water Data'!$D$5,0,10*ROW('Water Data'!D97))),'Data Summary'!BV103="Yes"),100-OFFSET('Water Data'!$D$5,0,10*ROW('Water Data'!D97)),NA())</f>
        <v>#N/A</v>
      </c>
      <c r="H103" s="57" t="e">
        <f ca="true">+IF(AND(ISNUMBER(OFFSET('Water Data'!$D$7,0,10*ROW('Water Data'!D97))),'Data Summary'!BW103="Yes"),OFFSET('Water Data'!$D$7,0,10*ROW('Water Data'!D97)),NA())</f>
        <v>#N/A</v>
      </c>
      <c r="I103" s="57" t="e">
        <f ca="true">+IF(AND(ISNUMBER(OFFSET('Water Data'!$D$10,0,10*ROW('Water Data'!D97))),'Data Summary'!BX103="Yes"),OFFSET('Water Data'!$D$10,0,10*ROW('Water Data'!D97)),NA())</f>
        <v>#N/A</v>
      </c>
      <c r="J103" s="57" t="e">
        <f ca="true">+IF(AND(ISNUMBER(OFFSET('Water Data'!$E$5,0,10*ROW('Water Data'!E97))),'Data Summary'!BY103="Yes"),100-OFFSET('Water Data'!$E$5,0,10*ROW('Water Data'!E97)),NA())</f>
        <v>#N/A</v>
      </c>
      <c r="K103" s="57" t="e">
        <f ca="true">+IF(AND(ISNUMBER(OFFSET('Water Data'!$E$7,0,10*ROW('Water Data'!E97))),'Data Summary'!BZ103="Yes"),OFFSET('Water Data'!$E$7,0,10*ROW('Water Data'!E97)),NA())</f>
        <v>#N/A</v>
      </c>
      <c r="L103" s="57" t="e">
        <f ca="true">+IF(AND(ISNUMBER(OFFSET('Water Data'!$E$10,0,10*ROW('Water Data'!E97))),'Data Summary'!CA103="Yes"),OFFSET('Water Data'!$E$10,0,10*ROW('Water Data'!E97)),NA())</f>
        <v>#N/A</v>
      </c>
      <c r="M103" s="57" t="e">
        <f ca="true">+IF(AND(ISNUMBER(OFFSET('Water Data'!$F$5,0,10*ROW('Water Data'!F97))),'Data Summary'!CB103="Yes"),100-OFFSET('Water Data'!$F$5,0,10*ROW('Water Data'!F97)),NA())</f>
        <v>#N/A</v>
      </c>
      <c r="N103" s="57" t="e">
        <f ca="true">+IF(AND(ISNUMBER(OFFSET('Water Data'!$F$7,0,10*ROW('Water Data'!F97))),'Data Summary'!CC103="Yes"),OFFSET('Water Data'!$F$7,0,10*ROW('Water Data'!F97)),NA())</f>
        <v>#N/A</v>
      </c>
      <c r="O103" s="57" t="e">
        <f ca="true">+IF(AND(ISNUMBER(OFFSET('Water Data'!$F$10,0,10*ROW('Water Data'!F97))),'Data Summary'!CD103="Yes"),OFFSET('Water Data'!$F$10,0,10*ROW('Water Data'!F97)),NA())</f>
        <v>#N/A</v>
      </c>
      <c r="P103" s="57" t="e">
        <f ca="true">+IF(AND(ISNUMBER(OFFSET('Water Data'!$G$5,0,10*ROW('Water Data'!G97))),'Data Summary'!CE103="Yes"),100-OFFSET('Water Data'!$G$5,0,10*ROW('Water Data'!G97)),NA())</f>
        <v>#N/A</v>
      </c>
      <c r="Q103" s="57" t="e">
        <f ca="true">+IF(AND(ISNUMBER(OFFSET('Water Data'!$G$7,0,10*ROW('Water Data'!G97))),'Data Summary'!CF103="Yes"),OFFSET('Water Data'!$G$7,0,10*ROW('Water Data'!G97)),NA())</f>
        <v>#N/A</v>
      </c>
      <c r="R103" s="57" t="e">
        <f ca="true">+IF(AND(ISNUMBER(OFFSET('Water Data'!$G$10,0,10*ROW('Water Data'!G97))),'Data Summary'!CG103="Yes"),OFFSET('Water Data'!$G$10,0,10*ROW('Water Data'!G97)),NA())</f>
        <v>#N/A</v>
      </c>
      <c r="S103" s="57" t="e">
        <f ca="true">+IF(AND(ISNUMBER(OFFSET('Water Data'!$H$5,0,10*ROW('Water Data'!H97))),'Data Summary'!CH103="Yes"),100-OFFSET('Water Data'!$H$5,0,10*ROW('Water Data'!H97)),NA())</f>
        <v>#N/A</v>
      </c>
      <c r="T103" s="57" t="e">
        <f ca="true">+IF(AND(ISNUMBER(OFFSET('Water Data'!$H$7,0,10*ROW('Water Data'!H97))),'Data Summary'!CI103="Yes"),OFFSET('Water Data'!$H$7,0,10*ROW('Water Data'!H97)),NA())</f>
        <v>#N/A</v>
      </c>
      <c r="U103" s="57" t="e">
        <f ca="true">+IF(AND(ISNUMBER(OFFSET('Water Data'!$H$10,0,10*ROW('Water Data'!H97))),'Data Summary'!CJ103="Yes"),OFFSET('Water Data'!$H$10,0,10*ROW('Water Data'!H97)),NA())</f>
        <v>#N/A</v>
      </c>
      <c r="V103" s="103" t="e">
        <f ca="true">+IF(AND(ISNUMBER(OFFSET('Sanitation Data'!$C$5,0,10*ROW('Sanitation Data'!C97))),'Data Summary'!CK103="Yes"),100-OFFSET('Sanitation Data'!$C$5,0,10*ROW('Sanitation Data'!C97)),NA())</f>
        <v>#N/A</v>
      </c>
      <c r="W103" s="103" t="e">
        <f ca="true">+IF(AND(ISNUMBER(OFFSET('Sanitation Data'!$C$7,0,10*ROW('Sanitation Data'!C97))),'Data Summary'!CL103="Yes"),OFFSET('Sanitation Data'!$C$7,0,10*ROW('Sanitation Data'!C97)),NA())</f>
        <v>#N/A</v>
      </c>
      <c r="X103" s="103" t="e">
        <f ca="true">+IF(AND(ISNUMBER(OFFSET('Sanitation Data'!$C$11,0,10*ROW('Sanitation Data'!C97))),'Data Summary'!CM103="Yes"),OFFSET('Sanitation Data'!$C$11,0,10*ROW('Sanitation Data'!C97)),NA())</f>
        <v>#N/A</v>
      </c>
      <c r="Y103" s="103" t="e">
        <f ca="true">+IF(AND(ISNUMBER(OFFSET('Sanitation Data'!$C$12,0,10*ROW('Sanitation Data'!C97))),'Data Summary'!CN103="Yes"),OFFSET('Sanitation Data'!$C$12,0,10*ROW('Sanitation Data'!C97)),NA())</f>
        <v>#N/A</v>
      </c>
      <c r="Z103" s="103" t="e">
        <f ca="true">+IF(AND(ISNUMBER(OFFSET('Sanitation Data'!$C$13,0,10*ROW('Sanitation Data'!C97))),'Data Summary'!CO103="Yes"),OFFSET('Sanitation Data'!$C$13,0,10*ROW('Sanitation Data'!C97)),NA())</f>
        <v>#N/A</v>
      </c>
      <c r="AA103" s="103" t="e">
        <f ca="true">+IF(AND(ISNUMBER(OFFSET('Sanitation Data'!$D$5,0,10*ROW('Sanitation Data'!D97))),'Data Summary'!CP103="Yes"),100-OFFSET('Sanitation Data'!$D$5,0,10*ROW('Sanitation Data'!D97)),NA())</f>
        <v>#N/A</v>
      </c>
      <c r="AB103" s="103" t="e">
        <f ca="true">+IF(AND(ISNUMBER(OFFSET('Sanitation Data'!$D$7,0,10*ROW('Sanitation Data'!D97))),'Data Summary'!CQ103="Yes"),OFFSET('Sanitation Data'!$D$7,0,10*ROW('Sanitation Data'!D97)),NA())</f>
        <v>#N/A</v>
      </c>
      <c r="AC103" s="103" t="e">
        <f ca="true">+IF(AND(ISNUMBER(OFFSET('Sanitation Data'!$D$11,0,10*ROW('Sanitation Data'!D97))),'Data Summary'!CR103="Yes"),OFFSET('Sanitation Data'!$D$11,0,10*ROW('Sanitation Data'!D97)),NA())</f>
        <v>#N/A</v>
      </c>
      <c r="AD103" s="103" t="e">
        <f ca="true">+IF(AND(ISNUMBER(OFFSET('Sanitation Data'!$D$12,0,10*ROW('Sanitation Data'!D97))),'Data Summary'!CS103="Yes"),OFFSET('Sanitation Data'!$D$12,0,10*ROW('Sanitation Data'!D97)),NA())</f>
        <v>#N/A</v>
      </c>
      <c r="AE103" s="103" t="e">
        <f ca="true">+IF(AND(ISNUMBER(OFFSET('Sanitation Data'!$D$13,0,10*ROW('Sanitation Data'!D97))),'Data Summary'!CT103="Yes"),OFFSET('Sanitation Data'!$D$13,0,10*ROW('Sanitation Data'!D97)),NA())</f>
        <v>#N/A</v>
      </c>
      <c r="AF103" s="103" t="e">
        <f ca="true">+IF(AND(ISNUMBER(OFFSET('Sanitation Data'!$E$5,0,10*ROW('Sanitation Data'!E97))),'Data Summary'!CU103="Yes"),100-OFFSET('Sanitation Data'!$E$5,0,10*ROW('Sanitation Data'!E97)),NA())</f>
        <v>#N/A</v>
      </c>
      <c r="AG103" s="103" t="e">
        <f ca="true">+IF(AND(ISNUMBER(OFFSET('Sanitation Data'!$E$7,0,10*ROW('Sanitation Data'!E97))),'Data Summary'!CV103="Yes"),OFFSET('Sanitation Data'!$E$7,0,10*ROW('Sanitation Data'!E97)),NA())</f>
        <v>#N/A</v>
      </c>
      <c r="AH103" s="103" t="e">
        <f ca="true">+IF(AND(ISNUMBER(OFFSET('Sanitation Data'!$E$11,0,10*ROW('Sanitation Data'!E97))),'Data Summary'!CW103="Yes"),OFFSET('Sanitation Data'!$E$11,0,10*ROW('Sanitation Data'!E97)),NA())</f>
        <v>#N/A</v>
      </c>
      <c r="AI103" s="103" t="e">
        <f ca="true">+IF(AND(ISNUMBER(OFFSET('Sanitation Data'!$E$12,0,10*ROW('Sanitation Data'!E97))),'Data Summary'!CX103="Yes"),OFFSET('Sanitation Data'!$E$12,0,10*ROW('Sanitation Data'!E97)),NA())</f>
        <v>#N/A</v>
      </c>
      <c r="AJ103" s="103" t="e">
        <f ca="true">+IF(AND(ISNUMBER(OFFSET('Sanitation Data'!$E$13,0,10*ROW('Sanitation Data'!E97))),'Data Summary'!CY103="Yes"),OFFSET('Sanitation Data'!$E$13,0,10*ROW('Sanitation Data'!E97)),NA())</f>
        <v>#N/A</v>
      </c>
      <c r="AK103" s="103" t="e">
        <f ca="true">+IF(AND(ISNUMBER(OFFSET('Sanitation Data'!$F$5,0,10*ROW('Sanitation Data'!F97))),'Data Summary'!CZ103="Yes"),100-OFFSET('Sanitation Data'!$F$5,0,10*ROW('Sanitation Data'!F97)),NA())</f>
        <v>#N/A</v>
      </c>
      <c r="AL103" s="103" t="e">
        <f ca="true">+IF(AND(ISNUMBER(OFFSET('Sanitation Data'!$F$7,0,10*ROW('Sanitation Data'!F97))),'Data Summary'!DA103="Yes"),OFFSET('Sanitation Data'!$F$7,0,10*ROW('Sanitation Data'!F97)),NA())</f>
        <v>#N/A</v>
      </c>
      <c r="AM103" s="103" t="e">
        <f ca="true">+IF(AND(ISNUMBER(OFFSET('Sanitation Data'!$F$11,0,10*ROW('Sanitation Data'!F97))),'Data Summary'!DB103="Yes"),OFFSET('Sanitation Data'!$F$11,0,10*ROW('Sanitation Data'!F97)),NA())</f>
        <v>#N/A</v>
      </c>
      <c r="AN103" s="103" t="e">
        <f ca="true">+IF(AND(ISNUMBER(OFFSET('Sanitation Data'!$F$12,0,10*ROW('Sanitation Data'!F97))),'Data Summary'!DC103="Yes"),OFFSET('Sanitation Data'!$F$12,0,10*ROW('Sanitation Data'!F97)),NA())</f>
        <v>#N/A</v>
      </c>
      <c r="AO103" s="103" t="e">
        <f ca="true">+IF(AND(ISNUMBER(OFFSET('Sanitation Data'!$F$13,0,10*ROW('Sanitation Data'!F97))),'Data Summary'!DD103="Yes"),OFFSET('Sanitation Data'!$F$13,0,10*ROW('Sanitation Data'!F97)),NA())</f>
        <v>#N/A</v>
      </c>
      <c r="AP103" s="103" t="e">
        <f ca="true">+IF(AND(ISNUMBER(OFFSET('Sanitation Data'!$G$5,0,10*ROW('Sanitation Data'!G97))),'Data Summary'!DE103="Yes"),100-OFFSET('Sanitation Data'!$G$5,0,10*ROW('Sanitation Data'!G97)),NA())</f>
        <v>#N/A</v>
      </c>
      <c r="AQ103" s="103" t="e">
        <f ca="true">+IF(AND(ISNUMBER(OFFSET('Sanitation Data'!$G$7,0,10*ROW('Sanitation Data'!G97))),'Data Summary'!DF103="Yes"),OFFSET('Sanitation Data'!$G$7,0,10*ROW('Sanitation Data'!G97)),NA())</f>
        <v>#N/A</v>
      </c>
      <c r="AR103" s="103" t="e">
        <f ca="true">+IF(AND(ISNUMBER(OFFSET('Sanitation Data'!$G$11,0,10*ROW('Sanitation Data'!G97))),'Data Summary'!DG103="Yes"),OFFSET('Sanitation Data'!$G$11,0,10*ROW('Sanitation Data'!G97)),NA())</f>
        <v>#N/A</v>
      </c>
      <c r="AS103" s="103" t="e">
        <f ca="true">+IF(AND(ISNUMBER(OFFSET('Sanitation Data'!$G$12,0,10*ROW('Sanitation Data'!G97))),'Data Summary'!DH103="Yes"),OFFSET('Sanitation Data'!$G$12,0,10*ROW('Sanitation Data'!G97)),NA())</f>
        <v>#N/A</v>
      </c>
      <c r="AT103" s="103" t="e">
        <f ca="true">+IF(AND(ISNUMBER(OFFSET('Sanitation Data'!$G$13,0,10*ROW('Sanitation Data'!G97))),'Data Summary'!DI103="Yes"),OFFSET('Sanitation Data'!$G$13,0,10*ROW('Sanitation Data'!G97)),NA())</f>
        <v>#N/A</v>
      </c>
      <c r="AU103" s="103" t="e">
        <f ca="true">+IF(AND(ISNUMBER(OFFSET('Sanitation Data'!$H$5,0,10*ROW('Sanitation Data'!H97))),'Data Summary'!DJ103="Yes"),100-OFFSET('Sanitation Data'!$H$5,0,10*ROW('Sanitation Data'!H97)),NA())</f>
        <v>#N/A</v>
      </c>
      <c r="AV103" s="103" t="e">
        <f ca="true">+IF(AND(ISNUMBER(OFFSET('Sanitation Data'!$H$7,0,10*ROW('Sanitation Data'!H97))),'Data Summary'!DK103="Yes"),OFFSET('Sanitation Data'!$H$7,0,10*ROW('Sanitation Data'!H97)),NA())</f>
        <v>#N/A</v>
      </c>
      <c r="AW103" s="103" t="e">
        <f ca="true">+IF(AND(ISNUMBER(OFFSET('Sanitation Data'!$H$11,0,10*ROW('Sanitation Data'!H97))),'Data Summary'!DL103="Yes"),OFFSET('Sanitation Data'!$H$11,0,10*ROW('Sanitation Data'!H97)),NA())</f>
        <v>#N/A</v>
      </c>
      <c r="AX103" s="103" t="e">
        <f ca="true">+IF(AND(ISNUMBER(OFFSET('Sanitation Data'!$H$12,0,10*ROW('Sanitation Data'!H97))),'Data Summary'!DM103="Yes"),OFFSET('Sanitation Data'!$H$12,0,10*ROW('Sanitation Data'!H97)),NA())</f>
        <v>#N/A</v>
      </c>
      <c r="AY103" s="103" t="e">
        <f ca="true">+IF(AND(ISNUMBER(OFFSET('Sanitation Data'!$H$13,0,10*ROW('Sanitation Data'!H97))),'Data Summary'!DN103="Yes"),OFFSET('Sanitation Data'!$H$13,0,10*ROW('Sanitation Data'!H97)),NA())</f>
        <v>#N/A</v>
      </c>
      <c r="AZ103" s="108" t="e">
        <f ca="true">+IF(AND(ISNUMBER(OFFSET('Hygiene Data'!$C$6,0,10*ROW('Hygiene Data'!C97))),'Data Summary'!DO103="Yes"),OFFSET('Hygiene Data'!$C$6,0,10*ROW('Hygiene Data'!C97)),NA())</f>
        <v>#N/A</v>
      </c>
      <c r="BA103" s="108" t="e">
        <f ca="true">+IF(AND(ISNUMBER(OFFSET('Hygiene Data'!$C$8,0,10*ROW('Hygiene Data'!C97))),'Data Summary'!DP103="Yes"),OFFSET('Hygiene Data'!$C$8,0,10*ROW('Hygiene Data'!C97)),NA())</f>
        <v>#N/A</v>
      </c>
      <c r="BB103" s="108" t="e">
        <f ca="true">+IF(AND(ISNUMBER(OFFSET('Hygiene Data'!$C$10,0,10*ROW('Hygiene Data'!C97))),'Data Summary'!DQ103="Yes"),OFFSET('Hygiene Data'!$C$10,0,10*ROW('Hygiene Data'!C97)),NA())</f>
        <v>#N/A</v>
      </c>
      <c r="BC103" s="108" t="e">
        <f ca="true">+IF(AND(ISNUMBER(OFFSET('Hygiene Data'!$D$6,0,10*ROW('Hygiene Data'!D97))),'Data Summary'!DR103="Yes"),OFFSET('Hygiene Data'!$D$6,0,10*ROW('Hygiene Data'!D97)),NA())</f>
        <v>#N/A</v>
      </c>
      <c r="BD103" s="108" t="e">
        <f ca="true">+IF(AND(ISNUMBER(OFFSET('Hygiene Data'!$D$8,0,10*ROW('Hygiene Data'!D97))),'Data Summary'!DS103="Yes"),OFFSET('Hygiene Data'!$D$8,0,10*ROW('Hygiene Data'!D97)),NA())</f>
        <v>#N/A</v>
      </c>
      <c r="BE103" s="108" t="e">
        <f ca="true">+IF(AND(ISNUMBER(OFFSET('Hygiene Data'!$D$10,0,10*ROW('Hygiene Data'!D97))),'Data Summary'!DT103="Yes"),OFFSET('Hygiene Data'!$D$10,0,10*ROW('Hygiene Data'!D97)),NA())</f>
        <v>#N/A</v>
      </c>
      <c r="BF103" s="108" t="e">
        <f ca="true">+IF(AND(ISNUMBER(OFFSET('Hygiene Data'!$E$6,0,10*ROW('Hygiene Data'!E97))),'Data Summary'!DU103="Yes"),OFFSET('Hygiene Data'!$E$6,0,10*ROW('Hygiene Data'!E97)),NA())</f>
        <v>#N/A</v>
      </c>
      <c r="BG103" s="108" t="e">
        <f ca="true">+IF(AND(ISNUMBER(OFFSET('Hygiene Data'!$E$8,0,10*ROW('Hygiene Data'!E97))),'Data Summary'!DV103="Yes"),OFFSET('Hygiene Data'!$E$8,0,10*ROW('Hygiene Data'!E97)),NA())</f>
        <v>#N/A</v>
      </c>
      <c r="BH103" s="108" t="e">
        <f ca="true">+IF(AND(ISNUMBER(OFFSET('Hygiene Data'!$E$10,0,10*ROW('Hygiene Data'!E97))),'Data Summary'!DW103="Yes"),OFFSET('Hygiene Data'!$E$10,0,10*ROW('Hygiene Data'!E97)),NA())</f>
        <v>#N/A</v>
      </c>
      <c r="BI103" s="108" t="e">
        <f ca="true">+IF(AND(ISNUMBER(OFFSET('Hygiene Data'!$F$6,0,10*ROW('Hygiene Data'!F97))),'Data Summary'!DX103="Yes"),OFFSET('Hygiene Data'!$F$6,0,10*ROW('Hygiene Data'!F97)),NA())</f>
        <v>#N/A</v>
      </c>
      <c r="BJ103" s="108" t="e">
        <f ca="true">+IF(AND(ISNUMBER(OFFSET('Hygiene Data'!$F$8,0,10*ROW('Hygiene Data'!F97))),'Data Summary'!DY103="Yes"),OFFSET('Hygiene Data'!$F$8,0,10*ROW('Hygiene Data'!F97)),NA())</f>
        <v>#N/A</v>
      </c>
      <c r="BK103" s="108" t="e">
        <f ca="true">+IF(AND(ISNUMBER(OFFSET('Hygiene Data'!$F$10,0,10*ROW('Hygiene Data'!F97))),'Data Summary'!DZ103="Yes"),OFFSET('Hygiene Data'!$F$10,0,10*ROW('Hygiene Data'!F97)),NA())</f>
        <v>#N/A</v>
      </c>
      <c r="BL103" s="108" t="e">
        <f ca="true">+IF(AND(ISNUMBER(OFFSET('Hygiene Data'!$G$6,0,10*ROW('Hygiene Data'!G97))),'Data Summary'!EA103="Yes"),OFFSET('Hygiene Data'!$G$6,0,10*ROW('Hygiene Data'!G97)),NA())</f>
        <v>#N/A</v>
      </c>
      <c r="BM103" s="108" t="e">
        <f ca="true">+IF(AND(ISNUMBER(OFFSET('Hygiene Data'!$G$8,0,10*ROW('Hygiene Data'!G97))),'Data Summary'!EB103="Yes"),OFFSET('Hygiene Data'!$G$8,0,10*ROW('Hygiene Data'!G97)),NA())</f>
        <v>#N/A</v>
      </c>
      <c r="BN103" s="108" t="e">
        <f ca="true">+IF(AND(ISNUMBER(OFFSET('Hygiene Data'!$G$10,0,10*ROW('Hygiene Data'!G97))),'Data Summary'!EC103="Yes"),OFFSET('Hygiene Data'!$G$10,0,10*ROW('Hygiene Data'!G97)),NA())</f>
        <v>#N/A</v>
      </c>
      <c r="BO103" s="108" t="e">
        <f ca="true">+IF(AND(ISNUMBER(OFFSET('Hygiene Data'!$H$6,0,10*ROW('Hygiene Data'!H97))),'Data Summary'!ED103="Yes"),OFFSET('Hygiene Data'!$H$6,0,10*ROW('Hygiene Data'!H97)),NA())</f>
        <v>#N/A</v>
      </c>
      <c r="BP103" s="108" t="e">
        <f ca="true">+IF(AND(ISNUMBER(OFFSET('Hygiene Data'!$H$8,0,10*ROW('Hygiene Data'!H97))),'Data Summary'!EE103="Yes"),OFFSET('Hygiene Data'!$H$8,0,10*ROW('Hygiene Data'!H97)),NA())</f>
        <v>#N/A</v>
      </c>
      <c r="BQ103" s="108" t="e">
        <f ca="true">+IF(AND(ISNUMBER(OFFSET('Hygiene Data'!$H$10,0,10*ROW('Hygiene Data'!H97))),'Data Summary'!EF103="Yes"),OFFSET('Hygiene Data'!$H$10,0,10*ROW('Hygiene Data'!H97)),NA())</f>
        <v>#N/A</v>
      </c>
    </row>
    <row r="104" x14ac:dyDescent="0.2">
      <c r="A104" s="56" t="e">
        <f ca="true">+IF(OFFSET('Water Data'!$B$1,0,10*ROW('Water Data'!B98))="",NA(),OFFSET('Water Data'!$B$1,0,10*ROW('Water Data'!B98)))</f>
        <v>#N/A</v>
      </c>
      <c r="B104" s="56" t="e">
        <f ca="true">+IF(OFFSET('Water Data'!$A$3,0,10*ROW('Water Data'!A101))="",NA(),OFFSET('Water Data'!$A$3,0,10*ROW('Water Data'!A101)))</f>
        <v>#N/A</v>
      </c>
      <c r="C104" s="56" t="e">
        <f ca="true">+IF(OFFSET('Water Data'!$C$3,0,10*ROW('Water Data'!C101))="",NA(),OFFSET('Water Data'!$C$3,0,10*ROW('Water Data'!C101)))</f>
        <v>#N/A</v>
      </c>
      <c r="D104" s="57" t="e">
        <f ca="true">+IF(AND(ISNUMBER(OFFSET('Water Data'!$C$5,0,10*ROW('Water Data'!C98))),'Data Summary'!BS104="Yes"),100-OFFSET('Water Data'!$C$5,0,10*ROW('Water Data'!C98)),NA())</f>
        <v>#N/A</v>
      </c>
      <c r="E104" s="57" t="e">
        <f ca="true">+IF(AND(ISNUMBER(OFFSET('Water Data'!$C$7,0,10*ROW('Water Data'!C98))),'Data Summary'!BT104="Yes"),OFFSET('Water Data'!$C$7,0,10*ROW('Water Data'!C98)),NA())</f>
        <v>#N/A</v>
      </c>
      <c r="F104" s="57" t="e">
        <f ca="true">+IF(AND(ISNUMBER(OFFSET('Water Data'!$C$10,0,10*ROW('Water Data'!C98))),'Data Summary'!BU104="Yes"),OFFSET('Water Data'!$C$10,0,10*ROW('Water Data'!C98)),NA())</f>
        <v>#N/A</v>
      </c>
      <c r="G104" s="57" t="e">
        <f ca="true">+IF(AND(ISNUMBER(OFFSET('Water Data'!$D$5,0,10*ROW('Water Data'!D98))),'Data Summary'!BV104="Yes"),100-OFFSET('Water Data'!$D$5,0,10*ROW('Water Data'!D98)),NA())</f>
        <v>#N/A</v>
      </c>
      <c r="H104" s="57" t="e">
        <f ca="true">+IF(AND(ISNUMBER(OFFSET('Water Data'!$D$7,0,10*ROW('Water Data'!D98))),'Data Summary'!BW104="Yes"),OFFSET('Water Data'!$D$7,0,10*ROW('Water Data'!D98)),NA())</f>
        <v>#N/A</v>
      </c>
      <c r="I104" s="57" t="e">
        <f ca="true">+IF(AND(ISNUMBER(OFFSET('Water Data'!$D$10,0,10*ROW('Water Data'!D98))),'Data Summary'!BX104="Yes"),OFFSET('Water Data'!$D$10,0,10*ROW('Water Data'!D98)),NA())</f>
        <v>#N/A</v>
      </c>
      <c r="J104" s="57" t="e">
        <f ca="true">+IF(AND(ISNUMBER(OFFSET('Water Data'!$E$5,0,10*ROW('Water Data'!E98))),'Data Summary'!BY104="Yes"),100-OFFSET('Water Data'!$E$5,0,10*ROW('Water Data'!E98)),NA())</f>
        <v>#N/A</v>
      </c>
      <c r="K104" s="57" t="e">
        <f ca="true">+IF(AND(ISNUMBER(OFFSET('Water Data'!$E$7,0,10*ROW('Water Data'!E98))),'Data Summary'!BZ104="Yes"),OFFSET('Water Data'!$E$7,0,10*ROW('Water Data'!E98)),NA())</f>
        <v>#N/A</v>
      </c>
      <c r="L104" s="57" t="e">
        <f ca="true">+IF(AND(ISNUMBER(OFFSET('Water Data'!$E$10,0,10*ROW('Water Data'!E98))),'Data Summary'!CA104="Yes"),OFFSET('Water Data'!$E$10,0,10*ROW('Water Data'!E98)),NA())</f>
        <v>#N/A</v>
      </c>
      <c r="M104" s="57" t="e">
        <f ca="true">+IF(AND(ISNUMBER(OFFSET('Water Data'!$F$5,0,10*ROW('Water Data'!F98))),'Data Summary'!CB104="Yes"),100-OFFSET('Water Data'!$F$5,0,10*ROW('Water Data'!F98)),NA())</f>
        <v>#N/A</v>
      </c>
      <c r="N104" s="57" t="e">
        <f ca="true">+IF(AND(ISNUMBER(OFFSET('Water Data'!$F$7,0,10*ROW('Water Data'!F98))),'Data Summary'!CC104="Yes"),OFFSET('Water Data'!$F$7,0,10*ROW('Water Data'!F98)),NA())</f>
        <v>#N/A</v>
      </c>
      <c r="O104" s="57" t="e">
        <f ca="true">+IF(AND(ISNUMBER(OFFSET('Water Data'!$F$10,0,10*ROW('Water Data'!F98))),'Data Summary'!CD104="Yes"),OFFSET('Water Data'!$F$10,0,10*ROW('Water Data'!F98)),NA())</f>
        <v>#N/A</v>
      </c>
      <c r="P104" s="57" t="e">
        <f ca="true">+IF(AND(ISNUMBER(OFFSET('Water Data'!$G$5,0,10*ROW('Water Data'!G98))),'Data Summary'!CE104="Yes"),100-OFFSET('Water Data'!$G$5,0,10*ROW('Water Data'!G98)),NA())</f>
        <v>#N/A</v>
      </c>
      <c r="Q104" s="57" t="e">
        <f ca="true">+IF(AND(ISNUMBER(OFFSET('Water Data'!$G$7,0,10*ROW('Water Data'!G98))),'Data Summary'!CF104="Yes"),OFFSET('Water Data'!$G$7,0,10*ROW('Water Data'!G98)),NA())</f>
        <v>#N/A</v>
      </c>
      <c r="R104" s="57" t="e">
        <f ca="true">+IF(AND(ISNUMBER(OFFSET('Water Data'!$G$10,0,10*ROW('Water Data'!G98))),'Data Summary'!CG104="Yes"),OFFSET('Water Data'!$G$10,0,10*ROW('Water Data'!G98)),NA())</f>
        <v>#N/A</v>
      </c>
      <c r="S104" s="57" t="e">
        <f ca="true">+IF(AND(ISNUMBER(OFFSET('Water Data'!$H$5,0,10*ROW('Water Data'!H98))),'Data Summary'!CH104="Yes"),100-OFFSET('Water Data'!$H$5,0,10*ROW('Water Data'!H98)),NA())</f>
        <v>#N/A</v>
      </c>
      <c r="T104" s="57" t="e">
        <f ca="true">+IF(AND(ISNUMBER(OFFSET('Water Data'!$H$7,0,10*ROW('Water Data'!H98))),'Data Summary'!CI104="Yes"),OFFSET('Water Data'!$H$7,0,10*ROW('Water Data'!H98)),NA())</f>
        <v>#N/A</v>
      </c>
      <c r="U104" s="57" t="e">
        <f ca="true">+IF(AND(ISNUMBER(OFFSET('Water Data'!$H$10,0,10*ROW('Water Data'!H98))),'Data Summary'!CJ104="Yes"),OFFSET('Water Data'!$H$10,0,10*ROW('Water Data'!H98)),NA())</f>
        <v>#N/A</v>
      </c>
      <c r="V104" s="103" t="e">
        <f ca="true">+IF(AND(ISNUMBER(OFFSET('Sanitation Data'!$C$5,0,10*ROW('Sanitation Data'!C98))),'Data Summary'!CK104="Yes"),100-OFFSET('Sanitation Data'!$C$5,0,10*ROW('Sanitation Data'!C98)),NA())</f>
        <v>#N/A</v>
      </c>
      <c r="W104" s="103" t="e">
        <f ca="true">+IF(AND(ISNUMBER(OFFSET('Sanitation Data'!$C$7,0,10*ROW('Sanitation Data'!C98))),'Data Summary'!CL104="Yes"),OFFSET('Sanitation Data'!$C$7,0,10*ROW('Sanitation Data'!C98)),NA())</f>
        <v>#N/A</v>
      </c>
      <c r="X104" s="103" t="e">
        <f ca="true">+IF(AND(ISNUMBER(OFFSET('Sanitation Data'!$C$11,0,10*ROW('Sanitation Data'!C98))),'Data Summary'!CM104="Yes"),OFFSET('Sanitation Data'!$C$11,0,10*ROW('Sanitation Data'!C98)),NA())</f>
        <v>#N/A</v>
      </c>
      <c r="Y104" s="103" t="e">
        <f ca="true">+IF(AND(ISNUMBER(OFFSET('Sanitation Data'!$C$12,0,10*ROW('Sanitation Data'!C98))),'Data Summary'!CN104="Yes"),OFFSET('Sanitation Data'!$C$12,0,10*ROW('Sanitation Data'!C98)),NA())</f>
        <v>#N/A</v>
      </c>
      <c r="Z104" s="103" t="e">
        <f ca="true">+IF(AND(ISNUMBER(OFFSET('Sanitation Data'!$C$13,0,10*ROW('Sanitation Data'!C98))),'Data Summary'!CO104="Yes"),OFFSET('Sanitation Data'!$C$13,0,10*ROW('Sanitation Data'!C98)),NA())</f>
        <v>#N/A</v>
      </c>
      <c r="AA104" s="103" t="e">
        <f ca="true">+IF(AND(ISNUMBER(OFFSET('Sanitation Data'!$D$5,0,10*ROW('Sanitation Data'!D98))),'Data Summary'!CP104="Yes"),100-OFFSET('Sanitation Data'!$D$5,0,10*ROW('Sanitation Data'!D98)),NA())</f>
        <v>#N/A</v>
      </c>
      <c r="AB104" s="103" t="e">
        <f ca="true">+IF(AND(ISNUMBER(OFFSET('Sanitation Data'!$D$7,0,10*ROW('Sanitation Data'!D98))),'Data Summary'!CQ104="Yes"),OFFSET('Sanitation Data'!$D$7,0,10*ROW('Sanitation Data'!D98)),NA())</f>
        <v>#N/A</v>
      </c>
      <c r="AC104" s="103" t="e">
        <f ca="true">+IF(AND(ISNUMBER(OFFSET('Sanitation Data'!$D$11,0,10*ROW('Sanitation Data'!D98))),'Data Summary'!CR104="Yes"),OFFSET('Sanitation Data'!$D$11,0,10*ROW('Sanitation Data'!D98)),NA())</f>
        <v>#N/A</v>
      </c>
      <c r="AD104" s="103" t="e">
        <f ca="true">+IF(AND(ISNUMBER(OFFSET('Sanitation Data'!$D$12,0,10*ROW('Sanitation Data'!D98))),'Data Summary'!CS104="Yes"),OFFSET('Sanitation Data'!$D$12,0,10*ROW('Sanitation Data'!D98)),NA())</f>
        <v>#N/A</v>
      </c>
      <c r="AE104" s="103" t="e">
        <f ca="true">+IF(AND(ISNUMBER(OFFSET('Sanitation Data'!$D$13,0,10*ROW('Sanitation Data'!D98))),'Data Summary'!CT104="Yes"),OFFSET('Sanitation Data'!$D$13,0,10*ROW('Sanitation Data'!D98)),NA())</f>
        <v>#N/A</v>
      </c>
      <c r="AF104" s="103" t="e">
        <f ca="true">+IF(AND(ISNUMBER(OFFSET('Sanitation Data'!$E$5,0,10*ROW('Sanitation Data'!E98))),'Data Summary'!CU104="Yes"),100-OFFSET('Sanitation Data'!$E$5,0,10*ROW('Sanitation Data'!E98)),NA())</f>
        <v>#N/A</v>
      </c>
      <c r="AG104" s="103" t="e">
        <f ca="true">+IF(AND(ISNUMBER(OFFSET('Sanitation Data'!$E$7,0,10*ROW('Sanitation Data'!E98))),'Data Summary'!CV104="Yes"),OFFSET('Sanitation Data'!$E$7,0,10*ROW('Sanitation Data'!E98)),NA())</f>
        <v>#N/A</v>
      </c>
      <c r="AH104" s="103" t="e">
        <f ca="true">+IF(AND(ISNUMBER(OFFSET('Sanitation Data'!$E$11,0,10*ROW('Sanitation Data'!E98))),'Data Summary'!CW104="Yes"),OFFSET('Sanitation Data'!$E$11,0,10*ROW('Sanitation Data'!E98)),NA())</f>
        <v>#N/A</v>
      </c>
      <c r="AI104" s="103" t="e">
        <f ca="true">+IF(AND(ISNUMBER(OFFSET('Sanitation Data'!$E$12,0,10*ROW('Sanitation Data'!E98))),'Data Summary'!CX104="Yes"),OFFSET('Sanitation Data'!$E$12,0,10*ROW('Sanitation Data'!E98)),NA())</f>
        <v>#N/A</v>
      </c>
      <c r="AJ104" s="103" t="e">
        <f ca="true">+IF(AND(ISNUMBER(OFFSET('Sanitation Data'!$E$13,0,10*ROW('Sanitation Data'!E98))),'Data Summary'!CY104="Yes"),OFFSET('Sanitation Data'!$E$13,0,10*ROW('Sanitation Data'!E98)),NA())</f>
        <v>#N/A</v>
      </c>
      <c r="AK104" s="103" t="e">
        <f ca="true">+IF(AND(ISNUMBER(OFFSET('Sanitation Data'!$F$5,0,10*ROW('Sanitation Data'!F98))),'Data Summary'!CZ104="Yes"),100-OFFSET('Sanitation Data'!$F$5,0,10*ROW('Sanitation Data'!F98)),NA())</f>
        <v>#N/A</v>
      </c>
      <c r="AL104" s="103" t="e">
        <f ca="true">+IF(AND(ISNUMBER(OFFSET('Sanitation Data'!$F$7,0,10*ROW('Sanitation Data'!F98))),'Data Summary'!DA104="Yes"),OFFSET('Sanitation Data'!$F$7,0,10*ROW('Sanitation Data'!F98)),NA())</f>
        <v>#N/A</v>
      </c>
      <c r="AM104" s="103" t="e">
        <f ca="true">+IF(AND(ISNUMBER(OFFSET('Sanitation Data'!$F$11,0,10*ROW('Sanitation Data'!F98))),'Data Summary'!DB104="Yes"),OFFSET('Sanitation Data'!$F$11,0,10*ROW('Sanitation Data'!F98)),NA())</f>
        <v>#N/A</v>
      </c>
      <c r="AN104" s="103" t="e">
        <f ca="true">+IF(AND(ISNUMBER(OFFSET('Sanitation Data'!$F$12,0,10*ROW('Sanitation Data'!F98))),'Data Summary'!DC104="Yes"),OFFSET('Sanitation Data'!$F$12,0,10*ROW('Sanitation Data'!F98)),NA())</f>
        <v>#N/A</v>
      </c>
      <c r="AO104" s="103" t="e">
        <f ca="true">+IF(AND(ISNUMBER(OFFSET('Sanitation Data'!$F$13,0,10*ROW('Sanitation Data'!F98))),'Data Summary'!DD104="Yes"),OFFSET('Sanitation Data'!$F$13,0,10*ROW('Sanitation Data'!F98)),NA())</f>
        <v>#N/A</v>
      </c>
      <c r="AP104" s="103" t="e">
        <f ca="true">+IF(AND(ISNUMBER(OFFSET('Sanitation Data'!$G$5,0,10*ROW('Sanitation Data'!G98))),'Data Summary'!DE104="Yes"),100-OFFSET('Sanitation Data'!$G$5,0,10*ROW('Sanitation Data'!G98)),NA())</f>
        <v>#N/A</v>
      </c>
      <c r="AQ104" s="103" t="e">
        <f ca="true">+IF(AND(ISNUMBER(OFFSET('Sanitation Data'!$G$7,0,10*ROW('Sanitation Data'!G98))),'Data Summary'!DF104="Yes"),OFFSET('Sanitation Data'!$G$7,0,10*ROW('Sanitation Data'!G98)),NA())</f>
        <v>#N/A</v>
      </c>
      <c r="AR104" s="103" t="e">
        <f ca="true">+IF(AND(ISNUMBER(OFFSET('Sanitation Data'!$G$11,0,10*ROW('Sanitation Data'!G98))),'Data Summary'!DG104="Yes"),OFFSET('Sanitation Data'!$G$11,0,10*ROW('Sanitation Data'!G98)),NA())</f>
        <v>#N/A</v>
      </c>
      <c r="AS104" s="103" t="e">
        <f ca="true">+IF(AND(ISNUMBER(OFFSET('Sanitation Data'!$G$12,0,10*ROW('Sanitation Data'!G98))),'Data Summary'!DH104="Yes"),OFFSET('Sanitation Data'!$G$12,0,10*ROW('Sanitation Data'!G98)),NA())</f>
        <v>#N/A</v>
      </c>
      <c r="AT104" s="103" t="e">
        <f ca="true">+IF(AND(ISNUMBER(OFFSET('Sanitation Data'!$G$13,0,10*ROW('Sanitation Data'!G98))),'Data Summary'!DI104="Yes"),OFFSET('Sanitation Data'!$G$13,0,10*ROW('Sanitation Data'!G98)),NA())</f>
        <v>#N/A</v>
      </c>
      <c r="AU104" s="103" t="e">
        <f ca="true">+IF(AND(ISNUMBER(OFFSET('Sanitation Data'!$H$5,0,10*ROW('Sanitation Data'!H98))),'Data Summary'!DJ104="Yes"),100-OFFSET('Sanitation Data'!$H$5,0,10*ROW('Sanitation Data'!H98)),NA())</f>
        <v>#N/A</v>
      </c>
      <c r="AV104" s="103" t="e">
        <f ca="true">+IF(AND(ISNUMBER(OFFSET('Sanitation Data'!$H$7,0,10*ROW('Sanitation Data'!H98))),'Data Summary'!DK104="Yes"),OFFSET('Sanitation Data'!$H$7,0,10*ROW('Sanitation Data'!H98)),NA())</f>
        <v>#N/A</v>
      </c>
      <c r="AW104" s="103" t="e">
        <f ca="true">+IF(AND(ISNUMBER(OFFSET('Sanitation Data'!$H$11,0,10*ROW('Sanitation Data'!H98))),'Data Summary'!DL104="Yes"),OFFSET('Sanitation Data'!$H$11,0,10*ROW('Sanitation Data'!H98)),NA())</f>
        <v>#N/A</v>
      </c>
      <c r="AX104" s="103" t="e">
        <f ca="true">+IF(AND(ISNUMBER(OFFSET('Sanitation Data'!$H$12,0,10*ROW('Sanitation Data'!H98))),'Data Summary'!DM104="Yes"),OFFSET('Sanitation Data'!$H$12,0,10*ROW('Sanitation Data'!H98)),NA())</f>
        <v>#N/A</v>
      </c>
      <c r="AY104" s="103" t="e">
        <f ca="true">+IF(AND(ISNUMBER(OFFSET('Sanitation Data'!$H$13,0,10*ROW('Sanitation Data'!H98))),'Data Summary'!DN104="Yes"),OFFSET('Sanitation Data'!$H$13,0,10*ROW('Sanitation Data'!H98)),NA())</f>
        <v>#N/A</v>
      </c>
      <c r="AZ104" s="108" t="e">
        <f ca="true">+IF(AND(ISNUMBER(OFFSET('Hygiene Data'!$C$6,0,10*ROW('Hygiene Data'!C98))),'Data Summary'!DO104="Yes"),OFFSET('Hygiene Data'!$C$6,0,10*ROW('Hygiene Data'!C98)),NA())</f>
        <v>#N/A</v>
      </c>
      <c r="BA104" s="108" t="e">
        <f ca="true">+IF(AND(ISNUMBER(OFFSET('Hygiene Data'!$C$8,0,10*ROW('Hygiene Data'!C98))),'Data Summary'!DP104="Yes"),OFFSET('Hygiene Data'!$C$8,0,10*ROW('Hygiene Data'!C98)),NA())</f>
        <v>#N/A</v>
      </c>
      <c r="BB104" s="108" t="e">
        <f ca="true">+IF(AND(ISNUMBER(OFFSET('Hygiene Data'!$C$10,0,10*ROW('Hygiene Data'!C98))),'Data Summary'!DQ104="Yes"),OFFSET('Hygiene Data'!$C$10,0,10*ROW('Hygiene Data'!C98)),NA())</f>
        <v>#N/A</v>
      </c>
      <c r="BC104" s="108" t="e">
        <f ca="true">+IF(AND(ISNUMBER(OFFSET('Hygiene Data'!$D$6,0,10*ROW('Hygiene Data'!D98))),'Data Summary'!DR104="Yes"),OFFSET('Hygiene Data'!$D$6,0,10*ROW('Hygiene Data'!D98)),NA())</f>
        <v>#N/A</v>
      </c>
      <c r="BD104" s="108" t="e">
        <f ca="true">+IF(AND(ISNUMBER(OFFSET('Hygiene Data'!$D$8,0,10*ROW('Hygiene Data'!D98))),'Data Summary'!DS104="Yes"),OFFSET('Hygiene Data'!$D$8,0,10*ROW('Hygiene Data'!D98)),NA())</f>
        <v>#N/A</v>
      </c>
      <c r="BE104" s="108" t="e">
        <f ca="true">+IF(AND(ISNUMBER(OFFSET('Hygiene Data'!$D$10,0,10*ROW('Hygiene Data'!D98))),'Data Summary'!DT104="Yes"),OFFSET('Hygiene Data'!$D$10,0,10*ROW('Hygiene Data'!D98)),NA())</f>
        <v>#N/A</v>
      </c>
      <c r="BF104" s="108" t="e">
        <f ca="true">+IF(AND(ISNUMBER(OFFSET('Hygiene Data'!$E$6,0,10*ROW('Hygiene Data'!E98))),'Data Summary'!DU104="Yes"),OFFSET('Hygiene Data'!$E$6,0,10*ROW('Hygiene Data'!E98)),NA())</f>
        <v>#N/A</v>
      </c>
      <c r="BG104" s="108" t="e">
        <f ca="true">+IF(AND(ISNUMBER(OFFSET('Hygiene Data'!$E$8,0,10*ROW('Hygiene Data'!E98))),'Data Summary'!DV104="Yes"),OFFSET('Hygiene Data'!$E$8,0,10*ROW('Hygiene Data'!E98)),NA())</f>
        <v>#N/A</v>
      </c>
      <c r="BH104" s="108" t="e">
        <f ca="true">+IF(AND(ISNUMBER(OFFSET('Hygiene Data'!$E$10,0,10*ROW('Hygiene Data'!E98))),'Data Summary'!DW104="Yes"),OFFSET('Hygiene Data'!$E$10,0,10*ROW('Hygiene Data'!E98)),NA())</f>
        <v>#N/A</v>
      </c>
      <c r="BI104" s="108" t="e">
        <f ca="true">+IF(AND(ISNUMBER(OFFSET('Hygiene Data'!$F$6,0,10*ROW('Hygiene Data'!F98))),'Data Summary'!DX104="Yes"),OFFSET('Hygiene Data'!$F$6,0,10*ROW('Hygiene Data'!F98)),NA())</f>
        <v>#N/A</v>
      </c>
      <c r="BJ104" s="108" t="e">
        <f ca="true">+IF(AND(ISNUMBER(OFFSET('Hygiene Data'!$F$8,0,10*ROW('Hygiene Data'!F98))),'Data Summary'!DY104="Yes"),OFFSET('Hygiene Data'!$F$8,0,10*ROW('Hygiene Data'!F98)),NA())</f>
        <v>#N/A</v>
      </c>
      <c r="BK104" s="108" t="e">
        <f ca="true">+IF(AND(ISNUMBER(OFFSET('Hygiene Data'!$F$10,0,10*ROW('Hygiene Data'!F98))),'Data Summary'!DZ104="Yes"),OFFSET('Hygiene Data'!$F$10,0,10*ROW('Hygiene Data'!F98)),NA())</f>
        <v>#N/A</v>
      </c>
      <c r="BL104" s="108" t="e">
        <f ca="true">+IF(AND(ISNUMBER(OFFSET('Hygiene Data'!$G$6,0,10*ROW('Hygiene Data'!G98))),'Data Summary'!EA104="Yes"),OFFSET('Hygiene Data'!$G$6,0,10*ROW('Hygiene Data'!G98)),NA())</f>
        <v>#N/A</v>
      </c>
      <c r="BM104" s="108" t="e">
        <f ca="true">+IF(AND(ISNUMBER(OFFSET('Hygiene Data'!$G$8,0,10*ROW('Hygiene Data'!G98))),'Data Summary'!EB104="Yes"),OFFSET('Hygiene Data'!$G$8,0,10*ROW('Hygiene Data'!G98)),NA())</f>
        <v>#N/A</v>
      </c>
      <c r="BN104" s="108" t="e">
        <f ca="true">+IF(AND(ISNUMBER(OFFSET('Hygiene Data'!$G$10,0,10*ROW('Hygiene Data'!G98))),'Data Summary'!EC104="Yes"),OFFSET('Hygiene Data'!$G$10,0,10*ROW('Hygiene Data'!G98)),NA())</f>
        <v>#N/A</v>
      </c>
      <c r="BO104" s="108" t="e">
        <f ca="true">+IF(AND(ISNUMBER(OFFSET('Hygiene Data'!$H$6,0,10*ROW('Hygiene Data'!H98))),'Data Summary'!ED104="Yes"),OFFSET('Hygiene Data'!$H$6,0,10*ROW('Hygiene Data'!H98)),NA())</f>
        <v>#N/A</v>
      </c>
      <c r="BP104" s="108" t="e">
        <f ca="true">+IF(AND(ISNUMBER(OFFSET('Hygiene Data'!$H$8,0,10*ROW('Hygiene Data'!H98))),'Data Summary'!EE104="Yes"),OFFSET('Hygiene Data'!$H$8,0,10*ROW('Hygiene Data'!H98)),NA())</f>
        <v>#N/A</v>
      </c>
      <c r="BQ104" s="108" t="e">
        <f ca="true">+IF(AND(ISNUMBER(OFFSET('Hygiene Data'!$H$10,0,10*ROW('Hygiene Data'!H98))),'Data Summary'!EF104="Yes"),OFFSET('Hygiene Data'!$H$10,0,10*ROW('Hygiene Data'!H98)),NA())</f>
        <v>#N/A</v>
      </c>
    </row>
    <row r="105" x14ac:dyDescent="0.2">
      <c r="A105" s="56" t="e">
        <f ca="true">+IF(OFFSET('Water Data'!$B$1,0,10*ROW('Water Data'!B99))="",NA(),OFFSET('Water Data'!$B$1,0,10*ROW('Water Data'!B99)))</f>
        <v>#N/A</v>
      </c>
      <c r="B105" s="56" t="e">
        <f ca="true">+IF(OFFSET('Water Data'!$A$3,0,10*ROW('Water Data'!A102))="",NA(),OFFSET('Water Data'!$A$3,0,10*ROW('Water Data'!A102)))</f>
        <v>#N/A</v>
      </c>
      <c r="C105" s="56" t="e">
        <f ca="true">+IF(OFFSET('Water Data'!$C$3,0,10*ROW('Water Data'!C102))="",NA(),OFFSET('Water Data'!$C$3,0,10*ROW('Water Data'!C102)))</f>
        <v>#N/A</v>
      </c>
      <c r="D105" s="57" t="e">
        <f ca="true">+IF(AND(ISNUMBER(OFFSET('Water Data'!$C$5,0,10*ROW('Water Data'!C99))),'Data Summary'!BS105="Yes"),100-OFFSET('Water Data'!$C$5,0,10*ROW('Water Data'!C99)),NA())</f>
        <v>#N/A</v>
      </c>
      <c r="E105" s="57" t="e">
        <f ca="true">+IF(AND(ISNUMBER(OFFSET('Water Data'!$C$7,0,10*ROW('Water Data'!C99))),'Data Summary'!BT105="Yes"),OFFSET('Water Data'!$C$7,0,10*ROW('Water Data'!C99)),NA())</f>
        <v>#N/A</v>
      </c>
      <c r="F105" s="57" t="e">
        <f ca="true">+IF(AND(ISNUMBER(OFFSET('Water Data'!$C$10,0,10*ROW('Water Data'!C99))),'Data Summary'!BU105="Yes"),OFFSET('Water Data'!$C$10,0,10*ROW('Water Data'!C99)),NA())</f>
        <v>#N/A</v>
      </c>
      <c r="G105" s="57" t="e">
        <f ca="true">+IF(AND(ISNUMBER(OFFSET('Water Data'!$D$5,0,10*ROW('Water Data'!D99))),'Data Summary'!BV105="Yes"),100-OFFSET('Water Data'!$D$5,0,10*ROW('Water Data'!D99)),NA())</f>
        <v>#N/A</v>
      </c>
      <c r="H105" s="57" t="e">
        <f ca="true">+IF(AND(ISNUMBER(OFFSET('Water Data'!$D$7,0,10*ROW('Water Data'!D99))),'Data Summary'!BW105="Yes"),OFFSET('Water Data'!$D$7,0,10*ROW('Water Data'!D99)),NA())</f>
        <v>#N/A</v>
      </c>
      <c r="I105" s="57" t="e">
        <f ca="true">+IF(AND(ISNUMBER(OFFSET('Water Data'!$D$10,0,10*ROW('Water Data'!D99))),'Data Summary'!BX105="Yes"),OFFSET('Water Data'!$D$10,0,10*ROW('Water Data'!D99)),NA())</f>
        <v>#N/A</v>
      </c>
      <c r="J105" s="57" t="e">
        <f ca="true">+IF(AND(ISNUMBER(OFFSET('Water Data'!$E$5,0,10*ROW('Water Data'!E99))),'Data Summary'!BY105="Yes"),100-OFFSET('Water Data'!$E$5,0,10*ROW('Water Data'!E99)),NA())</f>
        <v>#N/A</v>
      </c>
      <c r="K105" s="57" t="e">
        <f ca="true">+IF(AND(ISNUMBER(OFFSET('Water Data'!$E$7,0,10*ROW('Water Data'!E99))),'Data Summary'!BZ105="Yes"),OFFSET('Water Data'!$E$7,0,10*ROW('Water Data'!E99)),NA())</f>
        <v>#N/A</v>
      </c>
      <c r="L105" s="57" t="e">
        <f ca="true">+IF(AND(ISNUMBER(OFFSET('Water Data'!$E$10,0,10*ROW('Water Data'!E99))),'Data Summary'!CA105="Yes"),OFFSET('Water Data'!$E$10,0,10*ROW('Water Data'!E99)),NA())</f>
        <v>#N/A</v>
      </c>
      <c r="M105" s="57" t="e">
        <f ca="true">+IF(AND(ISNUMBER(OFFSET('Water Data'!$F$5,0,10*ROW('Water Data'!F99))),'Data Summary'!CB105="Yes"),100-OFFSET('Water Data'!$F$5,0,10*ROW('Water Data'!F99)),NA())</f>
        <v>#N/A</v>
      </c>
      <c r="N105" s="57" t="e">
        <f ca="true">+IF(AND(ISNUMBER(OFFSET('Water Data'!$F$7,0,10*ROW('Water Data'!F99))),'Data Summary'!CC105="Yes"),OFFSET('Water Data'!$F$7,0,10*ROW('Water Data'!F99)),NA())</f>
        <v>#N/A</v>
      </c>
      <c r="O105" s="57" t="e">
        <f ca="true">+IF(AND(ISNUMBER(OFFSET('Water Data'!$F$10,0,10*ROW('Water Data'!F99))),'Data Summary'!CD105="Yes"),OFFSET('Water Data'!$F$10,0,10*ROW('Water Data'!F99)),NA())</f>
        <v>#N/A</v>
      </c>
      <c r="P105" s="57" t="e">
        <f ca="true">+IF(AND(ISNUMBER(OFFSET('Water Data'!$G$5,0,10*ROW('Water Data'!G99))),'Data Summary'!CE105="Yes"),100-OFFSET('Water Data'!$G$5,0,10*ROW('Water Data'!G99)),NA())</f>
        <v>#N/A</v>
      </c>
      <c r="Q105" s="57" t="e">
        <f ca="true">+IF(AND(ISNUMBER(OFFSET('Water Data'!$G$7,0,10*ROW('Water Data'!G99))),'Data Summary'!CF105="Yes"),OFFSET('Water Data'!$G$7,0,10*ROW('Water Data'!G99)),NA())</f>
        <v>#N/A</v>
      </c>
      <c r="R105" s="57" t="e">
        <f ca="true">+IF(AND(ISNUMBER(OFFSET('Water Data'!$G$10,0,10*ROW('Water Data'!G99))),'Data Summary'!CG105="Yes"),OFFSET('Water Data'!$G$10,0,10*ROW('Water Data'!G99)),NA())</f>
        <v>#N/A</v>
      </c>
      <c r="S105" s="57" t="e">
        <f ca="true">+IF(AND(ISNUMBER(OFFSET('Water Data'!$H$5,0,10*ROW('Water Data'!H99))),'Data Summary'!CH105="Yes"),100-OFFSET('Water Data'!$H$5,0,10*ROW('Water Data'!H99)),NA())</f>
        <v>#N/A</v>
      </c>
      <c r="T105" s="57" t="e">
        <f ca="true">+IF(AND(ISNUMBER(OFFSET('Water Data'!$H$7,0,10*ROW('Water Data'!H99))),'Data Summary'!CI105="Yes"),OFFSET('Water Data'!$H$7,0,10*ROW('Water Data'!H99)),NA())</f>
        <v>#N/A</v>
      </c>
      <c r="U105" s="57" t="e">
        <f ca="true">+IF(AND(ISNUMBER(OFFSET('Water Data'!$H$10,0,10*ROW('Water Data'!H99))),'Data Summary'!CJ105="Yes"),OFFSET('Water Data'!$H$10,0,10*ROW('Water Data'!H99)),NA())</f>
        <v>#N/A</v>
      </c>
      <c r="V105" s="103" t="e">
        <f ca="true">+IF(AND(ISNUMBER(OFFSET('Sanitation Data'!$C$5,0,10*ROW('Sanitation Data'!C99))),'Data Summary'!CK105="Yes"),100-OFFSET('Sanitation Data'!$C$5,0,10*ROW('Sanitation Data'!C99)),NA())</f>
        <v>#N/A</v>
      </c>
      <c r="W105" s="103" t="e">
        <f ca="true">+IF(AND(ISNUMBER(OFFSET('Sanitation Data'!$C$7,0,10*ROW('Sanitation Data'!C99))),'Data Summary'!CL105="Yes"),OFFSET('Sanitation Data'!$C$7,0,10*ROW('Sanitation Data'!C99)),NA())</f>
        <v>#N/A</v>
      </c>
      <c r="X105" s="103" t="e">
        <f ca="true">+IF(AND(ISNUMBER(OFFSET('Sanitation Data'!$C$11,0,10*ROW('Sanitation Data'!C99))),'Data Summary'!CM105="Yes"),OFFSET('Sanitation Data'!$C$11,0,10*ROW('Sanitation Data'!C99)),NA())</f>
        <v>#N/A</v>
      </c>
      <c r="Y105" s="103" t="e">
        <f ca="true">+IF(AND(ISNUMBER(OFFSET('Sanitation Data'!$C$12,0,10*ROW('Sanitation Data'!C99))),'Data Summary'!CN105="Yes"),OFFSET('Sanitation Data'!$C$12,0,10*ROW('Sanitation Data'!C99)),NA())</f>
        <v>#N/A</v>
      </c>
      <c r="Z105" s="103" t="e">
        <f ca="true">+IF(AND(ISNUMBER(OFFSET('Sanitation Data'!$C$13,0,10*ROW('Sanitation Data'!C99))),'Data Summary'!CO105="Yes"),OFFSET('Sanitation Data'!$C$13,0,10*ROW('Sanitation Data'!C99)),NA())</f>
        <v>#N/A</v>
      </c>
      <c r="AA105" s="103" t="e">
        <f ca="true">+IF(AND(ISNUMBER(OFFSET('Sanitation Data'!$D$5,0,10*ROW('Sanitation Data'!D99))),'Data Summary'!CP105="Yes"),100-OFFSET('Sanitation Data'!$D$5,0,10*ROW('Sanitation Data'!D99)),NA())</f>
        <v>#N/A</v>
      </c>
      <c r="AB105" s="103" t="e">
        <f ca="true">+IF(AND(ISNUMBER(OFFSET('Sanitation Data'!$D$7,0,10*ROW('Sanitation Data'!D99))),'Data Summary'!CQ105="Yes"),OFFSET('Sanitation Data'!$D$7,0,10*ROW('Sanitation Data'!D99)),NA())</f>
        <v>#N/A</v>
      </c>
      <c r="AC105" s="103" t="e">
        <f ca="true">+IF(AND(ISNUMBER(OFFSET('Sanitation Data'!$D$11,0,10*ROW('Sanitation Data'!D99))),'Data Summary'!CR105="Yes"),OFFSET('Sanitation Data'!$D$11,0,10*ROW('Sanitation Data'!D99)),NA())</f>
        <v>#N/A</v>
      </c>
      <c r="AD105" s="103" t="e">
        <f ca="true">+IF(AND(ISNUMBER(OFFSET('Sanitation Data'!$D$12,0,10*ROW('Sanitation Data'!D99))),'Data Summary'!CS105="Yes"),OFFSET('Sanitation Data'!$D$12,0,10*ROW('Sanitation Data'!D99)),NA())</f>
        <v>#N/A</v>
      </c>
      <c r="AE105" s="103" t="e">
        <f ca="true">+IF(AND(ISNUMBER(OFFSET('Sanitation Data'!$D$13,0,10*ROW('Sanitation Data'!D99))),'Data Summary'!CT105="Yes"),OFFSET('Sanitation Data'!$D$13,0,10*ROW('Sanitation Data'!D99)),NA())</f>
        <v>#N/A</v>
      </c>
      <c r="AF105" s="103" t="e">
        <f ca="true">+IF(AND(ISNUMBER(OFFSET('Sanitation Data'!$E$5,0,10*ROW('Sanitation Data'!E99))),'Data Summary'!CU105="Yes"),100-OFFSET('Sanitation Data'!$E$5,0,10*ROW('Sanitation Data'!E99)),NA())</f>
        <v>#N/A</v>
      </c>
      <c r="AG105" s="103" t="e">
        <f ca="true">+IF(AND(ISNUMBER(OFFSET('Sanitation Data'!$E$7,0,10*ROW('Sanitation Data'!E99))),'Data Summary'!CV105="Yes"),OFFSET('Sanitation Data'!$E$7,0,10*ROW('Sanitation Data'!E99)),NA())</f>
        <v>#N/A</v>
      </c>
      <c r="AH105" s="103" t="e">
        <f ca="true">+IF(AND(ISNUMBER(OFFSET('Sanitation Data'!$E$11,0,10*ROW('Sanitation Data'!E99))),'Data Summary'!CW105="Yes"),OFFSET('Sanitation Data'!$E$11,0,10*ROW('Sanitation Data'!E99)),NA())</f>
        <v>#N/A</v>
      </c>
      <c r="AI105" s="103" t="e">
        <f ca="true">+IF(AND(ISNUMBER(OFFSET('Sanitation Data'!$E$12,0,10*ROW('Sanitation Data'!E99))),'Data Summary'!CX105="Yes"),OFFSET('Sanitation Data'!$E$12,0,10*ROW('Sanitation Data'!E99)),NA())</f>
        <v>#N/A</v>
      </c>
      <c r="AJ105" s="103" t="e">
        <f ca="true">+IF(AND(ISNUMBER(OFFSET('Sanitation Data'!$E$13,0,10*ROW('Sanitation Data'!E99))),'Data Summary'!CY105="Yes"),OFFSET('Sanitation Data'!$E$13,0,10*ROW('Sanitation Data'!E99)),NA())</f>
        <v>#N/A</v>
      </c>
      <c r="AK105" s="103" t="e">
        <f ca="true">+IF(AND(ISNUMBER(OFFSET('Sanitation Data'!$F$5,0,10*ROW('Sanitation Data'!F99))),'Data Summary'!CZ105="Yes"),100-OFFSET('Sanitation Data'!$F$5,0,10*ROW('Sanitation Data'!F99)),NA())</f>
        <v>#N/A</v>
      </c>
      <c r="AL105" s="103" t="e">
        <f ca="true">+IF(AND(ISNUMBER(OFFSET('Sanitation Data'!$F$7,0,10*ROW('Sanitation Data'!F99))),'Data Summary'!DA105="Yes"),OFFSET('Sanitation Data'!$F$7,0,10*ROW('Sanitation Data'!F99)),NA())</f>
        <v>#N/A</v>
      </c>
      <c r="AM105" s="103" t="e">
        <f ca="true">+IF(AND(ISNUMBER(OFFSET('Sanitation Data'!$F$11,0,10*ROW('Sanitation Data'!F99))),'Data Summary'!DB105="Yes"),OFFSET('Sanitation Data'!$F$11,0,10*ROW('Sanitation Data'!F99)),NA())</f>
        <v>#N/A</v>
      </c>
      <c r="AN105" s="103" t="e">
        <f ca="true">+IF(AND(ISNUMBER(OFFSET('Sanitation Data'!$F$12,0,10*ROW('Sanitation Data'!F99))),'Data Summary'!DC105="Yes"),OFFSET('Sanitation Data'!$F$12,0,10*ROW('Sanitation Data'!F99)),NA())</f>
        <v>#N/A</v>
      </c>
      <c r="AO105" s="103" t="e">
        <f ca="true">+IF(AND(ISNUMBER(OFFSET('Sanitation Data'!$F$13,0,10*ROW('Sanitation Data'!F99))),'Data Summary'!DD105="Yes"),OFFSET('Sanitation Data'!$F$13,0,10*ROW('Sanitation Data'!F99)),NA())</f>
        <v>#N/A</v>
      </c>
      <c r="AP105" s="103" t="e">
        <f ca="true">+IF(AND(ISNUMBER(OFFSET('Sanitation Data'!$G$5,0,10*ROW('Sanitation Data'!G99))),'Data Summary'!DE105="Yes"),100-OFFSET('Sanitation Data'!$G$5,0,10*ROW('Sanitation Data'!G99)),NA())</f>
        <v>#N/A</v>
      </c>
      <c r="AQ105" s="103" t="e">
        <f ca="true">+IF(AND(ISNUMBER(OFFSET('Sanitation Data'!$G$7,0,10*ROW('Sanitation Data'!G99))),'Data Summary'!DF105="Yes"),OFFSET('Sanitation Data'!$G$7,0,10*ROW('Sanitation Data'!G99)),NA())</f>
        <v>#N/A</v>
      </c>
      <c r="AR105" s="103" t="e">
        <f ca="true">+IF(AND(ISNUMBER(OFFSET('Sanitation Data'!$G$11,0,10*ROW('Sanitation Data'!G99))),'Data Summary'!DG105="Yes"),OFFSET('Sanitation Data'!$G$11,0,10*ROW('Sanitation Data'!G99)),NA())</f>
        <v>#N/A</v>
      </c>
      <c r="AS105" s="103" t="e">
        <f ca="true">+IF(AND(ISNUMBER(OFFSET('Sanitation Data'!$G$12,0,10*ROW('Sanitation Data'!G99))),'Data Summary'!DH105="Yes"),OFFSET('Sanitation Data'!$G$12,0,10*ROW('Sanitation Data'!G99)),NA())</f>
        <v>#N/A</v>
      </c>
      <c r="AT105" s="103" t="e">
        <f ca="true">+IF(AND(ISNUMBER(OFFSET('Sanitation Data'!$G$13,0,10*ROW('Sanitation Data'!G99))),'Data Summary'!DI105="Yes"),OFFSET('Sanitation Data'!$G$13,0,10*ROW('Sanitation Data'!G99)),NA())</f>
        <v>#N/A</v>
      </c>
      <c r="AU105" s="103" t="e">
        <f ca="true">+IF(AND(ISNUMBER(OFFSET('Sanitation Data'!$H$5,0,10*ROW('Sanitation Data'!H99))),'Data Summary'!DJ105="Yes"),100-OFFSET('Sanitation Data'!$H$5,0,10*ROW('Sanitation Data'!H99)),NA())</f>
        <v>#N/A</v>
      </c>
      <c r="AV105" s="103" t="e">
        <f ca="true">+IF(AND(ISNUMBER(OFFSET('Sanitation Data'!$H$7,0,10*ROW('Sanitation Data'!H99))),'Data Summary'!DK105="Yes"),OFFSET('Sanitation Data'!$H$7,0,10*ROW('Sanitation Data'!H99)),NA())</f>
        <v>#N/A</v>
      </c>
      <c r="AW105" s="103" t="e">
        <f ca="true">+IF(AND(ISNUMBER(OFFSET('Sanitation Data'!$H$11,0,10*ROW('Sanitation Data'!H99))),'Data Summary'!DL105="Yes"),OFFSET('Sanitation Data'!$H$11,0,10*ROW('Sanitation Data'!H99)),NA())</f>
        <v>#N/A</v>
      </c>
      <c r="AX105" s="103" t="e">
        <f ca="true">+IF(AND(ISNUMBER(OFFSET('Sanitation Data'!$H$12,0,10*ROW('Sanitation Data'!H99))),'Data Summary'!DM105="Yes"),OFFSET('Sanitation Data'!$H$12,0,10*ROW('Sanitation Data'!H99)),NA())</f>
        <v>#N/A</v>
      </c>
      <c r="AY105" s="103" t="e">
        <f ca="true">+IF(AND(ISNUMBER(OFFSET('Sanitation Data'!$H$13,0,10*ROW('Sanitation Data'!H99))),'Data Summary'!DN105="Yes"),OFFSET('Sanitation Data'!$H$13,0,10*ROW('Sanitation Data'!H99)),NA())</f>
        <v>#N/A</v>
      </c>
      <c r="AZ105" s="108" t="e">
        <f ca="true">+IF(AND(ISNUMBER(OFFSET('Hygiene Data'!$C$6,0,10*ROW('Hygiene Data'!C99))),'Data Summary'!DO105="Yes"),OFFSET('Hygiene Data'!$C$6,0,10*ROW('Hygiene Data'!C99)),NA())</f>
        <v>#N/A</v>
      </c>
      <c r="BA105" s="108" t="e">
        <f ca="true">+IF(AND(ISNUMBER(OFFSET('Hygiene Data'!$C$8,0,10*ROW('Hygiene Data'!C99))),'Data Summary'!DP105="Yes"),OFFSET('Hygiene Data'!$C$8,0,10*ROW('Hygiene Data'!C99)),NA())</f>
        <v>#N/A</v>
      </c>
      <c r="BB105" s="108" t="e">
        <f ca="true">+IF(AND(ISNUMBER(OFFSET('Hygiene Data'!$C$10,0,10*ROW('Hygiene Data'!C99))),'Data Summary'!DQ105="Yes"),OFFSET('Hygiene Data'!$C$10,0,10*ROW('Hygiene Data'!C99)),NA())</f>
        <v>#N/A</v>
      </c>
      <c r="BC105" s="108" t="e">
        <f ca="true">+IF(AND(ISNUMBER(OFFSET('Hygiene Data'!$D$6,0,10*ROW('Hygiene Data'!D99))),'Data Summary'!DR105="Yes"),OFFSET('Hygiene Data'!$D$6,0,10*ROW('Hygiene Data'!D99)),NA())</f>
        <v>#N/A</v>
      </c>
      <c r="BD105" s="108" t="e">
        <f ca="true">+IF(AND(ISNUMBER(OFFSET('Hygiene Data'!$D$8,0,10*ROW('Hygiene Data'!D99))),'Data Summary'!DS105="Yes"),OFFSET('Hygiene Data'!$D$8,0,10*ROW('Hygiene Data'!D99)),NA())</f>
        <v>#N/A</v>
      </c>
      <c r="BE105" s="108" t="e">
        <f ca="true">+IF(AND(ISNUMBER(OFFSET('Hygiene Data'!$D$10,0,10*ROW('Hygiene Data'!D99))),'Data Summary'!DT105="Yes"),OFFSET('Hygiene Data'!$D$10,0,10*ROW('Hygiene Data'!D99)),NA())</f>
        <v>#N/A</v>
      </c>
      <c r="BF105" s="108" t="e">
        <f ca="true">+IF(AND(ISNUMBER(OFFSET('Hygiene Data'!$E$6,0,10*ROW('Hygiene Data'!E99))),'Data Summary'!DU105="Yes"),OFFSET('Hygiene Data'!$E$6,0,10*ROW('Hygiene Data'!E99)),NA())</f>
        <v>#N/A</v>
      </c>
      <c r="BG105" s="108" t="e">
        <f ca="true">+IF(AND(ISNUMBER(OFFSET('Hygiene Data'!$E$8,0,10*ROW('Hygiene Data'!E99))),'Data Summary'!DV105="Yes"),OFFSET('Hygiene Data'!$E$8,0,10*ROW('Hygiene Data'!E99)),NA())</f>
        <v>#N/A</v>
      </c>
      <c r="BH105" s="108" t="e">
        <f ca="true">+IF(AND(ISNUMBER(OFFSET('Hygiene Data'!$E$10,0,10*ROW('Hygiene Data'!E99))),'Data Summary'!DW105="Yes"),OFFSET('Hygiene Data'!$E$10,0,10*ROW('Hygiene Data'!E99)),NA())</f>
        <v>#N/A</v>
      </c>
      <c r="BI105" s="108" t="e">
        <f ca="true">+IF(AND(ISNUMBER(OFFSET('Hygiene Data'!$F$6,0,10*ROW('Hygiene Data'!F99))),'Data Summary'!DX105="Yes"),OFFSET('Hygiene Data'!$F$6,0,10*ROW('Hygiene Data'!F99)),NA())</f>
        <v>#N/A</v>
      </c>
      <c r="BJ105" s="108" t="e">
        <f ca="true">+IF(AND(ISNUMBER(OFFSET('Hygiene Data'!$F$8,0,10*ROW('Hygiene Data'!F99))),'Data Summary'!DY105="Yes"),OFFSET('Hygiene Data'!$F$8,0,10*ROW('Hygiene Data'!F99)),NA())</f>
        <v>#N/A</v>
      </c>
      <c r="BK105" s="108" t="e">
        <f ca="true">+IF(AND(ISNUMBER(OFFSET('Hygiene Data'!$F$10,0,10*ROW('Hygiene Data'!F99))),'Data Summary'!DZ105="Yes"),OFFSET('Hygiene Data'!$F$10,0,10*ROW('Hygiene Data'!F99)),NA())</f>
        <v>#N/A</v>
      </c>
      <c r="BL105" s="108" t="e">
        <f ca="true">+IF(AND(ISNUMBER(OFFSET('Hygiene Data'!$G$6,0,10*ROW('Hygiene Data'!G99))),'Data Summary'!EA105="Yes"),OFFSET('Hygiene Data'!$G$6,0,10*ROW('Hygiene Data'!G99)),NA())</f>
        <v>#N/A</v>
      </c>
      <c r="BM105" s="108" t="e">
        <f ca="true">+IF(AND(ISNUMBER(OFFSET('Hygiene Data'!$G$8,0,10*ROW('Hygiene Data'!G99))),'Data Summary'!EB105="Yes"),OFFSET('Hygiene Data'!$G$8,0,10*ROW('Hygiene Data'!G99)),NA())</f>
        <v>#N/A</v>
      </c>
      <c r="BN105" s="108" t="e">
        <f ca="true">+IF(AND(ISNUMBER(OFFSET('Hygiene Data'!$G$10,0,10*ROW('Hygiene Data'!G99))),'Data Summary'!EC105="Yes"),OFFSET('Hygiene Data'!$G$10,0,10*ROW('Hygiene Data'!G99)),NA())</f>
        <v>#N/A</v>
      </c>
      <c r="BO105" s="108" t="e">
        <f ca="true">+IF(AND(ISNUMBER(OFFSET('Hygiene Data'!$H$6,0,10*ROW('Hygiene Data'!H99))),'Data Summary'!ED105="Yes"),OFFSET('Hygiene Data'!$H$6,0,10*ROW('Hygiene Data'!H99)),NA())</f>
        <v>#N/A</v>
      </c>
      <c r="BP105" s="108" t="e">
        <f ca="true">+IF(AND(ISNUMBER(OFFSET('Hygiene Data'!$H$8,0,10*ROW('Hygiene Data'!H99))),'Data Summary'!EE105="Yes"),OFFSET('Hygiene Data'!$H$8,0,10*ROW('Hygiene Data'!H99)),NA())</f>
        <v>#N/A</v>
      </c>
      <c r="BQ105" s="108" t="e">
        <f ca="true">+IF(AND(ISNUMBER(OFFSET('Hygiene Data'!$H$10,0,10*ROW('Hygiene Data'!H99))),'Data Summary'!EF105="Yes"),OFFSET('Hygiene Data'!$H$10,0,10*ROW('Hygiene Data'!H99)),NA())</f>
        <v>#N/A</v>
      </c>
    </row>
    <row r="106" x14ac:dyDescent="0.2">
      <c r="A106" s="56" t="e">
        <f ca="true">+IF(OFFSET('Water Data'!$B$1,0,10*ROW('Water Data'!B100))="",NA(),OFFSET('Water Data'!$B$1,0,10*ROW('Water Data'!B100)))</f>
        <v>#N/A</v>
      </c>
      <c r="B106" s="56" t="e">
        <f ca="true">+IF(OFFSET('Water Data'!$A$3,0,10*ROW('Water Data'!A103))="",NA(),OFFSET('Water Data'!$A$3,0,10*ROW('Water Data'!A103)))</f>
        <v>#N/A</v>
      </c>
      <c r="C106" s="56" t="e">
        <f ca="true">+IF(OFFSET('Water Data'!$C$3,0,10*ROW('Water Data'!C103))="",NA(),OFFSET('Water Data'!$C$3,0,10*ROW('Water Data'!C103)))</f>
        <v>#N/A</v>
      </c>
      <c r="D106" s="57" t="e">
        <f ca="true">+IF(AND(ISNUMBER(OFFSET('Water Data'!$C$5,0,10*ROW('Water Data'!C100))),'Data Summary'!BS106="Yes"),100-OFFSET('Water Data'!$C$5,0,10*ROW('Water Data'!C100)),NA())</f>
        <v>#N/A</v>
      </c>
      <c r="E106" s="57" t="e">
        <f ca="true">+IF(AND(ISNUMBER(OFFSET('Water Data'!$C$7,0,10*ROW('Water Data'!C100))),'Data Summary'!BT106="Yes"),OFFSET('Water Data'!$C$7,0,10*ROW('Water Data'!C100)),NA())</f>
        <v>#N/A</v>
      </c>
      <c r="F106" s="57" t="e">
        <f ca="true">+IF(AND(ISNUMBER(OFFSET('Water Data'!$C$10,0,10*ROW('Water Data'!C100))),'Data Summary'!BU106="Yes"),OFFSET('Water Data'!$C$10,0,10*ROW('Water Data'!C100)),NA())</f>
        <v>#N/A</v>
      </c>
      <c r="G106" s="57" t="e">
        <f ca="true">+IF(AND(ISNUMBER(OFFSET('Water Data'!$D$5,0,10*ROW('Water Data'!D100))),'Data Summary'!BV106="Yes"),100-OFFSET('Water Data'!$D$5,0,10*ROW('Water Data'!D100)),NA())</f>
        <v>#N/A</v>
      </c>
      <c r="H106" s="57" t="e">
        <f ca="true">+IF(AND(ISNUMBER(OFFSET('Water Data'!$D$7,0,10*ROW('Water Data'!D100))),'Data Summary'!BW106="Yes"),OFFSET('Water Data'!$D$7,0,10*ROW('Water Data'!D100)),NA())</f>
        <v>#N/A</v>
      </c>
      <c r="I106" s="57" t="e">
        <f ca="true">+IF(AND(ISNUMBER(OFFSET('Water Data'!$D$10,0,10*ROW('Water Data'!D100))),'Data Summary'!BX106="Yes"),OFFSET('Water Data'!$D$10,0,10*ROW('Water Data'!D100)),NA())</f>
        <v>#N/A</v>
      </c>
      <c r="J106" s="57" t="e">
        <f ca="true">+IF(AND(ISNUMBER(OFFSET('Water Data'!$E$5,0,10*ROW('Water Data'!E100))),'Data Summary'!BY106="Yes"),100-OFFSET('Water Data'!$E$5,0,10*ROW('Water Data'!E100)),NA())</f>
        <v>#N/A</v>
      </c>
      <c r="K106" s="57" t="e">
        <f ca="true">+IF(AND(ISNUMBER(OFFSET('Water Data'!$E$7,0,10*ROW('Water Data'!E100))),'Data Summary'!BZ106="Yes"),OFFSET('Water Data'!$E$7,0,10*ROW('Water Data'!E100)),NA())</f>
        <v>#N/A</v>
      </c>
      <c r="L106" s="57" t="e">
        <f ca="true">+IF(AND(ISNUMBER(OFFSET('Water Data'!$E$10,0,10*ROW('Water Data'!E100))),'Data Summary'!CA106="Yes"),OFFSET('Water Data'!$E$10,0,10*ROW('Water Data'!E100)),NA())</f>
        <v>#N/A</v>
      </c>
      <c r="M106" s="57" t="e">
        <f ca="true">+IF(AND(ISNUMBER(OFFSET('Water Data'!$F$5,0,10*ROW('Water Data'!F100))),'Data Summary'!CB106="Yes"),100-OFFSET('Water Data'!$F$5,0,10*ROW('Water Data'!F100)),NA())</f>
        <v>#N/A</v>
      </c>
      <c r="N106" s="57" t="e">
        <f ca="true">+IF(AND(ISNUMBER(OFFSET('Water Data'!$F$7,0,10*ROW('Water Data'!F100))),'Data Summary'!CC106="Yes"),OFFSET('Water Data'!$F$7,0,10*ROW('Water Data'!F100)),NA())</f>
        <v>#N/A</v>
      </c>
      <c r="O106" s="57" t="e">
        <f ca="true">+IF(AND(ISNUMBER(OFFSET('Water Data'!$F$10,0,10*ROW('Water Data'!F100))),'Data Summary'!CD106="Yes"),OFFSET('Water Data'!$F$10,0,10*ROW('Water Data'!F100)),NA())</f>
        <v>#N/A</v>
      </c>
      <c r="P106" s="57" t="e">
        <f ca="true">+IF(AND(ISNUMBER(OFFSET('Water Data'!$G$5,0,10*ROW('Water Data'!G100))),'Data Summary'!CE106="Yes"),100-OFFSET('Water Data'!$G$5,0,10*ROW('Water Data'!G100)),NA())</f>
        <v>#N/A</v>
      </c>
      <c r="Q106" s="57" t="e">
        <f ca="true">+IF(AND(ISNUMBER(OFFSET('Water Data'!$G$7,0,10*ROW('Water Data'!G100))),'Data Summary'!CF106="Yes"),OFFSET('Water Data'!$G$7,0,10*ROW('Water Data'!G100)),NA())</f>
        <v>#N/A</v>
      </c>
      <c r="R106" s="57" t="e">
        <f ca="true">+IF(AND(ISNUMBER(OFFSET('Water Data'!$G$10,0,10*ROW('Water Data'!G100))),'Data Summary'!CG106="Yes"),OFFSET('Water Data'!$G$10,0,10*ROW('Water Data'!G100)),NA())</f>
        <v>#N/A</v>
      </c>
      <c r="S106" s="57" t="e">
        <f ca="true">+IF(AND(ISNUMBER(OFFSET('Water Data'!$H$5,0,10*ROW('Water Data'!H100))),'Data Summary'!CH106="Yes"),100-OFFSET('Water Data'!$H$5,0,10*ROW('Water Data'!H100)),NA())</f>
        <v>#N/A</v>
      </c>
      <c r="T106" s="57" t="e">
        <f ca="true">+IF(AND(ISNUMBER(OFFSET('Water Data'!$H$7,0,10*ROW('Water Data'!H100))),'Data Summary'!CI106="Yes"),OFFSET('Water Data'!$H$7,0,10*ROW('Water Data'!H100)),NA())</f>
        <v>#N/A</v>
      </c>
      <c r="U106" s="57" t="e">
        <f ca="true">+IF(AND(ISNUMBER(OFFSET('Water Data'!$H$10,0,10*ROW('Water Data'!H100))),'Data Summary'!CJ106="Yes"),OFFSET('Water Data'!$H$10,0,10*ROW('Water Data'!H100)),NA())</f>
        <v>#N/A</v>
      </c>
      <c r="V106" s="103" t="e">
        <f ca="true">+IF(AND(ISNUMBER(OFFSET('Sanitation Data'!$C$5,0,10*ROW('Sanitation Data'!C100))),'Data Summary'!CK106="Yes"),100-OFFSET('Sanitation Data'!$C$5,0,10*ROW('Sanitation Data'!C100)),NA())</f>
        <v>#N/A</v>
      </c>
      <c r="W106" s="103" t="e">
        <f ca="true">+IF(AND(ISNUMBER(OFFSET('Sanitation Data'!$C$7,0,10*ROW('Sanitation Data'!C100))),'Data Summary'!CL106="Yes"),OFFSET('Sanitation Data'!$C$7,0,10*ROW('Sanitation Data'!C100)),NA())</f>
        <v>#N/A</v>
      </c>
      <c r="X106" s="103" t="e">
        <f ca="true">+IF(AND(ISNUMBER(OFFSET('Sanitation Data'!$C$11,0,10*ROW('Sanitation Data'!C100))),'Data Summary'!CM106="Yes"),OFFSET('Sanitation Data'!$C$11,0,10*ROW('Sanitation Data'!C100)),NA())</f>
        <v>#N/A</v>
      </c>
      <c r="Y106" s="103" t="e">
        <f ca="true">+IF(AND(ISNUMBER(OFFSET('Sanitation Data'!$C$12,0,10*ROW('Sanitation Data'!C100))),'Data Summary'!CN106="Yes"),OFFSET('Sanitation Data'!$C$12,0,10*ROW('Sanitation Data'!C100)),NA())</f>
        <v>#N/A</v>
      </c>
      <c r="Z106" s="103" t="e">
        <f ca="true">+IF(AND(ISNUMBER(OFFSET('Sanitation Data'!$C$13,0,10*ROW('Sanitation Data'!C100))),'Data Summary'!CO106="Yes"),OFFSET('Sanitation Data'!$C$13,0,10*ROW('Sanitation Data'!C100)),NA())</f>
        <v>#N/A</v>
      </c>
      <c r="AA106" s="103" t="e">
        <f ca="true">+IF(AND(ISNUMBER(OFFSET('Sanitation Data'!$D$5,0,10*ROW('Sanitation Data'!D100))),'Data Summary'!CP106="Yes"),100-OFFSET('Sanitation Data'!$D$5,0,10*ROW('Sanitation Data'!D100)),NA())</f>
        <v>#N/A</v>
      </c>
      <c r="AB106" s="103" t="e">
        <f ca="true">+IF(AND(ISNUMBER(OFFSET('Sanitation Data'!$D$7,0,10*ROW('Sanitation Data'!D100))),'Data Summary'!CQ106="Yes"),OFFSET('Sanitation Data'!$D$7,0,10*ROW('Sanitation Data'!D100)),NA())</f>
        <v>#N/A</v>
      </c>
      <c r="AC106" s="103" t="e">
        <f ca="true">+IF(AND(ISNUMBER(OFFSET('Sanitation Data'!$D$11,0,10*ROW('Sanitation Data'!D100))),'Data Summary'!CR106="Yes"),OFFSET('Sanitation Data'!$D$11,0,10*ROW('Sanitation Data'!D100)),NA())</f>
        <v>#N/A</v>
      </c>
      <c r="AD106" s="103" t="e">
        <f ca="true">+IF(AND(ISNUMBER(OFFSET('Sanitation Data'!$D$12,0,10*ROW('Sanitation Data'!D100))),'Data Summary'!CS106="Yes"),OFFSET('Sanitation Data'!$D$12,0,10*ROW('Sanitation Data'!D100)),NA())</f>
        <v>#N/A</v>
      </c>
      <c r="AE106" s="103" t="e">
        <f ca="true">+IF(AND(ISNUMBER(OFFSET('Sanitation Data'!$D$13,0,10*ROW('Sanitation Data'!D100))),'Data Summary'!CT106="Yes"),OFFSET('Sanitation Data'!$D$13,0,10*ROW('Sanitation Data'!D100)),NA())</f>
        <v>#N/A</v>
      </c>
      <c r="AF106" s="103" t="e">
        <f ca="true">+IF(AND(ISNUMBER(OFFSET('Sanitation Data'!$E$5,0,10*ROW('Sanitation Data'!E100))),'Data Summary'!CU106="Yes"),100-OFFSET('Sanitation Data'!$E$5,0,10*ROW('Sanitation Data'!E100)),NA())</f>
        <v>#N/A</v>
      </c>
      <c r="AG106" s="103" t="e">
        <f ca="true">+IF(AND(ISNUMBER(OFFSET('Sanitation Data'!$E$7,0,10*ROW('Sanitation Data'!E100))),'Data Summary'!CV106="Yes"),OFFSET('Sanitation Data'!$E$7,0,10*ROW('Sanitation Data'!E100)),NA())</f>
        <v>#N/A</v>
      </c>
      <c r="AH106" s="103" t="e">
        <f ca="true">+IF(AND(ISNUMBER(OFFSET('Sanitation Data'!$E$11,0,10*ROW('Sanitation Data'!E100))),'Data Summary'!CW106="Yes"),OFFSET('Sanitation Data'!$E$11,0,10*ROW('Sanitation Data'!E100)),NA())</f>
        <v>#N/A</v>
      </c>
      <c r="AI106" s="103" t="e">
        <f ca="true">+IF(AND(ISNUMBER(OFFSET('Sanitation Data'!$E$12,0,10*ROW('Sanitation Data'!E100))),'Data Summary'!CX106="Yes"),OFFSET('Sanitation Data'!$E$12,0,10*ROW('Sanitation Data'!E100)),NA())</f>
        <v>#N/A</v>
      </c>
      <c r="AJ106" s="103" t="e">
        <f ca="true">+IF(AND(ISNUMBER(OFFSET('Sanitation Data'!$E$13,0,10*ROW('Sanitation Data'!E100))),'Data Summary'!CY106="Yes"),OFFSET('Sanitation Data'!$E$13,0,10*ROW('Sanitation Data'!E100)),NA())</f>
        <v>#N/A</v>
      </c>
      <c r="AK106" s="103" t="e">
        <f ca="true">+IF(AND(ISNUMBER(OFFSET('Sanitation Data'!$F$5,0,10*ROW('Sanitation Data'!F100))),'Data Summary'!CZ106="Yes"),100-OFFSET('Sanitation Data'!$F$5,0,10*ROW('Sanitation Data'!F100)),NA())</f>
        <v>#N/A</v>
      </c>
      <c r="AL106" s="103" t="e">
        <f ca="true">+IF(AND(ISNUMBER(OFFSET('Sanitation Data'!$F$7,0,10*ROW('Sanitation Data'!F100))),'Data Summary'!DA106="Yes"),OFFSET('Sanitation Data'!$F$7,0,10*ROW('Sanitation Data'!F100)),NA())</f>
        <v>#N/A</v>
      </c>
      <c r="AM106" s="103" t="e">
        <f ca="true">+IF(AND(ISNUMBER(OFFSET('Sanitation Data'!$F$11,0,10*ROW('Sanitation Data'!F100))),'Data Summary'!DB106="Yes"),OFFSET('Sanitation Data'!$F$11,0,10*ROW('Sanitation Data'!F100)),NA())</f>
        <v>#N/A</v>
      </c>
      <c r="AN106" s="103" t="e">
        <f ca="true">+IF(AND(ISNUMBER(OFFSET('Sanitation Data'!$F$12,0,10*ROW('Sanitation Data'!F100))),'Data Summary'!DC106="Yes"),OFFSET('Sanitation Data'!$F$12,0,10*ROW('Sanitation Data'!F100)),NA())</f>
        <v>#N/A</v>
      </c>
      <c r="AO106" s="103" t="e">
        <f ca="true">+IF(AND(ISNUMBER(OFFSET('Sanitation Data'!$F$13,0,10*ROW('Sanitation Data'!F100))),'Data Summary'!DD106="Yes"),OFFSET('Sanitation Data'!$F$13,0,10*ROW('Sanitation Data'!F100)),NA())</f>
        <v>#N/A</v>
      </c>
      <c r="AP106" s="103" t="e">
        <f ca="true">+IF(AND(ISNUMBER(OFFSET('Sanitation Data'!$G$5,0,10*ROW('Sanitation Data'!G100))),'Data Summary'!DE106="Yes"),100-OFFSET('Sanitation Data'!$G$5,0,10*ROW('Sanitation Data'!G100)),NA())</f>
        <v>#N/A</v>
      </c>
      <c r="AQ106" s="103" t="e">
        <f ca="true">+IF(AND(ISNUMBER(OFFSET('Sanitation Data'!$G$7,0,10*ROW('Sanitation Data'!G100))),'Data Summary'!DF106="Yes"),OFFSET('Sanitation Data'!$G$7,0,10*ROW('Sanitation Data'!G100)),NA())</f>
        <v>#N/A</v>
      </c>
      <c r="AR106" s="103" t="e">
        <f ca="true">+IF(AND(ISNUMBER(OFFSET('Sanitation Data'!$G$11,0,10*ROW('Sanitation Data'!G100))),'Data Summary'!DG106="Yes"),OFFSET('Sanitation Data'!$G$11,0,10*ROW('Sanitation Data'!G100)),NA())</f>
        <v>#N/A</v>
      </c>
      <c r="AS106" s="103" t="e">
        <f ca="true">+IF(AND(ISNUMBER(OFFSET('Sanitation Data'!$G$12,0,10*ROW('Sanitation Data'!G100))),'Data Summary'!DH106="Yes"),OFFSET('Sanitation Data'!$G$12,0,10*ROW('Sanitation Data'!G100)),NA())</f>
        <v>#N/A</v>
      </c>
      <c r="AT106" s="103" t="e">
        <f ca="true">+IF(AND(ISNUMBER(OFFSET('Sanitation Data'!$G$13,0,10*ROW('Sanitation Data'!G100))),'Data Summary'!DI106="Yes"),OFFSET('Sanitation Data'!$G$13,0,10*ROW('Sanitation Data'!G100)),NA())</f>
        <v>#N/A</v>
      </c>
      <c r="AU106" s="103" t="e">
        <f ca="true">+IF(AND(ISNUMBER(OFFSET('Sanitation Data'!$H$5,0,10*ROW('Sanitation Data'!H100))),'Data Summary'!DJ106="Yes"),100-OFFSET('Sanitation Data'!$H$5,0,10*ROW('Sanitation Data'!H100)),NA())</f>
        <v>#N/A</v>
      </c>
      <c r="AV106" s="103" t="e">
        <f ca="true">+IF(AND(ISNUMBER(OFFSET('Sanitation Data'!$H$7,0,10*ROW('Sanitation Data'!H100))),'Data Summary'!DK106="Yes"),OFFSET('Sanitation Data'!$H$7,0,10*ROW('Sanitation Data'!H100)),NA())</f>
        <v>#N/A</v>
      </c>
      <c r="AW106" s="103" t="e">
        <f ca="true">+IF(AND(ISNUMBER(OFFSET('Sanitation Data'!$H$11,0,10*ROW('Sanitation Data'!H100))),'Data Summary'!DL106="Yes"),OFFSET('Sanitation Data'!$H$11,0,10*ROW('Sanitation Data'!H100)),NA())</f>
        <v>#N/A</v>
      </c>
      <c r="AX106" s="103" t="e">
        <f ca="true">+IF(AND(ISNUMBER(OFFSET('Sanitation Data'!$H$12,0,10*ROW('Sanitation Data'!H100))),'Data Summary'!DM106="Yes"),OFFSET('Sanitation Data'!$H$12,0,10*ROW('Sanitation Data'!H100)),NA())</f>
        <v>#N/A</v>
      </c>
      <c r="AY106" s="103" t="e">
        <f ca="true">+IF(AND(ISNUMBER(OFFSET('Sanitation Data'!$H$13,0,10*ROW('Sanitation Data'!H100))),'Data Summary'!DN106="Yes"),OFFSET('Sanitation Data'!$H$13,0,10*ROW('Sanitation Data'!H100)),NA())</f>
        <v>#N/A</v>
      </c>
      <c r="AZ106" s="108" t="e">
        <f ca="true">+IF(AND(ISNUMBER(OFFSET('Hygiene Data'!$C$6,0,10*ROW('Hygiene Data'!C100))),'Data Summary'!DO106="Yes"),OFFSET('Hygiene Data'!$C$6,0,10*ROW('Hygiene Data'!C100)),NA())</f>
        <v>#N/A</v>
      </c>
      <c r="BA106" s="108" t="e">
        <f ca="true">+IF(AND(ISNUMBER(OFFSET('Hygiene Data'!$C$8,0,10*ROW('Hygiene Data'!C100))),'Data Summary'!DP106="Yes"),OFFSET('Hygiene Data'!$C$8,0,10*ROW('Hygiene Data'!C100)),NA())</f>
        <v>#N/A</v>
      </c>
      <c r="BB106" s="108" t="e">
        <f ca="true">+IF(AND(ISNUMBER(OFFSET('Hygiene Data'!$C$10,0,10*ROW('Hygiene Data'!C100))),'Data Summary'!DQ106="Yes"),OFFSET('Hygiene Data'!$C$10,0,10*ROW('Hygiene Data'!C100)),NA())</f>
        <v>#N/A</v>
      </c>
      <c r="BC106" s="108" t="e">
        <f ca="true">+IF(AND(ISNUMBER(OFFSET('Hygiene Data'!$D$6,0,10*ROW('Hygiene Data'!D100))),'Data Summary'!DR106="Yes"),OFFSET('Hygiene Data'!$D$6,0,10*ROW('Hygiene Data'!D100)),NA())</f>
        <v>#N/A</v>
      </c>
      <c r="BD106" s="108" t="e">
        <f ca="true">+IF(AND(ISNUMBER(OFFSET('Hygiene Data'!$D$8,0,10*ROW('Hygiene Data'!D100))),'Data Summary'!DS106="Yes"),OFFSET('Hygiene Data'!$D$8,0,10*ROW('Hygiene Data'!D100)),NA())</f>
        <v>#N/A</v>
      </c>
      <c r="BE106" s="108" t="e">
        <f ca="true">+IF(AND(ISNUMBER(OFFSET('Hygiene Data'!$D$10,0,10*ROW('Hygiene Data'!D100))),'Data Summary'!DT106="Yes"),OFFSET('Hygiene Data'!$D$10,0,10*ROW('Hygiene Data'!D100)),NA())</f>
        <v>#N/A</v>
      </c>
      <c r="BF106" s="108" t="e">
        <f ca="true">+IF(AND(ISNUMBER(OFFSET('Hygiene Data'!$E$6,0,10*ROW('Hygiene Data'!E100))),'Data Summary'!DU106="Yes"),OFFSET('Hygiene Data'!$E$6,0,10*ROW('Hygiene Data'!E100)),NA())</f>
        <v>#N/A</v>
      </c>
      <c r="BG106" s="108" t="e">
        <f ca="true">+IF(AND(ISNUMBER(OFFSET('Hygiene Data'!$E$8,0,10*ROW('Hygiene Data'!E100))),'Data Summary'!DV106="Yes"),OFFSET('Hygiene Data'!$E$8,0,10*ROW('Hygiene Data'!E100)),NA())</f>
        <v>#N/A</v>
      </c>
      <c r="BH106" s="108" t="e">
        <f ca="true">+IF(AND(ISNUMBER(OFFSET('Hygiene Data'!$E$10,0,10*ROW('Hygiene Data'!E100))),'Data Summary'!DW106="Yes"),OFFSET('Hygiene Data'!$E$10,0,10*ROW('Hygiene Data'!E100)),NA())</f>
        <v>#N/A</v>
      </c>
      <c r="BI106" s="108" t="e">
        <f ca="true">+IF(AND(ISNUMBER(OFFSET('Hygiene Data'!$F$6,0,10*ROW('Hygiene Data'!F100))),'Data Summary'!DX106="Yes"),OFFSET('Hygiene Data'!$F$6,0,10*ROW('Hygiene Data'!F100)),NA())</f>
        <v>#N/A</v>
      </c>
      <c r="BJ106" s="108" t="e">
        <f ca="true">+IF(AND(ISNUMBER(OFFSET('Hygiene Data'!$F$8,0,10*ROW('Hygiene Data'!F100))),'Data Summary'!DY106="Yes"),OFFSET('Hygiene Data'!$F$8,0,10*ROW('Hygiene Data'!F100)),NA())</f>
        <v>#N/A</v>
      </c>
      <c r="BK106" s="108" t="e">
        <f ca="true">+IF(AND(ISNUMBER(OFFSET('Hygiene Data'!$F$10,0,10*ROW('Hygiene Data'!F100))),'Data Summary'!DZ106="Yes"),OFFSET('Hygiene Data'!$F$10,0,10*ROW('Hygiene Data'!F100)),NA())</f>
        <v>#N/A</v>
      </c>
      <c r="BL106" s="108" t="e">
        <f ca="true">+IF(AND(ISNUMBER(OFFSET('Hygiene Data'!$G$6,0,10*ROW('Hygiene Data'!G100))),'Data Summary'!EA106="Yes"),OFFSET('Hygiene Data'!$G$6,0,10*ROW('Hygiene Data'!G100)),NA())</f>
        <v>#N/A</v>
      </c>
      <c r="BM106" s="108" t="e">
        <f ca="true">+IF(AND(ISNUMBER(OFFSET('Hygiene Data'!$G$8,0,10*ROW('Hygiene Data'!G100))),'Data Summary'!EB106="Yes"),OFFSET('Hygiene Data'!$G$8,0,10*ROW('Hygiene Data'!G100)),NA())</f>
        <v>#N/A</v>
      </c>
      <c r="BN106" s="108" t="e">
        <f ca="true">+IF(AND(ISNUMBER(OFFSET('Hygiene Data'!$G$10,0,10*ROW('Hygiene Data'!G100))),'Data Summary'!EC106="Yes"),OFFSET('Hygiene Data'!$G$10,0,10*ROW('Hygiene Data'!G100)),NA())</f>
        <v>#N/A</v>
      </c>
      <c r="BO106" s="108" t="e">
        <f ca="true">+IF(AND(ISNUMBER(OFFSET('Hygiene Data'!$H$6,0,10*ROW('Hygiene Data'!H100))),'Data Summary'!ED106="Yes"),OFFSET('Hygiene Data'!$H$6,0,10*ROW('Hygiene Data'!H100)),NA())</f>
        <v>#N/A</v>
      </c>
      <c r="BP106" s="108" t="e">
        <f ca="true">+IF(AND(ISNUMBER(OFFSET('Hygiene Data'!$H$8,0,10*ROW('Hygiene Data'!H100))),'Data Summary'!EE106="Yes"),OFFSET('Hygiene Data'!$H$8,0,10*ROW('Hygiene Data'!H100)),NA())</f>
        <v>#N/A</v>
      </c>
      <c r="BQ106" s="108" t="e">
        <f ca="true">+IF(AND(ISNUMBER(OFFSET('Hygiene Data'!$H$10,0,10*ROW('Hygiene Data'!H100))),'Data Summary'!EF106="Yes"),OFFSET('Hygiene Data'!$H$10,0,10*ROW('Hygiene Data'!H100)),NA())</f>
        <v>#N/A</v>
      </c>
    </row>
    <row r="107" x14ac:dyDescent="0.2">
      <c r="A107" s="56" t="e">
        <f ca="true">+IF(OFFSET('Water Data'!$B$1,0,10*ROW('Water Data'!B101))="",NA(),OFFSET('Water Data'!$B$1,0,10*ROW('Water Data'!B101)))</f>
        <v>#N/A</v>
      </c>
      <c r="B107" s="56" t="e">
        <f ca="true">+IF(OFFSET('Water Data'!$A$3,0,10*ROW('Water Data'!A104))="",NA(),OFFSET('Water Data'!$A$3,0,10*ROW('Water Data'!A104)))</f>
        <v>#N/A</v>
      </c>
      <c r="C107" s="56" t="e">
        <f ca="true">+IF(OFFSET('Water Data'!$C$3,0,10*ROW('Water Data'!C104))="",NA(),OFFSET('Water Data'!$C$3,0,10*ROW('Water Data'!C104)))</f>
        <v>#N/A</v>
      </c>
      <c r="D107" s="57" t="e">
        <f ca="true">+IF(AND(ISNUMBER(OFFSET('Water Data'!$C$5,0,10*ROW('Water Data'!C101))),'Data Summary'!BS107="Yes"),100-OFFSET('Water Data'!$C$5,0,10*ROW('Water Data'!C101)),NA())</f>
        <v>#N/A</v>
      </c>
      <c r="E107" s="57" t="e">
        <f ca="true">+IF(AND(ISNUMBER(OFFSET('Water Data'!$C$7,0,10*ROW('Water Data'!C101))),'Data Summary'!BT107="Yes"),OFFSET('Water Data'!$C$7,0,10*ROW('Water Data'!C101)),NA())</f>
        <v>#N/A</v>
      </c>
      <c r="F107" s="57" t="e">
        <f ca="true">+IF(AND(ISNUMBER(OFFSET('Water Data'!$C$10,0,10*ROW('Water Data'!C101))),'Data Summary'!BU107="Yes"),OFFSET('Water Data'!$C$10,0,10*ROW('Water Data'!C101)),NA())</f>
        <v>#N/A</v>
      </c>
      <c r="G107" s="57" t="e">
        <f ca="true">+IF(AND(ISNUMBER(OFFSET('Water Data'!$D$5,0,10*ROW('Water Data'!D101))),'Data Summary'!BV107="Yes"),100-OFFSET('Water Data'!$D$5,0,10*ROW('Water Data'!D101)),NA())</f>
        <v>#N/A</v>
      </c>
      <c r="H107" s="57" t="e">
        <f ca="true">+IF(AND(ISNUMBER(OFFSET('Water Data'!$D$7,0,10*ROW('Water Data'!D101))),'Data Summary'!BW107="Yes"),OFFSET('Water Data'!$D$7,0,10*ROW('Water Data'!D101)),NA())</f>
        <v>#N/A</v>
      </c>
      <c r="I107" s="57" t="e">
        <f ca="true">+IF(AND(ISNUMBER(OFFSET('Water Data'!$D$10,0,10*ROW('Water Data'!D101))),'Data Summary'!BX107="Yes"),OFFSET('Water Data'!$D$10,0,10*ROW('Water Data'!D101)),NA())</f>
        <v>#N/A</v>
      </c>
      <c r="J107" s="57" t="e">
        <f ca="true">+IF(AND(ISNUMBER(OFFSET('Water Data'!$E$5,0,10*ROW('Water Data'!E101))),'Data Summary'!BY107="Yes"),100-OFFSET('Water Data'!$E$5,0,10*ROW('Water Data'!E101)),NA())</f>
        <v>#N/A</v>
      </c>
      <c r="K107" s="57" t="e">
        <f ca="true">+IF(AND(ISNUMBER(OFFSET('Water Data'!$E$7,0,10*ROW('Water Data'!E101))),'Data Summary'!BZ107="Yes"),OFFSET('Water Data'!$E$7,0,10*ROW('Water Data'!E101)),NA())</f>
        <v>#N/A</v>
      </c>
      <c r="L107" s="57" t="e">
        <f ca="true">+IF(AND(ISNUMBER(OFFSET('Water Data'!$E$10,0,10*ROW('Water Data'!E101))),'Data Summary'!CA107="Yes"),OFFSET('Water Data'!$E$10,0,10*ROW('Water Data'!E101)),NA())</f>
        <v>#N/A</v>
      </c>
      <c r="M107" s="57" t="e">
        <f ca="true">+IF(AND(ISNUMBER(OFFSET('Water Data'!$F$5,0,10*ROW('Water Data'!F101))),'Data Summary'!CB107="Yes"),100-OFFSET('Water Data'!$F$5,0,10*ROW('Water Data'!F101)),NA())</f>
        <v>#N/A</v>
      </c>
      <c r="N107" s="57" t="e">
        <f ca="true">+IF(AND(ISNUMBER(OFFSET('Water Data'!$F$7,0,10*ROW('Water Data'!F101))),'Data Summary'!CC107="Yes"),OFFSET('Water Data'!$F$7,0,10*ROW('Water Data'!F101)),NA())</f>
        <v>#N/A</v>
      </c>
      <c r="O107" s="57" t="e">
        <f ca="true">+IF(AND(ISNUMBER(OFFSET('Water Data'!$F$10,0,10*ROW('Water Data'!F101))),'Data Summary'!CD107="Yes"),OFFSET('Water Data'!$F$10,0,10*ROW('Water Data'!F101)),NA())</f>
        <v>#N/A</v>
      </c>
      <c r="P107" s="57" t="e">
        <f ca="true">+IF(AND(ISNUMBER(OFFSET('Water Data'!$G$5,0,10*ROW('Water Data'!G101))),'Data Summary'!CE107="Yes"),100-OFFSET('Water Data'!$G$5,0,10*ROW('Water Data'!G101)),NA())</f>
        <v>#N/A</v>
      </c>
      <c r="Q107" s="57" t="e">
        <f ca="true">+IF(AND(ISNUMBER(OFFSET('Water Data'!$G$7,0,10*ROW('Water Data'!G101))),'Data Summary'!CF107="Yes"),OFFSET('Water Data'!$G$7,0,10*ROW('Water Data'!G101)),NA())</f>
        <v>#N/A</v>
      </c>
      <c r="R107" s="57" t="e">
        <f ca="true">+IF(AND(ISNUMBER(OFFSET('Water Data'!$G$10,0,10*ROW('Water Data'!G101))),'Data Summary'!CG107="Yes"),OFFSET('Water Data'!$G$10,0,10*ROW('Water Data'!G101)),NA())</f>
        <v>#N/A</v>
      </c>
      <c r="S107" s="57" t="e">
        <f ca="true">+IF(AND(ISNUMBER(OFFSET('Water Data'!$H$5,0,10*ROW('Water Data'!H101))),'Data Summary'!CH107="Yes"),100-OFFSET('Water Data'!$H$5,0,10*ROW('Water Data'!H101)),NA())</f>
        <v>#N/A</v>
      </c>
      <c r="T107" s="57" t="e">
        <f ca="true">+IF(AND(ISNUMBER(OFFSET('Water Data'!$H$7,0,10*ROW('Water Data'!H101))),'Data Summary'!CI107="Yes"),OFFSET('Water Data'!$H$7,0,10*ROW('Water Data'!H101)),NA())</f>
        <v>#N/A</v>
      </c>
      <c r="U107" s="57" t="e">
        <f ca="true">+IF(AND(ISNUMBER(OFFSET('Water Data'!$H$10,0,10*ROW('Water Data'!H101))),'Data Summary'!CJ107="Yes"),OFFSET('Water Data'!$H$10,0,10*ROW('Water Data'!H101)),NA())</f>
        <v>#N/A</v>
      </c>
      <c r="V107" s="103" t="e">
        <f ca="true">+IF(AND(ISNUMBER(OFFSET('Sanitation Data'!$C$5,0,10*ROW('Sanitation Data'!C101))),'Data Summary'!CK107="Yes"),100-OFFSET('Sanitation Data'!$C$5,0,10*ROW('Sanitation Data'!C101)),NA())</f>
        <v>#N/A</v>
      </c>
      <c r="W107" s="103" t="e">
        <f ca="true">+IF(AND(ISNUMBER(OFFSET('Sanitation Data'!$C$7,0,10*ROW('Sanitation Data'!C101))),'Data Summary'!CL107="Yes"),OFFSET('Sanitation Data'!$C$7,0,10*ROW('Sanitation Data'!C101)),NA())</f>
        <v>#N/A</v>
      </c>
      <c r="X107" s="103" t="e">
        <f ca="true">+IF(AND(ISNUMBER(OFFSET('Sanitation Data'!$C$11,0,10*ROW('Sanitation Data'!C101))),'Data Summary'!CM107="Yes"),OFFSET('Sanitation Data'!$C$11,0,10*ROW('Sanitation Data'!C101)),NA())</f>
        <v>#N/A</v>
      </c>
      <c r="Y107" s="103" t="e">
        <f ca="true">+IF(AND(ISNUMBER(OFFSET('Sanitation Data'!$C$12,0,10*ROW('Sanitation Data'!C101))),'Data Summary'!CN107="Yes"),OFFSET('Sanitation Data'!$C$12,0,10*ROW('Sanitation Data'!C101)),NA())</f>
        <v>#N/A</v>
      </c>
      <c r="Z107" s="103" t="e">
        <f ca="true">+IF(AND(ISNUMBER(OFFSET('Sanitation Data'!$C$13,0,10*ROW('Sanitation Data'!C101))),'Data Summary'!CO107="Yes"),OFFSET('Sanitation Data'!$C$13,0,10*ROW('Sanitation Data'!C101)),NA())</f>
        <v>#N/A</v>
      </c>
      <c r="AA107" s="103" t="e">
        <f ca="true">+IF(AND(ISNUMBER(OFFSET('Sanitation Data'!$D$5,0,10*ROW('Sanitation Data'!D101))),'Data Summary'!CP107="Yes"),100-OFFSET('Sanitation Data'!$D$5,0,10*ROW('Sanitation Data'!D101)),NA())</f>
        <v>#N/A</v>
      </c>
      <c r="AB107" s="103" t="e">
        <f ca="true">+IF(AND(ISNUMBER(OFFSET('Sanitation Data'!$D$7,0,10*ROW('Sanitation Data'!D101))),'Data Summary'!CQ107="Yes"),OFFSET('Sanitation Data'!$D$7,0,10*ROW('Sanitation Data'!D101)),NA())</f>
        <v>#N/A</v>
      </c>
      <c r="AC107" s="103" t="e">
        <f ca="true">+IF(AND(ISNUMBER(OFFSET('Sanitation Data'!$D$11,0,10*ROW('Sanitation Data'!D101))),'Data Summary'!CR107="Yes"),OFFSET('Sanitation Data'!$D$11,0,10*ROW('Sanitation Data'!D101)),NA())</f>
        <v>#N/A</v>
      </c>
      <c r="AD107" s="103" t="e">
        <f ca="true">+IF(AND(ISNUMBER(OFFSET('Sanitation Data'!$D$12,0,10*ROW('Sanitation Data'!D101))),'Data Summary'!CS107="Yes"),OFFSET('Sanitation Data'!$D$12,0,10*ROW('Sanitation Data'!D101)),NA())</f>
        <v>#N/A</v>
      </c>
      <c r="AE107" s="103" t="e">
        <f ca="true">+IF(AND(ISNUMBER(OFFSET('Sanitation Data'!$D$13,0,10*ROW('Sanitation Data'!D101))),'Data Summary'!CT107="Yes"),OFFSET('Sanitation Data'!$D$13,0,10*ROW('Sanitation Data'!D101)),NA())</f>
        <v>#N/A</v>
      </c>
      <c r="AF107" s="103" t="e">
        <f ca="true">+IF(AND(ISNUMBER(OFFSET('Sanitation Data'!$E$5,0,10*ROW('Sanitation Data'!E101))),'Data Summary'!CU107="Yes"),100-OFFSET('Sanitation Data'!$E$5,0,10*ROW('Sanitation Data'!E101)),NA())</f>
        <v>#N/A</v>
      </c>
      <c r="AG107" s="103" t="e">
        <f ca="true">+IF(AND(ISNUMBER(OFFSET('Sanitation Data'!$E$7,0,10*ROW('Sanitation Data'!E101))),'Data Summary'!CV107="Yes"),OFFSET('Sanitation Data'!$E$7,0,10*ROW('Sanitation Data'!E101)),NA())</f>
        <v>#N/A</v>
      </c>
      <c r="AH107" s="103" t="e">
        <f ca="true">+IF(AND(ISNUMBER(OFFSET('Sanitation Data'!$E$11,0,10*ROW('Sanitation Data'!E101))),'Data Summary'!CW107="Yes"),OFFSET('Sanitation Data'!$E$11,0,10*ROW('Sanitation Data'!E101)),NA())</f>
        <v>#N/A</v>
      </c>
      <c r="AI107" s="103" t="e">
        <f ca="true">+IF(AND(ISNUMBER(OFFSET('Sanitation Data'!$E$12,0,10*ROW('Sanitation Data'!E101))),'Data Summary'!CX107="Yes"),OFFSET('Sanitation Data'!$E$12,0,10*ROW('Sanitation Data'!E101)),NA())</f>
        <v>#N/A</v>
      </c>
      <c r="AJ107" s="103" t="e">
        <f ca="true">+IF(AND(ISNUMBER(OFFSET('Sanitation Data'!$E$13,0,10*ROW('Sanitation Data'!E101))),'Data Summary'!CY107="Yes"),OFFSET('Sanitation Data'!$E$13,0,10*ROW('Sanitation Data'!E101)),NA())</f>
        <v>#N/A</v>
      </c>
      <c r="AK107" s="103" t="e">
        <f ca="true">+IF(AND(ISNUMBER(OFFSET('Sanitation Data'!$F$5,0,10*ROW('Sanitation Data'!F101))),'Data Summary'!CZ107="Yes"),100-OFFSET('Sanitation Data'!$F$5,0,10*ROW('Sanitation Data'!F101)),NA())</f>
        <v>#N/A</v>
      </c>
      <c r="AL107" s="103" t="e">
        <f ca="true">+IF(AND(ISNUMBER(OFFSET('Sanitation Data'!$F$7,0,10*ROW('Sanitation Data'!F101))),'Data Summary'!DA107="Yes"),OFFSET('Sanitation Data'!$F$7,0,10*ROW('Sanitation Data'!F101)),NA())</f>
        <v>#N/A</v>
      </c>
      <c r="AM107" s="103" t="e">
        <f ca="true">+IF(AND(ISNUMBER(OFFSET('Sanitation Data'!$F$11,0,10*ROW('Sanitation Data'!F101))),'Data Summary'!DB107="Yes"),OFFSET('Sanitation Data'!$F$11,0,10*ROW('Sanitation Data'!F101)),NA())</f>
        <v>#N/A</v>
      </c>
      <c r="AN107" s="103" t="e">
        <f ca="true">+IF(AND(ISNUMBER(OFFSET('Sanitation Data'!$F$12,0,10*ROW('Sanitation Data'!F101))),'Data Summary'!DC107="Yes"),OFFSET('Sanitation Data'!$F$12,0,10*ROW('Sanitation Data'!F101)),NA())</f>
        <v>#N/A</v>
      </c>
      <c r="AO107" s="103" t="e">
        <f ca="true">+IF(AND(ISNUMBER(OFFSET('Sanitation Data'!$F$13,0,10*ROW('Sanitation Data'!F101))),'Data Summary'!DD107="Yes"),OFFSET('Sanitation Data'!$F$13,0,10*ROW('Sanitation Data'!F101)),NA())</f>
        <v>#N/A</v>
      </c>
      <c r="AP107" s="103" t="e">
        <f ca="true">+IF(AND(ISNUMBER(OFFSET('Sanitation Data'!$G$5,0,10*ROW('Sanitation Data'!G101))),'Data Summary'!DE107="Yes"),100-OFFSET('Sanitation Data'!$G$5,0,10*ROW('Sanitation Data'!G101)),NA())</f>
        <v>#N/A</v>
      </c>
      <c r="AQ107" s="103" t="e">
        <f ca="true">+IF(AND(ISNUMBER(OFFSET('Sanitation Data'!$G$7,0,10*ROW('Sanitation Data'!G101))),'Data Summary'!DF107="Yes"),OFFSET('Sanitation Data'!$G$7,0,10*ROW('Sanitation Data'!G101)),NA())</f>
        <v>#N/A</v>
      </c>
      <c r="AR107" s="103" t="e">
        <f ca="true">+IF(AND(ISNUMBER(OFFSET('Sanitation Data'!$G$11,0,10*ROW('Sanitation Data'!G101))),'Data Summary'!DG107="Yes"),OFFSET('Sanitation Data'!$G$11,0,10*ROW('Sanitation Data'!G101)),NA())</f>
        <v>#N/A</v>
      </c>
      <c r="AS107" s="103" t="e">
        <f ca="true">+IF(AND(ISNUMBER(OFFSET('Sanitation Data'!$G$12,0,10*ROW('Sanitation Data'!G101))),'Data Summary'!DH107="Yes"),OFFSET('Sanitation Data'!$G$12,0,10*ROW('Sanitation Data'!G101)),NA())</f>
        <v>#N/A</v>
      </c>
      <c r="AT107" s="103" t="e">
        <f ca="true">+IF(AND(ISNUMBER(OFFSET('Sanitation Data'!$G$13,0,10*ROW('Sanitation Data'!G101))),'Data Summary'!DI107="Yes"),OFFSET('Sanitation Data'!$G$13,0,10*ROW('Sanitation Data'!G101)),NA())</f>
        <v>#N/A</v>
      </c>
      <c r="AU107" s="103" t="e">
        <f ca="true">+IF(AND(ISNUMBER(OFFSET('Sanitation Data'!$H$5,0,10*ROW('Sanitation Data'!H101))),'Data Summary'!DJ107="Yes"),100-OFFSET('Sanitation Data'!$H$5,0,10*ROW('Sanitation Data'!H101)),NA())</f>
        <v>#N/A</v>
      </c>
      <c r="AV107" s="103" t="e">
        <f ca="true">+IF(AND(ISNUMBER(OFFSET('Sanitation Data'!$H$7,0,10*ROW('Sanitation Data'!H101))),'Data Summary'!DK107="Yes"),OFFSET('Sanitation Data'!$H$7,0,10*ROW('Sanitation Data'!H101)),NA())</f>
        <v>#N/A</v>
      </c>
      <c r="AW107" s="103" t="e">
        <f ca="true">+IF(AND(ISNUMBER(OFFSET('Sanitation Data'!$H$11,0,10*ROW('Sanitation Data'!H101))),'Data Summary'!DL107="Yes"),OFFSET('Sanitation Data'!$H$11,0,10*ROW('Sanitation Data'!H101)),NA())</f>
        <v>#N/A</v>
      </c>
      <c r="AX107" s="103" t="e">
        <f ca="true">+IF(AND(ISNUMBER(OFFSET('Sanitation Data'!$H$12,0,10*ROW('Sanitation Data'!H101))),'Data Summary'!DM107="Yes"),OFFSET('Sanitation Data'!$H$12,0,10*ROW('Sanitation Data'!H101)),NA())</f>
        <v>#N/A</v>
      </c>
      <c r="AY107" s="103" t="e">
        <f ca="true">+IF(AND(ISNUMBER(OFFSET('Sanitation Data'!$H$13,0,10*ROW('Sanitation Data'!H101))),'Data Summary'!DN107="Yes"),OFFSET('Sanitation Data'!$H$13,0,10*ROW('Sanitation Data'!H101)),NA())</f>
        <v>#N/A</v>
      </c>
      <c r="AZ107" s="108" t="e">
        <f ca="true">+IF(AND(ISNUMBER(OFFSET('Hygiene Data'!$C$6,0,10*ROW('Hygiene Data'!C101))),'Data Summary'!DO107="Yes"),OFFSET('Hygiene Data'!$C$6,0,10*ROW('Hygiene Data'!C101)),NA())</f>
        <v>#N/A</v>
      </c>
      <c r="BA107" s="108" t="e">
        <f ca="true">+IF(AND(ISNUMBER(OFFSET('Hygiene Data'!$C$8,0,10*ROW('Hygiene Data'!C101))),'Data Summary'!DP107="Yes"),OFFSET('Hygiene Data'!$C$8,0,10*ROW('Hygiene Data'!C101)),NA())</f>
        <v>#N/A</v>
      </c>
      <c r="BB107" s="108" t="e">
        <f ca="true">+IF(AND(ISNUMBER(OFFSET('Hygiene Data'!$C$10,0,10*ROW('Hygiene Data'!C101))),'Data Summary'!DQ107="Yes"),OFFSET('Hygiene Data'!$C$10,0,10*ROW('Hygiene Data'!C101)),NA())</f>
        <v>#N/A</v>
      </c>
      <c r="BC107" s="108" t="e">
        <f ca="true">+IF(AND(ISNUMBER(OFFSET('Hygiene Data'!$D$6,0,10*ROW('Hygiene Data'!D101))),'Data Summary'!DR107="Yes"),OFFSET('Hygiene Data'!$D$6,0,10*ROW('Hygiene Data'!D101)),NA())</f>
        <v>#N/A</v>
      </c>
      <c r="BD107" s="108" t="e">
        <f ca="true">+IF(AND(ISNUMBER(OFFSET('Hygiene Data'!$D$8,0,10*ROW('Hygiene Data'!D101))),'Data Summary'!DS107="Yes"),OFFSET('Hygiene Data'!$D$8,0,10*ROW('Hygiene Data'!D101)),NA())</f>
        <v>#N/A</v>
      </c>
      <c r="BE107" s="108" t="e">
        <f ca="true">+IF(AND(ISNUMBER(OFFSET('Hygiene Data'!$D$10,0,10*ROW('Hygiene Data'!D101))),'Data Summary'!DT107="Yes"),OFFSET('Hygiene Data'!$D$10,0,10*ROW('Hygiene Data'!D101)),NA())</f>
        <v>#N/A</v>
      </c>
      <c r="BF107" s="108" t="e">
        <f ca="true">+IF(AND(ISNUMBER(OFFSET('Hygiene Data'!$E$6,0,10*ROW('Hygiene Data'!E101))),'Data Summary'!DU107="Yes"),OFFSET('Hygiene Data'!$E$6,0,10*ROW('Hygiene Data'!E101)),NA())</f>
        <v>#N/A</v>
      </c>
      <c r="BG107" s="108" t="e">
        <f ca="true">+IF(AND(ISNUMBER(OFFSET('Hygiene Data'!$E$8,0,10*ROW('Hygiene Data'!E101))),'Data Summary'!DV107="Yes"),OFFSET('Hygiene Data'!$E$8,0,10*ROW('Hygiene Data'!E101)),NA())</f>
        <v>#N/A</v>
      </c>
      <c r="BH107" s="108" t="e">
        <f ca="true">+IF(AND(ISNUMBER(OFFSET('Hygiene Data'!$E$10,0,10*ROW('Hygiene Data'!E101))),'Data Summary'!DW107="Yes"),OFFSET('Hygiene Data'!$E$10,0,10*ROW('Hygiene Data'!E101)),NA())</f>
        <v>#N/A</v>
      </c>
      <c r="BI107" s="108" t="e">
        <f ca="true">+IF(AND(ISNUMBER(OFFSET('Hygiene Data'!$F$6,0,10*ROW('Hygiene Data'!F101))),'Data Summary'!DX107="Yes"),OFFSET('Hygiene Data'!$F$6,0,10*ROW('Hygiene Data'!F101)),NA())</f>
        <v>#N/A</v>
      </c>
      <c r="BJ107" s="108" t="e">
        <f ca="true">+IF(AND(ISNUMBER(OFFSET('Hygiene Data'!$F$8,0,10*ROW('Hygiene Data'!F101))),'Data Summary'!DY107="Yes"),OFFSET('Hygiene Data'!$F$8,0,10*ROW('Hygiene Data'!F101)),NA())</f>
        <v>#N/A</v>
      </c>
      <c r="BK107" s="108" t="e">
        <f ca="true">+IF(AND(ISNUMBER(OFFSET('Hygiene Data'!$F$10,0,10*ROW('Hygiene Data'!F101))),'Data Summary'!DZ107="Yes"),OFFSET('Hygiene Data'!$F$10,0,10*ROW('Hygiene Data'!F101)),NA())</f>
        <v>#N/A</v>
      </c>
      <c r="BL107" s="108" t="e">
        <f ca="true">+IF(AND(ISNUMBER(OFFSET('Hygiene Data'!$G$6,0,10*ROW('Hygiene Data'!G101))),'Data Summary'!EA107="Yes"),OFFSET('Hygiene Data'!$G$6,0,10*ROW('Hygiene Data'!G101)),NA())</f>
        <v>#N/A</v>
      </c>
      <c r="BM107" s="108" t="e">
        <f ca="true">+IF(AND(ISNUMBER(OFFSET('Hygiene Data'!$G$8,0,10*ROW('Hygiene Data'!G101))),'Data Summary'!EB107="Yes"),OFFSET('Hygiene Data'!$G$8,0,10*ROW('Hygiene Data'!G101)),NA())</f>
        <v>#N/A</v>
      </c>
      <c r="BN107" s="108" t="e">
        <f ca="true">+IF(AND(ISNUMBER(OFFSET('Hygiene Data'!$G$10,0,10*ROW('Hygiene Data'!G101))),'Data Summary'!EC107="Yes"),OFFSET('Hygiene Data'!$G$10,0,10*ROW('Hygiene Data'!G101)),NA())</f>
        <v>#N/A</v>
      </c>
      <c r="BO107" s="108" t="e">
        <f ca="true">+IF(AND(ISNUMBER(OFFSET('Hygiene Data'!$H$6,0,10*ROW('Hygiene Data'!H101))),'Data Summary'!ED107="Yes"),OFFSET('Hygiene Data'!$H$6,0,10*ROW('Hygiene Data'!H101)),NA())</f>
        <v>#N/A</v>
      </c>
      <c r="BP107" s="108" t="e">
        <f ca="true">+IF(AND(ISNUMBER(OFFSET('Hygiene Data'!$H$8,0,10*ROW('Hygiene Data'!H101))),'Data Summary'!EE107="Yes"),OFFSET('Hygiene Data'!$H$8,0,10*ROW('Hygiene Data'!H101)),NA())</f>
        <v>#N/A</v>
      </c>
      <c r="BQ107" s="108" t="e">
        <f ca="true">+IF(AND(ISNUMBER(OFFSET('Hygiene Data'!$H$10,0,10*ROW('Hygiene Data'!H101))),'Data Summary'!EF107="Yes"),OFFSET('Hygiene Data'!$H$10,0,10*ROW('Hygiene Data'!H101)),NA())</f>
        <v>#N/A</v>
      </c>
    </row>
    <row r="108" x14ac:dyDescent="0.2">
      <c r="A108" s="56" t="e">
        <f ca="true">+IF(OFFSET('Water Data'!$B$1,0,10*ROW('Water Data'!B102))="",NA(),OFFSET('Water Data'!$B$1,0,10*ROW('Water Data'!B102)))</f>
        <v>#N/A</v>
      </c>
      <c r="B108" s="56" t="e">
        <f ca="true">+IF(OFFSET('Water Data'!$A$3,0,10*ROW('Water Data'!A105))="",NA(),OFFSET('Water Data'!$A$3,0,10*ROW('Water Data'!A105)))</f>
        <v>#N/A</v>
      </c>
      <c r="C108" s="56" t="e">
        <f ca="true">+IF(OFFSET('Water Data'!$C$3,0,10*ROW('Water Data'!C105))="",NA(),OFFSET('Water Data'!$C$3,0,10*ROW('Water Data'!C105)))</f>
        <v>#N/A</v>
      </c>
      <c r="D108" s="57" t="e">
        <f ca="true">+IF(AND(ISNUMBER(OFFSET('Water Data'!$C$5,0,10*ROW('Water Data'!C102))),'Data Summary'!BS108="Yes"),100-OFFSET('Water Data'!$C$5,0,10*ROW('Water Data'!C102)),NA())</f>
        <v>#N/A</v>
      </c>
      <c r="E108" s="57" t="e">
        <f ca="true">+IF(AND(ISNUMBER(OFFSET('Water Data'!$C$7,0,10*ROW('Water Data'!C102))),'Data Summary'!BT108="Yes"),OFFSET('Water Data'!$C$7,0,10*ROW('Water Data'!C102)),NA())</f>
        <v>#N/A</v>
      </c>
      <c r="F108" s="57" t="e">
        <f ca="true">+IF(AND(ISNUMBER(OFFSET('Water Data'!$C$10,0,10*ROW('Water Data'!C102))),'Data Summary'!BU108="Yes"),OFFSET('Water Data'!$C$10,0,10*ROW('Water Data'!C102)),NA())</f>
        <v>#N/A</v>
      </c>
      <c r="G108" s="57" t="e">
        <f ca="true">+IF(AND(ISNUMBER(OFFSET('Water Data'!$D$5,0,10*ROW('Water Data'!D102))),'Data Summary'!BV108="Yes"),100-OFFSET('Water Data'!$D$5,0,10*ROW('Water Data'!D102)),NA())</f>
        <v>#N/A</v>
      </c>
      <c r="H108" s="57" t="e">
        <f ca="true">+IF(AND(ISNUMBER(OFFSET('Water Data'!$D$7,0,10*ROW('Water Data'!D102))),'Data Summary'!BW108="Yes"),OFFSET('Water Data'!$D$7,0,10*ROW('Water Data'!D102)),NA())</f>
        <v>#N/A</v>
      </c>
      <c r="I108" s="57" t="e">
        <f ca="true">+IF(AND(ISNUMBER(OFFSET('Water Data'!$D$10,0,10*ROW('Water Data'!D102))),'Data Summary'!BX108="Yes"),OFFSET('Water Data'!$D$10,0,10*ROW('Water Data'!D102)),NA())</f>
        <v>#N/A</v>
      </c>
      <c r="J108" s="57" t="e">
        <f ca="true">+IF(AND(ISNUMBER(OFFSET('Water Data'!$E$5,0,10*ROW('Water Data'!E102))),'Data Summary'!BY108="Yes"),100-OFFSET('Water Data'!$E$5,0,10*ROW('Water Data'!E102)),NA())</f>
        <v>#N/A</v>
      </c>
      <c r="K108" s="57" t="e">
        <f ca="true">+IF(AND(ISNUMBER(OFFSET('Water Data'!$E$7,0,10*ROW('Water Data'!E102))),'Data Summary'!BZ108="Yes"),OFFSET('Water Data'!$E$7,0,10*ROW('Water Data'!E102)),NA())</f>
        <v>#N/A</v>
      </c>
      <c r="L108" s="57" t="e">
        <f ca="true">+IF(AND(ISNUMBER(OFFSET('Water Data'!$E$10,0,10*ROW('Water Data'!E102))),'Data Summary'!CA108="Yes"),OFFSET('Water Data'!$E$10,0,10*ROW('Water Data'!E102)),NA())</f>
        <v>#N/A</v>
      </c>
      <c r="M108" s="57" t="e">
        <f ca="true">+IF(AND(ISNUMBER(OFFSET('Water Data'!$F$5,0,10*ROW('Water Data'!F102))),'Data Summary'!CB108="Yes"),100-OFFSET('Water Data'!$F$5,0,10*ROW('Water Data'!F102)),NA())</f>
        <v>#N/A</v>
      </c>
      <c r="N108" s="57" t="e">
        <f ca="true">+IF(AND(ISNUMBER(OFFSET('Water Data'!$F$7,0,10*ROW('Water Data'!F102))),'Data Summary'!CC108="Yes"),OFFSET('Water Data'!$F$7,0,10*ROW('Water Data'!F102)),NA())</f>
        <v>#N/A</v>
      </c>
      <c r="O108" s="57" t="e">
        <f ca="true">+IF(AND(ISNUMBER(OFFSET('Water Data'!$F$10,0,10*ROW('Water Data'!F102))),'Data Summary'!CD108="Yes"),OFFSET('Water Data'!$F$10,0,10*ROW('Water Data'!F102)),NA())</f>
        <v>#N/A</v>
      </c>
      <c r="P108" s="57" t="e">
        <f ca="true">+IF(AND(ISNUMBER(OFFSET('Water Data'!$G$5,0,10*ROW('Water Data'!G102))),'Data Summary'!CE108="Yes"),100-OFFSET('Water Data'!$G$5,0,10*ROW('Water Data'!G102)),NA())</f>
        <v>#N/A</v>
      </c>
      <c r="Q108" s="57" t="e">
        <f ca="true">+IF(AND(ISNUMBER(OFFSET('Water Data'!$G$7,0,10*ROW('Water Data'!G102))),'Data Summary'!CF108="Yes"),OFFSET('Water Data'!$G$7,0,10*ROW('Water Data'!G102)),NA())</f>
        <v>#N/A</v>
      </c>
      <c r="R108" s="57" t="e">
        <f ca="true">+IF(AND(ISNUMBER(OFFSET('Water Data'!$G$10,0,10*ROW('Water Data'!G102))),'Data Summary'!CG108="Yes"),OFFSET('Water Data'!$G$10,0,10*ROW('Water Data'!G102)),NA())</f>
        <v>#N/A</v>
      </c>
      <c r="S108" s="57" t="e">
        <f ca="true">+IF(AND(ISNUMBER(OFFSET('Water Data'!$H$5,0,10*ROW('Water Data'!H102))),'Data Summary'!CH108="Yes"),100-OFFSET('Water Data'!$H$5,0,10*ROW('Water Data'!H102)),NA())</f>
        <v>#N/A</v>
      </c>
      <c r="T108" s="57" t="e">
        <f ca="true">+IF(AND(ISNUMBER(OFFSET('Water Data'!$H$7,0,10*ROW('Water Data'!H102))),'Data Summary'!CI108="Yes"),OFFSET('Water Data'!$H$7,0,10*ROW('Water Data'!H102)),NA())</f>
        <v>#N/A</v>
      </c>
      <c r="U108" s="57" t="e">
        <f ca="true">+IF(AND(ISNUMBER(OFFSET('Water Data'!$H$10,0,10*ROW('Water Data'!H102))),'Data Summary'!CJ108="Yes"),OFFSET('Water Data'!$H$10,0,10*ROW('Water Data'!H102)),NA())</f>
        <v>#N/A</v>
      </c>
      <c r="V108" s="103" t="e">
        <f ca="true">+IF(AND(ISNUMBER(OFFSET('Sanitation Data'!$C$5,0,10*ROW('Sanitation Data'!C102))),'Data Summary'!CK108="Yes"),100-OFFSET('Sanitation Data'!$C$5,0,10*ROW('Sanitation Data'!C102)),NA())</f>
        <v>#N/A</v>
      </c>
      <c r="W108" s="103" t="e">
        <f ca="true">+IF(AND(ISNUMBER(OFFSET('Sanitation Data'!$C$7,0,10*ROW('Sanitation Data'!C102))),'Data Summary'!CL108="Yes"),OFFSET('Sanitation Data'!$C$7,0,10*ROW('Sanitation Data'!C102)),NA())</f>
        <v>#N/A</v>
      </c>
      <c r="X108" s="103" t="e">
        <f ca="true">+IF(AND(ISNUMBER(OFFSET('Sanitation Data'!$C$11,0,10*ROW('Sanitation Data'!C102))),'Data Summary'!CM108="Yes"),OFFSET('Sanitation Data'!$C$11,0,10*ROW('Sanitation Data'!C102)),NA())</f>
        <v>#N/A</v>
      </c>
      <c r="Y108" s="103" t="e">
        <f ca="true">+IF(AND(ISNUMBER(OFFSET('Sanitation Data'!$C$12,0,10*ROW('Sanitation Data'!C102))),'Data Summary'!CN108="Yes"),OFFSET('Sanitation Data'!$C$12,0,10*ROW('Sanitation Data'!C102)),NA())</f>
        <v>#N/A</v>
      </c>
      <c r="Z108" s="103" t="e">
        <f ca="true">+IF(AND(ISNUMBER(OFFSET('Sanitation Data'!$C$13,0,10*ROW('Sanitation Data'!C102))),'Data Summary'!CO108="Yes"),OFFSET('Sanitation Data'!$C$13,0,10*ROW('Sanitation Data'!C102)),NA())</f>
        <v>#N/A</v>
      </c>
      <c r="AA108" s="103" t="e">
        <f ca="true">+IF(AND(ISNUMBER(OFFSET('Sanitation Data'!$D$5,0,10*ROW('Sanitation Data'!D102))),'Data Summary'!CP108="Yes"),100-OFFSET('Sanitation Data'!$D$5,0,10*ROW('Sanitation Data'!D102)),NA())</f>
        <v>#N/A</v>
      </c>
      <c r="AB108" s="103" t="e">
        <f ca="true">+IF(AND(ISNUMBER(OFFSET('Sanitation Data'!$D$7,0,10*ROW('Sanitation Data'!D102))),'Data Summary'!CQ108="Yes"),OFFSET('Sanitation Data'!$D$7,0,10*ROW('Sanitation Data'!D102)),NA())</f>
        <v>#N/A</v>
      </c>
      <c r="AC108" s="103" t="e">
        <f ca="true">+IF(AND(ISNUMBER(OFFSET('Sanitation Data'!$D$11,0,10*ROW('Sanitation Data'!D102))),'Data Summary'!CR108="Yes"),OFFSET('Sanitation Data'!$D$11,0,10*ROW('Sanitation Data'!D102)),NA())</f>
        <v>#N/A</v>
      </c>
      <c r="AD108" s="103" t="e">
        <f ca="true">+IF(AND(ISNUMBER(OFFSET('Sanitation Data'!$D$12,0,10*ROW('Sanitation Data'!D102))),'Data Summary'!CS108="Yes"),OFFSET('Sanitation Data'!$D$12,0,10*ROW('Sanitation Data'!D102)),NA())</f>
        <v>#N/A</v>
      </c>
      <c r="AE108" s="103" t="e">
        <f ca="true">+IF(AND(ISNUMBER(OFFSET('Sanitation Data'!$D$13,0,10*ROW('Sanitation Data'!D102))),'Data Summary'!CT108="Yes"),OFFSET('Sanitation Data'!$D$13,0,10*ROW('Sanitation Data'!D102)),NA())</f>
        <v>#N/A</v>
      </c>
      <c r="AF108" s="103" t="e">
        <f ca="true">+IF(AND(ISNUMBER(OFFSET('Sanitation Data'!$E$5,0,10*ROW('Sanitation Data'!E102))),'Data Summary'!CU108="Yes"),100-OFFSET('Sanitation Data'!$E$5,0,10*ROW('Sanitation Data'!E102)),NA())</f>
        <v>#N/A</v>
      </c>
      <c r="AG108" s="103" t="e">
        <f ca="true">+IF(AND(ISNUMBER(OFFSET('Sanitation Data'!$E$7,0,10*ROW('Sanitation Data'!E102))),'Data Summary'!CV108="Yes"),OFFSET('Sanitation Data'!$E$7,0,10*ROW('Sanitation Data'!E102)),NA())</f>
        <v>#N/A</v>
      </c>
      <c r="AH108" s="103" t="e">
        <f ca="true">+IF(AND(ISNUMBER(OFFSET('Sanitation Data'!$E$11,0,10*ROW('Sanitation Data'!E102))),'Data Summary'!CW108="Yes"),OFFSET('Sanitation Data'!$E$11,0,10*ROW('Sanitation Data'!E102)),NA())</f>
        <v>#N/A</v>
      </c>
      <c r="AI108" s="103" t="e">
        <f ca="true">+IF(AND(ISNUMBER(OFFSET('Sanitation Data'!$E$12,0,10*ROW('Sanitation Data'!E102))),'Data Summary'!CX108="Yes"),OFFSET('Sanitation Data'!$E$12,0,10*ROW('Sanitation Data'!E102)),NA())</f>
        <v>#N/A</v>
      </c>
      <c r="AJ108" s="103" t="e">
        <f ca="true">+IF(AND(ISNUMBER(OFFSET('Sanitation Data'!$E$13,0,10*ROW('Sanitation Data'!E102))),'Data Summary'!CY108="Yes"),OFFSET('Sanitation Data'!$E$13,0,10*ROW('Sanitation Data'!E102)),NA())</f>
        <v>#N/A</v>
      </c>
      <c r="AK108" s="103" t="e">
        <f ca="true">+IF(AND(ISNUMBER(OFFSET('Sanitation Data'!$F$5,0,10*ROW('Sanitation Data'!F102))),'Data Summary'!CZ108="Yes"),100-OFFSET('Sanitation Data'!$F$5,0,10*ROW('Sanitation Data'!F102)),NA())</f>
        <v>#N/A</v>
      </c>
      <c r="AL108" s="103" t="e">
        <f ca="true">+IF(AND(ISNUMBER(OFFSET('Sanitation Data'!$F$7,0,10*ROW('Sanitation Data'!F102))),'Data Summary'!DA108="Yes"),OFFSET('Sanitation Data'!$F$7,0,10*ROW('Sanitation Data'!F102)),NA())</f>
        <v>#N/A</v>
      </c>
      <c r="AM108" s="103" t="e">
        <f ca="true">+IF(AND(ISNUMBER(OFFSET('Sanitation Data'!$F$11,0,10*ROW('Sanitation Data'!F102))),'Data Summary'!DB108="Yes"),OFFSET('Sanitation Data'!$F$11,0,10*ROW('Sanitation Data'!F102)),NA())</f>
        <v>#N/A</v>
      </c>
      <c r="AN108" s="103" t="e">
        <f ca="true">+IF(AND(ISNUMBER(OFFSET('Sanitation Data'!$F$12,0,10*ROW('Sanitation Data'!F102))),'Data Summary'!DC108="Yes"),OFFSET('Sanitation Data'!$F$12,0,10*ROW('Sanitation Data'!F102)),NA())</f>
        <v>#N/A</v>
      </c>
      <c r="AO108" s="103" t="e">
        <f ca="true">+IF(AND(ISNUMBER(OFFSET('Sanitation Data'!$F$13,0,10*ROW('Sanitation Data'!F102))),'Data Summary'!DD108="Yes"),OFFSET('Sanitation Data'!$F$13,0,10*ROW('Sanitation Data'!F102)),NA())</f>
        <v>#N/A</v>
      </c>
      <c r="AP108" s="103" t="e">
        <f ca="true">+IF(AND(ISNUMBER(OFFSET('Sanitation Data'!$G$5,0,10*ROW('Sanitation Data'!G102))),'Data Summary'!DE108="Yes"),100-OFFSET('Sanitation Data'!$G$5,0,10*ROW('Sanitation Data'!G102)),NA())</f>
        <v>#N/A</v>
      </c>
      <c r="AQ108" s="103" t="e">
        <f ca="true">+IF(AND(ISNUMBER(OFFSET('Sanitation Data'!$G$7,0,10*ROW('Sanitation Data'!G102))),'Data Summary'!DF108="Yes"),OFFSET('Sanitation Data'!$G$7,0,10*ROW('Sanitation Data'!G102)),NA())</f>
        <v>#N/A</v>
      </c>
      <c r="AR108" s="103" t="e">
        <f ca="true">+IF(AND(ISNUMBER(OFFSET('Sanitation Data'!$G$11,0,10*ROW('Sanitation Data'!G102))),'Data Summary'!DG108="Yes"),OFFSET('Sanitation Data'!$G$11,0,10*ROW('Sanitation Data'!G102)),NA())</f>
        <v>#N/A</v>
      </c>
      <c r="AS108" s="103" t="e">
        <f ca="true">+IF(AND(ISNUMBER(OFFSET('Sanitation Data'!$G$12,0,10*ROW('Sanitation Data'!G102))),'Data Summary'!DH108="Yes"),OFFSET('Sanitation Data'!$G$12,0,10*ROW('Sanitation Data'!G102)),NA())</f>
        <v>#N/A</v>
      </c>
      <c r="AT108" s="103" t="e">
        <f ca="true">+IF(AND(ISNUMBER(OFFSET('Sanitation Data'!$G$13,0,10*ROW('Sanitation Data'!G102))),'Data Summary'!DI108="Yes"),OFFSET('Sanitation Data'!$G$13,0,10*ROW('Sanitation Data'!G102)),NA())</f>
        <v>#N/A</v>
      </c>
      <c r="AU108" s="103" t="e">
        <f ca="true">+IF(AND(ISNUMBER(OFFSET('Sanitation Data'!$H$5,0,10*ROW('Sanitation Data'!H102))),'Data Summary'!DJ108="Yes"),100-OFFSET('Sanitation Data'!$H$5,0,10*ROW('Sanitation Data'!H102)),NA())</f>
        <v>#N/A</v>
      </c>
      <c r="AV108" s="103" t="e">
        <f ca="true">+IF(AND(ISNUMBER(OFFSET('Sanitation Data'!$H$7,0,10*ROW('Sanitation Data'!H102))),'Data Summary'!DK108="Yes"),OFFSET('Sanitation Data'!$H$7,0,10*ROW('Sanitation Data'!H102)),NA())</f>
        <v>#N/A</v>
      </c>
      <c r="AW108" s="103" t="e">
        <f ca="true">+IF(AND(ISNUMBER(OFFSET('Sanitation Data'!$H$11,0,10*ROW('Sanitation Data'!H102))),'Data Summary'!DL108="Yes"),OFFSET('Sanitation Data'!$H$11,0,10*ROW('Sanitation Data'!H102)),NA())</f>
        <v>#N/A</v>
      </c>
      <c r="AX108" s="103" t="e">
        <f ca="true">+IF(AND(ISNUMBER(OFFSET('Sanitation Data'!$H$12,0,10*ROW('Sanitation Data'!H102))),'Data Summary'!DM108="Yes"),OFFSET('Sanitation Data'!$H$12,0,10*ROW('Sanitation Data'!H102)),NA())</f>
        <v>#N/A</v>
      </c>
      <c r="AY108" s="103" t="e">
        <f ca="true">+IF(AND(ISNUMBER(OFFSET('Sanitation Data'!$H$13,0,10*ROW('Sanitation Data'!H102))),'Data Summary'!DN108="Yes"),OFFSET('Sanitation Data'!$H$13,0,10*ROW('Sanitation Data'!H102)),NA())</f>
        <v>#N/A</v>
      </c>
      <c r="AZ108" s="108" t="e">
        <f ca="true">+IF(AND(ISNUMBER(OFFSET('Hygiene Data'!$C$6,0,10*ROW('Hygiene Data'!C102))),'Data Summary'!DO108="Yes"),OFFSET('Hygiene Data'!$C$6,0,10*ROW('Hygiene Data'!C102)),NA())</f>
        <v>#N/A</v>
      </c>
      <c r="BA108" s="108" t="e">
        <f ca="true">+IF(AND(ISNUMBER(OFFSET('Hygiene Data'!$C$8,0,10*ROW('Hygiene Data'!C102))),'Data Summary'!DP108="Yes"),OFFSET('Hygiene Data'!$C$8,0,10*ROW('Hygiene Data'!C102)),NA())</f>
        <v>#N/A</v>
      </c>
      <c r="BB108" s="108" t="e">
        <f ca="true">+IF(AND(ISNUMBER(OFFSET('Hygiene Data'!$C$10,0,10*ROW('Hygiene Data'!C102))),'Data Summary'!DQ108="Yes"),OFFSET('Hygiene Data'!$C$10,0,10*ROW('Hygiene Data'!C102)),NA())</f>
        <v>#N/A</v>
      </c>
      <c r="BC108" s="108" t="e">
        <f ca="true">+IF(AND(ISNUMBER(OFFSET('Hygiene Data'!$D$6,0,10*ROW('Hygiene Data'!D102))),'Data Summary'!DR108="Yes"),OFFSET('Hygiene Data'!$D$6,0,10*ROW('Hygiene Data'!D102)),NA())</f>
        <v>#N/A</v>
      </c>
      <c r="BD108" s="108" t="e">
        <f ca="true">+IF(AND(ISNUMBER(OFFSET('Hygiene Data'!$D$8,0,10*ROW('Hygiene Data'!D102))),'Data Summary'!DS108="Yes"),OFFSET('Hygiene Data'!$D$8,0,10*ROW('Hygiene Data'!D102)),NA())</f>
        <v>#N/A</v>
      </c>
      <c r="BE108" s="108" t="e">
        <f ca="true">+IF(AND(ISNUMBER(OFFSET('Hygiene Data'!$D$10,0,10*ROW('Hygiene Data'!D102))),'Data Summary'!DT108="Yes"),OFFSET('Hygiene Data'!$D$10,0,10*ROW('Hygiene Data'!D102)),NA())</f>
        <v>#N/A</v>
      </c>
      <c r="BF108" s="108" t="e">
        <f ca="true">+IF(AND(ISNUMBER(OFFSET('Hygiene Data'!$E$6,0,10*ROW('Hygiene Data'!E102))),'Data Summary'!DU108="Yes"),OFFSET('Hygiene Data'!$E$6,0,10*ROW('Hygiene Data'!E102)),NA())</f>
        <v>#N/A</v>
      </c>
      <c r="BG108" s="108" t="e">
        <f ca="true">+IF(AND(ISNUMBER(OFFSET('Hygiene Data'!$E$8,0,10*ROW('Hygiene Data'!E102))),'Data Summary'!DV108="Yes"),OFFSET('Hygiene Data'!$E$8,0,10*ROW('Hygiene Data'!E102)),NA())</f>
        <v>#N/A</v>
      </c>
      <c r="BH108" s="108" t="e">
        <f ca="true">+IF(AND(ISNUMBER(OFFSET('Hygiene Data'!$E$10,0,10*ROW('Hygiene Data'!E102))),'Data Summary'!DW108="Yes"),OFFSET('Hygiene Data'!$E$10,0,10*ROW('Hygiene Data'!E102)),NA())</f>
        <v>#N/A</v>
      </c>
      <c r="BI108" s="108" t="e">
        <f ca="true">+IF(AND(ISNUMBER(OFFSET('Hygiene Data'!$F$6,0,10*ROW('Hygiene Data'!F102))),'Data Summary'!DX108="Yes"),OFFSET('Hygiene Data'!$F$6,0,10*ROW('Hygiene Data'!F102)),NA())</f>
        <v>#N/A</v>
      </c>
      <c r="BJ108" s="108" t="e">
        <f ca="true">+IF(AND(ISNUMBER(OFFSET('Hygiene Data'!$F$8,0,10*ROW('Hygiene Data'!F102))),'Data Summary'!DY108="Yes"),OFFSET('Hygiene Data'!$F$8,0,10*ROW('Hygiene Data'!F102)),NA())</f>
        <v>#N/A</v>
      </c>
      <c r="BK108" s="108" t="e">
        <f ca="true">+IF(AND(ISNUMBER(OFFSET('Hygiene Data'!$F$10,0,10*ROW('Hygiene Data'!F102))),'Data Summary'!DZ108="Yes"),OFFSET('Hygiene Data'!$F$10,0,10*ROW('Hygiene Data'!F102)),NA())</f>
        <v>#N/A</v>
      </c>
      <c r="BL108" s="108" t="e">
        <f ca="true">+IF(AND(ISNUMBER(OFFSET('Hygiene Data'!$G$6,0,10*ROW('Hygiene Data'!G102))),'Data Summary'!EA108="Yes"),OFFSET('Hygiene Data'!$G$6,0,10*ROW('Hygiene Data'!G102)),NA())</f>
        <v>#N/A</v>
      </c>
      <c r="BM108" s="108" t="e">
        <f ca="true">+IF(AND(ISNUMBER(OFFSET('Hygiene Data'!$G$8,0,10*ROW('Hygiene Data'!G102))),'Data Summary'!EB108="Yes"),OFFSET('Hygiene Data'!$G$8,0,10*ROW('Hygiene Data'!G102)),NA())</f>
        <v>#N/A</v>
      </c>
      <c r="BN108" s="108" t="e">
        <f ca="true">+IF(AND(ISNUMBER(OFFSET('Hygiene Data'!$G$10,0,10*ROW('Hygiene Data'!G102))),'Data Summary'!EC108="Yes"),OFFSET('Hygiene Data'!$G$10,0,10*ROW('Hygiene Data'!G102)),NA())</f>
        <v>#N/A</v>
      </c>
      <c r="BO108" s="108" t="e">
        <f ca="true">+IF(AND(ISNUMBER(OFFSET('Hygiene Data'!$H$6,0,10*ROW('Hygiene Data'!H102))),'Data Summary'!ED108="Yes"),OFFSET('Hygiene Data'!$H$6,0,10*ROW('Hygiene Data'!H102)),NA())</f>
        <v>#N/A</v>
      </c>
      <c r="BP108" s="108" t="e">
        <f ca="true">+IF(AND(ISNUMBER(OFFSET('Hygiene Data'!$H$8,0,10*ROW('Hygiene Data'!H102))),'Data Summary'!EE108="Yes"),OFFSET('Hygiene Data'!$H$8,0,10*ROW('Hygiene Data'!H102)),NA())</f>
        <v>#N/A</v>
      </c>
      <c r="BQ108" s="108" t="e">
        <f ca="true">+IF(AND(ISNUMBER(OFFSET('Hygiene Data'!$H$10,0,10*ROW('Hygiene Data'!H102))),'Data Summary'!EF108="Yes"),OFFSET('Hygiene Data'!$H$10,0,10*ROW('Hygiene Data'!H102)),NA())</f>
        <v>#N/A</v>
      </c>
    </row>
    <row r="109" x14ac:dyDescent="0.2">
      <c r="A109" s="56" t="e">
        <f ca="true">+IF(OFFSET('Water Data'!$B$1,0,10*ROW('Water Data'!B103))="",NA(),OFFSET('Water Data'!$B$1,0,10*ROW('Water Data'!B103)))</f>
        <v>#N/A</v>
      </c>
      <c r="B109" s="56" t="e">
        <f ca="true">+IF(OFFSET('Water Data'!$A$3,0,10*ROW('Water Data'!A106))="",NA(),OFFSET('Water Data'!$A$3,0,10*ROW('Water Data'!A106)))</f>
        <v>#N/A</v>
      </c>
      <c r="C109" s="56" t="e">
        <f ca="true">+IF(OFFSET('Water Data'!$C$3,0,10*ROW('Water Data'!C106))="",NA(),OFFSET('Water Data'!$C$3,0,10*ROW('Water Data'!C106)))</f>
        <v>#N/A</v>
      </c>
      <c r="D109" s="57" t="e">
        <f ca="true">+IF(AND(ISNUMBER(OFFSET('Water Data'!$C$5,0,10*ROW('Water Data'!C103))),'Data Summary'!BS109="Yes"),100-OFFSET('Water Data'!$C$5,0,10*ROW('Water Data'!C103)),NA())</f>
        <v>#N/A</v>
      </c>
      <c r="E109" s="57" t="e">
        <f ca="true">+IF(AND(ISNUMBER(OFFSET('Water Data'!$C$7,0,10*ROW('Water Data'!C103))),'Data Summary'!BT109="Yes"),OFFSET('Water Data'!$C$7,0,10*ROW('Water Data'!C103)),NA())</f>
        <v>#N/A</v>
      </c>
      <c r="F109" s="57" t="e">
        <f ca="true">+IF(AND(ISNUMBER(OFFSET('Water Data'!$C$10,0,10*ROW('Water Data'!C103))),'Data Summary'!BU109="Yes"),OFFSET('Water Data'!$C$10,0,10*ROW('Water Data'!C103)),NA())</f>
        <v>#N/A</v>
      </c>
      <c r="G109" s="57" t="e">
        <f ca="true">+IF(AND(ISNUMBER(OFFSET('Water Data'!$D$5,0,10*ROW('Water Data'!D103))),'Data Summary'!BV109="Yes"),100-OFFSET('Water Data'!$D$5,0,10*ROW('Water Data'!D103)),NA())</f>
        <v>#N/A</v>
      </c>
      <c r="H109" s="57" t="e">
        <f ca="true">+IF(AND(ISNUMBER(OFFSET('Water Data'!$D$7,0,10*ROW('Water Data'!D103))),'Data Summary'!BW109="Yes"),OFFSET('Water Data'!$D$7,0,10*ROW('Water Data'!D103)),NA())</f>
        <v>#N/A</v>
      </c>
      <c r="I109" s="57" t="e">
        <f ca="true">+IF(AND(ISNUMBER(OFFSET('Water Data'!$D$10,0,10*ROW('Water Data'!D103))),'Data Summary'!BX109="Yes"),OFFSET('Water Data'!$D$10,0,10*ROW('Water Data'!D103)),NA())</f>
        <v>#N/A</v>
      </c>
      <c r="J109" s="57" t="e">
        <f ca="true">+IF(AND(ISNUMBER(OFFSET('Water Data'!$E$5,0,10*ROW('Water Data'!E103))),'Data Summary'!BY109="Yes"),100-OFFSET('Water Data'!$E$5,0,10*ROW('Water Data'!E103)),NA())</f>
        <v>#N/A</v>
      </c>
      <c r="K109" s="57" t="e">
        <f ca="true">+IF(AND(ISNUMBER(OFFSET('Water Data'!$E$7,0,10*ROW('Water Data'!E103))),'Data Summary'!BZ109="Yes"),OFFSET('Water Data'!$E$7,0,10*ROW('Water Data'!E103)),NA())</f>
        <v>#N/A</v>
      </c>
      <c r="L109" s="57" t="e">
        <f ca="true">+IF(AND(ISNUMBER(OFFSET('Water Data'!$E$10,0,10*ROW('Water Data'!E103))),'Data Summary'!CA109="Yes"),OFFSET('Water Data'!$E$10,0,10*ROW('Water Data'!E103)),NA())</f>
        <v>#N/A</v>
      </c>
      <c r="M109" s="57" t="e">
        <f ca="true">+IF(AND(ISNUMBER(OFFSET('Water Data'!$F$5,0,10*ROW('Water Data'!F103))),'Data Summary'!CB109="Yes"),100-OFFSET('Water Data'!$F$5,0,10*ROW('Water Data'!F103)),NA())</f>
        <v>#N/A</v>
      </c>
      <c r="N109" s="57" t="e">
        <f ca="true">+IF(AND(ISNUMBER(OFFSET('Water Data'!$F$7,0,10*ROW('Water Data'!F103))),'Data Summary'!CC109="Yes"),OFFSET('Water Data'!$F$7,0,10*ROW('Water Data'!F103)),NA())</f>
        <v>#N/A</v>
      </c>
      <c r="O109" s="57" t="e">
        <f ca="true">+IF(AND(ISNUMBER(OFFSET('Water Data'!$F$10,0,10*ROW('Water Data'!F103))),'Data Summary'!CD109="Yes"),OFFSET('Water Data'!$F$10,0,10*ROW('Water Data'!F103)),NA())</f>
        <v>#N/A</v>
      </c>
      <c r="P109" s="57" t="e">
        <f ca="true">+IF(AND(ISNUMBER(OFFSET('Water Data'!$G$5,0,10*ROW('Water Data'!G103))),'Data Summary'!CE109="Yes"),100-OFFSET('Water Data'!$G$5,0,10*ROW('Water Data'!G103)),NA())</f>
        <v>#N/A</v>
      </c>
      <c r="Q109" s="57" t="e">
        <f ca="true">+IF(AND(ISNUMBER(OFFSET('Water Data'!$G$7,0,10*ROW('Water Data'!G103))),'Data Summary'!CF109="Yes"),OFFSET('Water Data'!$G$7,0,10*ROW('Water Data'!G103)),NA())</f>
        <v>#N/A</v>
      </c>
      <c r="R109" s="57" t="e">
        <f ca="true">+IF(AND(ISNUMBER(OFFSET('Water Data'!$G$10,0,10*ROW('Water Data'!G103))),'Data Summary'!CG109="Yes"),OFFSET('Water Data'!$G$10,0,10*ROW('Water Data'!G103)),NA())</f>
        <v>#N/A</v>
      </c>
      <c r="S109" s="57" t="e">
        <f ca="true">+IF(AND(ISNUMBER(OFFSET('Water Data'!$H$5,0,10*ROW('Water Data'!H103))),'Data Summary'!CH109="Yes"),100-OFFSET('Water Data'!$H$5,0,10*ROW('Water Data'!H103)),NA())</f>
        <v>#N/A</v>
      </c>
      <c r="T109" s="57" t="e">
        <f ca="true">+IF(AND(ISNUMBER(OFFSET('Water Data'!$H$7,0,10*ROW('Water Data'!H103))),'Data Summary'!CI109="Yes"),OFFSET('Water Data'!$H$7,0,10*ROW('Water Data'!H103)),NA())</f>
        <v>#N/A</v>
      </c>
      <c r="U109" s="57" t="e">
        <f ca="true">+IF(AND(ISNUMBER(OFFSET('Water Data'!$H$10,0,10*ROW('Water Data'!H103))),'Data Summary'!CJ109="Yes"),OFFSET('Water Data'!$H$10,0,10*ROW('Water Data'!H103)),NA())</f>
        <v>#N/A</v>
      </c>
      <c r="V109" s="103" t="e">
        <f ca="true">+IF(AND(ISNUMBER(OFFSET('Sanitation Data'!$C$5,0,10*ROW('Sanitation Data'!C103))),'Data Summary'!CK109="Yes"),100-OFFSET('Sanitation Data'!$C$5,0,10*ROW('Sanitation Data'!C103)),NA())</f>
        <v>#N/A</v>
      </c>
      <c r="W109" s="103" t="e">
        <f ca="true">+IF(AND(ISNUMBER(OFFSET('Sanitation Data'!$C$7,0,10*ROW('Sanitation Data'!C103))),'Data Summary'!CL109="Yes"),OFFSET('Sanitation Data'!$C$7,0,10*ROW('Sanitation Data'!C103)),NA())</f>
        <v>#N/A</v>
      </c>
      <c r="X109" s="103" t="e">
        <f ca="true">+IF(AND(ISNUMBER(OFFSET('Sanitation Data'!$C$11,0,10*ROW('Sanitation Data'!C103))),'Data Summary'!CM109="Yes"),OFFSET('Sanitation Data'!$C$11,0,10*ROW('Sanitation Data'!C103)),NA())</f>
        <v>#N/A</v>
      </c>
      <c r="Y109" s="103" t="e">
        <f ca="true">+IF(AND(ISNUMBER(OFFSET('Sanitation Data'!$C$12,0,10*ROW('Sanitation Data'!C103))),'Data Summary'!CN109="Yes"),OFFSET('Sanitation Data'!$C$12,0,10*ROW('Sanitation Data'!C103)),NA())</f>
        <v>#N/A</v>
      </c>
      <c r="Z109" s="103" t="e">
        <f ca="true">+IF(AND(ISNUMBER(OFFSET('Sanitation Data'!$C$13,0,10*ROW('Sanitation Data'!C103))),'Data Summary'!CO109="Yes"),OFFSET('Sanitation Data'!$C$13,0,10*ROW('Sanitation Data'!C103)),NA())</f>
        <v>#N/A</v>
      </c>
      <c r="AA109" s="103" t="e">
        <f ca="true">+IF(AND(ISNUMBER(OFFSET('Sanitation Data'!$D$5,0,10*ROW('Sanitation Data'!D103))),'Data Summary'!CP109="Yes"),100-OFFSET('Sanitation Data'!$D$5,0,10*ROW('Sanitation Data'!D103)),NA())</f>
        <v>#N/A</v>
      </c>
      <c r="AB109" s="103" t="e">
        <f ca="true">+IF(AND(ISNUMBER(OFFSET('Sanitation Data'!$D$7,0,10*ROW('Sanitation Data'!D103))),'Data Summary'!CQ109="Yes"),OFFSET('Sanitation Data'!$D$7,0,10*ROW('Sanitation Data'!D103)),NA())</f>
        <v>#N/A</v>
      </c>
      <c r="AC109" s="103" t="e">
        <f ca="true">+IF(AND(ISNUMBER(OFFSET('Sanitation Data'!$D$11,0,10*ROW('Sanitation Data'!D103))),'Data Summary'!CR109="Yes"),OFFSET('Sanitation Data'!$D$11,0,10*ROW('Sanitation Data'!D103)),NA())</f>
        <v>#N/A</v>
      </c>
      <c r="AD109" s="103" t="e">
        <f ca="true">+IF(AND(ISNUMBER(OFFSET('Sanitation Data'!$D$12,0,10*ROW('Sanitation Data'!D103))),'Data Summary'!CS109="Yes"),OFFSET('Sanitation Data'!$D$12,0,10*ROW('Sanitation Data'!D103)),NA())</f>
        <v>#N/A</v>
      </c>
      <c r="AE109" s="103" t="e">
        <f ca="true">+IF(AND(ISNUMBER(OFFSET('Sanitation Data'!$D$13,0,10*ROW('Sanitation Data'!D103))),'Data Summary'!CT109="Yes"),OFFSET('Sanitation Data'!$D$13,0,10*ROW('Sanitation Data'!D103)),NA())</f>
        <v>#N/A</v>
      </c>
      <c r="AF109" s="103" t="e">
        <f ca="true">+IF(AND(ISNUMBER(OFFSET('Sanitation Data'!$E$5,0,10*ROW('Sanitation Data'!E103))),'Data Summary'!CU109="Yes"),100-OFFSET('Sanitation Data'!$E$5,0,10*ROW('Sanitation Data'!E103)),NA())</f>
        <v>#N/A</v>
      </c>
      <c r="AG109" s="103" t="e">
        <f ca="true">+IF(AND(ISNUMBER(OFFSET('Sanitation Data'!$E$7,0,10*ROW('Sanitation Data'!E103))),'Data Summary'!CV109="Yes"),OFFSET('Sanitation Data'!$E$7,0,10*ROW('Sanitation Data'!E103)),NA())</f>
        <v>#N/A</v>
      </c>
      <c r="AH109" s="103" t="e">
        <f ca="true">+IF(AND(ISNUMBER(OFFSET('Sanitation Data'!$E$11,0,10*ROW('Sanitation Data'!E103))),'Data Summary'!CW109="Yes"),OFFSET('Sanitation Data'!$E$11,0,10*ROW('Sanitation Data'!E103)),NA())</f>
        <v>#N/A</v>
      </c>
      <c r="AI109" s="103" t="e">
        <f ca="true">+IF(AND(ISNUMBER(OFFSET('Sanitation Data'!$E$12,0,10*ROW('Sanitation Data'!E103))),'Data Summary'!CX109="Yes"),OFFSET('Sanitation Data'!$E$12,0,10*ROW('Sanitation Data'!E103)),NA())</f>
        <v>#N/A</v>
      </c>
      <c r="AJ109" s="103" t="e">
        <f ca="true">+IF(AND(ISNUMBER(OFFSET('Sanitation Data'!$E$13,0,10*ROW('Sanitation Data'!E103))),'Data Summary'!CY109="Yes"),OFFSET('Sanitation Data'!$E$13,0,10*ROW('Sanitation Data'!E103)),NA())</f>
        <v>#N/A</v>
      </c>
      <c r="AK109" s="103" t="e">
        <f ca="true">+IF(AND(ISNUMBER(OFFSET('Sanitation Data'!$F$5,0,10*ROW('Sanitation Data'!F103))),'Data Summary'!CZ109="Yes"),100-OFFSET('Sanitation Data'!$F$5,0,10*ROW('Sanitation Data'!F103)),NA())</f>
        <v>#N/A</v>
      </c>
      <c r="AL109" s="103" t="e">
        <f ca="true">+IF(AND(ISNUMBER(OFFSET('Sanitation Data'!$F$7,0,10*ROW('Sanitation Data'!F103))),'Data Summary'!DA109="Yes"),OFFSET('Sanitation Data'!$F$7,0,10*ROW('Sanitation Data'!F103)),NA())</f>
        <v>#N/A</v>
      </c>
      <c r="AM109" s="103" t="e">
        <f ca="true">+IF(AND(ISNUMBER(OFFSET('Sanitation Data'!$F$11,0,10*ROW('Sanitation Data'!F103))),'Data Summary'!DB109="Yes"),OFFSET('Sanitation Data'!$F$11,0,10*ROW('Sanitation Data'!F103)),NA())</f>
        <v>#N/A</v>
      </c>
      <c r="AN109" s="103" t="e">
        <f ca="true">+IF(AND(ISNUMBER(OFFSET('Sanitation Data'!$F$12,0,10*ROW('Sanitation Data'!F103))),'Data Summary'!DC109="Yes"),OFFSET('Sanitation Data'!$F$12,0,10*ROW('Sanitation Data'!F103)),NA())</f>
        <v>#N/A</v>
      </c>
      <c r="AO109" s="103" t="e">
        <f ca="true">+IF(AND(ISNUMBER(OFFSET('Sanitation Data'!$F$13,0,10*ROW('Sanitation Data'!F103))),'Data Summary'!DD109="Yes"),OFFSET('Sanitation Data'!$F$13,0,10*ROW('Sanitation Data'!F103)),NA())</f>
        <v>#N/A</v>
      </c>
      <c r="AP109" s="103" t="e">
        <f ca="true">+IF(AND(ISNUMBER(OFFSET('Sanitation Data'!$G$5,0,10*ROW('Sanitation Data'!G103))),'Data Summary'!DE109="Yes"),100-OFFSET('Sanitation Data'!$G$5,0,10*ROW('Sanitation Data'!G103)),NA())</f>
        <v>#N/A</v>
      </c>
      <c r="AQ109" s="103" t="e">
        <f ca="true">+IF(AND(ISNUMBER(OFFSET('Sanitation Data'!$G$7,0,10*ROW('Sanitation Data'!G103))),'Data Summary'!DF109="Yes"),OFFSET('Sanitation Data'!$G$7,0,10*ROW('Sanitation Data'!G103)),NA())</f>
        <v>#N/A</v>
      </c>
      <c r="AR109" s="103" t="e">
        <f ca="true">+IF(AND(ISNUMBER(OFFSET('Sanitation Data'!$G$11,0,10*ROW('Sanitation Data'!G103))),'Data Summary'!DG109="Yes"),OFFSET('Sanitation Data'!$G$11,0,10*ROW('Sanitation Data'!G103)),NA())</f>
        <v>#N/A</v>
      </c>
      <c r="AS109" s="103" t="e">
        <f ca="true">+IF(AND(ISNUMBER(OFFSET('Sanitation Data'!$G$12,0,10*ROW('Sanitation Data'!G103))),'Data Summary'!DH109="Yes"),OFFSET('Sanitation Data'!$G$12,0,10*ROW('Sanitation Data'!G103)),NA())</f>
        <v>#N/A</v>
      </c>
      <c r="AT109" s="103" t="e">
        <f ca="true">+IF(AND(ISNUMBER(OFFSET('Sanitation Data'!$G$13,0,10*ROW('Sanitation Data'!G103))),'Data Summary'!DI109="Yes"),OFFSET('Sanitation Data'!$G$13,0,10*ROW('Sanitation Data'!G103)),NA())</f>
        <v>#N/A</v>
      </c>
      <c r="AU109" s="103" t="e">
        <f ca="true">+IF(AND(ISNUMBER(OFFSET('Sanitation Data'!$H$5,0,10*ROW('Sanitation Data'!H103))),'Data Summary'!DJ109="Yes"),100-OFFSET('Sanitation Data'!$H$5,0,10*ROW('Sanitation Data'!H103)),NA())</f>
        <v>#N/A</v>
      </c>
      <c r="AV109" s="103" t="e">
        <f ca="true">+IF(AND(ISNUMBER(OFFSET('Sanitation Data'!$H$7,0,10*ROW('Sanitation Data'!H103))),'Data Summary'!DK109="Yes"),OFFSET('Sanitation Data'!$H$7,0,10*ROW('Sanitation Data'!H103)),NA())</f>
        <v>#N/A</v>
      </c>
      <c r="AW109" s="103" t="e">
        <f ca="true">+IF(AND(ISNUMBER(OFFSET('Sanitation Data'!$H$11,0,10*ROW('Sanitation Data'!H103))),'Data Summary'!DL109="Yes"),OFFSET('Sanitation Data'!$H$11,0,10*ROW('Sanitation Data'!H103)),NA())</f>
        <v>#N/A</v>
      </c>
      <c r="AX109" s="103" t="e">
        <f ca="true">+IF(AND(ISNUMBER(OFFSET('Sanitation Data'!$H$12,0,10*ROW('Sanitation Data'!H103))),'Data Summary'!DM109="Yes"),OFFSET('Sanitation Data'!$H$12,0,10*ROW('Sanitation Data'!H103)),NA())</f>
        <v>#N/A</v>
      </c>
      <c r="AY109" s="103" t="e">
        <f ca="true">+IF(AND(ISNUMBER(OFFSET('Sanitation Data'!$H$13,0,10*ROW('Sanitation Data'!H103))),'Data Summary'!DN109="Yes"),OFFSET('Sanitation Data'!$H$13,0,10*ROW('Sanitation Data'!H103)),NA())</f>
        <v>#N/A</v>
      </c>
      <c r="AZ109" s="108" t="e">
        <f ca="true">+IF(AND(ISNUMBER(OFFSET('Hygiene Data'!$C$6,0,10*ROW('Hygiene Data'!C103))),'Data Summary'!DO109="Yes"),OFFSET('Hygiene Data'!$C$6,0,10*ROW('Hygiene Data'!C103)),NA())</f>
        <v>#N/A</v>
      </c>
      <c r="BA109" s="108" t="e">
        <f ca="true">+IF(AND(ISNUMBER(OFFSET('Hygiene Data'!$C$8,0,10*ROW('Hygiene Data'!C103))),'Data Summary'!DP109="Yes"),OFFSET('Hygiene Data'!$C$8,0,10*ROW('Hygiene Data'!C103)),NA())</f>
        <v>#N/A</v>
      </c>
      <c r="BB109" s="108" t="e">
        <f ca="true">+IF(AND(ISNUMBER(OFFSET('Hygiene Data'!$C$10,0,10*ROW('Hygiene Data'!C103))),'Data Summary'!DQ109="Yes"),OFFSET('Hygiene Data'!$C$10,0,10*ROW('Hygiene Data'!C103)),NA())</f>
        <v>#N/A</v>
      </c>
      <c r="BC109" s="108" t="e">
        <f ca="true">+IF(AND(ISNUMBER(OFFSET('Hygiene Data'!$D$6,0,10*ROW('Hygiene Data'!D103))),'Data Summary'!DR109="Yes"),OFFSET('Hygiene Data'!$D$6,0,10*ROW('Hygiene Data'!D103)),NA())</f>
        <v>#N/A</v>
      </c>
      <c r="BD109" s="108" t="e">
        <f ca="true">+IF(AND(ISNUMBER(OFFSET('Hygiene Data'!$D$8,0,10*ROW('Hygiene Data'!D103))),'Data Summary'!DS109="Yes"),OFFSET('Hygiene Data'!$D$8,0,10*ROW('Hygiene Data'!D103)),NA())</f>
        <v>#N/A</v>
      </c>
      <c r="BE109" s="108" t="e">
        <f ca="true">+IF(AND(ISNUMBER(OFFSET('Hygiene Data'!$D$10,0,10*ROW('Hygiene Data'!D103))),'Data Summary'!DT109="Yes"),OFFSET('Hygiene Data'!$D$10,0,10*ROW('Hygiene Data'!D103)),NA())</f>
        <v>#N/A</v>
      </c>
      <c r="BF109" s="108" t="e">
        <f ca="true">+IF(AND(ISNUMBER(OFFSET('Hygiene Data'!$E$6,0,10*ROW('Hygiene Data'!E103))),'Data Summary'!DU109="Yes"),OFFSET('Hygiene Data'!$E$6,0,10*ROW('Hygiene Data'!E103)),NA())</f>
        <v>#N/A</v>
      </c>
      <c r="BG109" s="108" t="e">
        <f ca="true">+IF(AND(ISNUMBER(OFFSET('Hygiene Data'!$E$8,0,10*ROW('Hygiene Data'!E103))),'Data Summary'!DV109="Yes"),OFFSET('Hygiene Data'!$E$8,0,10*ROW('Hygiene Data'!E103)),NA())</f>
        <v>#N/A</v>
      </c>
      <c r="BH109" s="108" t="e">
        <f ca="true">+IF(AND(ISNUMBER(OFFSET('Hygiene Data'!$E$10,0,10*ROW('Hygiene Data'!E103))),'Data Summary'!DW109="Yes"),OFFSET('Hygiene Data'!$E$10,0,10*ROW('Hygiene Data'!E103)),NA())</f>
        <v>#N/A</v>
      </c>
      <c r="BI109" s="108" t="e">
        <f ca="true">+IF(AND(ISNUMBER(OFFSET('Hygiene Data'!$F$6,0,10*ROW('Hygiene Data'!F103))),'Data Summary'!DX109="Yes"),OFFSET('Hygiene Data'!$F$6,0,10*ROW('Hygiene Data'!F103)),NA())</f>
        <v>#N/A</v>
      </c>
      <c r="BJ109" s="108" t="e">
        <f ca="true">+IF(AND(ISNUMBER(OFFSET('Hygiene Data'!$F$8,0,10*ROW('Hygiene Data'!F103))),'Data Summary'!DY109="Yes"),OFFSET('Hygiene Data'!$F$8,0,10*ROW('Hygiene Data'!F103)),NA())</f>
        <v>#N/A</v>
      </c>
      <c r="BK109" s="108" t="e">
        <f ca="true">+IF(AND(ISNUMBER(OFFSET('Hygiene Data'!$F$10,0,10*ROW('Hygiene Data'!F103))),'Data Summary'!DZ109="Yes"),OFFSET('Hygiene Data'!$F$10,0,10*ROW('Hygiene Data'!F103)),NA())</f>
        <v>#N/A</v>
      </c>
      <c r="BL109" s="108" t="e">
        <f ca="true">+IF(AND(ISNUMBER(OFFSET('Hygiene Data'!$G$6,0,10*ROW('Hygiene Data'!G103))),'Data Summary'!EA109="Yes"),OFFSET('Hygiene Data'!$G$6,0,10*ROW('Hygiene Data'!G103)),NA())</f>
        <v>#N/A</v>
      </c>
      <c r="BM109" s="108" t="e">
        <f ca="true">+IF(AND(ISNUMBER(OFFSET('Hygiene Data'!$G$8,0,10*ROW('Hygiene Data'!G103))),'Data Summary'!EB109="Yes"),OFFSET('Hygiene Data'!$G$8,0,10*ROW('Hygiene Data'!G103)),NA())</f>
        <v>#N/A</v>
      </c>
      <c r="BN109" s="108" t="e">
        <f ca="true">+IF(AND(ISNUMBER(OFFSET('Hygiene Data'!$G$10,0,10*ROW('Hygiene Data'!G103))),'Data Summary'!EC109="Yes"),OFFSET('Hygiene Data'!$G$10,0,10*ROW('Hygiene Data'!G103)),NA())</f>
        <v>#N/A</v>
      </c>
      <c r="BO109" s="108" t="e">
        <f ca="true">+IF(AND(ISNUMBER(OFFSET('Hygiene Data'!$H$6,0,10*ROW('Hygiene Data'!H103))),'Data Summary'!ED109="Yes"),OFFSET('Hygiene Data'!$H$6,0,10*ROW('Hygiene Data'!H103)),NA())</f>
        <v>#N/A</v>
      </c>
      <c r="BP109" s="108" t="e">
        <f ca="true">+IF(AND(ISNUMBER(OFFSET('Hygiene Data'!$H$8,0,10*ROW('Hygiene Data'!H103))),'Data Summary'!EE109="Yes"),OFFSET('Hygiene Data'!$H$8,0,10*ROW('Hygiene Data'!H103)),NA())</f>
        <v>#N/A</v>
      </c>
      <c r="BQ109" s="108" t="e">
        <f ca="true">+IF(AND(ISNUMBER(OFFSET('Hygiene Data'!$H$10,0,10*ROW('Hygiene Data'!H103))),'Data Summary'!EF109="Yes"),OFFSET('Hygiene Data'!$H$10,0,10*ROW('Hygiene Data'!H103)),NA())</f>
        <v>#N/A</v>
      </c>
    </row>
    <row r="110" x14ac:dyDescent="0.2">
      <c r="A110" s="56" t="e">
        <f ca="true">+IF(OFFSET('Water Data'!$B$1,0,10*ROW('Water Data'!B104))="",NA(),OFFSET('Water Data'!$B$1,0,10*ROW('Water Data'!B104)))</f>
        <v>#N/A</v>
      </c>
      <c r="B110" s="56" t="e">
        <f ca="true">+IF(OFFSET('Water Data'!$A$3,0,10*ROW('Water Data'!A107))="",NA(),OFFSET('Water Data'!$A$3,0,10*ROW('Water Data'!A107)))</f>
        <v>#N/A</v>
      </c>
      <c r="C110" s="56" t="e">
        <f ca="true">+IF(OFFSET('Water Data'!$C$3,0,10*ROW('Water Data'!C107))="",NA(),OFFSET('Water Data'!$C$3,0,10*ROW('Water Data'!C107)))</f>
        <v>#N/A</v>
      </c>
      <c r="D110" s="57" t="e">
        <f ca="true">+IF(AND(ISNUMBER(OFFSET('Water Data'!$C$5,0,10*ROW('Water Data'!C104))),'Data Summary'!BS110="Yes"),100-OFFSET('Water Data'!$C$5,0,10*ROW('Water Data'!C104)),NA())</f>
        <v>#N/A</v>
      </c>
      <c r="E110" s="57" t="e">
        <f ca="true">+IF(AND(ISNUMBER(OFFSET('Water Data'!$C$7,0,10*ROW('Water Data'!C104))),'Data Summary'!BT110="Yes"),OFFSET('Water Data'!$C$7,0,10*ROW('Water Data'!C104)),NA())</f>
        <v>#N/A</v>
      </c>
      <c r="F110" s="57" t="e">
        <f ca="true">+IF(AND(ISNUMBER(OFFSET('Water Data'!$C$10,0,10*ROW('Water Data'!C104))),'Data Summary'!BU110="Yes"),OFFSET('Water Data'!$C$10,0,10*ROW('Water Data'!C104)),NA())</f>
        <v>#N/A</v>
      </c>
      <c r="G110" s="57" t="e">
        <f ca="true">+IF(AND(ISNUMBER(OFFSET('Water Data'!$D$5,0,10*ROW('Water Data'!D104))),'Data Summary'!BV110="Yes"),100-OFFSET('Water Data'!$D$5,0,10*ROW('Water Data'!D104)),NA())</f>
        <v>#N/A</v>
      </c>
      <c r="H110" s="57" t="e">
        <f ca="true">+IF(AND(ISNUMBER(OFFSET('Water Data'!$D$7,0,10*ROW('Water Data'!D104))),'Data Summary'!BW110="Yes"),OFFSET('Water Data'!$D$7,0,10*ROW('Water Data'!D104)),NA())</f>
        <v>#N/A</v>
      </c>
      <c r="I110" s="57" t="e">
        <f ca="true">+IF(AND(ISNUMBER(OFFSET('Water Data'!$D$10,0,10*ROW('Water Data'!D104))),'Data Summary'!BX110="Yes"),OFFSET('Water Data'!$D$10,0,10*ROW('Water Data'!D104)),NA())</f>
        <v>#N/A</v>
      </c>
      <c r="J110" s="57" t="e">
        <f ca="true">+IF(AND(ISNUMBER(OFFSET('Water Data'!$E$5,0,10*ROW('Water Data'!E104))),'Data Summary'!BY110="Yes"),100-OFFSET('Water Data'!$E$5,0,10*ROW('Water Data'!E104)),NA())</f>
        <v>#N/A</v>
      </c>
      <c r="K110" s="57" t="e">
        <f ca="true">+IF(AND(ISNUMBER(OFFSET('Water Data'!$E$7,0,10*ROW('Water Data'!E104))),'Data Summary'!BZ110="Yes"),OFFSET('Water Data'!$E$7,0,10*ROW('Water Data'!E104)),NA())</f>
        <v>#N/A</v>
      </c>
      <c r="L110" s="57" t="e">
        <f ca="true">+IF(AND(ISNUMBER(OFFSET('Water Data'!$E$10,0,10*ROW('Water Data'!E104))),'Data Summary'!CA110="Yes"),OFFSET('Water Data'!$E$10,0,10*ROW('Water Data'!E104)),NA())</f>
        <v>#N/A</v>
      </c>
      <c r="M110" s="57" t="e">
        <f ca="true">+IF(AND(ISNUMBER(OFFSET('Water Data'!$F$5,0,10*ROW('Water Data'!F104))),'Data Summary'!CB110="Yes"),100-OFFSET('Water Data'!$F$5,0,10*ROW('Water Data'!F104)),NA())</f>
        <v>#N/A</v>
      </c>
      <c r="N110" s="57" t="e">
        <f ca="true">+IF(AND(ISNUMBER(OFFSET('Water Data'!$F$7,0,10*ROW('Water Data'!F104))),'Data Summary'!CC110="Yes"),OFFSET('Water Data'!$F$7,0,10*ROW('Water Data'!F104)),NA())</f>
        <v>#N/A</v>
      </c>
      <c r="O110" s="57" t="e">
        <f ca="true">+IF(AND(ISNUMBER(OFFSET('Water Data'!$F$10,0,10*ROW('Water Data'!F104))),'Data Summary'!CD110="Yes"),OFFSET('Water Data'!$F$10,0,10*ROW('Water Data'!F104)),NA())</f>
        <v>#N/A</v>
      </c>
      <c r="P110" s="57" t="e">
        <f ca="true">+IF(AND(ISNUMBER(OFFSET('Water Data'!$G$5,0,10*ROW('Water Data'!G104))),'Data Summary'!CE110="Yes"),100-OFFSET('Water Data'!$G$5,0,10*ROW('Water Data'!G104)),NA())</f>
        <v>#N/A</v>
      </c>
      <c r="Q110" s="57" t="e">
        <f ca="true">+IF(AND(ISNUMBER(OFFSET('Water Data'!$G$7,0,10*ROW('Water Data'!G104))),'Data Summary'!CF110="Yes"),OFFSET('Water Data'!$G$7,0,10*ROW('Water Data'!G104)),NA())</f>
        <v>#N/A</v>
      </c>
      <c r="R110" s="57" t="e">
        <f ca="true">+IF(AND(ISNUMBER(OFFSET('Water Data'!$G$10,0,10*ROW('Water Data'!G104))),'Data Summary'!CG110="Yes"),OFFSET('Water Data'!$G$10,0,10*ROW('Water Data'!G104)),NA())</f>
        <v>#N/A</v>
      </c>
      <c r="S110" s="57" t="e">
        <f ca="true">+IF(AND(ISNUMBER(OFFSET('Water Data'!$H$5,0,10*ROW('Water Data'!H104))),'Data Summary'!CH110="Yes"),100-OFFSET('Water Data'!$H$5,0,10*ROW('Water Data'!H104)),NA())</f>
        <v>#N/A</v>
      </c>
      <c r="T110" s="57" t="e">
        <f ca="true">+IF(AND(ISNUMBER(OFFSET('Water Data'!$H$7,0,10*ROW('Water Data'!H104))),'Data Summary'!CI110="Yes"),OFFSET('Water Data'!$H$7,0,10*ROW('Water Data'!H104)),NA())</f>
        <v>#N/A</v>
      </c>
      <c r="U110" s="57" t="e">
        <f ca="true">+IF(AND(ISNUMBER(OFFSET('Water Data'!$H$10,0,10*ROW('Water Data'!H104))),'Data Summary'!CJ110="Yes"),OFFSET('Water Data'!$H$10,0,10*ROW('Water Data'!H104)),NA())</f>
        <v>#N/A</v>
      </c>
      <c r="V110" s="103" t="e">
        <f ca="true">+IF(AND(ISNUMBER(OFFSET('Sanitation Data'!$C$5,0,10*ROW('Sanitation Data'!C104))),'Data Summary'!CK110="Yes"),100-OFFSET('Sanitation Data'!$C$5,0,10*ROW('Sanitation Data'!C104)),NA())</f>
        <v>#N/A</v>
      </c>
      <c r="W110" s="103" t="e">
        <f ca="true">+IF(AND(ISNUMBER(OFFSET('Sanitation Data'!$C$7,0,10*ROW('Sanitation Data'!C104))),'Data Summary'!CL110="Yes"),OFFSET('Sanitation Data'!$C$7,0,10*ROW('Sanitation Data'!C104)),NA())</f>
        <v>#N/A</v>
      </c>
      <c r="X110" s="103" t="e">
        <f ca="true">+IF(AND(ISNUMBER(OFFSET('Sanitation Data'!$C$11,0,10*ROW('Sanitation Data'!C104))),'Data Summary'!CM110="Yes"),OFFSET('Sanitation Data'!$C$11,0,10*ROW('Sanitation Data'!C104)),NA())</f>
        <v>#N/A</v>
      </c>
      <c r="Y110" s="103" t="e">
        <f ca="true">+IF(AND(ISNUMBER(OFFSET('Sanitation Data'!$C$12,0,10*ROW('Sanitation Data'!C104))),'Data Summary'!CN110="Yes"),OFFSET('Sanitation Data'!$C$12,0,10*ROW('Sanitation Data'!C104)),NA())</f>
        <v>#N/A</v>
      </c>
      <c r="Z110" s="103" t="e">
        <f ca="true">+IF(AND(ISNUMBER(OFFSET('Sanitation Data'!$C$13,0,10*ROW('Sanitation Data'!C104))),'Data Summary'!CO110="Yes"),OFFSET('Sanitation Data'!$C$13,0,10*ROW('Sanitation Data'!C104)),NA())</f>
        <v>#N/A</v>
      </c>
      <c r="AA110" s="103" t="e">
        <f ca="true">+IF(AND(ISNUMBER(OFFSET('Sanitation Data'!$D$5,0,10*ROW('Sanitation Data'!D104))),'Data Summary'!CP110="Yes"),100-OFFSET('Sanitation Data'!$D$5,0,10*ROW('Sanitation Data'!D104)),NA())</f>
        <v>#N/A</v>
      </c>
      <c r="AB110" s="103" t="e">
        <f ca="true">+IF(AND(ISNUMBER(OFFSET('Sanitation Data'!$D$7,0,10*ROW('Sanitation Data'!D104))),'Data Summary'!CQ110="Yes"),OFFSET('Sanitation Data'!$D$7,0,10*ROW('Sanitation Data'!D104)),NA())</f>
        <v>#N/A</v>
      </c>
      <c r="AC110" s="103" t="e">
        <f ca="true">+IF(AND(ISNUMBER(OFFSET('Sanitation Data'!$D$11,0,10*ROW('Sanitation Data'!D104))),'Data Summary'!CR110="Yes"),OFFSET('Sanitation Data'!$D$11,0,10*ROW('Sanitation Data'!D104)),NA())</f>
        <v>#N/A</v>
      </c>
      <c r="AD110" s="103" t="e">
        <f ca="true">+IF(AND(ISNUMBER(OFFSET('Sanitation Data'!$D$12,0,10*ROW('Sanitation Data'!D104))),'Data Summary'!CS110="Yes"),OFFSET('Sanitation Data'!$D$12,0,10*ROW('Sanitation Data'!D104)),NA())</f>
        <v>#N/A</v>
      </c>
      <c r="AE110" s="103" t="e">
        <f ca="true">+IF(AND(ISNUMBER(OFFSET('Sanitation Data'!$D$13,0,10*ROW('Sanitation Data'!D104))),'Data Summary'!CT110="Yes"),OFFSET('Sanitation Data'!$D$13,0,10*ROW('Sanitation Data'!D104)),NA())</f>
        <v>#N/A</v>
      </c>
      <c r="AF110" s="103" t="e">
        <f ca="true">+IF(AND(ISNUMBER(OFFSET('Sanitation Data'!$E$5,0,10*ROW('Sanitation Data'!E104))),'Data Summary'!CU110="Yes"),100-OFFSET('Sanitation Data'!$E$5,0,10*ROW('Sanitation Data'!E104)),NA())</f>
        <v>#N/A</v>
      </c>
      <c r="AG110" s="103" t="e">
        <f ca="true">+IF(AND(ISNUMBER(OFFSET('Sanitation Data'!$E$7,0,10*ROW('Sanitation Data'!E104))),'Data Summary'!CV110="Yes"),OFFSET('Sanitation Data'!$E$7,0,10*ROW('Sanitation Data'!E104)),NA())</f>
        <v>#N/A</v>
      </c>
      <c r="AH110" s="103" t="e">
        <f ca="true">+IF(AND(ISNUMBER(OFFSET('Sanitation Data'!$E$11,0,10*ROW('Sanitation Data'!E104))),'Data Summary'!CW110="Yes"),OFFSET('Sanitation Data'!$E$11,0,10*ROW('Sanitation Data'!E104)),NA())</f>
        <v>#N/A</v>
      </c>
      <c r="AI110" s="103" t="e">
        <f ca="true">+IF(AND(ISNUMBER(OFFSET('Sanitation Data'!$E$12,0,10*ROW('Sanitation Data'!E104))),'Data Summary'!CX110="Yes"),OFFSET('Sanitation Data'!$E$12,0,10*ROW('Sanitation Data'!E104)),NA())</f>
        <v>#N/A</v>
      </c>
      <c r="AJ110" s="103" t="e">
        <f ca="true">+IF(AND(ISNUMBER(OFFSET('Sanitation Data'!$E$13,0,10*ROW('Sanitation Data'!E104))),'Data Summary'!CY110="Yes"),OFFSET('Sanitation Data'!$E$13,0,10*ROW('Sanitation Data'!E104)),NA())</f>
        <v>#N/A</v>
      </c>
      <c r="AK110" s="103" t="e">
        <f ca="true">+IF(AND(ISNUMBER(OFFSET('Sanitation Data'!$F$5,0,10*ROW('Sanitation Data'!F104))),'Data Summary'!CZ110="Yes"),100-OFFSET('Sanitation Data'!$F$5,0,10*ROW('Sanitation Data'!F104)),NA())</f>
        <v>#N/A</v>
      </c>
      <c r="AL110" s="103" t="e">
        <f ca="true">+IF(AND(ISNUMBER(OFFSET('Sanitation Data'!$F$7,0,10*ROW('Sanitation Data'!F104))),'Data Summary'!DA110="Yes"),OFFSET('Sanitation Data'!$F$7,0,10*ROW('Sanitation Data'!F104)),NA())</f>
        <v>#N/A</v>
      </c>
      <c r="AM110" s="103" t="e">
        <f ca="true">+IF(AND(ISNUMBER(OFFSET('Sanitation Data'!$F$11,0,10*ROW('Sanitation Data'!F104))),'Data Summary'!DB110="Yes"),OFFSET('Sanitation Data'!$F$11,0,10*ROW('Sanitation Data'!F104)),NA())</f>
        <v>#N/A</v>
      </c>
      <c r="AN110" s="103" t="e">
        <f ca="true">+IF(AND(ISNUMBER(OFFSET('Sanitation Data'!$F$12,0,10*ROW('Sanitation Data'!F104))),'Data Summary'!DC110="Yes"),OFFSET('Sanitation Data'!$F$12,0,10*ROW('Sanitation Data'!F104)),NA())</f>
        <v>#N/A</v>
      </c>
      <c r="AO110" s="103" t="e">
        <f ca="true">+IF(AND(ISNUMBER(OFFSET('Sanitation Data'!$F$13,0,10*ROW('Sanitation Data'!F104))),'Data Summary'!DD110="Yes"),OFFSET('Sanitation Data'!$F$13,0,10*ROW('Sanitation Data'!F104)),NA())</f>
        <v>#N/A</v>
      </c>
      <c r="AP110" s="103" t="e">
        <f ca="true">+IF(AND(ISNUMBER(OFFSET('Sanitation Data'!$G$5,0,10*ROW('Sanitation Data'!G104))),'Data Summary'!DE110="Yes"),100-OFFSET('Sanitation Data'!$G$5,0,10*ROW('Sanitation Data'!G104)),NA())</f>
        <v>#N/A</v>
      </c>
      <c r="AQ110" s="103" t="e">
        <f ca="true">+IF(AND(ISNUMBER(OFFSET('Sanitation Data'!$G$7,0,10*ROW('Sanitation Data'!G104))),'Data Summary'!DF110="Yes"),OFFSET('Sanitation Data'!$G$7,0,10*ROW('Sanitation Data'!G104)),NA())</f>
        <v>#N/A</v>
      </c>
      <c r="AR110" s="103" t="e">
        <f ca="true">+IF(AND(ISNUMBER(OFFSET('Sanitation Data'!$G$11,0,10*ROW('Sanitation Data'!G104))),'Data Summary'!DG110="Yes"),OFFSET('Sanitation Data'!$G$11,0,10*ROW('Sanitation Data'!G104)),NA())</f>
        <v>#N/A</v>
      </c>
      <c r="AS110" s="103" t="e">
        <f ca="true">+IF(AND(ISNUMBER(OFFSET('Sanitation Data'!$G$12,0,10*ROW('Sanitation Data'!G104))),'Data Summary'!DH110="Yes"),OFFSET('Sanitation Data'!$G$12,0,10*ROW('Sanitation Data'!G104)),NA())</f>
        <v>#N/A</v>
      </c>
      <c r="AT110" s="103" t="e">
        <f ca="true">+IF(AND(ISNUMBER(OFFSET('Sanitation Data'!$G$13,0,10*ROW('Sanitation Data'!G104))),'Data Summary'!DI110="Yes"),OFFSET('Sanitation Data'!$G$13,0,10*ROW('Sanitation Data'!G104)),NA())</f>
        <v>#N/A</v>
      </c>
      <c r="AU110" s="103" t="e">
        <f ca="true">+IF(AND(ISNUMBER(OFFSET('Sanitation Data'!$H$5,0,10*ROW('Sanitation Data'!H104))),'Data Summary'!DJ110="Yes"),100-OFFSET('Sanitation Data'!$H$5,0,10*ROW('Sanitation Data'!H104)),NA())</f>
        <v>#N/A</v>
      </c>
      <c r="AV110" s="103" t="e">
        <f ca="true">+IF(AND(ISNUMBER(OFFSET('Sanitation Data'!$H$7,0,10*ROW('Sanitation Data'!H104))),'Data Summary'!DK110="Yes"),OFFSET('Sanitation Data'!$H$7,0,10*ROW('Sanitation Data'!H104)),NA())</f>
        <v>#N/A</v>
      </c>
      <c r="AW110" s="103" t="e">
        <f ca="true">+IF(AND(ISNUMBER(OFFSET('Sanitation Data'!$H$11,0,10*ROW('Sanitation Data'!H104))),'Data Summary'!DL110="Yes"),OFFSET('Sanitation Data'!$H$11,0,10*ROW('Sanitation Data'!H104)),NA())</f>
        <v>#N/A</v>
      </c>
      <c r="AX110" s="103" t="e">
        <f ca="true">+IF(AND(ISNUMBER(OFFSET('Sanitation Data'!$H$12,0,10*ROW('Sanitation Data'!H104))),'Data Summary'!DM110="Yes"),OFFSET('Sanitation Data'!$H$12,0,10*ROW('Sanitation Data'!H104)),NA())</f>
        <v>#N/A</v>
      </c>
      <c r="AY110" s="103" t="e">
        <f ca="true">+IF(AND(ISNUMBER(OFFSET('Sanitation Data'!$H$13,0,10*ROW('Sanitation Data'!H104))),'Data Summary'!DN110="Yes"),OFFSET('Sanitation Data'!$H$13,0,10*ROW('Sanitation Data'!H104)),NA())</f>
        <v>#N/A</v>
      </c>
      <c r="AZ110" s="108" t="e">
        <f ca="true">+IF(AND(ISNUMBER(OFFSET('Hygiene Data'!$C$6,0,10*ROW('Hygiene Data'!C104))),'Data Summary'!DO110="Yes"),OFFSET('Hygiene Data'!$C$6,0,10*ROW('Hygiene Data'!C104)),NA())</f>
        <v>#N/A</v>
      </c>
      <c r="BA110" s="108" t="e">
        <f ca="true">+IF(AND(ISNUMBER(OFFSET('Hygiene Data'!$C$8,0,10*ROW('Hygiene Data'!C104))),'Data Summary'!DP110="Yes"),OFFSET('Hygiene Data'!$C$8,0,10*ROW('Hygiene Data'!C104)),NA())</f>
        <v>#N/A</v>
      </c>
      <c r="BB110" s="108" t="e">
        <f ca="true">+IF(AND(ISNUMBER(OFFSET('Hygiene Data'!$C$10,0,10*ROW('Hygiene Data'!C104))),'Data Summary'!DQ110="Yes"),OFFSET('Hygiene Data'!$C$10,0,10*ROW('Hygiene Data'!C104)),NA())</f>
        <v>#N/A</v>
      </c>
      <c r="BC110" s="108" t="e">
        <f ca="true">+IF(AND(ISNUMBER(OFFSET('Hygiene Data'!$D$6,0,10*ROW('Hygiene Data'!D104))),'Data Summary'!DR110="Yes"),OFFSET('Hygiene Data'!$D$6,0,10*ROW('Hygiene Data'!D104)),NA())</f>
        <v>#N/A</v>
      </c>
      <c r="BD110" s="108" t="e">
        <f ca="true">+IF(AND(ISNUMBER(OFFSET('Hygiene Data'!$D$8,0,10*ROW('Hygiene Data'!D104))),'Data Summary'!DS110="Yes"),OFFSET('Hygiene Data'!$D$8,0,10*ROW('Hygiene Data'!D104)),NA())</f>
        <v>#N/A</v>
      </c>
      <c r="BE110" s="108" t="e">
        <f ca="true">+IF(AND(ISNUMBER(OFFSET('Hygiene Data'!$D$10,0,10*ROW('Hygiene Data'!D104))),'Data Summary'!DT110="Yes"),OFFSET('Hygiene Data'!$D$10,0,10*ROW('Hygiene Data'!D104)),NA())</f>
        <v>#N/A</v>
      </c>
      <c r="BF110" s="108" t="e">
        <f ca="true">+IF(AND(ISNUMBER(OFFSET('Hygiene Data'!$E$6,0,10*ROW('Hygiene Data'!E104))),'Data Summary'!DU110="Yes"),OFFSET('Hygiene Data'!$E$6,0,10*ROW('Hygiene Data'!E104)),NA())</f>
        <v>#N/A</v>
      </c>
      <c r="BG110" s="108" t="e">
        <f ca="true">+IF(AND(ISNUMBER(OFFSET('Hygiene Data'!$E$8,0,10*ROW('Hygiene Data'!E104))),'Data Summary'!DV110="Yes"),OFFSET('Hygiene Data'!$E$8,0,10*ROW('Hygiene Data'!E104)),NA())</f>
        <v>#N/A</v>
      </c>
      <c r="BH110" s="108" t="e">
        <f ca="true">+IF(AND(ISNUMBER(OFFSET('Hygiene Data'!$E$10,0,10*ROW('Hygiene Data'!E104))),'Data Summary'!DW110="Yes"),OFFSET('Hygiene Data'!$E$10,0,10*ROW('Hygiene Data'!E104)),NA())</f>
        <v>#N/A</v>
      </c>
      <c r="BI110" s="108" t="e">
        <f ca="true">+IF(AND(ISNUMBER(OFFSET('Hygiene Data'!$F$6,0,10*ROW('Hygiene Data'!F104))),'Data Summary'!DX110="Yes"),OFFSET('Hygiene Data'!$F$6,0,10*ROW('Hygiene Data'!F104)),NA())</f>
        <v>#N/A</v>
      </c>
      <c r="BJ110" s="108" t="e">
        <f ca="true">+IF(AND(ISNUMBER(OFFSET('Hygiene Data'!$F$8,0,10*ROW('Hygiene Data'!F104))),'Data Summary'!DY110="Yes"),OFFSET('Hygiene Data'!$F$8,0,10*ROW('Hygiene Data'!F104)),NA())</f>
        <v>#N/A</v>
      </c>
      <c r="BK110" s="108" t="e">
        <f ca="true">+IF(AND(ISNUMBER(OFFSET('Hygiene Data'!$F$10,0,10*ROW('Hygiene Data'!F104))),'Data Summary'!DZ110="Yes"),OFFSET('Hygiene Data'!$F$10,0,10*ROW('Hygiene Data'!F104)),NA())</f>
        <v>#N/A</v>
      </c>
      <c r="BL110" s="108" t="e">
        <f ca="true">+IF(AND(ISNUMBER(OFFSET('Hygiene Data'!$G$6,0,10*ROW('Hygiene Data'!G104))),'Data Summary'!EA110="Yes"),OFFSET('Hygiene Data'!$G$6,0,10*ROW('Hygiene Data'!G104)),NA())</f>
        <v>#N/A</v>
      </c>
      <c r="BM110" s="108" t="e">
        <f ca="true">+IF(AND(ISNUMBER(OFFSET('Hygiene Data'!$G$8,0,10*ROW('Hygiene Data'!G104))),'Data Summary'!EB110="Yes"),OFFSET('Hygiene Data'!$G$8,0,10*ROW('Hygiene Data'!G104)),NA())</f>
        <v>#N/A</v>
      </c>
      <c r="BN110" s="108" t="e">
        <f ca="true">+IF(AND(ISNUMBER(OFFSET('Hygiene Data'!$G$10,0,10*ROW('Hygiene Data'!G104))),'Data Summary'!EC110="Yes"),OFFSET('Hygiene Data'!$G$10,0,10*ROW('Hygiene Data'!G104)),NA())</f>
        <v>#N/A</v>
      </c>
      <c r="BO110" s="108" t="e">
        <f ca="true">+IF(AND(ISNUMBER(OFFSET('Hygiene Data'!$H$6,0,10*ROW('Hygiene Data'!H104))),'Data Summary'!ED110="Yes"),OFFSET('Hygiene Data'!$H$6,0,10*ROW('Hygiene Data'!H104)),NA())</f>
        <v>#N/A</v>
      </c>
      <c r="BP110" s="108" t="e">
        <f ca="true">+IF(AND(ISNUMBER(OFFSET('Hygiene Data'!$H$8,0,10*ROW('Hygiene Data'!H104))),'Data Summary'!EE110="Yes"),OFFSET('Hygiene Data'!$H$8,0,10*ROW('Hygiene Data'!H104)),NA())</f>
        <v>#N/A</v>
      </c>
      <c r="BQ110" s="108" t="e">
        <f ca="true">+IF(AND(ISNUMBER(OFFSET('Hygiene Data'!$H$10,0,10*ROW('Hygiene Data'!H104))),'Data Summary'!EF110="Yes"),OFFSET('Hygiene Data'!$H$10,0,10*ROW('Hygiene Data'!H104)),NA())</f>
        <v>#N/A</v>
      </c>
    </row>
    <row r="111" x14ac:dyDescent="0.2">
      <c r="A111" s="56" t="e">
        <f ca="true">+IF(OFFSET('Water Data'!$B$1,0,10*ROW('Water Data'!B105))="",NA(),OFFSET('Water Data'!$B$1,0,10*ROW('Water Data'!B105)))</f>
        <v>#N/A</v>
      </c>
      <c r="B111" s="56" t="e">
        <f ca="true">+IF(OFFSET('Water Data'!$A$3,0,10*ROW('Water Data'!A108))="",NA(),OFFSET('Water Data'!$A$3,0,10*ROW('Water Data'!A108)))</f>
        <v>#N/A</v>
      </c>
      <c r="C111" s="56" t="e">
        <f ca="true">+IF(OFFSET('Water Data'!$C$3,0,10*ROW('Water Data'!C108))="",NA(),OFFSET('Water Data'!$C$3,0,10*ROW('Water Data'!C108)))</f>
        <v>#N/A</v>
      </c>
      <c r="D111" s="57" t="e">
        <f ca="true">+IF(AND(ISNUMBER(OFFSET('Water Data'!$C$5,0,10*ROW('Water Data'!C105))),'Data Summary'!BS111="Yes"),100-OFFSET('Water Data'!$C$5,0,10*ROW('Water Data'!C105)),NA())</f>
        <v>#N/A</v>
      </c>
      <c r="E111" s="57" t="e">
        <f ca="true">+IF(AND(ISNUMBER(OFFSET('Water Data'!$C$7,0,10*ROW('Water Data'!C105))),'Data Summary'!BT111="Yes"),OFFSET('Water Data'!$C$7,0,10*ROW('Water Data'!C105)),NA())</f>
        <v>#N/A</v>
      </c>
      <c r="F111" s="57" t="e">
        <f ca="true">+IF(AND(ISNUMBER(OFFSET('Water Data'!$C$10,0,10*ROW('Water Data'!C105))),'Data Summary'!BU111="Yes"),OFFSET('Water Data'!$C$10,0,10*ROW('Water Data'!C105)),NA())</f>
        <v>#N/A</v>
      </c>
      <c r="G111" s="57" t="e">
        <f ca="true">+IF(AND(ISNUMBER(OFFSET('Water Data'!$D$5,0,10*ROW('Water Data'!D105))),'Data Summary'!BV111="Yes"),100-OFFSET('Water Data'!$D$5,0,10*ROW('Water Data'!D105)),NA())</f>
        <v>#N/A</v>
      </c>
      <c r="H111" s="57" t="e">
        <f ca="true">+IF(AND(ISNUMBER(OFFSET('Water Data'!$D$7,0,10*ROW('Water Data'!D105))),'Data Summary'!BW111="Yes"),OFFSET('Water Data'!$D$7,0,10*ROW('Water Data'!D105)),NA())</f>
        <v>#N/A</v>
      </c>
      <c r="I111" s="57" t="e">
        <f ca="true">+IF(AND(ISNUMBER(OFFSET('Water Data'!$D$10,0,10*ROW('Water Data'!D105))),'Data Summary'!BX111="Yes"),OFFSET('Water Data'!$D$10,0,10*ROW('Water Data'!D105)),NA())</f>
        <v>#N/A</v>
      </c>
      <c r="J111" s="57" t="e">
        <f ca="true">+IF(AND(ISNUMBER(OFFSET('Water Data'!$E$5,0,10*ROW('Water Data'!E105))),'Data Summary'!BY111="Yes"),100-OFFSET('Water Data'!$E$5,0,10*ROW('Water Data'!E105)),NA())</f>
        <v>#N/A</v>
      </c>
      <c r="K111" s="57" t="e">
        <f ca="true">+IF(AND(ISNUMBER(OFFSET('Water Data'!$E$7,0,10*ROW('Water Data'!E105))),'Data Summary'!BZ111="Yes"),OFFSET('Water Data'!$E$7,0,10*ROW('Water Data'!E105)),NA())</f>
        <v>#N/A</v>
      </c>
      <c r="L111" s="57" t="e">
        <f ca="true">+IF(AND(ISNUMBER(OFFSET('Water Data'!$E$10,0,10*ROW('Water Data'!E105))),'Data Summary'!CA111="Yes"),OFFSET('Water Data'!$E$10,0,10*ROW('Water Data'!E105)),NA())</f>
        <v>#N/A</v>
      </c>
      <c r="M111" s="57" t="e">
        <f ca="true">+IF(AND(ISNUMBER(OFFSET('Water Data'!$F$5,0,10*ROW('Water Data'!F105))),'Data Summary'!CB111="Yes"),100-OFFSET('Water Data'!$F$5,0,10*ROW('Water Data'!F105)),NA())</f>
        <v>#N/A</v>
      </c>
      <c r="N111" s="57" t="e">
        <f ca="true">+IF(AND(ISNUMBER(OFFSET('Water Data'!$F$7,0,10*ROW('Water Data'!F105))),'Data Summary'!CC111="Yes"),OFFSET('Water Data'!$F$7,0,10*ROW('Water Data'!F105)),NA())</f>
        <v>#N/A</v>
      </c>
      <c r="O111" s="57" t="e">
        <f ca="true">+IF(AND(ISNUMBER(OFFSET('Water Data'!$F$10,0,10*ROW('Water Data'!F105))),'Data Summary'!CD111="Yes"),OFFSET('Water Data'!$F$10,0,10*ROW('Water Data'!F105)),NA())</f>
        <v>#N/A</v>
      </c>
      <c r="P111" s="57" t="e">
        <f ca="true">+IF(AND(ISNUMBER(OFFSET('Water Data'!$G$5,0,10*ROW('Water Data'!G105))),'Data Summary'!CE111="Yes"),100-OFFSET('Water Data'!$G$5,0,10*ROW('Water Data'!G105)),NA())</f>
        <v>#N/A</v>
      </c>
      <c r="Q111" s="57" t="e">
        <f ca="true">+IF(AND(ISNUMBER(OFFSET('Water Data'!$G$7,0,10*ROW('Water Data'!G105))),'Data Summary'!CF111="Yes"),OFFSET('Water Data'!$G$7,0,10*ROW('Water Data'!G105)),NA())</f>
        <v>#N/A</v>
      </c>
      <c r="R111" s="57" t="e">
        <f ca="true">+IF(AND(ISNUMBER(OFFSET('Water Data'!$G$10,0,10*ROW('Water Data'!G105))),'Data Summary'!CG111="Yes"),OFFSET('Water Data'!$G$10,0,10*ROW('Water Data'!G105)),NA())</f>
        <v>#N/A</v>
      </c>
      <c r="S111" s="57" t="e">
        <f ca="true">+IF(AND(ISNUMBER(OFFSET('Water Data'!$H$5,0,10*ROW('Water Data'!H105))),'Data Summary'!CH111="Yes"),100-OFFSET('Water Data'!$H$5,0,10*ROW('Water Data'!H105)),NA())</f>
        <v>#N/A</v>
      </c>
      <c r="T111" s="57" t="e">
        <f ca="true">+IF(AND(ISNUMBER(OFFSET('Water Data'!$H$7,0,10*ROW('Water Data'!H105))),'Data Summary'!CI111="Yes"),OFFSET('Water Data'!$H$7,0,10*ROW('Water Data'!H105)),NA())</f>
        <v>#N/A</v>
      </c>
      <c r="U111" s="57" t="e">
        <f ca="true">+IF(AND(ISNUMBER(OFFSET('Water Data'!$H$10,0,10*ROW('Water Data'!H105))),'Data Summary'!CJ111="Yes"),OFFSET('Water Data'!$H$10,0,10*ROW('Water Data'!H105)),NA())</f>
        <v>#N/A</v>
      </c>
      <c r="V111" s="103" t="e">
        <f ca="true">+IF(AND(ISNUMBER(OFFSET('Sanitation Data'!$C$5,0,10*ROW('Sanitation Data'!C105))),'Data Summary'!CK111="Yes"),100-OFFSET('Sanitation Data'!$C$5,0,10*ROW('Sanitation Data'!C105)),NA())</f>
        <v>#N/A</v>
      </c>
      <c r="W111" s="103" t="e">
        <f ca="true">+IF(AND(ISNUMBER(OFFSET('Sanitation Data'!$C$7,0,10*ROW('Sanitation Data'!C105))),'Data Summary'!CL111="Yes"),OFFSET('Sanitation Data'!$C$7,0,10*ROW('Sanitation Data'!C105)),NA())</f>
        <v>#N/A</v>
      </c>
      <c r="X111" s="103" t="e">
        <f ca="true">+IF(AND(ISNUMBER(OFFSET('Sanitation Data'!$C$11,0,10*ROW('Sanitation Data'!C105))),'Data Summary'!CM111="Yes"),OFFSET('Sanitation Data'!$C$11,0,10*ROW('Sanitation Data'!C105)),NA())</f>
        <v>#N/A</v>
      </c>
      <c r="Y111" s="103" t="e">
        <f ca="true">+IF(AND(ISNUMBER(OFFSET('Sanitation Data'!$C$12,0,10*ROW('Sanitation Data'!C105))),'Data Summary'!CN111="Yes"),OFFSET('Sanitation Data'!$C$12,0,10*ROW('Sanitation Data'!C105)),NA())</f>
        <v>#N/A</v>
      </c>
      <c r="Z111" s="103" t="e">
        <f ca="true">+IF(AND(ISNUMBER(OFFSET('Sanitation Data'!$C$13,0,10*ROW('Sanitation Data'!C105))),'Data Summary'!CO111="Yes"),OFFSET('Sanitation Data'!$C$13,0,10*ROW('Sanitation Data'!C105)),NA())</f>
        <v>#N/A</v>
      </c>
      <c r="AA111" s="103" t="e">
        <f ca="true">+IF(AND(ISNUMBER(OFFSET('Sanitation Data'!$D$5,0,10*ROW('Sanitation Data'!D105))),'Data Summary'!CP111="Yes"),100-OFFSET('Sanitation Data'!$D$5,0,10*ROW('Sanitation Data'!D105)),NA())</f>
        <v>#N/A</v>
      </c>
      <c r="AB111" s="103" t="e">
        <f ca="true">+IF(AND(ISNUMBER(OFFSET('Sanitation Data'!$D$7,0,10*ROW('Sanitation Data'!D105))),'Data Summary'!CQ111="Yes"),OFFSET('Sanitation Data'!$D$7,0,10*ROW('Sanitation Data'!D105)),NA())</f>
        <v>#N/A</v>
      </c>
      <c r="AC111" s="103" t="e">
        <f ca="true">+IF(AND(ISNUMBER(OFFSET('Sanitation Data'!$D$11,0,10*ROW('Sanitation Data'!D105))),'Data Summary'!CR111="Yes"),OFFSET('Sanitation Data'!$D$11,0,10*ROW('Sanitation Data'!D105)),NA())</f>
        <v>#N/A</v>
      </c>
      <c r="AD111" s="103" t="e">
        <f ca="true">+IF(AND(ISNUMBER(OFFSET('Sanitation Data'!$D$12,0,10*ROW('Sanitation Data'!D105))),'Data Summary'!CS111="Yes"),OFFSET('Sanitation Data'!$D$12,0,10*ROW('Sanitation Data'!D105)),NA())</f>
        <v>#N/A</v>
      </c>
      <c r="AE111" s="103" t="e">
        <f ca="true">+IF(AND(ISNUMBER(OFFSET('Sanitation Data'!$D$13,0,10*ROW('Sanitation Data'!D105))),'Data Summary'!CT111="Yes"),OFFSET('Sanitation Data'!$D$13,0,10*ROW('Sanitation Data'!D105)),NA())</f>
        <v>#N/A</v>
      </c>
      <c r="AF111" s="103" t="e">
        <f ca="true">+IF(AND(ISNUMBER(OFFSET('Sanitation Data'!$E$5,0,10*ROW('Sanitation Data'!E105))),'Data Summary'!CU111="Yes"),100-OFFSET('Sanitation Data'!$E$5,0,10*ROW('Sanitation Data'!E105)),NA())</f>
        <v>#N/A</v>
      </c>
      <c r="AG111" s="103" t="e">
        <f ca="true">+IF(AND(ISNUMBER(OFFSET('Sanitation Data'!$E$7,0,10*ROW('Sanitation Data'!E105))),'Data Summary'!CV111="Yes"),OFFSET('Sanitation Data'!$E$7,0,10*ROW('Sanitation Data'!E105)),NA())</f>
        <v>#N/A</v>
      </c>
      <c r="AH111" s="103" t="e">
        <f ca="true">+IF(AND(ISNUMBER(OFFSET('Sanitation Data'!$E$11,0,10*ROW('Sanitation Data'!E105))),'Data Summary'!CW111="Yes"),OFFSET('Sanitation Data'!$E$11,0,10*ROW('Sanitation Data'!E105)),NA())</f>
        <v>#N/A</v>
      </c>
      <c r="AI111" s="103" t="e">
        <f ca="true">+IF(AND(ISNUMBER(OFFSET('Sanitation Data'!$E$12,0,10*ROW('Sanitation Data'!E105))),'Data Summary'!CX111="Yes"),OFFSET('Sanitation Data'!$E$12,0,10*ROW('Sanitation Data'!E105)),NA())</f>
        <v>#N/A</v>
      </c>
      <c r="AJ111" s="103" t="e">
        <f ca="true">+IF(AND(ISNUMBER(OFFSET('Sanitation Data'!$E$13,0,10*ROW('Sanitation Data'!E105))),'Data Summary'!CY111="Yes"),OFFSET('Sanitation Data'!$E$13,0,10*ROW('Sanitation Data'!E105)),NA())</f>
        <v>#N/A</v>
      </c>
      <c r="AK111" s="103" t="e">
        <f ca="true">+IF(AND(ISNUMBER(OFFSET('Sanitation Data'!$F$5,0,10*ROW('Sanitation Data'!F105))),'Data Summary'!CZ111="Yes"),100-OFFSET('Sanitation Data'!$F$5,0,10*ROW('Sanitation Data'!F105)),NA())</f>
        <v>#N/A</v>
      </c>
      <c r="AL111" s="103" t="e">
        <f ca="true">+IF(AND(ISNUMBER(OFFSET('Sanitation Data'!$F$7,0,10*ROW('Sanitation Data'!F105))),'Data Summary'!DA111="Yes"),OFFSET('Sanitation Data'!$F$7,0,10*ROW('Sanitation Data'!F105)),NA())</f>
        <v>#N/A</v>
      </c>
      <c r="AM111" s="103" t="e">
        <f ca="true">+IF(AND(ISNUMBER(OFFSET('Sanitation Data'!$F$11,0,10*ROW('Sanitation Data'!F105))),'Data Summary'!DB111="Yes"),OFFSET('Sanitation Data'!$F$11,0,10*ROW('Sanitation Data'!F105)),NA())</f>
        <v>#N/A</v>
      </c>
      <c r="AN111" s="103" t="e">
        <f ca="true">+IF(AND(ISNUMBER(OFFSET('Sanitation Data'!$F$12,0,10*ROW('Sanitation Data'!F105))),'Data Summary'!DC111="Yes"),OFFSET('Sanitation Data'!$F$12,0,10*ROW('Sanitation Data'!F105)),NA())</f>
        <v>#N/A</v>
      </c>
      <c r="AO111" s="103" t="e">
        <f ca="true">+IF(AND(ISNUMBER(OFFSET('Sanitation Data'!$F$13,0,10*ROW('Sanitation Data'!F105))),'Data Summary'!DD111="Yes"),OFFSET('Sanitation Data'!$F$13,0,10*ROW('Sanitation Data'!F105)),NA())</f>
        <v>#N/A</v>
      </c>
      <c r="AP111" s="103" t="e">
        <f ca="true">+IF(AND(ISNUMBER(OFFSET('Sanitation Data'!$G$5,0,10*ROW('Sanitation Data'!G105))),'Data Summary'!DE111="Yes"),100-OFFSET('Sanitation Data'!$G$5,0,10*ROW('Sanitation Data'!G105)),NA())</f>
        <v>#N/A</v>
      </c>
      <c r="AQ111" s="103" t="e">
        <f ca="true">+IF(AND(ISNUMBER(OFFSET('Sanitation Data'!$G$7,0,10*ROW('Sanitation Data'!G105))),'Data Summary'!DF111="Yes"),OFFSET('Sanitation Data'!$G$7,0,10*ROW('Sanitation Data'!G105)),NA())</f>
        <v>#N/A</v>
      </c>
      <c r="AR111" s="103" t="e">
        <f ca="true">+IF(AND(ISNUMBER(OFFSET('Sanitation Data'!$G$11,0,10*ROW('Sanitation Data'!G105))),'Data Summary'!DG111="Yes"),OFFSET('Sanitation Data'!$G$11,0,10*ROW('Sanitation Data'!G105)),NA())</f>
        <v>#N/A</v>
      </c>
      <c r="AS111" s="103" t="e">
        <f ca="true">+IF(AND(ISNUMBER(OFFSET('Sanitation Data'!$G$12,0,10*ROW('Sanitation Data'!G105))),'Data Summary'!DH111="Yes"),OFFSET('Sanitation Data'!$G$12,0,10*ROW('Sanitation Data'!G105)),NA())</f>
        <v>#N/A</v>
      </c>
      <c r="AT111" s="103" t="e">
        <f ca="true">+IF(AND(ISNUMBER(OFFSET('Sanitation Data'!$G$13,0,10*ROW('Sanitation Data'!G105))),'Data Summary'!DI111="Yes"),OFFSET('Sanitation Data'!$G$13,0,10*ROW('Sanitation Data'!G105)),NA())</f>
        <v>#N/A</v>
      </c>
      <c r="AU111" s="103" t="e">
        <f ca="true">+IF(AND(ISNUMBER(OFFSET('Sanitation Data'!$H$5,0,10*ROW('Sanitation Data'!H105))),'Data Summary'!DJ111="Yes"),100-OFFSET('Sanitation Data'!$H$5,0,10*ROW('Sanitation Data'!H105)),NA())</f>
        <v>#N/A</v>
      </c>
      <c r="AV111" s="103" t="e">
        <f ca="true">+IF(AND(ISNUMBER(OFFSET('Sanitation Data'!$H$7,0,10*ROW('Sanitation Data'!H105))),'Data Summary'!DK111="Yes"),OFFSET('Sanitation Data'!$H$7,0,10*ROW('Sanitation Data'!H105)),NA())</f>
        <v>#N/A</v>
      </c>
      <c r="AW111" s="103" t="e">
        <f ca="true">+IF(AND(ISNUMBER(OFFSET('Sanitation Data'!$H$11,0,10*ROW('Sanitation Data'!H105))),'Data Summary'!DL111="Yes"),OFFSET('Sanitation Data'!$H$11,0,10*ROW('Sanitation Data'!H105)),NA())</f>
        <v>#N/A</v>
      </c>
      <c r="AX111" s="103" t="e">
        <f ca="true">+IF(AND(ISNUMBER(OFFSET('Sanitation Data'!$H$12,0,10*ROW('Sanitation Data'!H105))),'Data Summary'!DM111="Yes"),OFFSET('Sanitation Data'!$H$12,0,10*ROW('Sanitation Data'!H105)),NA())</f>
        <v>#N/A</v>
      </c>
      <c r="AY111" s="103" t="e">
        <f ca="true">+IF(AND(ISNUMBER(OFFSET('Sanitation Data'!$H$13,0,10*ROW('Sanitation Data'!H105))),'Data Summary'!DN111="Yes"),OFFSET('Sanitation Data'!$H$13,0,10*ROW('Sanitation Data'!H105)),NA())</f>
        <v>#N/A</v>
      </c>
      <c r="AZ111" s="108" t="e">
        <f ca="true">+IF(AND(ISNUMBER(OFFSET('Hygiene Data'!$C$6,0,10*ROW('Hygiene Data'!C105))),'Data Summary'!DO111="Yes"),OFFSET('Hygiene Data'!$C$6,0,10*ROW('Hygiene Data'!C105)),NA())</f>
        <v>#N/A</v>
      </c>
      <c r="BA111" s="108" t="e">
        <f ca="true">+IF(AND(ISNUMBER(OFFSET('Hygiene Data'!$C$8,0,10*ROW('Hygiene Data'!C105))),'Data Summary'!DP111="Yes"),OFFSET('Hygiene Data'!$C$8,0,10*ROW('Hygiene Data'!C105)),NA())</f>
        <v>#N/A</v>
      </c>
      <c r="BB111" s="108" t="e">
        <f ca="true">+IF(AND(ISNUMBER(OFFSET('Hygiene Data'!$C$10,0,10*ROW('Hygiene Data'!C105))),'Data Summary'!DQ111="Yes"),OFFSET('Hygiene Data'!$C$10,0,10*ROW('Hygiene Data'!C105)),NA())</f>
        <v>#N/A</v>
      </c>
      <c r="BC111" s="108" t="e">
        <f ca="true">+IF(AND(ISNUMBER(OFFSET('Hygiene Data'!$D$6,0,10*ROW('Hygiene Data'!D105))),'Data Summary'!DR111="Yes"),OFFSET('Hygiene Data'!$D$6,0,10*ROW('Hygiene Data'!D105)),NA())</f>
        <v>#N/A</v>
      </c>
      <c r="BD111" s="108" t="e">
        <f ca="true">+IF(AND(ISNUMBER(OFFSET('Hygiene Data'!$D$8,0,10*ROW('Hygiene Data'!D105))),'Data Summary'!DS111="Yes"),OFFSET('Hygiene Data'!$D$8,0,10*ROW('Hygiene Data'!D105)),NA())</f>
        <v>#N/A</v>
      </c>
      <c r="BE111" s="108" t="e">
        <f ca="true">+IF(AND(ISNUMBER(OFFSET('Hygiene Data'!$D$10,0,10*ROW('Hygiene Data'!D105))),'Data Summary'!DT111="Yes"),OFFSET('Hygiene Data'!$D$10,0,10*ROW('Hygiene Data'!D105)),NA())</f>
        <v>#N/A</v>
      </c>
      <c r="BF111" s="108" t="e">
        <f ca="true">+IF(AND(ISNUMBER(OFFSET('Hygiene Data'!$E$6,0,10*ROW('Hygiene Data'!E105))),'Data Summary'!DU111="Yes"),OFFSET('Hygiene Data'!$E$6,0,10*ROW('Hygiene Data'!E105)),NA())</f>
        <v>#N/A</v>
      </c>
      <c r="BG111" s="108" t="e">
        <f ca="true">+IF(AND(ISNUMBER(OFFSET('Hygiene Data'!$E$8,0,10*ROW('Hygiene Data'!E105))),'Data Summary'!DV111="Yes"),OFFSET('Hygiene Data'!$E$8,0,10*ROW('Hygiene Data'!E105)),NA())</f>
        <v>#N/A</v>
      </c>
      <c r="BH111" s="108" t="e">
        <f ca="true">+IF(AND(ISNUMBER(OFFSET('Hygiene Data'!$E$10,0,10*ROW('Hygiene Data'!E105))),'Data Summary'!DW111="Yes"),OFFSET('Hygiene Data'!$E$10,0,10*ROW('Hygiene Data'!E105)),NA())</f>
        <v>#N/A</v>
      </c>
      <c r="BI111" s="108" t="e">
        <f ca="true">+IF(AND(ISNUMBER(OFFSET('Hygiene Data'!$F$6,0,10*ROW('Hygiene Data'!F105))),'Data Summary'!DX111="Yes"),OFFSET('Hygiene Data'!$F$6,0,10*ROW('Hygiene Data'!F105)),NA())</f>
        <v>#N/A</v>
      </c>
      <c r="BJ111" s="108" t="e">
        <f ca="true">+IF(AND(ISNUMBER(OFFSET('Hygiene Data'!$F$8,0,10*ROW('Hygiene Data'!F105))),'Data Summary'!DY111="Yes"),OFFSET('Hygiene Data'!$F$8,0,10*ROW('Hygiene Data'!F105)),NA())</f>
        <v>#N/A</v>
      </c>
      <c r="BK111" s="108" t="e">
        <f ca="true">+IF(AND(ISNUMBER(OFFSET('Hygiene Data'!$F$10,0,10*ROW('Hygiene Data'!F105))),'Data Summary'!DZ111="Yes"),OFFSET('Hygiene Data'!$F$10,0,10*ROW('Hygiene Data'!F105)),NA())</f>
        <v>#N/A</v>
      </c>
      <c r="BL111" s="108" t="e">
        <f ca="true">+IF(AND(ISNUMBER(OFFSET('Hygiene Data'!$G$6,0,10*ROW('Hygiene Data'!G105))),'Data Summary'!EA111="Yes"),OFFSET('Hygiene Data'!$G$6,0,10*ROW('Hygiene Data'!G105)),NA())</f>
        <v>#N/A</v>
      </c>
      <c r="BM111" s="108" t="e">
        <f ca="true">+IF(AND(ISNUMBER(OFFSET('Hygiene Data'!$G$8,0,10*ROW('Hygiene Data'!G105))),'Data Summary'!EB111="Yes"),OFFSET('Hygiene Data'!$G$8,0,10*ROW('Hygiene Data'!G105)),NA())</f>
        <v>#N/A</v>
      </c>
      <c r="BN111" s="108" t="e">
        <f ca="true">+IF(AND(ISNUMBER(OFFSET('Hygiene Data'!$G$10,0,10*ROW('Hygiene Data'!G105))),'Data Summary'!EC111="Yes"),OFFSET('Hygiene Data'!$G$10,0,10*ROW('Hygiene Data'!G105)),NA())</f>
        <v>#N/A</v>
      </c>
      <c r="BO111" s="108" t="e">
        <f ca="true">+IF(AND(ISNUMBER(OFFSET('Hygiene Data'!$H$6,0,10*ROW('Hygiene Data'!H105))),'Data Summary'!ED111="Yes"),OFFSET('Hygiene Data'!$H$6,0,10*ROW('Hygiene Data'!H105)),NA())</f>
        <v>#N/A</v>
      </c>
      <c r="BP111" s="108" t="e">
        <f ca="true">+IF(AND(ISNUMBER(OFFSET('Hygiene Data'!$H$8,0,10*ROW('Hygiene Data'!H105))),'Data Summary'!EE111="Yes"),OFFSET('Hygiene Data'!$H$8,0,10*ROW('Hygiene Data'!H105)),NA())</f>
        <v>#N/A</v>
      </c>
      <c r="BQ111" s="108" t="e">
        <f ca="true">+IF(AND(ISNUMBER(OFFSET('Hygiene Data'!$H$10,0,10*ROW('Hygiene Data'!H105))),'Data Summary'!EF111="Yes"),OFFSET('Hygiene Data'!$H$10,0,10*ROW('Hygiene Data'!H105)),NA())</f>
        <v>#N/A</v>
      </c>
    </row>
    <row r="112" x14ac:dyDescent="0.2">
      <c r="A112" s="56" t="e">
        <f ca="true">+IF(OFFSET('Water Data'!$B$1,0,10*ROW('Water Data'!B106))="",NA(),OFFSET('Water Data'!$B$1,0,10*ROW('Water Data'!B106)))</f>
        <v>#N/A</v>
      </c>
      <c r="B112" s="56" t="e">
        <f ca="true">+IF(OFFSET('Water Data'!$A$3,0,10*ROW('Water Data'!A109))="",NA(),OFFSET('Water Data'!$A$3,0,10*ROW('Water Data'!A109)))</f>
        <v>#N/A</v>
      </c>
      <c r="C112" s="56" t="e">
        <f ca="true">+IF(OFFSET('Water Data'!$C$3,0,10*ROW('Water Data'!C109))="",NA(),OFFSET('Water Data'!$C$3,0,10*ROW('Water Data'!C109)))</f>
        <v>#N/A</v>
      </c>
      <c r="D112" s="57" t="e">
        <f ca="true">+IF(AND(ISNUMBER(OFFSET('Water Data'!$C$5,0,10*ROW('Water Data'!C106))),'Data Summary'!BS112="Yes"),100-OFFSET('Water Data'!$C$5,0,10*ROW('Water Data'!C106)),NA())</f>
        <v>#N/A</v>
      </c>
      <c r="E112" s="57" t="e">
        <f ca="true">+IF(AND(ISNUMBER(OFFSET('Water Data'!$C$7,0,10*ROW('Water Data'!C106))),'Data Summary'!BT112="Yes"),OFFSET('Water Data'!$C$7,0,10*ROW('Water Data'!C106)),NA())</f>
        <v>#N/A</v>
      </c>
      <c r="F112" s="57" t="e">
        <f ca="true">+IF(AND(ISNUMBER(OFFSET('Water Data'!$C$10,0,10*ROW('Water Data'!C106))),'Data Summary'!BU112="Yes"),OFFSET('Water Data'!$C$10,0,10*ROW('Water Data'!C106)),NA())</f>
        <v>#N/A</v>
      </c>
      <c r="G112" s="57" t="e">
        <f ca="true">+IF(AND(ISNUMBER(OFFSET('Water Data'!$D$5,0,10*ROW('Water Data'!D106))),'Data Summary'!BV112="Yes"),100-OFFSET('Water Data'!$D$5,0,10*ROW('Water Data'!D106)),NA())</f>
        <v>#N/A</v>
      </c>
      <c r="H112" s="57" t="e">
        <f ca="true">+IF(AND(ISNUMBER(OFFSET('Water Data'!$D$7,0,10*ROW('Water Data'!D106))),'Data Summary'!BW112="Yes"),OFFSET('Water Data'!$D$7,0,10*ROW('Water Data'!D106)),NA())</f>
        <v>#N/A</v>
      </c>
      <c r="I112" s="57" t="e">
        <f ca="true">+IF(AND(ISNUMBER(OFFSET('Water Data'!$D$10,0,10*ROW('Water Data'!D106))),'Data Summary'!BX112="Yes"),OFFSET('Water Data'!$D$10,0,10*ROW('Water Data'!D106)),NA())</f>
        <v>#N/A</v>
      </c>
      <c r="J112" s="57" t="e">
        <f ca="true">+IF(AND(ISNUMBER(OFFSET('Water Data'!$E$5,0,10*ROW('Water Data'!E106))),'Data Summary'!BY112="Yes"),100-OFFSET('Water Data'!$E$5,0,10*ROW('Water Data'!E106)),NA())</f>
        <v>#N/A</v>
      </c>
      <c r="K112" s="57" t="e">
        <f ca="true">+IF(AND(ISNUMBER(OFFSET('Water Data'!$E$7,0,10*ROW('Water Data'!E106))),'Data Summary'!BZ112="Yes"),OFFSET('Water Data'!$E$7,0,10*ROW('Water Data'!E106)),NA())</f>
        <v>#N/A</v>
      </c>
      <c r="L112" s="57" t="e">
        <f ca="true">+IF(AND(ISNUMBER(OFFSET('Water Data'!$E$10,0,10*ROW('Water Data'!E106))),'Data Summary'!CA112="Yes"),OFFSET('Water Data'!$E$10,0,10*ROW('Water Data'!E106)),NA())</f>
        <v>#N/A</v>
      </c>
      <c r="M112" s="57" t="e">
        <f ca="true">+IF(AND(ISNUMBER(OFFSET('Water Data'!$F$5,0,10*ROW('Water Data'!F106))),'Data Summary'!CB112="Yes"),100-OFFSET('Water Data'!$F$5,0,10*ROW('Water Data'!F106)),NA())</f>
        <v>#N/A</v>
      </c>
      <c r="N112" s="57" t="e">
        <f ca="true">+IF(AND(ISNUMBER(OFFSET('Water Data'!$F$7,0,10*ROW('Water Data'!F106))),'Data Summary'!CC112="Yes"),OFFSET('Water Data'!$F$7,0,10*ROW('Water Data'!F106)),NA())</f>
        <v>#N/A</v>
      </c>
      <c r="O112" s="57" t="e">
        <f ca="true">+IF(AND(ISNUMBER(OFFSET('Water Data'!$F$10,0,10*ROW('Water Data'!F106))),'Data Summary'!CD112="Yes"),OFFSET('Water Data'!$F$10,0,10*ROW('Water Data'!F106)),NA())</f>
        <v>#N/A</v>
      </c>
      <c r="P112" s="57" t="e">
        <f ca="true">+IF(AND(ISNUMBER(OFFSET('Water Data'!$G$5,0,10*ROW('Water Data'!G106))),'Data Summary'!CE112="Yes"),100-OFFSET('Water Data'!$G$5,0,10*ROW('Water Data'!G106)),NA())</f>
        <v>#N/A</v>
      </c>
      <c r="Q112" s="57" t="e">
        <f ca="true">+IF(AND(ISNUMBER(OFFSET('Water Data'!$G$7,0,10*ROW('Water Data'!G106))),'Data Summary'!CF112="Yes"),OFFSET('Water Data'!$G$7,0,10*ROW('Water Data'!G106)),NA())</f>
        <v>#N/A</v>
      </c>
      <c r="R112" s="57" t="e">
        <f ca="true">+IF(AND(ISNUMBER(OFFSET('Water Data'!$G$10,0,10*ROW('Water Data'!G106))),'Data Summary'!CG112="Yes"),OFFSET('Water Data'!$G$10,0,10*ROW('Water Data'!G106)),NA())</f>
        <v>#N/A</v>
      </c>
      <c r="S112" s="57" t="e">
        <f ca="true">+IF(AND(ISNUMBER(OFFSET('Water Data'!$H$5,0,10*ROW('Water Data'!H106))),'Data Summary'!CH112="Yes"),100-OFFSET('Water Data'!$H$5,0,10*ROW('Water Data'!H106)),NA())</f>
        <v>#N/A</v>
      </c>
      <c r="T112" s="57" t="e">
        <f ca="true">+IF(AND(ISNUMBER(OFFSET('Water Data'!$H$7,0,10*ROW('Water Data'!H106))),'Data Summary'!CI112="Yes"),OFFSET('Water Data'!$H$7,0,10*ROW('Water Data'!H106)),NA())</f>
        <v>#N/A</v>
      </c>
      <c r="U112" s="57" t="e">
        <f ca="true">+IF(AND(ISNUMBER(OFFSET('Water Data'!$H$10,0,10*ROW('Water Data'!H106))),'Data Summary'!CJ112="Yes"),OFFSET('Water Data'!$H$10,0,10*ROW('Water Data'!H106)),NA())</f>
        <v>#N/A</v>
      </c>
      <c r="V112" s="103" t="e">
        <f ca="true">+IF(AND(ISNUMBER(OFFSET('Sanitation Data'!$C$5,0,10*ROW('Sanitation Data'!C106))),'Data Summary'!CK112="Yes"),100-OFFSET('Sanitation Data'!$C$5,0,10*ROW('Sanitation Data'!C106)),NA())</f>
        <v>#N/A</v>
      </c>
      <c r="W112" s="103" t="e">
        <f ca="true">+IF(AND(ISNUMBER(OFFSET('Sanitation Data'!$C$7,0,10*ROW('Sanitation Data'!C106))),'Data Summary'!CL112="Yes"),OFFSET('Sanitation Data'!$C$7,0,10*ROW('Sanitation Data'!C106)),NA())</f>
        <v>#N/A</v>
      </c>
      <c r="X112" s="103" t="e">
        <f ca="true">+IF(AND(ISNUMBER(OFFSET('Sanitation Data'!$C$11,0,10*ROW('Sanitation Data'!C106))),'Data Summary'!CM112="Yes"),OFFSET('Sanitation Data'!$C$11,0,10*ROW('Sanitation Data'!C106)),NA())</f>
        <v>#N/A</v>
      </c>
      <c r="Y112" s="103" t="e">
        <f ca="true">+IF(AND(ISNUMBER(OFFSET('Sanitation Data'!$C$12,0,10*ROW('Sanitation Data'!C106))),'Data Summary'!CN112="Yes"),OFFSET('Sanitation Data'!$C$12,0,10*ROW('Sanitation Data'!C106)),NA())</f>
        <v>#N/A</v>
      </c>
      <c r="Z112" s="103" t="e">
        <f ca="true">+IF(AND(ISNUMBER(OFFSET('Sanitation Data'!$C$13,0,10*ROW('Sanitation Data'!C106))),'Data Summary'!CO112="Yes"),OFFSET('Sanitation Data'!$C$13,0,10*ROW('Sanitation Data'!C106)),NA())</f>
        <v>#N/A</v>
      </c>
      <c r="AA112" s="103" t="e">
        <f ca="true">+IF(AND(ISNUMBER(OFFSET('Sanitation Data'!$D$5,0,10*ROW('Sanitation Data'!D106))),'Data Summary'!CP112="Yes"),100-OFFSET('Sanitation Data'!$D$5,0,10*ROW('Sanitation Data'!D106)),NA())</f>
        <v>#N/A</v>
      </c>
      <c r="AB112" s="103" t="e">
        <f ca="true">+IF(AND(ISNUMBER(OFFSET('Sanitation Data'!$D$7,0,10*ROW('Sanitation Data'!D106))),'Data Summary'!CQ112="Yes"),OFFSET('Sanitation Data'!$D$7,0,10*ROW('Sanitation Data'!D106)),NA())</f>
        <v>#N/A</v>
      </c>
      <c r="AC112" s="103" t="e">
        <f ca="true">+IF(AND(ISNUMBER(OFFSET('Sanitation Data'!$D$11,0,10*ROW('Sanitation Data'!D106))),'Data Summary'!CR112="Yes"),OFFSET('Sanitation Data'!$D$11,0,10*ROW('Sanitation Data'!D106)),NA())</f>
        <v>#N/A</v>
      </c>
      <c r="AD112" s="103" t="e">
        <f ca="true">+IF(AND(ISNUMBER(OFFSET('Sanitation Data'!$D$12,0,10*ROW('Sanitation Data'!D106))),'Data Summary'!CS112="Yes"),OFFSET('Sanitation Data'!$D$12,0,10*ROW('Sanitation Data'!D106)),NA())</f>
        <v>#N/A</v>
      </c>
      <c r="AE112" s="103" t="e">
        <f ca="true">+IF(AND(ISNUMBER(OFFSET('Sanitation Data'!$D$13,0,10*ROW('Sanitation Data'!D106))),'Data Summary'!CT112="Yes"),OFFSET('Sanitation Data'!$D$13,0,10*ROW('Sanitation Data'!D106)),NA())</f>
        <v>#N/A</v>
      </c>
      <c r="AF112" s="103" t="e">
        <f ca="true">+IF(AND(ISNUMBER(OFFSET('Sanitation Data'!$E$5,0,10*ROW('Sanitation Data'!E106))),'Data Summary'!CU112="Yes"),100-OFFSET('Sanitation Data'!$E$5,0,10*ROW('Sanitation Data'!E106)),NA())</f>
        <v>#N/A</v>
      </c>
      <c r="AG112" s="103" t="e">
        <f ca="true">+IF(AND(ISNUMBER(OFFSET('Sanitation Data'!$E$7,0,10*ROW('Sanitation Data'!E106))),'Data Summary'!CV112="Yes"),OFFSET('Sanitation Data'!$E$7,0,10*ROW('Sanitation Data'!E106)),NA())</f>
        <v>#N/A</v>
      </c>
      <c r="AH112" s="103" t="e">
        <f ca="true">+IF(AND(ISNUMBER(OFFSET('Sanitation Data'!$E$11,0,10*ROW('Sanitation Data'!E106))),'Data Summary'!CW112="Yes"),OFFSET('Sanitation Data'!$E$11,0,10*ROW('Sanitation Data'!E106)),NA())</f>
        <v>#N/A</v>
      </c>
      <c r="AI112" s="103" t="e">
        <f ca="true">+IF(AND(ISNUMBER(OFFSET('Sanitation Data'!$E$12,0,10*ROW('Sanitation Data'!E106))),'Data Summary'!CX112="Yes"),OFFSET('Sanitation Data'!$E$12,0,10*ROW('Sanitation Data'!E106)),NA())</f>
        <v>#N/A</v>
      </c>
      <c r="AJ112" s="103" t="e">
        <f ca="true">+IF(AND(ISNUMBER(OFFSET('Sanitation Data'!$E$13,0,10*ROW('Sanitation Data'!E106))),'Data Summary'!CY112="Yes"),OFFSET('Sanitation Data'!$E$13,0,10*ROW('Sanitation Data'!E106)),NA())</f>
        <v>#N/A</v>
      </c>
      <c r="AK112" s="103" t="e">
        <f ca="true">+IF(AND(ISNUMBER(OFFSET('Sanitation Data'!$F$5,0,10*ROW('Sanitation Data'!F106))),'Data Summary'!CZ112="Yes"),100-OFFSET('Sanitation Data'!$F$5,0,10*ROW('Sanitation Data'!F106)),NA())</f>
        <v>#N/A</v>
      </c>
      <c r="AL112" s="103" t="e">
        <f ca="true">+IF(AND(ISNUMBER(OFFSET('Sanitation Data'!$F$7,0,10*ROW('Sanitation Data'!F106))),'Data Summary'!DA112="Yes"),OFFSET('Sanitation Data'!$F$7,0,10*ROW('Sanitation Data'!F106)),NA())</f>
        <v>#N/A</v>
      </c>
      <c r="AM112" s="103" t="e">
        <f ca="true">+IF(AND(ISNUMBER(OFFSET('Sanitation Data'!$F$11,0,10*ROW('Sanitation Data'!F106))),'Data Summary'!DB112="Yes"),OFFSET('Sanitation Data'!$F$11,0,10*ROW('Sanitation Data'!F106)),NA())</f>
        <v>#N/A</v>
      </c>
      <c r="AN112" s="103" t="e">
        <f ca="true">+IF(AND(ISNUMBER(OFFSET('Sanitation Data'!$F$12,0,10*ROW('Sanitation Data'!F106))),'Data Summary'!DC112="Yes"),OFFSET('Sanitation Data'!$F$12,0,10*ROW('Sanitation Data'!F106)),NA())</f>
        <v>#N/A</v>
      </c>
      <c r="AO112" s="103" t="e">
        <f ca="true">+IF(AND(ISNUMBER(OFFSET('Sanitation Data'!$F$13,0,10*ROW('Sanitation Data'!F106))),'Data Summary'!DD112="Yes"),OFFSET('Sanitation Data'!$F$13,0,10*ROW('Sanitation Data'!F106)),NA())</f>
        <v>#N/A</v>
      </c>
      <c r="AP112" s="103" t="e">
        <f ca="true">+IF(AND(ISNUMBER(OFFSET('Sanitation Data'!$G$5,0,10*ROW('Sanitation Data'!G106))),'Data Summary'!DE112="Yes"),100-OFFSET('Sanitation Data'!$G$5,0,10*ROW('Sanitation Data'!G106)),NA())</f>
        <v>#N/A</v>
      </c>
      <c r="AQ112" s="103" t="e">
        <f ca="true">+IF(AND(ISNUMBER(OFFSET('Sanitation Data'!$G$7,0,10*ROW('Sanitation Data'!G106))),'Data Summary'!DF112="Yes"),OFFSET('Sanitation Data'!$G$7,0,10*ROW('Sanitation Data'!G106)),NA())</f>
        <v>#N/A</v>
      </c>
      <c r="AR112" s="103" t="e">
        <f ca="true">+IF(AND(ISNUMBER(OFFSET('Sanitation Data'!$G$11,0,10*ROW('Sanitation Data'!G106))),'Data Summary'!DG112="Yes"),OFFSET('Sanitation Data'!$G$11,0,10*ROW('Sanitation Data'!G106)),NA())</f>
        <v>#N/A</v>
      </c>
      <c r="AS112" s="103" t="e">
        <f ca="true">+IF(AND(ISNUMBER(OFFSET('Sanitation Data'!$G$12,0,10*ROW('Sanitation Data'!G106))),'Data Summary'!DH112="Yes"),OFFSET('Sanitation Data'!$G$12,0,10*ROW('Sanitation Data'!G106)),NA())</f>
        <v>#N/A</v>
      </c>
      <c r="AT112" s="103" t="e">
        <f ca="true">+IF(AND(ISNUMBER(OFFSET('Sanitation Data'!$G$13,0,10*ROW('Sanitation Data'!G106))),'Data Summary'!DI112="Yes"),OFFSET('Sanitation Data'!$G$13,0,10*ROW('Sanitation Data'!G106)),NA())</f>
        <v>#N/A</v>
      </c>
      <c r="AU112" s="103" t="e">
        <f ca="true">+IF(AND(ISNUMBER(OFFSET('Sanitation Data'!$H$5,0,10*ROW('Sanitation Data'!H106))),'Data Summary'!DJ112="Yes"),100-OFFSET('Sanitation Data'!$H$5,0,10*ROW('Sanitation Data'!H106)),NA())</f>
        <v>#N/A</v>
      </c>
      <c r="AV112" s="103" t="e">
        <f ca="true">+IF(AND(ISNUMBER(OFFSET('Sanitation Data'!$H$7,0,10*ROW('Sanitation Data'!H106))),'Data Summary'!DK112="Yes"),OFFSET('Sanitation Data'!$H$7,0,10*ROW('Sanitation Data'!H106)),NA())</f>
        <v>#N/A</v>
      </c>
      <c r="AW112" s="103" t="e">
        <f ca="true">+IF(AND(ISNUMBER(OFFSET('Sanitation Data'!$H$11,0,10*ROW('Sanitation Data'!H106))),'Data Summary'!DL112="Yes"),OFFSET('Sanitation Data'!$H$11,0,10*ROW('Sanitation Data'!H106)),NA())</f>
        <v>#N/A</v>
      </c>
      <c r="AX112" s="103" t="e">
        <f ca="true">+IF(AND(ISNUMBER(OFFSET('Sanitation Data'!$H$12,0,10*ROW('Sanitation Data'!H106))),'Data Summary'!DM112="Yes"),OFFSET('Sanitation Data'!$H$12,0,10*ROW('Sanitation Data'!H106)),NA())</f>
        <v>#N/A</v>
      </c>
      <c r="AY112" s="103" t="e">
        <f ca="true">+IF(AND(ISNUMBER(OFFSET('Sanitation Data'!$H$13,0,10*ROW('Sanitation Data'!H106))),'Data Summary'!DN112="Yes"),OFFSET('Sanitation Data'!$H$13,0,10*ROW('Sanitation Data'!H106)),NA())</f>
        <v>#N/A</v>
      </c>
      <c r="AZ112" s="108" t="e">
        <f ca="true">+IF(AND(ISNUMBER(OFFSET('Hygiene Data'!$C$6,0,10*ROW('Hygiene Data'!C106))),'Data Summary'!DO112="Yes"),OFFSET('Hygiene Data'!$C$6,0,10*ROW('Hygiene Data'!C106)),NA())</f>
        <v>#N/A</v>
      </c>
      <c r="BA112" s="108" t="e">
        <f ca="true">+IF(AND(ISNUMBER(OFFSET('Hygiene Data'!$C$8,0,10*ROW('Hygiene Data'!C106))),'Data Summary'!DP112="Yes"),OFFSET('Hygiene Data'!$C$8,0,10*ROW('Hygiene Data'!C106)),NA())</f>
        <v>#N/A</v>
      </c>
      <c r="BB112" s="108" t="e">
        <f ca="true">+IF(AND(ISNUMBER(OFFSET('Hygiene Data'!$C$10,0,10*ROW('Hygiene Data'!C106))),'Data Summary'!DQ112="Yes"),OFFSET('Hygiene Data'!$C$10,0,10*ROW('Hygiene Data'!C106)),NA())</f>
        <v>#N/A</v>
      </c>
      <c r="BC112" s="108" t="e">
        <f ca="true">+IF(AND(ISNUMBER(OFFSET('Hygiene Data'!$D$6,0,10*ROW('Hygiene Data'!D106))),'Data Summary'!DR112="Yes"),OFFSET('Hygiene Data'!$D$6,0,10*ROW('Hygiene Data'!D106)),NA())</f>
        <v>#N/A</v>
      </c>
      <c r="BD112" s="108" t="e">
        <f ca="true">+IF(AND(ISNUMBER(OFFSET('Hygiene Data'!$D$8,0,10*ROW('Hygiene Data'!D106))),'Data Summary'!DS112="Yes"),OFFSET('Hygiene Data'!$D$8,0,10*ROW('Hygiene Data'!D106)),NA())</f>
        <v>#N/A</v>
      </c>
      <c r="BE112" s="108" t="e">
        <f ca="true">+IF(AND(ISNUMBER(OFFSET('Hygiene Data'!$D$10,0,10*ROW('Hygiene Data'!D106))),'Data Summary'!DT112="Yes"),OFFSET('Hygiene Data'!$D$10,0,10*ROW('Hygiene Data'!D106)),NA())</f>
        <v>#N/A</v>
      </c>
      <c r="BF112" s="108" t="e">
        <f ca="true">+IF(AND(ISNUMBER(OFFSET('Hygiene Data'!$E$6,0,10*ROW('Hygiene Data'!E106))),'Data Summary'!DU112="Yes"),OFFSET('Hygiene Data'!$E$6,0,10*ROW('Hygiene Data'!E106)),NA())</f>
        <v>#N/A</v>
      </c>
      <c r="BG112" s="108" t="e">
        <f ca="true">+IF(AND(ISNUMBER(OFFSET('Hygiene Data'!$E$8,0,10*ROW('Hygiene Data'!E106))),'Data Summary'!DV112="Yes"),OFFSET('Hygiene Data'!$E$8,0,10*ROW('Hygiene Data'!E106)),NA())</f>
        <v>#N/A</v>
      </c>
      <c r="BH112" s="108" t="e">
        <f ca="true">+IF(AND(ISNUMBER(OFFSET('Hygiene Data'!$E$10,0,10*ROW('Hygiene Data'!E106))),'Data Summary'!DW112="Yes"),OFFSET('Hygiene Data'!$E$10,0,10*ROW('Hygiene Data'!E106)),NA())</f>
        <v>#N/A</v>
      </c>
      <c r="BI112" s="108" t="e">
        <f ca="true">+IF(AND(ISNUMBER(OFFSET('Hygiene Data'!$F$6,0,10*ROW('Hygiene Data'!F106))),'Data Summary'!DX112="Yes"),OFFSET('Hygiene Data'!$F$6,0,10*ROW('Hygiene Data'!F106)),NA())</f>
        <v>#N/A</v>
      </c>
      <c r="BJ112" s="108" t="e">
        <f ca="true">+IF(AND(ISNUMBER(OFFSET('Hygiene Data'!$F$8,0,10*ROW('Hygiene Data'!F106))),'Data Summary'!DY112="Yes"),OFFSET('Hygiene Data'!$F$8,0,10*ROW('Hygiene Data'!F106)),NA())</f>
        <v>#N/A</v>
      </c>
      <c r="BK112" s="108" t="e">
        <f ca="true">+IF(AND(ISNUMBER(OFFSET('Hygiene Data'!$F$10,0,10*ROW('Hygiene Data'!F106))),'Data Summary'!DZ112="Yes"),OFFSET('Hygiene Data'!$F$10,0,10*ROW('Hygiene Data'!F106)),NA())</f>
        <v>#N/A</v>
      </c>
      <c r="BL112" s="108" t="e">
        <f ca="true">+IF(AND(ISNUMBER(OFFSET('Hygiene Data'!$G$6,0,10*ROW('Hygiene Data'!G106))),'Data Summary'!EA112="Yes"),OFFSET('Hygiene Data'!$G$6,0,10*ROW('Hygiene Data'!G106)),NA())</f>
        <v>#N/A</v>
      </c>
      <c r="BM112" s="108" t="e">
        <f ca="true">+IF(AND(ISNUMBER(OFFSET('Hygiene Data'!$G$8,0,10*ROW('Hygiene Data'!G106))),'Data Summary'!EB112="Yes"),OFFSET('Hygiene Data'!$G$8,0,10*ROW('Hygiene Data'!G106)),NA())</f>
        <v>#N/A</v>
      </c>
      <c r="BN112" s="108" t="e">
        <f ca="true">+IF(AND(ISNUMBER(OFFSET('Hygiene Data'!$G$10,0,10*ROW('Hygiene Data'!G106))),'Data Summary'!EC112="Yes"),OFFSET('Hygiene Data'!$G$10,0,10*ROW('Hygiene Data'!G106)),NA())</f>
        <v>#N/A</v>
      </c>
      <c r="BO112" s="108" t="e">
        <f ca="true">+IF(AND(ISNUMBER(OFFSET('Hygiene Data'!$H$6,0,10*ROW('Hygiene Data'!H106))),'Data Summary'!ED112="Yes"),OFFSET('Hygiene Data'!$H$6,0,10*ROW('Hygiene Data'!H106)),NA())</f>
        <v>#N/A</v>
      </c>
      <c r="BP112" s="108" t="e">
        <f ca="true">+IF(AND(ISNUMBER(OFFSET('Hygiene Data'!$H$8,0,10*ROW('Hygiene Data'!H106))),'Data Summary'!EE112="Yes"),OFFSET('Hygiene Data'!$H$8,0,10*ROW('Hygiene Data'!H106)),NA())</f>
        <v>#N/A</v>
      </c>
      <c r="BQ112" s="108" t="e">
        <f ca="true">+IF(AND(ISNUMBER(OFFSET('Hygiene Data'!$H$10,0,10*ROW('Hygiene Data'!H106))),'Data Summary'!EF112="Yes"),OFFSET('Hygiene Data'!$H$10,0,10*ROW('Hygiene Data'!H106)),NA())</f>
        <v>#N/A</v>
      </c>
    </row>
    <row r="113" x14ac:dyDescent="0.2">
      <c r="A113" s="56" t="e">
        <f ca="true">+IF(OFFSET('Water Data'!$B$1,0,10*ROW('Water Data'!B107))="",NA(),OFFSET('Water Data'!$B$1,0,10*ROW('Water Data'!B107)))</f>
        <v>#N/A</v>
      </c>
      <c r="B113" s="56" t="e">
        <f ca="true">+IF(OFFSET('Water Data'!$A$3,0,10*ROW('Water Data'!A110))="",NA(),OFFSET('Water Data'!$A$3,0,10*ROW('Water Data'!A110)))</f>
        <v>#N/A</v>
      </c>
      <c r="C113" s="56" t="e">
        <f ca="true">+IF(OFFSET('Water Data'!$C$3,0,10*ROW('Water Data'!C110))="",NA(),OFFSET('Water Data'!$C$3,0,10*ROW('Water Data'!C110)))</f>
        <v>#N/A</v>
      </c>
      <c r="D113" s="57" t="e">
        <f ca="true">+IF(AND(ISNUMBER(OFFSET('Water Data'!$C$5,0,10*ROW('Water Data'!C107))),'Data Summary'!BS113="Yes"),100-OFFSET('Water Data'!$C$5,0,10*ROW('Water Data'!C107)),NA())</f>
        <v>#N/A</v>
      </c>
      <c r="E113" s="57" t="e">
        <f ca="true">+IF(AND(ISNUMBER(OFFSET('Water Data'!$C$7,0,10*ROW('Water Data'!C107))),'Data Summary'!BT113="Yes"),OFFSET('Water Data'!$C$7,0,10*ROW('Water Data'!C107)),NA())</f>
        <v>#N/A</v>
      </c>
      <c r="F113" s="57" t="e">
        <f ca="true">+IF(AND(ISNUMBER(OFFSET('Water Data'!$C$10,0,10*ROW('Water Data'!C107))),'Data Summary'!BU113="Yes"),OFFSET('Water Data'!$C$10,0,10*ROW('Water Data'!C107)),NA())</f>
        <v>#N/A</v>
      </c>
      <c r="G113" s="57" t="e">
        <f ca="true">+IF(AND(ISNUMBER(OFFSET('Water Data'!$D$5,0,10*ROW('Water Data'!D107))),'Data Summary'!BV113="Yes"),100-OFFSET('Water Data'!$D$5,0,10*ROW('Water Data'!D107)),NA())</f>
        <v>#N/A</v>
      </c>
      <c r="H113" s="57" t="e">
        <f ca="true">+IF(AND(ISNUMBER(OFFSET('Water Data'!$D$7,0,10*ROW('Water Data'!D107))),'Data Summary'!BW113="Yes"),OFFSET('Water Data'!$D$7,0,10*ROW('Water Data'!D107)),NA())</f>
        <v>#N/A</v>
      </c>
      <c r="I113" s="57" t="e">
        <f ca="true">+IF(AND(ISNUMBER(OFFSET('Water Data'!$D$10,0,10*ROW('Water Data'!D107))),'Data Summary'!BX113="Yes"),OFFSET('Water Data'!$D$10,0,10*ROW('Water Data'!D107)),NA())</f>
        <v>#N/A</v>
      </c>
      <c r="J113" s="57" t="e">
        <f ca="true">+IF(AND(ISNUMBER(OFFSET('Water Data'!$E$5,0,10*ROW('Water Data'!E107))),'Data Summary'!BY113="Yes"),100-OFFSET('Water Data'!$E$5,0,10*ROW('Water Data'!E107)),NA())</f>
        <v>#N/A</v>
      </c>
      <c r="K113" s="57" t="e">
        <f ca="true">+IF(AND(ISNUMBER(OFFSET('Water Data'!$E$7,0,10*ROW('Water Data'!E107))),'Data Summary'!BZ113="Yes"),OFFSET('Water Data'!$E$7,0,10*ROW('Water Data'!E107)),NA())</f>
        <v>#N/A</v>
      </c>
      <c r="L113" s="57" t="e">
        <f ca="true">+IF(AND(ISNUMBER(OFFSET('Water Data'!$E$10,0,10*ROW('Water Data'!E107))),'Data Summary'!CA113="Yes"),OFFSET('Water Data'!$E$10,0,10*ROW('Water Data'!E107)),NA())</f>
        <v>#N/A</v>
      </c>
      <c r="M113" s="57" t="e">
        <f ca="true">+IF(AND(ISNUMBER(OFFSET('Water Data'!$F$5,0,10*ROW('Water Data'!F107))),'Data Summary'!CB113="Yes"),100-OFFSET('Water Data'!$F$5,0,10*ROW('Water Data'!F107)),NA())</f>
        <v>#N/A</v>
      </c>
      <c r="N113" s="57" t="e">
        <f ca="true">+IF(AND(ISNUMBER(OFFSET('Water Data'!$F$7,0,10*ROW('Water Data'!F107))),'Data Summary'!CC113="Yes"),OFFSET('Water Data'!$F$7,0,10*ROW('Water Data'!F107)),NA())</f>
        <v>#N/A</v>
      </c>
      <c r="O113" s="57" t="e">
        <f ca="true">+IF(AND(ISNUMBER(OFFSET('Water Data'!$F$10,0,10*ROW('Water Data'!F107))),'Data Summary'!CD113="Yes"),OFFSET('Water Data'!$F$10,0,10*ROW('Water Data'!F107)),NA())</f>
        <v>#N/A</v>
      </c>
      <c r="P113" s="57" t="e">
        <f ca="true">+IF(AND(ISNUMBER(OFFSET('Water Data'!$G$5,0,10*ROW('Water Data'!G107))),'Data Summary'!CE113="Yes"),100-OFFSET('Water Data'!$G$5,0,10*ROW('Water Data'!G107)),NA())</f>
        <v>#N/A</v>
      </c>
      <c r="Q113" s="57" t="e">
        <f ca="true">+IF(AND(ISNUMBER(OFFSET('Water Data'!$G$7,0,10*ROW('Water Data'!G107))),'Data Summary'!CF113="Yes"),OFFSET('Water Data'!$G$7,0,10*ROW('Water Data'!G107)),NA())</f>
        <v>#N/A</v>
      </c>
      <c r="R113" s="57" t="e">
        <f ca="true">+IF(AND(ISNUMBER(OFFSET('Water Data'!$G$10,0,10*ROW('Water Data'!G107))),'Data Summary'!CG113="Yes"),OFFSET('Water Data'!$G$10,0,10*ROW('Water Data'!G107)),NA())</f>
        <v>#N/A</v>
      </c>
      <c r="S113" s="57" t="e">
        <f ca="true">+IF(AND(ISNUMBER(OFFSET('Water Data'!$H$5,0,10*ROW('Water Data'!H107))),'Data Summary'!CH113="Yes"),100-OFFSET('Water Data'!$H$5,0,10*ROW('Water Data'!H107)),NA())</f>
        <v>#N/A</v>
      </c>
      <c r="T113" s="57" t="e">
        <f ca="true">+IF(AND(ISNUMBER(OFFSET('Water Data'!$H$7,0,10*ROW('Water Data'!H107))),'Data Summary'!CI113="Yes"),OFFSET('Water Data'!$H$7,0,10*ROW('Water Data'!H107)),NA())</f>
        <v>#N/A</v>
      </c>
      <c r="U113" s="57" t="e">
        <f ca="true">+IF(AND(ISNUMBER(OFFSET('Water Data'!$H$10,0,10*ROW('Water Data'!H107))),'Data Summary'!CJ113="Yes"),OFFSET('Water Data'!$H$10,0,10*ROW('Water Data'!H107)),NA())</f>
        <v>#N/A</v>
      </c>
      <c r="V113" s="103" t="e">
        <f ca="true">+IF(AND(ISNUMBER(OFFSET('Sanitation Data'!$C$5,0,10*ROW('Sanitation Data'!C107))),'Data Summary'!CK113="Yes"),100-OFFSET('Sanitation Data'!$C$5,0,10*ROW('Sanitation Data'!C107)),NA())</f>
        <v>#N/A</v>
      </c>
      <c r="W113" s="103" t="e">
        <f ca="true">+IF(AND(ISNUMBER(OFFSET('Sanitation Data'!$C$7,0,10*ROW('Sanitation Data'!C107))),'Data Summary'!CL113="Yes"),OFFSET('Sanitation Data'!$C$7,0,10*ROW('Sanitation Data'!C107)),NA())</f>
        <v>#N/A</v>
      </c>
      <c r="X113" s="103" t="e">
        <f ca="true">+IF(AND(ISNUMBER(OFFSET('Sanitation Data'!$C$11,0,10*ROW('Sanitation Data'!C107))),'Data Summary'!CM113="Yes"),OFFSET('Sanitation Data'!$C$11,0,10*ROW('Sanitation Data'!C107)),NA())</f>
        <v>#N/A</v>
      </c>
      <c r="Y113" s="103" t="e">
        <f ca="true">+IF(AND(ISNUMBER(OFFSET('Sanitation Data'!$C$12,0,10*ROW('Sanitation Data'!C107))),'Data Summary'!CN113="Yes"),OFFSET('Sanitation Data'!$C$12,0,10*ROW('Sanitation Data'!C107)),NA())</f>
        <v>#N/A</v>
      </c>
      <c r="Z113" s="103" t="e">
        <f ca="true">+IF(AND(ISNUMBER(OFFSET('Sanitation Data'!$C$13,0,10*ROW('Sanitation Data'!C107))),'Data Summary'!CO113="Yes"),OFFSET('Sanitation Data'!$C$13,0,10*ROW('Sanitation Data'!C107)),NA())</f>
        <v>#N/A</v>
      </c>
      <c r="AA113" s="103" t="e">
        <f ca="true">+IF(AND(ISNUMBER(OFFSET('Sanitation Data'!$D$5,0,10*ROW('Sanitation Data'!D107))),'Data Summary'!CP113="Yes"),100-OFFSET('Sanitation Data'!$D$5,0,10*ROW('Sanitation Data'!D107)),NA())</f>
        <v>#N/A</v>
      </c>
      <c r="AB113" s="103" t="e">
        <f ca="true">+IF(AND(ISNUMBER(OFFSET('Sanitation Data'!$D$7,0,10*ROW('Sanitation Data'!D107))),'Data Summary'!CQ113="Yes"),OFFSET('Sanitation Data'!$D$7,0,10*ROW('Sanitation Data'!D107)),NA())</f>
        <v>#N/A</v>
      </c>
      <c r="AC113" s="103" t="e">
        <f ca="true">+IF(AND(ISNUMBER(OFFSET('Sanitation Data'!$D$11,0,10*ROW('Sanitation Data'!D107))),'Data Summary'!CR113="Yes"),OFFSET('Sanitation Data'!$D$11,0,10*ROW('Sanitation Data'!D107)),NA())</f>
        <v>#N/A</v>
      </c>
      <c r="AD113" s="103" t="e">
        <f ca="true">+IF(AND(ISNUMBER(OFFSET('Sanitation Data'!$D$12,0,10*ROW('Sanitation Data'!D107))),'Data Summary'!CS113="Yes"),OFFSET('Sanitation Data'!$D$12,0,10*ROW('Sanitation Data'!D107)),NA())</f>
        <v>#N/A</v>
      </c>
      <c r="AE113" s="103" t="e">
        <f ca="true">+IF(AND(ISNUMBER(OFFSET('Sanitation Data'!$D$13,0,10*ROW('Sanitation Data'!D107))),'Data Summary'!CT113="Yes"),OFFSET('Sanitation Data'!$D$13,0,10*ROW('Sanitation Data'!D107)),NA())</f>
        <v>#N/A</v>
      </c>
      <c r="AF113" s="103" t="e">
        <f ca="true">+IF(AND(ISNUMBER(OFFSET('Sanitation Data'!$E$5,0,10*ROW('Sanitation Data'!E107))),'Data Summary'!CU113="Yes"),100-OFFSET('Sanitation Data'!$E$5,0,10*ROW('Sanitation Data'!E107)),NA())</f>
        <v>#N/A</v>
      </c>
      <c r="AG113" s="103" t="e">
        <f ca="true">+IF(AND(ISNUMBER(OFFSET('Sanitation Data'!$E$7,0,10*ROW('Sanitation Data'!E107))),'Data Summary'!CV113="Yes"),OFFSET('Sanitation Data'!$E$7,0,10*ROW('Sanitation Data'!E107)),NA())</f>
        <v>#N/A</v>
      </c>
      <c r="AH113" s="103" t="e">
        <f ca="true">+IF(AND(ISNUMBER(OFFSET('Sanitation Data'!$E$11,0,10*ROW('Sanitation Data'!E107))),'Data Summary'!CW113="Yes"),OFFSET('Sanitation Data'!$E$11,0,10*ROW('Sanitation Data'!E107)),NA())</f>
        <v>#N/A</v>
      </c>
      <c r="AI113" s="103" t="e">
        <f ca="true">+IF(AND(ISNUMBER(OFFSET('Sanitation Data'!$E$12,0,10*ROW('Sanitation Data'!E107))),'Data Summary'!CX113="Yes"),OFFSET('Sanitation Data'!$E$12,0,10*ROW('Sanitation Data'!E107)),NA())</f>
        <v>#N/A</v>
      </c>
      <c r="AJ113" s="103" t="e">
        <f ca="true">+IF(AND(ISNUMBER(OFFSET('Sanitation Data'!$E$13,0,10*ROW('Sanitation Data'!E107))),'Data Summary'!CY113="Yes"),OFFSET('Sanitation Data'!$E$13,0,10*ROW('Sanitation Data'!E107)),NA())</f>
        <v>#N/A</v>
      </c>
      <c r="AK113" s="103" t="e">
        <f ca="true">+IF(AND(ISNUMBER(OFFSET('Sanitation Data'!$F$5,0,10*ROW('Sanitation Data'!F107))),'Data Summary'!CZ113="Yes"),100-OFFSET('Sanitation Data'!$F$5,0,10*ROW('Sanitation Data'!F107)),NA())</f>
        <v>#N/A</v>
      </c>
      <c r="AL113" s="103" t="e">
        <f ca="true">+IF(AND(ISNUMBER(OFFSET('Sanitation Data'!$F$7,0,10*ROW('Sanitation Data'!F107))),'Data Summary'!DA113="Yes"),OFFSET('Sanitation Data'!$F$7,0,10*ROW('Sanitation Data'!F107)),NA())</f>
        <v>#N/A</v>
      </c>
      <c r="AM113" s="103" t="e">
        <f ca="true">+IF(AND(ISNUMBER(OFFSET('Sanitation Data'!$F$11,0,10*ROW('Sanitation Data'!F107))),'Data Summary'!DB113="Yes"),OFFSET('Sanitation Data'!$F$11,0,10*ROW('Sanitation Data'!F107)),NA())</f>
        <v>#N/A</v>
      </c>
      <c r="AN113" s="103" t="e">
        <f ca="true">+IF(AND(ISNUMBER(OFFSET('Sanitation Data'!$F$12,0,10*ROW('Sanitation Data'!F107))),'Data Summary'!DC113="Yes"),OFFSET('Sanitation Data'!$F$12,0,10*ROW('Sanitation Data'!F107)),NA())</f>
        <v>#N/A</v>
      </c>
      <c r="AO113" s="103" t="e">
        <f ca="true">+IF(AND(ISNUMBER(OFFSET('Sanitation Data'!$F$13,0,10*ROW('Sanitation Data'!F107))),'Data Summary'!DD113="Yes"),OFFSET('Sanitation Data'!$F$13,0,10*ROW('Sanitation Data'!F107)),NA())</f>
        <v>#N/A</v>
      </c>
      <c r="AP113" s="103" t="e">
        <f ca="true">+IF(AND(ISNUMBER(OFFSET('Sanitation Data'!$G$5,0,10*ROW('Sanitation Data'!G107))),'Data Summary'!DE113="Yes"),100-OFFSET('Sanitation Data'!$G$5,0,10*ROW('Sanitation Data'!G107)),NA())</f>
        <v>#N/A</v>
      </c>
      <c r="AQ113" s="103" t="e">
        <f ca="true">+IF(AND(ISNUMBER(OFFSET('Sanitation Data'!$G$7,0,10*ROW('Sanitation Data'!G107))),'Data Summary'!DF113="Yes"),OFFSET('Sanitation Data'!$G$7,0,10*ROW('Sanitation Data'!G107)),NA())</f>
        <v>#N/A</v>
      </c>
      <c r="AR113" s="103" t="e">
        <f ca="true">+IF(AND(ISNUMBER(OFFSET('Sanitation Data'!$G$11,0,10*ROW('Sanitation Data'!G107))),'Data Summary'!DG113="Yes"),OFFSET('Sanitation Data'!$G$11,0,10*ROW('Sanitation Data'!G107)),NA())</f>
        <v>#N/A</v>
      </c>
      <c r="AS113" s="103" t="e">
        <f ca="true">+IF(AND(ISNUMBER(OFFSET('Sanitation Data'!$G$12,0,10*ROW('Sanitation Data'!G107))),'Data Summary'!DH113="Yes"),OFFSET('Sanitation Data'!$G$12,0,10*ROW('Sanitation Data'!G107)),NA())</f>
        <v>#N/A</v>
      </c>
      <c r="AT113" s="103" t="e">
        <f ca="true">+IF(AND(ISNUMBER(OFFSET('Sanitation Data'!$G$13,0,10*ROW('Sanitation Data'!G107))),'Data Summary'!DI113="Yes"),OFFSET('Sanitation Data'!$G$13,0,10*ROW('Sanitation Data'!G107)),NA())</f>
        <v>#N/A</v>
      </c>
      <c r="AU113" s="103" t="e">
        <f ca="true">+IF(AND(ISNUMBER(OFFSET('Sanitation Data'!$H$5,0,10*ROW('Sanitation Data'!H107))),'Data Summary'!DJ113="Yes"),100-OFFSET('Sanitation Data'!$H$5,0,10*ROW('Sanitation Data'!H107)),NA())</f>
        <v>#N/A</v>
      </c>
      <c r="AV113" s="103" t="e">
        <f ca="true">+IF(AND(ISNUMBER(OFFSET('Sanitation Data'!$H$7,0,10*ROW('Sanitation Data'!H107))),'Data Summary'!DK113="Yes"),OFFSET('Sanitation Data'!$H$7,0,10*ROW('Sanitation Data'!H107)),NA())</f>
        <v>#N/A</v>
      </c>
      <c r="AW113" s="103" t="e">
        <f ca="true">+IF(AND(ISNUMBER(OFFSET('Sanitation Data'!$H$11,0,10*ROW('Sanitation Data'!H107))),'Data Summary'!DL113="Yes"),OFFSET('Sanitation Data'!$H$11,0,10*ROW('Sanitation Data'!H107)),NA())</f>
        <v>#N/A</v>
      </c>
      <c r="AX113" s="103" t="e">
        <f ca="true">+IF(AND(ISNUMBER(OFFSET('Sanitation Data'!$H$12,0,10*ROW('Sanitation Data'!H107))),'Data Summary'!DM113="Yes"),OFFSET('Sanitation Data'!$H$12,0,10*ROW('Sanitation Data'!H107)),NA())</f>
        <v>#N/A</v>
      </c>
      <c r="AY113" s="103" t="e">
        <f ca="true">+IF(AND(ISNUMBER(OFFSET('Sanitation Data'!$H$13,0,10*ROW('Sanitation Data'!H107))),'Data Summary'!DN113="Yes"),OFFSET('Sanitation Data'!$H$13,0,10*ROW('Sanitation Data'!H107)),NA())</f>
        <v>#N/A</v>
      </c>
      <c r="AZ113" s="108" t="e">
        <f ca="true">+IF(AND(ISNUMBER(OFFSET('Hygiene Data'!$C$6,0,10*ROW('Hygiene Data'!C107))),'Data Summary'!DO113="Yes"),OFFSET('Hygiene Data'!$C$6,0,10*ROW('Hygiene Data'!C107)),NA())</f>
        <v>#N/A</v>
      </c>
      <c r="BA113" s="108" t="e">
        <f ca="true">+IF(AND(ISNUMBER(OFFSET('Hygiene Data'!$C$8,0,10*ROW('Hygiene Data'!C107))),'Data Summary'!DP113="Yes"),OFFSET('Hygiene Data'!$C$8,0,10*ROW('Hygiene Data'!C107)),NA())</f>
        <v>#N/A</v>
      </c>
      <c r="BB113" s="108" t="e">
        <f ca="true">+IF(AND(ISNUMBER(OFFSET('Hygiene Data'!$C$10,0,10*ROW('Hygiene Data'!C107))),'Data Summary'!DQ113="Yes"),OFFSET('Hygiene Data'!$C$10,0,10*ROW('Hygiene Data'!C107)),NA())</f>
        <v>#N/A</v>
      </c>
      <c r="BC113" s="108" t="e">
        <f ca="true">+IF(AND(ISNUMBER(OFFSET('Hygiene Data'!$D$6,0,10*ROW('Hygiene Data'!D107))),'Data Summary'!DR113="Yes"),OFFSET('Hygiene Data'!$D$6,0,10*ROW('Hygiene Data'!D107)),NA())</f>
        <v>#N/A</v>
      </c>
      <c r="BD113" s="108" t="e">
        <f ca="true">+IF(AND(ISNUMBER(OFFSET('Hygiene Data'!$D$8,0,10*ROW('Hygiene Data'!D107))),'Data Summary'!DS113="Yes"),OFFSET('Hygiene Data'!$D$8,0,10*ROW('Hygiene Data'!D107)),NA())</f>
        <v>#N/A</v>
      </c>
      <c r="BE113" s="108" t="e">
        <f ca="true">+IF(AND(ISNUMBER(OFFSET('Hygiene Data'!$D$10,0,10*ROW('Hygiene Data'!D107))),'Data Summary'!DT113="Yes"),OFFSET('Hygiene Data'!$D$10,0,10*ROW('Hygiene Data'!D107)),NA())</f>
        <v>#N/A</v>
      </c>
      <c r="BF113" s="108" t="e">
        <f ca="true">+IF(AND(ISNUMBER(OFFSET('Hygiene Data'!$E$6,0,10*ROW('Hygiene Data'!E107))),'Data Summary'!DU113="Yes"),OFFSET('Hygiene Data'!$E$6,0,10*ROW('Hygiene Data'!E107)),NA())</f>
        <v>#N/A</v>
      </c>
      <c r="BG113" s="108" t="e">
        <f ca="true">+IF(AND(ISNUMBER(OFFSET('Hygiene Data'!$E$8,0,10*ROW('Hygiene Data'!E107))),'Data Summary'!DV113="Yes"),OFFSET('Hygiene Data'!$E$8,0,10*ROW('Hygiene Data'!E107)),NA())</f>
        <v>#N/A</v>
      </c>
      <c r="BH113" s="108" t="e">
        <f ca="true">+IF(AND(ISNUMBER(OFFSET('Hygiene Data'!$E$10,0,10*ROW('Hygiene Data'!E107))),'Data Summary'!DW113="Yes"),OFFSET('Hygiene Data'!$E$10,0,10*ROW('Hygiene Data'!E107)),NA())</f>
        <v>#N/A</v>
      </c>
      <c r="BI113" s="108" t="e">
        <f ca="true">+IF(AND(ISNUMBER(OFFSET('Hygiene Data'!$F$6,0,10*ROW('Hygiene Data'!F107))),'Data Summary'!DX113="Yes"),OFFSET('Hygiene Data'!$F$6,0,10*ROW('Hygiene Data'!F107)),NA())</f>
        <v>#N/A</v>
      </c>
      <c r="BJ113" s="108" t="e">
        <f ca="true">+IF(AND(ISNUMBER(OFFSET('Hygiene Data'!$F$8,0,10*ROW('Hygiene Data'!F107))),'Data Summary'!DY113="Yes"),OFFSET('Hygiene Data'!$F$8,0,10*ROW('Hygiene Data'!F107)),NA())</f>
        <v>#N/A</v>
      </c>
      <c r="BK113" s="108" t="e">
        <f ca="true">+IF(AND(ISNUMBER(OFFSET('Hygiene Data'!$F$10,0,10*ROW('Hygiene Data'!F107))),'Data Summary'!DZ113="Yes"),OFFSET('Hygiene Data'!$F$10,0,10*ROW('Hygiene Data'!F107)),NA())</f>
        <v>#N/A</v>
      </c>
      <c r="BL113" s="108" t="e">
        <f ca="true">+IF(AND(ISNUMBER(OFFSET('Hygiene Data'!$G$6,0,10*ROW('Hygiene Data'!G107))),'Data Summary'!EA113="Yes"),OFFSET('Hygiene Data'!$G$6,0,10*ROW('Hygiene Data'!G107)),NA())</f>
        <v>#N/A</v>
      </c>
      <c r="BM113" s="108" t="e">
        <f ca="true">+IF(AND(ISNUMBER(OFFSET('Hygiene Data'!$G$8,0,10*ROW('Hygiene Data'!G107))),'Data Summary'!EB113="Yes"),OFFSET('Hygiene Data'!$G$8,0,10*ROW('Hygiene Data'!G107)),NA())</f>
        <v>#N/A</v>
      </c>
      <c r="BN113" s="108" t="e">
        <f ca="true">+IF(AND(ISNUMBER(OFFSET('Hygiene Data'!$G$10,0,10*ROW('Hygiene Data'!G107))),'Data Summary'!EC113="Yes"),OFFSET('Hygiene Data'!$G$10,0,10*ROW('Hygiene Data'!G107)),NA())</f>
        <v>#N/A</v>
      </c>
      <c r="BO113" s="108" t="e">
        <f ca="true">+IF(AND(ISNUMBER(OFFSET('Hygiene Data'!$H$6,0,10*ROW('Hygiene Data'!H107))),'Data Summary'!ED113="Yes"),OFFSET('Hygiene Data'!$H$6,0,10*ROW('Hygiene Data'!H107)),NA())</f>
        <v>#N/A</v>
      </c>
      <c r="BP113" s="108" t="e">
        <f ca="true">+IF(AND(ISNUMBER(OFFSET('Hygiene Data'!$H$8,0,10*ROW('Hygiene Data'!H107))),'Data Summary'!EE113="Yes"),OFFSET('Hygiene Data'!$H$8,0,10*ROW('Hygiene Data'!H107)),NA())</f>
        <v>#N/A</v>
      </c>
      <c r="BQ113" s="108" t="e">
        <f ca="true">+IF(AND(ISNUMBER(OFFSET('Hygiene Data'!$H$10,0,10*ROW('Hygiene Data'!H107))),'Data Summary'!EF113="Yes"),OFFSET('Hygiene Data'!$H$10,0,10*ROW('Hygiene Data'!H107)),NA())</f>
        <v>#N/A</v>
      </c>
    </row>
    <row r="114" x14ac:dyDescent="0.2">
      <c r="A114" s="56" t="e">
        <f ca="true">+IF(OFFSET('Water Data'!$B$1,0,10*ROW('Water Data'!B108))="",NA(),OFFSET('Water Data'!$B$1,0,10*ROW('Water Data'!B108)))</f>
        <v>#N/A</v>
      </c>
      <c r="B114" s="56" t="e">
        <f ca="true">+IF(OFFSET('Water Data'!$A$3,0,10*ROW('Water Data'!A111))="",NA(),OFFSET('Water Data'!$A$3,0,10*ROW('Water Data'!A111)))</f>
        <v>#N/A</v>
      </c>
      <c r="C114" s="56" t="e">
        <f ca="true">+IF(OFFSET('Water Data'!$C$3,0,10*ROW('Water Data'!C111))="",NA(),OFFSET('Water Data'!$C$3,0,10*ROW('Water Data'!C111)))</f>
        <v>#N/A</v>
      </c>
      <c r="D114" s="57" t="e">
        <f ca="true">+IF(AND(ISNUMBER(OFFSET('Water Data'!$C$5,0,10*ROW('Water Data'!C108))),'Data Summary'!BS114="Yes"),100-OFFSET('Water Data'!$C$5,0,10*ROW('Water Data'!C108)),NA())</f>
        <v>#N/A</v>
      </c>
      <c r="E114" s="57" t="e">
        <f ca="true">+IF(AND(ISNUMBER(OFFSET('Water Data'!$C$7,0,10*ROW('Water Data'!C108))),'Data Summary'!BT114="Yes"),OFFSET('Water Data'!$C$7,0,10*ROW('Water Data'!C108)),NA())</f>
        <v>#N/A</v>
      </c>
      <c r="F114" s="57" t="e">
        <f ca="true">+IF(AND(ISNUMBER(OFFSET('Water Data'!$C$10,0,10*ROW('Water Data'!C108))),'Data Summary'!BU114="Yes"),OFFSET('Water Data'!$C$10,0,10*ROW('Water Data'!C108)),NA())</f>
        <v>#N/A</v>
      </c>
      <c r="G114" s="57" t="e">
        <f ca="true">+IF(AND(ISNUMBER(OFFSET('Water Data'!$D$5,0,10*ROW('Water Data'!D108))),'Data Summary'!BV114="Yes"),100-OFFSET('Water Data'!$D$5,0,10*ROW('Water Data'!D108)),NA())</f>
        <v>#N/A</v>
      </c>
      <c r="H114" s="57" t="e">
        <f ca="true">+IF(AND(ISNUMBER(OFFSET('Water Data'!$D$7,0,10*ROW('Water Data'!D108))),'Data Summary'!BW114="Yes"),OFFSET('Water Data'!$D$7,0,10*ROW('Water Data'!D108)),NA())</f>
        <v>#N/A</v>
      </c>
      <c r="I114" s="57" t="e">
        <f ca="true">+IF(AND(ISNUMBER(OFFSET('Water Data'!$D$10,0,10*ROW('Water Data'!D108))),'Data Summary'!BX114="Yes"),OFFSET('Water Data'!$D$10,0,10*ROW('Water Data'!D108)),NA())</f>
        <v>#N/A</v>
      </c>
      <c r="J114" s="57" t="e">
        <f ca="true">+IF(AND(ISNUMBER(OFFSET('Water Data'!$E$5,0,10*ROW('Water Data'!E108))),'Data Summary'!BY114="Yes"),100-OFFSET('Water Data'!$E$5,0,10*ROW('Water Data'!E108)),NA())</f>
        <v>#N/A</v>
      </c>
      <c r="K114" s="57" t="e">
        <f ca="true">+IF(AND(ISNUMBER(OFFSET('Water Data'!$E$7,0,10*ROW('Water Data'!E108))),'Data Summary'!BZ114="Yes"),OFFSET('Water Data'!$E$7,0,10*ROW('Water Data'!E108)),NA())</f>
        <v>#N/A</v>
      </c>
      <c r="L114" s="57" t="e">
        <f ca="true">+IF(AND(ISNUMBER(OFFSET('Water Data'!$E$10,0,10*ROW('Water Data'!E108))),'Data Summary'!CA114="Yes"),OFFSET('Water Data'!$E$10,0,10*ROW('Water Data'!E108)),NA())</f>
        <v>#N/A</v>
      </c>
      <c r="M114" s="57" t="e">
        <f ca="true">+IF(AND(ISNUMBER(OFFSET('Water Data'!$F$5,0,10*ROW('Water Data'!F108))),'Data Summary'!CB114="Yes"),100-OFFSET('Water Data'!$F$5,0,10*ROW('Water Data'!F108)),NA())</f>
        <v>#N/A</v>
      </c>
      <c r="N114" s="57" t="e">
        <f ca="true">+IF(AND(ISNUMBER(OFFSET('Water Data'!$F$7,0,10*ROW('Water Data'!F108))),'Data Summary'!CC114="Yes"),OFFSET('Water Data'!$F$7,0,10*ROW('Water Data'!F108)),NA())</f>
        <v>#N/A</v>
      </c>
      <c r="O114" s="57" t="e">
        <f ca="true">+IF(AND(ISNUMBER(OFFSET('Water Data'!$F$10,0,10*ROW('Water Data'!F108))),'Data Summary'!CD114="Yes"),OFFSET('Water Data'!$F$10,0,10*ROW('Water Data'!F108)),NA())</f>
        <v>#N/A</v>
      </c>
      <c r="P114" s="57" t="e">
        <f ca="true">+IF(AND(ISNUMBER(OFFSET('Water Data'!$G$5,0,10*ROW('Water Data'!G108))),'Data Summary'!CE114="Yes"),100-OFFSET('Water Data'!$G$5,0,10*ROW('Water Data'!G108)),NA())</f>
        <v>#N/A</v>
      </c>
      <c r="Q114" s="57" t="e">
        <f ca="true">+IF(AND(ISNUMBER(OFFSET('Water Data'!$G$7,0,10*ROW('Water Data'!G108))),'Data Summary'!CF114="Yes"),OFFSET('Water Data'!$G$7,0,10*ROW('Water Data'!G108)),NA())</f>
        <v>#N/A</v>
      </c>
      <c r="R114" s="57" t="e">
        <f ca="true">+IF(AND(ISNUMBER(OFFSET('Water Data'!$G$10,0,10*ROW('Water Data'!G108))),'Data Summary'!CG114="Yes"),OFFSET('Water Data'!$G$10,0,10*ROW('Water Data'!G108)),NA())</f>
        <v>#N/A</v>
      </c>
      <c r="S114" s="57" t="e">
        <f ca="true">+IF(AND(ISNUMBER(OFFSET('Water Data'!$H$5,0,10*ROW('Water Data'!H108))),'Data Summary'!CH114="Yes"),100-OFFSET('Water Data'!$H$5,0,10*ROW('Water Data'!H108)),NA())</f>
        <v>#N/A</v>
      </c>
      <c r="T114" s="57" t="e">
        <f ca="true">+IF(AND(ISNUMBER(OFFSET('Water Data'!$H$7,0,10*ROW('Water Data'!H108))),'Data Summary'!CI114="Yes"),OFFSET('Water Data'!$H$7,0,10*ROW('Water Data'!H108)),NA())</f>
        <v>#N/A</v>
      </c>
      <c r="U114" s="57" t="e">
        <f ca="true">+IF(AND(ISNUMBER(OFFSET('Water Data'!$H$10,0,10*ROW('Water Data'!H108))),'Data Summary'!CJ114="Yes"),OFFSET('Water Data'!$H$10,0,10*ROW('Water Data'!H108)),NA())</f>
        <v>#N/A</v>
      </c>
      <c r="V114" s="103" t="e">
        <f ca="true">+IF(AND(ISNUMBER(OFFSET('Sanitation Data'!$C$5,0,10*ROW('Sanitation Data'!C108))),'Data Summary'!CK114="Yes"),100-OFFSET('Sanitation Data'!$C$5,0,10*ROW('Sanitation Data'!C108)),NA())</f>
        <v>#N/A</v>
      </c>
      <c r="W114" s="103" t="e">
        <f ca="true">+IF(AND(ISNUMBER(OFFSET('Sanitation Data'!$C$7,0,10*ROW('Sanitation Data'!C108))),'Data Summary'!CL114="Yes"),OFFSET('Sanitation Data'!$C$7,0,10*ROW('Sanitation Data'!C108)),NA())</f>
        <v>#N/A</v>
      </c>
      <c r="X114" s="103" t="e">
        <f ca="true">+IF(AND(ISNUMBER(OFFSET('Sanitation Data'!$C$11,0,10*ROW('Sanitation Data'!C108))),'Data Summary'!CM114="Yes"),OFFSET('Sanitation Data'!$C$11,0,10*ROW('Sanitation Data'!C108)),NA())</f>
        <v>#N/A</v>
      </c>
      <c r="Y114" s="103" t="e">
        <f ca="true">+IF(AND(ISNUMBER(OFFSET('Sanitation Data'!$C$12,0,10*ROW('Sanitation Data'!C108))),'Data Summary'!CN114="Yes"),OFFSET('Sanitation Data'!$C$12,0,10*ROW('Sanitation Data'!C108)),NA())</f>
        <v>#N/A</v>
      </c>
      <c r="Z114" s="103" t="e">
        <f ca="true">+IF(AND(ISNUMBER(OFFSET('Sanitation Data'!$C$13,0,10*ROW('Sanitation Data'!C108))),'Data Summary'!CO114="Yes"),OFFSET('Sanitation Data'!$C$13,0,10*ROW('Sanitation Data'!C108)),NA())</f>
        <v>#N/A</v>
      </c>
      <c r="AA114" s="103" t="e">
        <f ca="true">+IF(AND(ISNUMBER(OFFSET('Sanitation Data'!$D$5,0,10*ROW('Sanitation Data'!D108))),'Data Summary'!CP114="Yes"),100-OFFSET('Sanitation Data'!$D$5,0,10*ROW('Sanitation Data'!D108)),NA())</f>
        <v>#N/A</v>
      </c>
      <c r="AB114" s="103" t="e">
        <f ca="true">+IF(AND(ISNUMBER(OFFSET('Sanitation Data'!$D$7,0,10*ROW('Sanitation Data'!D108))),'Data Summary'!CQ114="Yes"),OFFSET('Sanitation Data'!$D$7,0,10*ROW('Sanitation Data'!D108)),NA())</f>
        <v>#N/A</v>
      </c>
      <c r="AC114" s="103" t="e">
        <f ca="true">+IF(AND(ISNUMBER(OFFSET('Sanitation Data'!$D$11,0,10*ROW('Sanitation Data'!D108))),'Data Summary'!CR114="Yes"),OFFSET('Sanitation Data'!$D$11,0,10*ROW('Sanitation Data'!D108)),NA())</f>
        <v>#N/A</v>
      </c>
      <c r="AD114" s="103" t="e">
        <f ca="true">+IF(AND(ISNUMBER(OFFSET('Sanitation Data'!$D$12,0,10*ROW('Sanitation Data'!D108))),'Data Summary'!CS114="Yes"),OFFSET('Sanitation Data'!$D$12,0,10*ROW('Sanitation Data'!D108)),NA())</f>
        <v>#N/A</v>
      </c>
      <c r="AE114" s="103" t="e">
        <f ca="true">+IF(AND(ISNUMBER(OFFSET('Sanitation Data'!$D$13,0,10*ROW('Sanitation Data'!D108))),'Data Summary'!CT114="Yes"),OFFSET('Sanitation Data'!$D$13,0,10*ROW('Sanitation Data'!D108)),NA())</f>
        <v>#N/A</v>
      </c>
      <c r="AF114" s="103" t="e">
        <f ca="true">+IF(AND(ISNUMBER(OFFSET('Sanitation Data'!$E$5,0,10*ROW('Sanitation Data'!E108))),'Data Summary'!CU114="Yes"),100-OFFSET('Sanitation Data'!$E$5,0,10*ROW('Sanitation Data'!E108)),NA())</f>
        <v>#N/A</v>
      </c>
      <c r="AG114" s="103" t="e">
        <f ca="true">+IF(AND(ISNUMBER(OFFSET('Sanitation Data'!$E$7,0,10*ROW('Sanitation Data'!E108))),'Data Summary'!CV114="Yes"),OFFSET('Sanitation Data'!$E$7,0,10*ROW('Sanitation Data'!E108)),NA())</f>
        <v>#N/A</v>
      </c>
      <c r="AH114" s="103" t="e">
        <f ca="true">+IF(AND(ISNUMBER(OFFSET('Sanitation Data'!$E$11,0,10*ROW('Sanitation Data'!E108))),'Data Summary'!CW114="Yes"),OFFSET('Sanitation Data'!$E$11,0,10*ROW('Sanitation Data'!E108)),NA())</f>
        <v>#N/A</v>
      </c>
      <c r="AI114" s="103" t="e">
        <f ca="true">+IF(AND(ISNUMBER(OFFSET('Sanitation Data'!$E$12,0,10*ROW('Sanitation Data'!E108))),'Data Summary'!CX114="Yes"),OFFSET('Sanitation Data'!$E$12,0,10*ROW('Sanitation Data'!E108)),NA())</f>
        <v>#N/A</v>
      </c>
      <c r="AJ114" s="103" t="e">
        <f ca="true">+IF(AND(ISNUMBER(OFFSET('Sanitation Data'!$E$13,0,10*ROW('Sanitation Data'!E108))),'Data Summary'!CY114="Yes"),OFFSET('Sanitation Data'!$E$13,0,10*ROW('Sanitation Data'!E108)),NA())</f>
        <v>#N/A</v>
      </c>
      <c r="AK114" s="103" t="e">
        <f ca="true">+IF(AND(ISNUMBER(OFFSET('Sanitation Data'!$F$5,0,10*ROW('Sanitation Data'!F108))),'Data Summary'!CZ114="Yes"),100-OFFSET('Sanitation Data'!$F$5,0,10*ROW('Sanitation Data'!F108)),NA())</f>
        <v>#N/A</v>
      </c>
      <c r="AL114" s="103" t="e">
        <f ca="true">+IF(AND(ISNUMBER(OFFSET('Sanitation Data'!$F$7,0,10*ROW('Sanitation Data'!F108))),'Data Summary'!DA114="Yes"),OFFSET('Sanitation Data'!$F$7,0,10*ROW('Sanitation Data'!F108)),NA())</f>
        <v>#N/A</v>
      </c>
      <c r="AM114" s="103" t="e">
        <f ca="true">+IF(AND(ISNUMBER(OFFSET('Sanitation Data'!$F$11,0,10*ROW('Sanitation Data'!F108))),'Data Summary'!DB114="Yes"),OFFSET('Sanitation Data'!$F$11,0,10*ROW('Sanitation Data'!F108)),NA())</f>
        <v>#N/A</v>
      </c>
      <c r="AN114" s="103" t="e">
        <f ca="true">+IF(AND(ISNUMBER(OFFSET('Sanitation Data'!$F$12,0,10*ROW('Sanitation Data'!F108))),'Data Summary'!DC114="Yes"),OFFSET('Sanitation Data'!$F$12,0,10*ROW('Sanitation Data'!F108)),NA())</f>
        <v>#N/A</v>
      </c>
      <c r="AO114" s="103" t="e">
        <f ca="true">+IF(AND(ISNUMBER(OFFSET('Sanitation Data'!$F$13,0,10*ROW('Sanitation Data'!F108))),'Data Summary'!DD114="Yes"),OFFSET('Sanitation Data'!$F$13,0,10*ROW('Sanitation Data'!F108)),NA())</f>
        <v>#N/A</v>
      </c>
      <c r="AP114" s="103" t="e">
        <f ca="true">+IF(AND(ISNUMBER(OFFSET('Sanitation Data'!$G$5,0,10*ROW('Sanitation Data'!G108))),'Data Summary'!DE114="Yes"),100-OFFSET('Sanitation Data'!$G$5,0,10*ROW('Sanitation Data'!G108)),NA())</f>
        <v>#N/A</v>
      </c>
      <c r="AQ114" s="103" t="e">
        <f ca="true">+IF(AND(ISNUMBER(OFFSET('Sanitation Data'!$G$7,0,10*ROW('Sanitation Data'!G108))),'Data Summary'!DF114="Yes"),OFFSET('Sanitation Data'!$G$7,0,10*ROW('Sanitation Data'!G108)),NA())</f>
        <v>#N/A</v>
      </c>
      <c r="AR114" s="103" t="e">
        <f ca="true">+IF(AND(ISNUMBER(OFFSET('Sanitation Data'!$G$11,0,10*ROW('Sanitation Data'!G108))),'Data Summary'!DG114="Yes"),OFFSET('Sanitation Data'!$G$11,0,10*ROW('Sanitation Data'!G108)),NA())</f>
        <v>#N/A</v>
      </c>
      <c r="AS114" s="103" t="e">
        <f ca="true">+IF(AND(ISNUMBER(OFFSET('Sanitation Data'!$G$12,0,10*ROW('Sanitation Data'!G108))),'Data Summary'!DH114="Yes"),OFFSET('Sanitation Data'!$G$12,0,10*ROW('Sanitation Data'!G108)),NA())</f>
        <v>#N/A</v>
      </c>
      <c r="AT114" s="103" t="e">
        <f ca="true">+IF(AND(ISNUMBER(OFFSET('Sanitation Data'!$G$13,0,10*ROW('Sanitation Data'!G108))),'Data Summary'!DI114="Yes"),OFFSET('Sanitation Data'!$G$13,0,10*ROW('Sanitation Data'!G108)),NA())</f>
        <v>#N/A</v>
      </c>
      <c r="AU114" s="103" t="e">
        <f ca="true">+IF(AND(ISNUMBER(OFFSET('Sanitation Data'!$H$5,0,10*ROW('Sanitation Data'!H108))),'Data Summary'!DJ114="Yes"),100-OFFSET('Sanitation Data'!$H$5,0,10*ROW('Sanitation Data'!H108)),NA())</f>
        <v>#N/A</v>
      </c>
      <c r="AV114" s="103" t="e">
        <f ca="true">+IF(AND(ISNUMBER(OFFSET('Sanitation Data'!$H$7,0,10*ROW('Sanitation Data'!H108))),'Data Summary'!DK114="Yes"),OFFSET('Sanitation Data'!$H$7,0,10*ROW('Sanitation Data'!H108)),NA())</f>
        <v>#N/A</v>
      </c>
      <c r="AW114" s="103" t="e">
        <f ca="true">+IF(AND(ISNUMBER(OFFSET('Sanitation Data'!$H$11,0,10*ROW('Sanitation Data'!H108))),'Data Summary'!DL114="Yes"),OFFSET('Sanitation Data'!$H$11,0,10*ROW('Sanitation Data'!H108)),NA())</f>
        <v>#N/A</v>
      </c>
      <c r="AX114" s="103" t="e">
        <f ca="true">+IF(AND(ISNUMBER(OFFSET('Sanitation Data'!$H$12,0,10*ROW('Sanitation Data'!H108))),'Data Summary'!DM114="Yes"),OFFSET('Sanitation Data'!$H$12,0,10*ROW('Sanitation Data'!H108)),NA())</f>
        <v>#N/A</v>
      </c>
      <c r="AY114" s="103" t="e">
        <f ca="true">+IF(AND(ISNUMBER(OFFSET('Sanitation Data'!$H$13,0,10*ROW('Sanitation Data'!H108))),'Data Summary'!DN114="Yes"),OFFSET('Sanitation Data'!$H$13,0,10*ROW('Sanitation Data'!H108)),NA())</f>
        <v>#N/A</v>
      </c>
      <c r="AZ114" s="108" t="e">
        <f ca="true">+IF(AND(ISNUMBER(OFFSET('Hygiene Data'!$C$6,0,10*ROW('Hygiene Data'!C108))),'Data Summary'!DO114="Yes"),OFFSET('Hygiene Data'!$C$6,0,10*ROW('Hygiene Data'!C108)),NA())</f>
        <v>#N/A</v>
      </c>
      <c r="BA114" s="108" t="e">
        <f ca="true">+IF(AND(ISNUMBER(OFFSET('Hygiene Data'!$C$8,0,10*ROW('Hygiene Data'!C108))),'Data Summary'!DP114="Yes"),OFFSET('Hygiene Data'!$C$8,0,10*ROW('Hygiene Data'!C108)),NA())</f>
        <v>#N/A</v>
      </c>
      <c r="BB114" s="108" t="e">
        <f ca="true">+IF(AND(ISNUMBER(OFFSET('Hygiene Data'!$C$10,0,10*ROW('Hygiene Data'!C108))),'Data Summary'!DQ114="Yes"),OFFSET('Hygiene Data'!$C$10,0,10*ROW('Hygiene Data'!C108)),NA())</f>
        <v>#N/A</v>
      </c>
      <c r="BC114" s="108" t="e">
        <f ca="true">+IF(AND(ISNUMBER(OFFSET('Hygiene Data'!$D$6,0,10*ROW('Hygiene Data'!D108))),'Data Summary'!DR114="Yes"),OFFSET('Hygiene Data'!$D$6,0,10*ROW('Hygiene Data'!D108)),NA())</f>
        <v>#N/A</v>
      </c>
      <c r="BD114" s="108" t="e">
        <f ca="true">+IF(AND(ISNUMBER(OFFSET('Hygiene Data'!$D$8,0,10*ROW('Hygiene Data'!D108))),'Data Summary'!DS114="Yes"),OFFSET('Hygiene Data'!$D$8,0,10*ROW('Hygiene Data'!D108)),NA())</f>
        <v>#N/A</v>
      </c>
      <c r="BE114" s="108" t="e">
        <f ca="true">+IF(AND(ISNUMBER(OFFSET('Hygiene Data'!$D$10,0,10*ROW('Hygiene Data'!D108))),'Data Summary'!DT114="Yes"),OFFSET('Hygiene Data'!$D$10,0,10*ROW('Hygiene Data'!D108)),NA())</f>
        <v>#N/A</v>
      </c>
      <c r="BF114" s="108" t="e">
        <f ca="true">+IF(AND(ISNUMBER(OFFSET('Hygiene Data'!$E$6,0,10*ROW('Hygiene Data'!E108))),'Data Summary'!DU114="Yes"),OFFSET('Hygiene Data'!$E$6,0,10*ROW('Hygiene Data'!E108)),NA())</f>
        <v>#N/A</v>
      </c>
      <c r="BG114" s="108" t="e">
        <f ca="true">+IF(AND(ISNUMBER(OFFSET('Hygiene Data'!$E$8,0,10*ROW('Hygiene Data'!E108))),'Data Summary'!DV114="Yes"),OFFSET('Hygiene Data'!$E$8,0,10*ROW('Hygiene Data'!E108)),NA())</f>
        <v>#N/A</v>
      </c>
      <c r="BH114" s="108" t="e">
        <f ca="true">+IF(AND(ISNUMBER(OFFSET('Hygiene Data'!$E$10,0,10*ROW('Hygiene Data'!E108))),'Data Summary'!DW114="Yes"),OFFSET('Hygiene Data'!$E$10,0,10*ROW('Hygiene Data'!E108)),NA())</f>
        <v>#N/A</v>
      </c>
      <c r="BI114" s="108" t="e">
        <f ca="true">+IF(AND(ISNUMBER(OFFSET('Hygiene Data'!$F$6,0,10*ROW('Hygiene Data'!F108))),'Data Summary'!DX114="Yes"),OFFSET('Hygiene Data'!$F$6,0,10*ROW('Hygiene Data'!F108)),NA())</f>
        <v>#N/A</v>
      </c>
      <c r="BJ114" s="108" t="e">
        <f ca="true">+IF(AND(ISNUMBER(OFFSET('Hygiene Data'!$F$8,0,10*ROW('Hygiene Data'!F108))),'Data Summary'!DY114="Yes"),OFFSET('Hygiene Data'!$F$8,0,10*ROW('Hygiene Data'!F108)),NA())</f>
        <v>#N/A</v>
      </c>
      <c r="BK114" s="108" t="e">
        <f ca="true">+IF(AND(ISNUMBER(OFFSET('Hygiene Data'!$F$10,0,10*ROW('Hygiene Data'!F108))),'Data Summary'!DZ114="Yes"),OFFSET('Hygiene Data'!$F$10,0,10*ROW('Hygiene Data'!F108)),NA())</f>
        <v>#N/A</v>
      </c>
      <c r="BL114" s="108" t="e">
        <f ca="true">+IF(AND(ISNUMBER(OFFSET('Hygiene Data'!$G$6,0,10*ROW('Hygiene Data'!G108))),'Data Summary'!EA114="Yes"),OFFSET('Hygiene Data'!$G$6,0,10*ROW('Hygiene Data'!G108)),NA())</f>
        <v>#N/A</v>
      </c>
      <c r="BM114" s="108" t="e">
        <f ca="true">+IF(AND(ISNUMBER(OFFSET('Hygiene Data'!$G$8,0,10*ROW('Hygiene Data'!G108))),'Data Summary'!EB114="Yes"),OFFSET('Hygiene Data'!$G$8,0,10*ROW('Hygiene Data'!G108)),NA())</f>
        <v>#N/A</v>
      </c>
      <c r="BN114" s="108" t="e">
        <f ca="true">+IF(AND(ISNUMBER(OFFSET('Hygiene Data'!$G$10,0,10*ROW('Hygiene Data'!G108))),'Data Summary'!EC114="Yes"),OFFSET('Hygiene Data'!$G$10,0,10*ROW('Hygiene Data'!G108)),NA())</f>
        <v>#N/A</v>
      </c>
      <c r="BO114" s="108" t="e">
        <f ca="true">+IF(AND(ISNUMBER(OFFSET('Hygiene Data'!$H$6,0,10*ROW('Hygiene Data'!H108))),'Data Summary'!ED114="Yes"),OFFSET('Hygiene Data'!$H$6,0,10*ROW('Hygiene Data'!H108)),NA())</f>
        <v>#N/A</v>
      </c>
      <c r="BP114" s="108" t="e">
        <f ca="true">+IF(AND(ISNUMBER(OFFSET('Hygiene Data'!$H$8,0,10*ROW('Hygiene Data'!H108))),'Data Summary'!EE114="Yes"),OFFSET('Hygiene Data'!$H$8,0,10*ROW('Hygiene Data'!H108)),NA())</f>
        <v>#N/A</v>
      </c>
      <c r="BQ114" s="108" t="e">
        <f ca="true">+IF(AND(ISNUMBER(OFFSET('Hygiene Data'!$H$10,0,10*ROW('Hygiene Data'!H108))),'Data Summary'!EF114="Yes"),OFFSET('Hygiene Data'!$H$10,0,10*ROW('Hygiene Data'!H108)),NA())</f>
        <v>#N/A</v>
      </c>
    </row>
    <row r="115" x14ac:dyDescent="0.2">
      <c r="A115" s="56" t="e">
        <f ca="true">+IF(OFFSET('Water Data'!$B$1,0,10*ROW('Water Data'!B109))="",NA(),OFFSET('Water Data'!$B$1,0,10*ROW('Water Data'!B109)))</f>
        <v>#N/A</v>
      </c>
      <c r="B115" s="56" t="e">
        <f ca="true">+IF(OFFSET('Water Data'!$A$3,0,10*ROW('Water Data'!A112))="",NA(),OFFSET('Water Data'!$A$3,0,10*ROW('Water Data'!A112)))</f>
        <v>#N/A</v>
      </c>
      <c r="C115" s="56" t="e">
        <f ca="true">+IF(OFFSET('Water Data'!$C$3,0,10*ROW('Water Data'!C112))="",NA(),OFFSET('Water Data'!$C$3,0,10*ROW('Water Data'!C112)))</f>
        <v>#N/A</v>
      </c>
      <c r="D115" s="57" t="e">
        <f ca="true">+IF(AND(ISNUMBER(OFFSET('Water Data'!$C$5,0,10*ROW('Water Data'!C109))),'Data Summary'!BS115="Yes"),100-OFFSET('Water Data'!$C$5,0,10*ROW('Water Data'!C109)),NA())</f>
        <v>#N/A</v>
      </c>
      <c r="E115" s="57" t="e">
        <f ca="true">+IF(AND(ISNUMBER(OFFSET('Water Data'!$C$7,0,10*ROW('Water Data'!C109))),'Data Summary'!BT115="Yes"),OFFSET('Water Data'!$C$7,0,10*ROW('Water Data'!C109)),NA())</f>
        <v>#N/A</v>
      </c>
      <c r="F115" s="57" t="e">
        <f ca="true">+IF(AND(ISNUMBER(OFFSET('Water Data'!$C$10,0,10*ROW('Water Data'!C109))),'Data Summary'!BU115="Yes"),OFFSET('Water Data'!$C$10,0,10*ROW('Water Data'!C109)),NA())</f>
        <v>#N/A</v>
      </c>
      <c r="G115" s="57" t="e">
        <f ca="true">+IF(AND(ISNUMBER(OFFSET('Water Data'!$D$5,0,10*ROW('Water Data'!D109))),'Data Summary'!BV115="Yes"),100-OFFSET('Water Data'!$D$5,0,10*ROW('Water Data'!D109)),NA())</f>
        <v>#N/A</v>
      </c>
      <c r="H115" s="57" t="e">
        <f ca="true">+IF(AND(ISNUMBER(OFFSET('Water Data'!$D$7,0,10*ROW('Water Data'!D109))),'Data Summary'!BW115="Yes"),OFFSET('Water Data'!$D$7,0,10*ROW('Water Data'!D109)),NA())</f>
        <v>#N/A</v>
      </c>
      <c r="I115" s="57" t="e">
        <f ca="true">+IF(AND(ISNUMBER(OFFSET('Water Data'!$D$10,0,10*ROW('Water Data'!D109))),'Data Summary'!BX115="Yes"),OFFSET('Water Data'!$D$10,0,10*ROW('Water Data'!D109)),NA())</f>
        <v>#N/A</v>
      </c>
      <c r="J115" s="57" t="e">
        <f ca="true">+IF(AND(ISNUMBER(OFFSET('Water Data'!$E$5,0,10*ROW('Water Data'!E109))),'Data Summary'!BY115="Yes"),100-OFFSET('Water Data'!$E$5,0,10*ROW('Water Data'!E109)),NA())</f>
        <v>#N/A</v>
      </c>
      <c r="K115" s="57" t="e">
        <f ca="true">+IF(AND(ISNUMBER(OFFSET('Water Data'!$E$7,0,10*ROW('Water Data'!E109))),'Data Summary'!BZ115="Yes"),OFFSET('Water Data'!$E$7,0,10*ROW('Water Data'!E109)),NA())</f>
        <v>#N/A</v>
      </c>
      <c r="L115" s="57" t="e">
        <f ca="true">+IF(AND(ISNUMBER(OFFSET('Water Data'!$E$10,0,10*ROW('Water Data'!E109))),'Data Summary'!CA115="Yes"),OFFSET('Water Data'!$E$10,0,10*ROW('Water Data'!E109)),NA())</f>
        <v>#N/A</v>
      </c>
      <c r="M115" s="57" t="e">
        <f ca="true">+IF(AND(ISNUMBER(OFFSET('Water Data'!$F$5,0,10*ROW('Water Data'!F109))),'Data Summary'!CB115="Yes"),100-OFFSET('Water Data'!$F$5,0,10*ROW('Water Data'!F109)),NA())</f>
        <v>#N/A</v>
      </c>
      <c r="N115" s="57" t="e">
        <f ca="true">+IF(AND(ISNUMBER(OFFSET('Water Data'!$F$7,0,10*ROW('Water Data'!F109))),'Data Summary'!CC115="Yes"),OFFSET('Water Data'!$F$7,0,10*ROW('Water Data'!F109)),NA())</f>
        <v>#N/A</v>
      </c>
      <c r="O115" s="57" t="e">
        <f ca="true">+IF(AND(ISNUMBER(OFFSET('Water Data'!$F$10,0,10*ROW('Water Data'!F109))),'Data Summary'!CD115="Yes"),OFFSET('Water Data'!$F$10,0,10*ROW('Water Data'!F109)),NA())</f>
        <v>#N/A</v>
      </c>
      <c r="P115" s="57" t="e">
        <f ca="true">+IF(AND(ISNUMBER(OFFSET('Water Data'!$G$5,0,10*ROW('Water Data'!G109))),'Data Summary'!CE115="Yes"),100-OFFSET('Water Data'!$G$5,0,10*ROW('Water Data'!G109)),NA())</f>
        <v>#N/A</v>
      </c>
      <c r="Q115" s="57" t="e">
        <f ca="true">+IF(AND(ISNUMBER(OFFSET('Water Data'!$G$7,0,10*ROW('Water Data'!G109))),'Data Summary'!CF115="Yes"),OFFSET('Water Data'!$G$7,0,10*ROW('Water Data'!G109)),NA())</f>
        <v>#N/A</v>
      </c>
      <c r="R115" s="57" t="e">
        <f ca="true">+IF(AND(ISNUMBER(OFFSET('Water Data'!$G$10,0,10*ROW('Water Data'!G109))),'Data Summary'!CG115="Yes"),OFFSET('Water Data'!$G$10,0,10*ROW('Water Data'!G109)),NA())</f>
        <v>#N/A</v>
      </c>
      <c r="S115" s="57" t="e">
        <f ca="true">+IF(AND(ISNUMBER(OFFSET('Water Data'!$H$5,0,10*ROW('Water Data'!H109))),'Data Summary'!CH115="Yes"),100-OFFSET('Water Data'!$H$5,0,10*ROW('Water Data'!H109)),NA())</f>
        <v>#N/A</v>
      </c>
      <c r="T115" s="57" t="e">
        <f ca="true">+IF(AND(ISNUMBER(OFFSET('Water Data'!$H$7,0,10*ROW('Water Data'!H109))),'Data Summary'!CI115="Yes"),OFFSET('Water Data'!$H$7,0,10*ROW('Water Data'!H109)),NA())</f>
        <v>#N/A</v>
      </c>
      <c r="U115" s="57" t="e">
        <f ca="true">+IF(AND(ISNUMBER(OFFSET('Water Data'!$H$10,0,10*ROW('Water Data'!H109))),'Data Summary'!CJ115="Yes"),OFFSET('Water Data'!$H$10,0,10*ROW('Water Data'!H109)),NA())</f>
        <v>#N/A</v>
      </c>
      <c r="V115" s="103" t="e">
        <f ca="true">+IF(AND(ISNUMBER(OFFSET('Sanitation Data'!$C$5,0,10*ROW('Sanitation Data'!C109))),'Data Summary'!CK115="Yes"),100-OFFSET('Sanitation Data'!$C$5,0,10*ROW('Sanitation Data'!C109)),NA())</f>
        <v>#N/A</v>
      </c>
      <c r="W115" s="103" t="e">
        <f ca="true">+IF(AND(ISNUMBER(OFFSET('Sanitation Data'!$C$7,0,10*ROW('Sanitation Data'!C109))),'Data Summary'!CL115="Yes"),OFFSET('Sanitation Data'!$C$7,0,10*ROW('Sanitation Data'!C109)),NA())</f>
        <v>#N/A</v>
      </c>
      <c r="X115" s="103" t="e">
        <f ca="true">+IF(AND(ISNUMBER(OFFSET('Sanitation Data'!$C$11,0,10*ROW('Sanitation Data'!C109))),'Data Summary'!CM115="Yes"),OFFSET('Sanitation Data'!$C$11,0,10*ROW('Sanitation Data'!C109)),NA())</f>
        <v>#N/A</v>
      </c>
      <c r="Y115" s="103" t="e">
        <f ca="true">+IF(AND(ISNUMBER(OFFSET('Sanitation Data'!$C$12,0,10*ROW('Sanitation Data'!C109))),'Data Summary'!CN115="Yes"),OFFSET('Sanitation Data'!$C$12,0,10*ROW('Sanitation Data'!C109)),NA())</f>
        <v>#N/A</v>
      </c>
      <c r="Z115" s="103" t="e">
        <f ca="true">+IF(AND(ISNUMBER(OFFSET('Sanitation Data'!$C$13,0,10*ROW('Sanitation Data'!C109))),'Data Summary'!CO115="Yes"),OFFSET('Sanitation Data'!$C$13,0,10*ROW('Sanitation Data'!C109)),NA())</f>
        <v>#N/A</v>
      </c>
      <c r="AA115" s="103" t="e">
        <f ca="true">+IF(AND(ISNUMBER(OFFSET('Sanitation Data'!$D$5,0,10*ROW('Sanitation Data'!D109))),'Data Summary'!CP115="Yes"),100-OFFSET('Sanitation Data'!$D$5,0,10*ROW('Sanitation Data'!D109)),NA())</f>
        <v>#N/A</v>
      </c>
      <c r="AB115" s="103" t="e">
        <f ca="true">+IF(AND(ISNUMBER(OFFSET('Sanitation Data'!$D$7,0,10*ROW('Sanitation Data'!D109))),'Data Summary'!CQ115="Yes"),OFFSET('Sanitation Data'!$D$7,0,10*ROW('Sanitation Data'!D109)),NA())</f>
        <v>#N/A</v>
      </c>
      <c r="AC115" s="103" t="e">
        <f ca="true">+IF(AND(ISNUMBER(OFFSET('Sanitation Data'!$D$11,0,10*ROW('Sanitation Data'!D109))),'Data Summary'!CR115="Yes"),OFFSET('Sanitation Data'!$D$11,0,10*ROW('Sanitation Data'!D109)),NA())</f>
        <v>#N/A</v>
      </c>
      <c r="AD115" s="103" t="e">
        <f ca="true">+IF(AND(ISNUMBER(OFFSET('Sanitation Data'!$D$12,0,10*ROW('Sanitation Data'!D109))),'Data Summary'!CS115="Yes"),OFFSET('Sanitation Data'!$D$12,0,10*ROW('Sanitation Data'!D109)),NA())</f>
        <v>#N/A</v>
      </c>
      <c r="AE115" s="103" t="e">
        <f ca="true">+IF(AND(ISNUMBER(OFFSET('Sanitation Data'!$D$13,0,10*ROW('Sanitation Data'!D109))),'Data Summary'!CT115="Yes"),OFFSET('Sanitation Data'!$D$13,0,10*ROW('Sanitation Data'!D109)),NA())</f>
        <v>#N/A</v>
      </c>
      <c r="AF115" s="103" t="e">
        <f ca="true">+IF(AND(ISNUMBER(OFFSET('Sanitation Data'!$E$5,0,10*ROW('Sanitation Data'!E109))),'Data Summary'!CU115="Yes"),100-OFFSET('Sanitation Data'!$E$5,0,10*ROW('Sanitation Data'!E109)),NA())</f>
        <v>#N/A</v>
      </c>
      <c r="AG115" s="103" t="e">
        <f ca="true">+IF(AND(ISNUMBER(OFFSET('Sanitation Data'!$E$7,0,10*ROW('Sanitation Data'!E109))),'Data Summary'!CV115="Yes"),OFFSET('Sanitation Data'!$E$7,0,10*ROW('Sanitation Data'!E109)),NA())</f>
        <v>#N/A</v>
      </c>
      <c r="AH115" s="103" t="e">
        <f ca="true">+IF(AND(ISNUMBER(OFFSET('Sanitation Data'!$E$11,0,10*ROW('Sanitation Data'!E109))),'Data Summary'!CW115="Yes"),OFFSET('Sanitation Data'!$E$11,0,10*ROW('Sanitation Data'!E109)),NA())</f>
        <v>#N/A</v>
      </c>
      <c r="AI115" s="103" t="e">
        <f ca="true">+IF(AND(ISNUMBER(OFFSET('Sanitation Data'!$E$12,0,10*ROW('Sanitation Data'!E109))),'Data Summary'!CX115="Yes"),OFFSET('Sanitation Data'!$E$12,0,10*ROW('Sanitation Data'!E109)),NA())</f>
        <v>#N/A</v>
      </c>
      <c r="AJ115" s="103" t="e">
        <f ca="true">+IF(AND(ISNUMBER(OFFSET('Sanitation Data'!$E$13,0,10*ROW('Sanitation Data'!E109))),'Data Summary'!CY115="Yes"),OFFSET('Sanitation Data'!$E$13,0,10*ROW('Sanitation Data'!E109)),NA())</f>
        <v>#N/A</v>
      </c>
      <c r="AK115" s="103" t="e">
        <f ca="true">+IF(AND(ISNUMBER(OFFSET('Sanitation Data'!$F$5,0,10*ROW('Sanitation Data'!F109))),'Data Summary'!CZ115="Yes"),100-OFFSET('Sanitation Data'!$F$5,0,10*ROW('Sanitation Data'!F109)),NA())</f>
        <v>#N/A</v>
      </c>
      <c r="AL115" s="103" t="e">
        <f ca="true">+IF(AND(ISNUMBER(OFFSET('Sanitation Data'!$F$7,0,10*ROW('Sanitation Data'!F109))),'Data Summary'!DA115="Yes"),OFFSET('Sanitation Data'!$F$7,0,10*ROW('Sanitation Data'!F109)),NA())</f>
        <v>#N/A</v>
      </c>
      <c r="AM115" s="103" t="e">
        <f ca="true">+IF(AND(ISNUMBER(OFFSET('Sanitation Data'!$F$11,0,10*ROW('Sanitation Data'!F109))),'Data Summary'!DB115="Yes"),OFFSET('Sanitation Data'!$F$11,0,10*ROW('Sanitation Data'!F109)),NA())</f>
        <v>#N/A</v>
      </c>
      <c r="AN115" s="103" t="e">
        <f ca="true">+IF(AND(ISNUMBER(OFFSET('Sanitation Data'!$F$12,0,10*ROW('Sanitation Data'!F109))),'Data Summary'!DC115="Yes"),OFFSET('Sanitation Data'!$F$12,0,10*ROW('Sanitation Data'!F109)),NA())</f>
        <v>#N/A</v>
      </c>
      <c r="AO115" s="103" t="e">
        <f ca="true">+IF(AND(ISNUMBER(OFFSET('Sanitation Data'!$F$13,0,10*ROW('Sanitation Data'!F109))),'Data Summary'!DD115="Yes"),OFFSET('Sanitation Data'!$F$13,0,10*ROW('Sanitation Data'!F109)),NA())</f>
        <v>#N/A</v>
      </c>
      <c r="AP115" s="103" t="e">
        <f ca="true">+IF(AND(ISNUMBER(OFFSET('Sanitation Data'!$G$5,0,10*ROW('Sanitation Data'!G109))),'Data Summary'!DE115="Yes"),100-OFFSET('Sanitation Data'!$G$5,0,10*ROW('Sanitation Data'!G109)),NA())</f>
        <v>#N/A</v>
      </c>
      <c r="AQ115" s="103" t="e">
        <f ca="true">+IF(AND(ISNUMBER(OFFSET('Sanitation Data'!$G$7,0,10*ROW('Sanitation Data'!G109))),'Data Summary'!DF115="Yes"),OFFSET('Sanitation Data'!$G$7,0,10*ROW('Sanitation Data'!G109)),NA())</f>
        <v>#N/A</v>
      </c>
      <c r="AR115" s="103" t="e">
        <f ca="true">+IF(AND(ISNUMBER(OFFSET('Sanitation Data'!$G$11,0,10*ROW('Sanitation Data'!G109))),'Data Summary'!DG115="Yes"),OFFSET('Sanitation Data'!$G$11,0,10*ROW('Sanitation Data'!G109)),NA())</f>
        <v>#N/A</v>
      </c>
      <c r="AS115" s="103" t="e">
        <f ca="true">+IF(AND(ISNUMBER(OFFSET('Sanitation Data'!$G$12,0,10*ROW('Sanitation Data'!G109))),'Data Summary'!DH115="Yes"),OFFSET('Sanitation Data'!$G$12,0,10*ROW('Sanitation Data'!G109)),NA())</f>
        <v>#N/A</v>
      </c>
      <c r="AT115" s="103" t="e">
        <f ca="true">+IF(AND(ISNUMBER(OFFSET('Sanitation Data'!$G$13,0,10*ROW('Sanitation Data'!G109))),'Data Summary'!DI115="Yes"),OFFSET('Sanitation Data'!$G$13,0,10*ROW('Sanitation Data'!G109)),NA())</f>
        <v>#N/A</v>
      </c>
      <c r="AU115" s="103" t="e">
        <f ca="true">+IF(AND(ISNUMBER(OFFSET('Sanitation Data'!$H$5,0,10*ROW('Sanitation Data'!H109))),'Data Summary'!DJ115="Yes"),100-OFFSET('Sanitation Data'!$H$5,0,10*ROW('Sanitation Data'!H109)),NA())</f>
        <v>#N/A</v>
      </c>
      <c r="AV115" s="103" t="e">
        <f ca="true">+IF(AND(ISNUMBER(OFFSET('Sanitation Data'!$H$7,0,10*ROW('Sanitation Data'!H109))),'Data Summary'!DK115="Yes"),OFFSET('Sanitation Data'!$H$7,0,10*ROW('Sanitation Data'!H109)),NA())</f>
        <v>#N/A</v>
      </c>
      <c r="AW115" s="103" t="e">
        <f ca="true">+IF(AND(ISNUMBER(OFFSET('Sanitation Data'!$H$11,0,10*ROW('Sanitation Data'!H109))),'Data Summary'!DL115="Yes"),OFFSET('Sanitation Data'!$H$11,0,10*ROW('Sanitation Data'!H109)),NA())</f>
        <v>#N/A</v>
      </c>
      <c r="AX115" s="103" t="e">
        <f ca="true">+IF(AND(ISNUMBER(OFFSET('Sanitation Data'!$H$12,0,10*ROW('Sanitation Data'!H109))),'Data Summary'!DM115="Yes"),OFFSET('Sanitation Data'!$H$12,0,10*ROW('Sanitation Data'!H109)),NA())</f>
        <v>#N/A</v>
      </c>
      <c r="AY115" s="103" t="e">
        <f ca="true">+IF(AND(ISNUMBER(OFFSET('Sanitation Data'!$H$13,0,10*ROW('Sanitation Data'!H109))),'Data Summary'!DN115="Yes"),OFFSET('Sanitation Data'!$H$13,0,10*ROW('Sanitation Data'!H109)),NA())</f>
        <v>#N/A</v>
      </c>
      <c r="AZ115" s="108" t="e">
        <f ca="true">+IF(AND(ISNUMBER(OFFSET('Hygiene Data'!$C$6,0,10*ROW('Hygiene Data'!C109))),'Data Summary'!DO115="Yes"),OFFSET('Hygiene Data'!$C$6,0,10*ROW('Hygiene Data'!C109)),NA())</f>
        <v>#N/A</v>
      </c>
      <c r="BA115" s="108" t="e">
        <f ca="true">+IF(AND(ISNUMBER(OFFSET('Hygiene Data'!$C$8,0,10*ROW('Hygiene Data'!C109))),'Data Summary'!DP115="Yes"),OFFSET('Hygiene Data'!$C$8,0,10*ROW('Hygiene Data'!C109)),NA())</f>
        <v>#N/A</v>
      </c>
      <c r="BB115" s="108" t="e">
        <f ca="true">+IF(AND(ISNUMBER(OFFSET('Hygiene Data'!$C$10,0,10*ROW('Hygiene Data'!C109))),'Data Summary'!DQ115="Yes"),OFFSET('Hygiene Data'!$C$10,0,10*ROW('Hygiene Data'!C109)),NA())</f>
        <v>#N/A</v>
      </c>
      <c r="BC115" s="108" t="e">
        <f ca="true">+IF(AND(ISNUMBER(OFFSET('Hygiene Data'!$D$6,0,10*ROW('Hygiene Data'!D109))),'Data Summary'!DR115="Yes"),OFFSET('Hygiene Data'!$D$6,0,10*ROW('Hygiene Data'!D109)),NA())</f>
        <v>#N/A</v>
      </c>
      <c r="BD115" s="108" t="e">
        <f ca="true">+IF(AND(ISNUMBER(OFFSET('Hygiene Data'!$D$8,0,10*ROW('Hygiene Data'!D109))),'Data Summary'!DS115="Yes"),OFFSET('Hygiene Data'!$D$8,0,10*ROW('Hygiene Data'!D109)),NA())</f>
        <v>#N/A</v>
      </c>
      <c r="BE115" s="108" t="e">
        <f ca="true">+IF(AND(ISNUMBER(OFFSET('Hygiene Data'!$D$10,0,10*ROW('Hygiene Data'!D109))),'Data Summary'!DT115="Yes"),OFFSET('Hygiene Data'!$D$10,0,10*ROW('Hygiene Data'!D109)),NA())</f>
        <v>#N/A</v>
      </c>
      <c r="BF115" s="108" t="e">
        <f ca="true">+IF(AND(ISNUMBER(OFFSET('Hygiene Data'!$E$6,0,10*ROW('Hygiene Data'!E109))),'Data Summary'!DU115="Yes"),OFFSET('Hygiene Data'!$E$6,0,10*ROW('Hygiene Data'!E109)),NA())</f>
        <v>#N/A</v>
      </c>
      <c r="BG115" s="108" t="e">
        <f ca="true">+IF(AND(ISNUMBER(OFFSET('Hygiene Data'!$E$8,0,10*ROW('Hygiene Data'!E109))),'Data Summary'!DV115="Yes"),OFFSET('Hygiene Data'!$E$8,0,10*ROW('Hygiene Data'!E109)),NA())</f>
        <v>#N/A</v>
      </c>
      <c r="BH115" s="108" t="e">
        <f ca="true">+IF(AND(ISNUMBER(OFFSET('Hygiene Data'!$E$10,0,10*ROW('Hygiene Data'!E109))),'Data Summary'!DW115="Yes"),OFFSET('Hygiene Data'!$E$10,0,10*ROW('Hygiene Data'!E109)),NA())</f>
        <v>#N/A</v>
      </c>
      <c r="BI115" s="108" t="e">
        <f ca="true">+IF(AND(ISNUMBER(OFFSET('Hygiene Data'!$F$6,0,10*ROW('Hygiene Data'!F109))),'Data Summary'!DX115="Yes"),OFFSET('Hygiene Data'!$F$6,0,10*ROW('Hygiene Data'!F109)),NA())</f>
        <v>#N/A</v>
      </c>
      <c r="BJ115" s="108" t="e">
        <f ca="true">+IF(AND(ISNUMBER(OFFSET('Hygiene Data'!$F$8,0,10*ROW('Hygiene Data'!F109))),'Data Summary'!DY115="Yes"),OFFSET('Hygiene Data'!$F$8,0,10*ROW('Hygiene Data'!F109)),NA())</f>
        <v>#N/A</v>
      </c>
      <c r="BK115" s="108" t="e">
        <f ca="true">+IF(AND(ISNUMBER(OFFSET('Hygiene Data'!$F$10,0,10*ROW('Hygiene Data'!F109))),'Data Summary'!DZ115="Yes"),OFFSET('Hygiene Data'!$F$10,0,10*ROW('Hygiene Data'!F109)),NA())</f>
        <v>#N/A</v>
      </c>
      <c r="BL115" s="108" t="e">
        <f ca="true">+IF(AND(ISNUMBER(OFFSET('Hygiene Data'!$G$6,0,10*ROW('Hygiene Data'!G109))),'Data Summary'!EA115="Yes"),OFFSET('Hygiene Data'!$G$6,0,10*ROW('Hygiene Data'!G109)),NA())</f>
        <v>#N/A</v>
      </c>
      <c r="BM115" s="108" t="e">
        <f ca="true">+IF(AND(ISNUMBER(OFFSET('Hygiene Data'!$G$8,0,10*ROW('Hygiene Data'!G109))),'Data Summary'!EB115="Yes"),OFFSET('Hygiene Data'!$G$8,0,10*ROW('Hygiene Data'!G109)),NA())</f>
        <v>#N/A</v>
      </c>
      <c r="BN115" s="108" t="e">
        <f ca="true">+IF(AND(ISNUMBER(OFFSET('Hygiene Data'!$G$10,0,10*ROW('Hygiene Data'!G109))),'Data Summary'!EC115="Yes"),OFFSET('Hygiene Data'!$G$10,0,10*ROW('Hygiene Data'!G109)),NA())</f>
        <v>#N/A</v>
      </c>
      <c r="BO115" s="108" t="e">
        <f ca="true">+IF(AND(ISNUMBER(OFFSET('Hygiene Data'!$H$6,0,10*ROW('Hygiene Data'!H109))),'Data Summary'!ED115="Yes"),OFFSET('Hygiene Data'!$H$6,0,10*ROW('Hygiene Data'!H109)),NA())</f>
        <v>#N/A</v>
      </c>
      <c r="BP115" s="108" t="e">
        <f ca="true">+IF(AND(ISNUMBER(OFFSET('Hygiene Data'!$H$8,0,10*ROW('Hygiene Data'!H109))),'Data Summary'!EE115="Yes"),OFFSET('Hygiene Data'!$H$8,0,10*ROW('Hygiene Data'!H109)),NA())</f>
        <v>#N/A</v>
      </c>
      <c r="BQ115" s="108" t="e">
        <f ca="true">+IF(AND(ISNUMBER(OFFSET('Hygiene Data'!$H$10,0,10*ROW('Hygiene Data'!H109))),'Data Summary'!EF115="Yes"),OFFSET('Hygiene Data'!$H$10,0,10*ROW('Hygiene Data'!H109)),NA())</f>
        <v>#N/A</v>
      </c>
    </row>
    <row r="116" x14ac:dyDescent="0.2">
      <c r="A116" s="56" t="e">
        <f ca="true">+IF(OFFSET('Water Data'!$B$1,0,10*ROW('Water Data'!B110))="",NA(),OFFSET('Water Data'!$B$1,0,10*ROW('Water Data'!B110)))</f>
        <v>#N/A</v>
      </c>
      <c r="B116" s="56" t="e">
        <f ca="true">+IF(OFFSET('Water Data'!$A$3,0,10*ROW('Water Data'!A113))="",NA(),OFFSET('Water Data'!$A$3,0,10*ROW('Water Data'!A113)))</f>
        <v>#N/A</v>
      </c>
      <c r="C116" s="56" t="e">
        <f ca="true">+IF(OFFSET('Water Data'!$C$3,0,10*ROW('Water Data'!C113))="",NA(),OFFSET('Water Data'!$C$3,0,10*ROW('Water Data'!C113)))</f>
        <v>#N/A</v>
      </c>
      <c r="D116" s="57" t="e">
        <f ca="true">+IF(AND(ISNUMBER(OFFSET('Water Data'!$C$5,0,10*ROW('Water Data'!C110))),'Data Summary'!BS116="Yes"),100-OFFSET('Water Data'!$C$5,0,10*ROW('Water Data'!C110)),NA())</f>
        <v>#N/A</v>
      </c>
      <c r="E116" s="57" t="e">
        <f ca="true">+IF(AND(ISNUMBER(OFFSET('Water Data'!$C$7,0,10*ROW('Water Data'!C110))),'Data Summary'!BT116="Yes"),OFFSET('Water Data'!$C$7,0,10*ROW('Water Data'!C110)),NA())</f>
        <v>#N/A</v>
      </c>
      <c r="F116" s="57" t="e">
        <f ca="true">+IF(AND(ISNUMBER(OFFSET('Water Data'!$C$10,0,10*ROW('Water Data'!C110))),'Data Summary'!BU116="Yes"),OFFSET('Water Data'!$C$10,0,10*ROW('Water Data'!C110)),NA())</f>
        <v>#N/A</v>
      </c>
      <c r="G116" s="57" t="e">
        <f ca="true">+IF(AND(ISNUMBER(OFFSET('Water Data'!$D$5,0,10*ROW('Water Data'!D110))),'Data Summary'!BV116="Yes"),100-OFFSET('Water Data'!$D$5,0,10*ROW('Water Data'!D110)),NA())</f>
        <v>#N/A</v>
      </c>
      <c r="H116" s="57" t="e">
        <f ca="true">+IF(AND(ISNUMBER(OFFSET('Water Data'!$D$7,0,10*ROW('Water Data'!D110))),'Data Summary'!BW116="Yes"),OFFSET('Water Data'!$D$7,0,10*ROW('Water Data'!D110)),NA())</f>
        <v>#N/A</v>
      </c>
      <c r="I116" s="57" t="e">
        <f ca="true">+IF(AND(ISNUMBER(OFFSET('Water Data'!$D$10,0,10*ROW('Water Data'!D110))),'Data Summary'!BX116="Yes"),OFFSET('Water Data'!$D$10,0,10*ROW('Water Data'!D110)),NA())</f>
        <v>#N/A</v>
      </c>
      <c r="J116" s="57" t="e">
        <f ca="true">+IF(AND(ISNUMBER(OFFSET('Water Data'!$E$5,0,10*ROW('Water Data'!E110))),'Data Summary'!BY116="Yes"),100-OFFSET('Water Data'!$E$5,0,10*ROW('Water Data'!E110)),NA())</f>
        <v>#N/A</v>
      </c>
      <c r="K116" s="57" t="e">
        <f ca="true">+IF(AND(ISNUMBER(OFFSET('Water Data'!$E$7,0,10*ROW('Water Data'!E110))),'Data Summary'!BZ116="Yes"),OFFSET('Water Data'!$E$7,0,10*ROW('Water Data'!E110)),NA())</f>
        <v>#N/A</v>
      </c>
      <c r="L116" s="57" t="e">
        <f ca="true">+IF(AND(ISNUMBER(OFFSET('Water Data'!$E$10,0,10*ROW('Water Data'!E110))),'Data Summary'!CA116="Yes"),OFFSET('Water Data'!$E$10,0,10*ROW('Water Data'!E110)),NA())</f>
        <v>#N/A</v>
      </c>
      <c r="M116" s="57" t="e">
        <f ca="true">+IF(AND(ISNUMBER(OFFSET('Water Data'!$F$5,0,10*ROW('Water Data'!F110))),'Data Summary'!CB116="Yes"),100-OFFSET('Water Data'!$F$5,0,10*ROW('Water Data'!F110)),NA())</f>
        <v>#N/A</v>
      </c>
      <c r="N116" s="57" t="e">
        <f ca="true">+IF(AND(ISNUMBER(OFFSET('Water Data'!$F$7,0,10*ROW('Water Data'!F110))),'Data Summary'!CC116="Yes"),OFFSET('Water Data'!$F$7,0,10*ROW('Water Data'!F110)),NA())</f>
        <v>#N/A</v>
      </c>
      <c r="O116" s="57" t="e">
        <f ca="true">+IF(AND(ISNUMBER(OFFSET('Water Data'!$F$10,0,10*ROW('Water Data'!F110))),'Data Summary'!CD116="Yes"),OFFSET('Water Data'!$F$10,0,10*ROW('Water Data'!F110)),NA())</f>
        <v>#N/A</v>
      </c>
      <c r="P116" s="57" t="e">
        <f ca="true">+IF(AND(ISNUMBER(OFFSET('Water Data'!$G$5,0,10*ROW('Water Data'!G110))),'Data Summary'!CE116="Yes"),100-OFFSET('Water Data'!$G$5,0,10*ROW('Water Data'!G110)),NA())</f>
        <v>#N/A</v>
      </c>
      <c r="Q116" s="57" t="e">
        <f ca="true">+IF(AND(ISNUMBER(OFFSET('Water Data'!$G$7,0,10*ROW('Water Data'!G110))),'Data Summary'!CF116="Yes"),OFFSET('Water Data'!$G$7,0,10*ROW('Water Data'!G110)),NA())</f>
        <v>#N/A</v>
      </c>
      <c r="R116" s="57" t="e">
        <f ca="true">+IF(AND(ISNUMBER(OFFSET('Water Data'!$G$10,0,10*ROW('Water Data'!G110))),'Data Summary'!CG116="Yes"),OFFSET('Water Data'!$G$10,0,10*ROW('Water Data'!G110)),NA())</f>
        <v>#N/A</v>
      </c>
      <c r="S116" s="57" t="e">
        <f ca="true">+IF(AND(ISNUMBER(OFFSET('Water Data'!$H$5,0,10*ROW('Water Data'!H110))),'Data Summary'!CH116="Yes"),100-OFFSET('Water Data'!$H$5,0,10*ROW('Water Data'!H110)),NA())</f>
        <v>#N/A</v>
      </c>
      <c r="T116" s="57" t="e">
        <f ca="true">+IF(AND(ISNUMBER(OFFSET('Water Data'!$H$7,0,10*ROW('Water Data'!H110))),'Data Summary'!CI116="Yes"),OFFSET('Water Data'!$H$7,0,10*ROW('Water Data'!H110)),NA())</f>
        <v>#N/A</v>
      </c>
      <c r="U116" s="57" t="e">
        <f ca="true">+IF(AND(ISNUMBER(OFFSET('Water Data'!$H$10,0,10*ROW('Water Data'!H110))),'Data Summary'!CJ116="Yes"),OFFSET('Water Data'!$H$10,0,10*ROW('Water Data'!H110)),NA())</f>
        <v>#N/A</v>
      </c>
      <c r="V116" s="103" t="e">
        <f ca="true">+IF(AND(ISNUMBER(OFFSET('Sanitation Data'!$C$5,0,10*ROW('Sanitation Data'!C110))),'Data Summary'!CK116="Yes"),100-OFFSET('Sanitation Data'!$C$5,0,10*ROW('Sanitation Data'!C110)),NA())</f>
        <v>#N/A</v>
      </c>
      <c r="W116" s="103" t="e">
        <f ca="true">+IF(AND(ISNUMBER(OFFSET('Sanitation Data'!$C$7,0,10*ROW('Sanitation Data'!C110))),'Data Summary'!CL116="Yes"),OFFSET('Sanitation Data'!$C$7,0,10*ROW('Sanitation Data'!C110)),NA())</f>
        <v>#N/A</v>
      </c>
      <c r="X116" s="103" t="e">
        <f ca="true">+IF(AND(ISNUMBER(OFFSET('Sanitation Data'!$C$11,0,10*ROW('Sanitation Data'!C110))),'Data Summary'!CM116="Yes"),OFFSET('Sanitation Data'!$C$11,0,10*ROW('Sanitation Data'!C110)),NA())</f>
        <v>#N/A</v>
      </c>
      <c r="Y116" s="103" t="e">
        <f ca="true">+IF(AND(ISNUMBER(OFFSET('Sanitation Data'!$C$12,0,10*ROW('Sanitation Data'!C110))),'Data Summary'!CN116="Yes"),OFFSET('Sanitation Data'!$C$12,0,10*ROW('Sanitation Data'!C110)),NA())</f>
        <v>#N/A</v>
      </c>
      <c r="Z116" s="103" t="e">
        <f ca="true">+IF(AND(ISNUMBER(OFFSET('Sanitation Data'!$C$13,0,10*ROW('Sanitation Data'!C110))),'Data Summary'!CO116="Yes"),OFFSET('Sanitation Data'!$C$13,0,10*ROW('Sanitation Data'!C110)),NA())</f>
        <v>#N/A</v>
      </c>
      <c r="AA116" s="103" t="e">
        <f ca="true">+IF(AND(ISNUMBER(OFFSET('Sanitation Data'!$D$5,0,10*ROW('Sanitation Data'!D110))),'Data Summary'!CP116="Yes"),100-OFFSET('Sanitation Data'!$D$5,0,10*ROW('Sanitation Data'!D110)),NA())</f>
        <v>#N/A</v>
      </c>
      <c r="AB116" s="103" t="e">
        <f ca="true">+IF(AND(ISNUMBER(OFFSET('Sanitation Data'!$D$7,0,10*ROW('Sanitation Data'!D110))),'Data Summary'!CQ116="Yes"),OFFSET('Sanitation Data'!$D$7,0,10*ROW('Sanitation Data'!D110)),NA())</f>
        <v>#N/A</v>
      </c>
      <c r="AC116" s="103" t="e">
        <f ca="true">+IF(AND(ISNUMBER(OFFSET('Sanitation Data'!$D$11,0,10*ROW('Sanitation Data'!D110))),'Data Summary'!CR116="Yes"),OFFSET('Sanitation Data'!$D$11,0,10*ROW('Sanitation Data'!D110)),NA())</f>
        <v>#N/A</v>
      </c>
      <c r="AD116" s="103" t="e">
        <f ca="true">+IF(AND(ISNUMBER(OFFSET('Sanitation Data'!$D$12,0,10*ROW('Sanitation Data'!D110))),'Data Summary'!CS116="Yes"),OFFSET('Sanitation Data'!$D$12,0,10*ROW('Sanitation Data'!D110)),NA())</f>
        <v>#N/A</v>
      </c>
      <c r="AE116" s="103" t="e">
        <f ca="true">+IF(AND(ISNUMBER(OFFSET('Sanitation Data'!$D$13,0,10*ROW('Sanitation Data'!D110))),'Data Summary'!CT116="Yes"),OFFSET('Sanitation Data'!$D$13,0,10*ROW('Sanitation Data'!D110)),NA())</f>
        <v>#N/A</v>
      </c>
      <c r="AF116" s="103" t="e">
        <f ca="true">+IF(AND(ISNUMBER(OFFSET('Sanitation Data'!$E$5,0,10*ROW('Sanitation Data'!E110))),'Data Summary'!CU116="Yes"),100-OFFSET('Sanitation Data'!$E$5,0,10*ROW('Sanitation Data'!E110)),NA())</f>
        <v>#N/A</v>
      </c>
      <c r="AG116" s="103" t="e">
        <f ca="true">+IF(AND(ISNUMBER(OFFSET('Sanitation Data'!$E$7,0,10*ROW('Sanitation Data'!E110))),'Data Summary'!CV116="Yes"),OFFSET('Sanitation Data'!$E$7,0,10*ROW('Sanitation Data'!E110)),NA())</f>
        <v>#N/A</v>
      </c>
      <c r="AH116" s="103" t="e">
        <f ca="true">+IF(AND(ISNUMBER(OFFSET('Sanitation Data'!$E$11,0,10*ROW('Sanitation Data'!E110))),'Data Summary'!CW116="Yes"),OFFSET('Sanitation Data'!$E$11,0,10*ROW('Sanitation Data'!E110)),NA())</f>
        <v>#N/A</v>
      </c>
      <c r="AI116" s="103" t="e">
        <f ca="true">+IF(AND(ISNUMBER(OFFSET('Sanitation Data'!$E$12,0,10*ROW('Sanitation Data'!E110))),'Data Summary'!CX116="Yes"),OFFSET('Sanitation Data'!$E$12,0,10*ROW('Sanitation Data'!E110)),NA())</f>
        <v>#N/A</v>
      </c>
      <c r="AJ116" s="103" t="e">
        <f ca="true">+IF(AND(ISNUMBER(OFFSET('Sanitation Data'!$E$13,0,10*ROW('Sanitation Data'!E110))),'Data Summary'!CY116="Yes"),OFFSET('Sanitation Data'!$E$13,0,10*ROW('Sanitation Data'!E110)),NA())</f>
        <v>#N/A</v>
      </c>
      <c r="AK116" s="103" t="e">
        <f ca="true">+IF(AND(ISNUMBER(OFFSET('Sanitation Data'!$F$5,0,10*ROW('Sanitation Data'!F110))),'Data Summary'!CZ116="Yes"),100-OFFSET('Sanitation Data'!$F$5,0,10*ROW('Sanitation Data'!F110)),NA())</f>
        <v>#N/A</v>
      </c>
      <c r="AL116" s="103" t="e">
        <f ca="true">+IF(AND(ISNUMBER(OFFSET('Sanitation Data'!$F$7,0,10*ROW('Sanitation Data'!F110))),'Data Summary'!DA116="Yes"),OFFSET('Sanitation Data'!$F$7,0,10*ROW('Sanitation Data'!F110)),NA())</f>
        <v>#N/A</v>
      </c>
      <c r="AM116" s="103" t="e">
        <f ca="true">+IF(AND(ISNUMBER(OFFSET('Sanitation Data'!$F$11,0,10*ROW('Sanitation Data'!F110))),'Data Summary'!DB116="Yes"),OFFSET('Sanitation Data'!$F$11,0,10*ROW('Sanitation Data'!F110)),NA())</f>
        <v>#N/A</v>
      </c>
      <c r="AN116" s="103" t="e">
        <f ca="true">+IF(AND(ISNUMBER(OFFSET('Sanitation Data'!$F$12,0,10*ROW('Sanitation Data'!F110))),'Data Summary'!DC116="Yes"),OFFSET('Sanitation Data'!$F$12,0,10*ROW('Sanitation Data'!F110)),NA())</f>
        <v>#N/A</v>
      </c>
      <c r="AO116" s="103" t="e">
        <f ca="true">+IF(AND(ISNUMBER(OFFSET('Sanitation Data'!$F$13,0,10*ROW('Sanitation Data'!F110))),'Data Summary'!DD116="Yes"),OFFSET('Sanitation Data'!$F$13,0,10*ROW('Sanitation Data'!F110)),NA())</f>
        <v>#N/A</v>
      </c>
      <c r="AP116" s="103" t="e">
        <f ca="true">+IF(AND(ISNUMBER(OFFSET('Sanitation Data'!$G$5,0,10*ROW('Sanitation Data'!G110))),'Data Summary'!DE116="Yes"),100-OFFSET('Sanitation Data'!$G$5,0,10*ROW('Sanitation Data'!G110)),NA())</f>
        <v>#N/A</v>
      </c>
      <c r="AQ116" s="103" t="e">
        <f ca="true">+IF(AND(ISNUMBER(OFFSET('Sanitation Data'!$G$7,0,10*ROW('Sanitation Data'!G110))),'Data Summary'!DF116="Yes"),OFFSET('Sanitation Data'!$G$7,0,10*ROW('Sanitation Data'!G110)),NA())</f>
        <v>#N/A</v>
      </c>
      <c r="AR116" s="103" t="e">
        <f ca="true">+IF(AND(ISNUMBER(OFFSET('Sanitation Data'!$G$11,0,10*ROW('Sanitation Data'!G110))),'Data Summary'!DG116="Yes"),OFFSET('Sanitation Data'!$G$11,0,10*ROW('Sanitation Data'!G110)),NA())</f>
        <v>#N/A</v>
      </c>
      <c r="AS116" s="103" t="e">
        <f ca="true">+IF(AND(ISNUMBER(OFFSET('Sanitation Data'!$G$12,0,10*ROW('Sanitation Data'!G110))),'Data Summary'!DH116="Yes"),OFFSET('Sanitation Data'!$G$12,0,10*ROW('Sanitation Data'!G110)),NA())</f>
        <v>#N/A</v>
      </c>
      <c r="AT116" s="103" t="e">
        <f ca="true">+IF(AND(ISNUMBER(OFFSET('Sanitation Data'!$G$13,0,10*ROW('Sanitation Data'!G110))),'Data Summary'!DI116="Yes"),OFFSET('Sanitation Data'!$G$13,0,10*ROW('Sanitation Data'!G110)),NA())</f>
        <v>#N/A</v>
      </c>
      <c r="AU116" s="103" t="e">
        <f ca="true">+IF(AND(ISNUMBER(OFFSET('Sanitation Data'!$H$5,0,10*ROW('Sanitation Data'!H110))),'Data Summary'!DJ116="Yes"),100-OFFSET('Sanitation Data'!$H$5,0,10*ROW('Sanitation Data'!H110)),NA())</f>
        <v>#N/A</v>
      </c>
      <c r="AV116" s="103" t="e">
        <f ca="true">+IF(AND(ISNUMBER(OFFSET('Sanitation Data'!$H$7,0,10*ROW('Sanitation Data'!H110))),'Data Summary'!DK116="Yes"),OFFSET('Sanitation Data'!$H$7,0,10*ROW('Sanitation Data'!H110)),NA())</f>
        <v>#N/A</v>
      </c>
      <c r="AW116" s="103" t="e">
        <f ca="true">+IF(AND(ISNUMBER(OFFSET('Sanitation Data'!$H$11,0,10*ROW('Sanitation Data'!H110))),'Data Summary'!DL116="Yes"),OFFSET('Sanitation Data'!$H$11,0,10*ROW('Sanitation Data'!H110)),NA())</f>
        <v>#N/A</v>
      </c>
      <c r="AX116" s="103" t="e">
        <f ca="true">+IF(AND(ISNUMBER(OFFSET('Sanitation Data'!$H$12,0,10*ROW('Sanitation Data'!H110))),'Data Summary'!DM116="Yes"),OFFSET('Sanitation Data'!$H$12,0,10*ROW('Sanitation Data'!H110)),NA())</f>
        <v>#N/A</v>
      </c>
      <c r="AY116" s="103" t="e">
        <f ca="true">+IF(AND(ISNUMBER(OFFSET('Sanitation Data'!$H$13,0,10*ROW('Sanitation Data'!H110))),'Data Summary'!DN116="Yes"),OFFSET('Sanitation Data'!$H$13,0,10*ROW('Sanitation Data'!H110)),NA())</f>
        <v>#N/A</v>
      </c>
      <c r="AZ116" s="108" t="e">
        <f ca="true">+IF(AND(ISNUMBER(OFFSET('Hygiene Data'!$C$6,0,10*ROW('Hygiene Data'!C110))),'Data Summary'!DO116="Yes"),OFFSET('Hygiene Data'!$C$6,0,10*ROW('Hygiene Data'!C110)),NA())</f>
        <v>#N/A</v>
      </c>
      <c r="BA116" s="108" t="e">
        <f ca="true">+IF(AND(ISNUMBER(OFFSET('Hygiene Data'!$C$8,0,10*ROW('Hygiene Data'!C110))),'Data Summary'!DP116="Yes"),OFFSET('Hygiene Data'!$C$8,0,10*ROW('Hygiene Data'!C110)),NA())</f>
        <v>#N/A</v>
      </c>
      <c r="BB116" s="108" t="e">
        <f ca="true">+IF(AND(ISNUMBER(OFFSET('Hygiene Data'!$C$10,0,10*ROW('Hygiene Data'!C110))),'Data Summary'!DQ116="Yes"),OFFSET('Hygiene Data'!$C$10,0,10*ROW('Hygiene Data'!C110)),NA())</f>
        <v>#N/A</v>
      </c>
      <c r="BC116" s="108" t="e">
        <f ca="true">+IF(AND(ISNUMBER(OFFSET('Hygiene Data'!$D$6,0,10*ROW('Hygiene Data'!D110))),'Data Summary'!DR116="Yes"),OFFSET('Hygiene Data'!$D$6,0,10*ROW('Hygiene Data'!D110)),NA())</f>
        <v>#N/A</v>
      </c>
      <c r="BD116" s="108" t="e">
        <f ca="true">+IF(AND(ISNUMBER(OFFSET('Hygiene Data'!$D$8,0,10*ROW('Hygiene Data'!D110))),'Data Summary'!DS116="Yes"),OFFSET('Hygiene Data'!$D$8,0,10*ROW('Hygiene Data'!D110)),NA())</f>
        <v>#N/A</v>
      </c>
      <c r="BE116" s="108" t="e">
        <f ca="true">+IF(AND(ISNUMBER(OFFSET('Hygiene Data'!$D$10,0,10*ROW('Hygiene Data'!D110))),'Data Summary'!DT116="Yes"),OFFSET('Hygiene Data'!$D$10,0,10*ROW('Hygiene Data'!D110)),NA())</f>
        <v>#N/A</v>
      </c>
      <c r="BF116" s="108" t="e">
        <f ca="true">+IF(AND(ISNUMBER(OFFSET('Hygiene Data'!$E$6,0,10*ROW('Hygiene Data'!E110))),'Data Summary'!DU116="Yes"),OFFSET('Hygiene Data'!$E$6,0,10*ROW('Hygiene Data'!E110)),NA())</f>
        <v>#N/A</v>
      </c>
      <c r="BG116" s="108" t="e">
        <f ca="true">+IF(AND(ISNUMBER(OFFSET('Hygiene Data'!$E$8,0,10*ROW('Hygiene Data'!E110))),'Data Summary'!DV116="Yes"),OFFSET('Hygiene Data'!$E$8,0,10*ROW('Hygiene Data'!E110)),NA())</f>
        <v>#N/A</v>
      </c>
      <c r="BH116" s="108" t="e">
        <f ca="true">+IF(AND(ISNUMBER(OFFSET('Hygiene Data'!$E$10,0,10*ROW('Hygiene Data'!E110))),'Data Summary'!DW116="Yes"),OFFSET('Hygiene Data'!$E$10,0,10*ROW('Hygiene Data'!E110)),NA())</f>
        <v>#N/A</v>
      </c>
      <c r="BI116" s="108" t="e">
        <f ca="true">+IF(AND(ISNUMBER(OFFSET('Hygiene Data'!$F$6,0,10*ROW('Hygiene Data'!F110))),'Data Summary'!DX116="Yes"),OFFSET('Hygiene Data'!$F$6,0,10*ROW('Hygiene Data'!F110)),NA())</f>
        <v>#N/A</v>
      </c>
      <c r="BJ116" s="108" t="e">
        <f ca="true">+IF(AND(ISNUMBER(OFFSET('Hygiene Data'!$F$8,0,10*ROW('Hygiene Data'!F110))),'Data Summary'!DY116="Yes"),OFFSET('Hygiene Data'!$F$8,0,10*ROW('Hygiene Data'!F110)),NA())</f>
        <v>#N/A</v>
      </c>
      <c r="BK116" s="108" t="e">
        <f ca="true">+IF(AND(ISNUMBER(OFFSET('Hygiene Data'!$F$10,0,10*ROW('Hygiene Data'!F110))),'Data Summary'!DZ116="Yes"),OFFSET('Hygiene Data'!$F$10,0,10*ROW('Hygiene Data'!F110)),NA())</f>
        <v>#N/A</v>
      </c>
      <c r="BL116" s="108" t="e">
        <f ca="true">+IF(AND(ISNUMBER(OFFSET('Hygiene Data'!$G$6,0,10*ROW('Hygiene Data'!G110))),'Data Summary'!EA116="Yes"),OFFSET('Hygiene Data'!$G$6,0,10*ROW('Hygiene Data'!G110)),NA())</f>
        <v>#N/A</v>
      </c>
      <c r="BM116" s="108" t="e">
        <f ca="true">+IF(AND(ISNUMBER(OFFSET('Hygiene Data'!$G$8,0,10*ROW('Hygiene Data'!G110))),'Data Summary'!EB116="Yes"),OFFSET('Hygiene Data'!$G$8,0,10*ROW('Hygiene Data'!G110)),NA())</f>
        <v>#N/A</v>
      </c>
      <c r="BN116" s="108" t="e">
        <f ca="true">+IF(AND(ISNUMBER(OFFSET('Hygiene Data'!$G$10,0,10*ROW('Hygiene Data'!G110))),'Data Summary'!EC116="Yes"),OFFSET('Hygiene Data'!$G$10,0,10*ROW('Hygiene Data'!G110)),NA())</f>
        <v>#N/A</v>
      </c>
      <c r="BO116" s="108" t="e">
        <f ca="true">+IF(AND(ISNUMBER(OFFSET('Hygiene Data'!$H$6,0,10*ROW('Hygiene Data'!H110))),'Data Summary'!ED116="Yes"),OFFSET('Hygiene Data'!$H$6,0,10*ROW('Hygiene Data'!H110)),NA())</f>
        <v>#N/A</v>
      </c>
      <c r="BP116" s="108" t="e">
        <f ca="true">+IF(AND(ISNUMBER(OFFSET('Hygiene Data'!$H$8,0,10*ROW('Hygiene Data'!H110))),'Data Summary'!EE116="Yes"),OFFSET('Hygiene Data'!$H$8,0,10*ROW('Hygiene Data'!H110)),NA())</f>
        <v>#N/A</v>
      </c>
      <c r="BQ116" s="108" t="e">
        <f ca="true">+IF(AND(ISNUMBER(OFFSET('Hygiene Data'!$H$10,0,10*ROW('Hygiene Data'!H110))),'Data Summary'!EF116="Yes"),OFFSET('Hygiene Data'!$H$10,0,10*ROW('Hygiene Data'!H110)),NA())</f>
        <v>#N/A</v>
      </c>
    </row>
    <row r="117" x14ac:dyDescent="0.2">
      <c r="A117" s="56" t="e">
        <f ca="true">+IF(OFFSET('Water Data'!$B$1,0,10*ROW('Water Data'!B111))="",NA(),OFFSET('Water Data'!$B$1,0,10*ROW('Water Data'!B111)))</f>
        <v>#N/A</v>
      </c>
      <c r="B117" s="56" t="e">
        <f ca="true">+IF(OFFSET('Water Data'!$A$3,0,10*ROW('Water Data'!A114))="",NA(),OFFSET('Water Data'!$A$3,0,10*ROW('Water Data'!A114)))</f>
        <v>#N/A</v>
      </c>
      <c r="C117" s="56" t="e">
        <f ca="true">+IF(OFFSET('Water Data'!$C$3,0,10*ROW('Water Data'!C114))="",NA(),OFFSET('Water Data'!$C$3,0,10*ROW('Water Data'!C114)))</f>
        <v>#N/A</v>
      </c>
      <c r="D117" s="57" t="e">
        <f ca="true">+IF(AND(ISNUMBER(OFFSET('Water Data'!$C$5,0,10*ROW('Water Data'!C111))),'Data Summary'!BS117="Yes"),100-OFFSET('Water Data'!$C$5,0,10*ROW('Water Data'!C111)),NA())</f>
        <v>#N/A</v>
      </c>
      <c r="E117" s="57" t="e">
        <f ca="true">+IF(AND(ISNUMBER(OFFSET('Water Data'!$C$7,0,10*ROW('Water Data'!C111))),'Data Summary'!BT117="Yes"),OFFSET('Water Data'!$C$7,0,10*ROW('Water Data'!C111)),NA())</f>
        <v>#N/A</v>
      </c>
      <c r="F117" s="57" t="e">
        <f ca="true">+IF(AND(ISNUMBER(OFFSET('Water Data'!$C$10,0,10*ROW('Water Data'!C111))),'Data Summary'!BU117="Yes"),OFFSET('Water Data'!$C$10,0,10*ROW('Water Data'!C111)),NA())</f>
        <v>#N/A</v>
      </c>
      <c r="G117" s="57" t="e">
        <f ca="true">+IF(AND(ISNUMBER(OFFSET('Water Data'!$D$5,0,10*ROW('Water Data'!D111))),'Data Summary'!BV117="Yes"),100-OFFSET('Water Data'!$D$5,0,10*ROW('Water Data'!D111)),NA())</f>
        <v>#N/A</v>
      </c>
      <c r="H117" s="57" t="e">
        <f ca="true">+IF(AND(ISNUMBER(OFFSET('Water Data'!$D$7,0,10*ROW('Water Data'!D111))),'Data Summary'!BW117="Yes"),OFFSET('Water Data'!$D$7,0,10*ROW('Water Data'!D111)),NA())</f>
        <v>#N/A</v>
      </c>
      <c r="I117" s="57" t="e">
        <f ca="true">+IF(AND(ISNUMBER(OFFSET('Water Data'!$D$10,0,10*ROW('Water Data'!D111))),'Data Summary'!BX117="Yes"),OFFSET('Water Data'!$D$10,0,10*ROW('Water Data'!D111)),NA())</f>
        <v>#N/A</v>
      </c>
      <c r="J117" s="57" t="e">
        <f ca="true">+IF(AND(ISNUMBER(OFFSET('Water Data'!$E$5,0,10*ROW('Water Data'!E111))),'Data Summary'!BY117="Yes"),100-OFFSET('Water Data'!$E$5,0,10*ROW('Water Data'!E111)),NA())</f>
        <v>#N/A</v>
      </c>
      <c r="K117" s="57" t="e">
        <f ca="true">+IF(AND(ISNUMBER(OFFSET('Water Data'!$E$7,0,10*ROW('Water Data'!E111))),'Data Summary'!BZ117="Yes"),OFFSET('Water Data'!$E$7,0,10*ROW('Water Data'!E111)),NA())</f>
        <v>#N/A</v>
      </c>
      <c r="L117" s="57" t="e">
        <f ca="true">+IF(AND(ISNUMBER(OFFSET('Water Data'!$E$10,0,10*ROW('Water Data'!E111))),'Data Summary'!CA117="Yes"),OFFSET('Water Data'!$E$10,0,10*ROW('Water Data'!E111)),NA())</f>
        <v>#N/A</v>
      </c>
      <c r="M117" s="57" t="e">
        <f ca="true">+IF(AND(ISNUMBER(OFFSET('Water Data'!$F$5,0,10*ROW('Water Data'!F111))),'Data Summary'!CB117="Yes"),100-OFFSET('Water Data'!$F$5,0,10*ROW('Water Data'!F111)),NA())</f>
        <v>#N/A</v>
      </c>
      <c r="N117" s="57" t="e">
        <f ca="true">+IF(AND(ISNUMBER(OFFSET('Water Data'!$F$7,0,10*ROW('Water Data'!F111))),'Data Summary'!CC117="Yes"),OFFSET('Water Data'!$F$7,0,10*ROW('Water Data'!F111)),NA())</f>
        <v>#N/A</v>
      </c>
      <c r="O117" s="57" t="e">
        <f ca="true">+IF(AND(ISNUMBER(OFFSET('Water Data'!$F$10,0,10*ROW('Water Data'!F111))),'Data Summary'!CD117="Yes"),OFFSET('Water Data'!$F$10,0,10*ROW('Water Data'!F111)),NA())</f>
        <v>#N/A</v>
      </c>
      <c r="P117" s="57" t="e">
        <f ca="true">+IF(AND(ISNUMBER(OFFSET('Water Data'!$G$5,0,10*ROW('Water Data'!G111))),'Data Summary'!CE117="Yes"),100-OFFSET('Water Data'!$G$5,0,10*ROW('Water Data'!G111)),NA())</f>
        <v>#N/A</v>
      </c>
      <c r="Q117" s="57" t="e">
        <f ca="true">+IF(AND(ISNUMBER(OFFSET('Water Data'!$G$7,0,10*ROW('Water Data'!G111))),'Data Summary'!CF117="Yes"),OFFSET('Water Data'!$G$7,0,10*ROW('Water Data'!G111)),NA())</f>
        <v>#N/A</v>
      </c>
      <c r="R117" s="57" t="e">
        <f ca="true">+IF(AND(ISNUMBER(OFFSET('Water Data'!$G$10,0,10*ROW('Water Data'!G111))),'Data Summary'!CG117="Yes"),OFFSET('Water Data'!$G$10,0,10*ROW('Water Data'!G111)),NA())</f>
        <v>#N/A</v>
      </c>
      <c r="S117" s="57" t="e">
        <f ca="true">+IF(AND(ISNUMBER(OFFSET('Water Data'!$H$5,0,10*ROW('Water Data'!H111))),'Data Summary'!CH117="Yes"),100-OFFSET('Water Data'!$H$5,0,10*ROW('Water Data'!H111)),NA())</f>
        <v>#N/A</v>
      </c>
      <c r="T117" s="57" t="e">
        <f ca="true">+IF(AND(ISNUMBER(OFFSET('Water Data'!$H$7,0,10*ROW('Water Data'!H111))),'Data Summary'!CI117="Yes"),OFFSET('Water Data'!$H$7,0,10*ROW('Water Data'!H111)),NA())</f>
        <v>#N/A</v>
      </c>
      <c r="U117" s="57" t="e">
        <f ca="true">+IF(AND(ISNUMBER(OFFSET('Water Data'!$H$10,0,10*ROW('Water Data'!H111))),'Data Summary'!CJ117="Yes"),OFFSET('Water Data'!$H$10,0,10*ROW('Water Data'!H111)),NA())</f>
        <v>#N/A</v>
      </c>
      <c r="V117" s="103" t="e">
        <f ca="true">+IF(AND(ISNUMBER(OFFSET('Sanitation Data'!$C$5,0,10*ROW('Sanitation Data'!C111))),'Data Summary'!CK117="Yes"),100-OFFSET('Sanitation Data'!$C$5,0,10*ROW('Sanitation Data'!C111)),NA())</f>
        <v>#N/A</v>
      </c>
      <c r="W117" s="103" t="e">
        <f ca="true">+IF(AND(ISNUMBER(OFFSET('Sanitation Data'!$C$7,0,10*ROW('Sanitation Data'!C111))),'Data Summary'!CL117="Yes"),OFFSET('Sanitation Data'!$C$7,0,10*ROW('Sanitation Data'!C111)),NA())</f>
        <v>#N/A</v>
      </c>
      <c r="X117" s="103" t="e">
        <f ca="true">+IF(AND(ISNUMBER(OFFSET('Sanitation Data'!$C$11,0,10*ROW('Sanitation Data'!C111))),'Data Summary'!CM117="Yes"),OFFSET('Sanitation Data'!$C$11,0,10*ROW('Sanitation Data'!C111)),NA())</f>
        <v>#N/A</v>
      </c>
      <c r="Y117" s="103" t="e">
        <f ca="true">+IF(AND(ISNUMBER(OFFSET('Sanitation Data'!$C$12,0,10*ROW('Sanitation Data'!C111))),'Data Summary'!CN117="Yes"),OFFSET('Sanitation Data'!$C$12,0,10*ROW('Sanitation Data'!C111)),NA())</f>
        <v>#N/A</v>
      </c>
      <c r="Z117" s="103" t="e">
        <f ca="true">+IF(AND(ISNUMBER(OFFSET('Sanitation Data'!$C$13,0,10*ROW('Sanitation Data'!C111))),'Data Summary'!CO117="Yes"),OFFSET('Sanitation Data'!$C$13,0,10*ROW('Sanitation Data'!C111)),NA())</f>
        <v>#N/A</v>
      </c>
      <c r="AA117" s="103" t="e">
        <f ca="true">+IF(AND(ISNUMBER(OFFSET('Sanitation Data'!$D$5,0,10*ROW('Sanitation Data'!D111))),'Data Summary'!CP117="Yes"),100-OFFSET('Sanitation Data'!$D$5,0,10*ROW('Sanitation Data'!D111)),NA())</f>
        <v>#N/A</v>
      </c>
      <c r="AB117" s="103" t="e">
        <f ca="true">+IF(AND(ISNUMBER(OFFSET('Sanitation Data'!$D$7,0,10*ROW('Sanitation Data'!D111))),'Data Summary'!CQ117="Yes"),OFFSET('Sanitation Data'!$D$7,0,10*ROW('Sanitation Data'!D111)),NA())</f>
        <v>#N/A</v>
      </c>
      <c r="AC117" s="103" t="e">
        <f ca="true">+IF(AND(ISNUMBER(OFFSET('Sanitation Data'!$D$11,0,10*ROW('Sanitation Data'!D111))),'Data Summary'!CR117="Yes"),OFFSET('Sanitation Data'!$D$11,0,10*ROW('Sanitation Data'!D111)),NA())</f>
        <v>#N/A</v>
      </c>
      <c r="AD117" s="103" t="e">
        <f ca="true">+IF(AND(ISNUMBER(OFFSET('Sanitation Data'!$D$12,0,10*ROW('Sanitation Data'!D111))),'Data Summary'!CS117="Yes"),OFFSET('Sanitation Data'!$D$12,0,10*ROW('Sanitation Data'!D111)),NA())</f>
        <v>#N/A</v>
      </c>
      <c r="AE117" s="103" t="e">
        <f ca="true">+IF(AND(ISNUMBER(OFFSET('Sanitation Data'!$D$13,0,10*ROW('Sanitation Data'!D111))),'Data Summary'!CT117="Yes"),OFFSET('Sanitation Data'!$D$13,0,10*ROW('Sanitation Data'!D111)),NA())</f>
        <v>#N/A</v>
      </c>
      <c r="AF117" s="103" t="e">
        <f ca="true">+IF(AND(ISNUMBER(OFFSET('Sanitation Data'!$E$5,0,10*ROW('Sanitation Data'!E111))),'Data Summary'!CU117="Yes"),100-OFFSET('Sanitation Data'!$E$5,0,10*ROW('Sanitation Data'!E111)),NA())</f>
        <v>#N/A</v>
      </c>
      <c r="AG117" s="103" t="e">
        <f ca="true">+IF(AND(ISNUMBER(OFFSET('Sanitation Data'!$E$7,0,10*ROW('Sanitation Data'!E111))),'Data Summary'!CV117="Yes"),OFFSET('Sanitation Data'!$E$7,0,10*ROW('Sanitation Data'!E111)),NA())</f>
        <v>#N/A</v>
      </c>
      <c r="AH117" s="103" t="e">
        <f ca="true">+IF(AND(ISNUMBER(OFFSET('Sanitation Data'!$E$11,0,10*ROW('Sanitation Data'!E111))),'Data Summary'!CW117="Yes"),OFFSET('Sanitation Data'!$E$11,0,10*ROW('Sanitation Data'!E111)),NA())</f>
        <v>#N/A</v>
      </c>
      <c r="AI117" s="103" t="e">
        <f ca="true">+IF(AND(ISNUMBER(OFFSET('Sanitation Data'!$E$12,0,10*ROW('Sanitation Data'!E111))),'Data Summary'!CX117="Yes"),OFFSET('Sanitation Data'!$E$12,0,10*ROW('Sanitation Data'!E111)),NA())</f>
        <v>#N/A</v>
      </c>
      <c r="AJ117" s="103" t="e">
        <f ca="true">+IF(AND(ISNUMBER(OFFSET('Sanitation Data'!$E$13,0,10*ROW('Sanitation Data'!E111))),'Data Summary'!CY117="Yes"),OFFSET('Sanitation Data'!$E$13,0,10*ROW('Sanitation Data'!E111)),NA())</f>
        <v>#N/A</v>
      </c>
      <c r="AK117" s="103" t="e">
        <f ca="true">+IF(AND(ISNUMBER(OFFSET('Sanitation Data'!$F$5,0,10*ROW('Sanitation Data'!F111))),'Data Summary'!CZ117="Yes"),100-OFFSET('Sanitation Data'!$F$5,0,10*ROW('Sanitation Data'!F111)),NA())</f>
        <v>#N/A</v>
      </c>
      <c r="AL117" s="103" t="e">
        <f ca="true">+IF(AND(ISNUMBER(OFFSET('Sanitation Data'!$F$7,0,10*ROW('Sanitation Data'!F111))),'Data Summary'!DA117="Yes"),OFFSET('Sanitation Data'!$F$7,0,10*ROW('Sanitation Data'!F111)),NA())</f>
        <v>#N/A</v>
      </c>
      <c r="AM117" s="103" t="e">
        <f ca="true">+IF(AND(ISNUMBER(OFFSET('Sanitation Data'!$F$11,0,10*ROW('Sanitation Data'!F111))),'Data Summary'!DB117="Yes"),OFFSET('Sanitation Data'!$F$11,0,10*ROW('Sanitation Data'!F111)),NA())</f>
        <v>#N/A</v>
      </c>
      <c r="AN117" s="103" t="e">
        <f ca="true">+IF(AND(ISNUMBER(OFFSET('Sanitation Data'!$F$12,0,10*ROW('Sanitation Data'!F111))),'Data Summary'!DC117="Yes"),OFFSET('Sanitation Data'!$F$12,0,10*ROW('Sanitation Data'!F111)),NA())</f>
        <v>#N/A</v>
      </c>
      <c r="AO117" s="103" t="e">
        <f ca="true">+IF(AND(ISNUMBER(OFFSET('Sanitation Data'!$F$13,0,10*ROW('Sanitation Data'!F111))),'Data Summary'!DD117="Yes"),OFFSET('Sanitation Data'!$F$13,0,10*ROW('Sanitation Data'!F111)),NA())</f>
        <v>#N/A</v>
      </c>
      <c r="AP117" s="103" t="e">
        <f ca="true">+IF(AND(ISNUMBER(OFFSET('Sanitation Data'!$G$5,0,10*ROW('Sanitation Data'!G111))),'Data Summary'!DE117="Yes"),100-OFFSET('Sanitation Data'!$G$5,0,10*ROW('Sanitation Data'!G111)),NA())</f>
        <v>#N/A</v>
      </c>
      <c r="AQ117" s="103" t="e">
        <f ca="true">+IF(AND(ISNUMBER(OFFSET('Sanitation Data'!$G$7,0,10*ROW('Sanitation Data'!G111))),'Data Summary'!DF117="Yes"),OFFSET('Sanitation Data'!$G$7,0,10*ROW('Sanitation Data'!G111)),NA())</f>
        <v>#N/A</v>
      </c>
      <c r="AR117" s="103" t="e">
        <f ca="true">+IF(AND(ISNUMBER(OFFSET('Sanitation Data'!$G$11,0,10*ROW('Sanitation Data'!G111))),'Data Summary'!DG117="Yes"),OFFSET('Sanitation Data'!$G$11,0,10*ROW('Sanitation Data'!G111)),NA())</f>
        <v>#N/A</v>
      </c>
      <c r="AS117" s="103" t="e">
        <f ca="true">+IF(AND(ISNUMBER(OFFSET('Sanitation Data'!$G$12,0,10*ROW('Sanitation Data'!G111))),'Data Summary'!DH117="Yes"),OFFSET('Sanitation Data'!$G$12,0,10*ROW('Sanitation Data'!G111)),NA())</f>
        <v>#N/A</v>
      </c>
      <c r="AT117" s="103" t="e">
        <f ca="true">+IF(AND(ISNUMBER(OFFSET('Sanitation Data'!$G$13,0,10*ROW('Sanitation Data'!G111))),'Data Summary'!DI117="Yes"),OFFSET('Sanitation Data'!$G$13,0,10*ROW('Sanitation Data'!G111)),NA())</f>
        <v>#N/A</v>
      </c>
      <c r="AU117" s="103" t="e">
        <f ca="true">+IF(AND(ISNUMBER(OFFSET('Sanitation Data'!$H$5,0,10*ROW('Sanitation Data'!H111))),'Data Summary'!DJ117="Yes"),100-OFFSET('Sanitation Data'!$H$5,0,10*ROW('Sanitation Data'!H111)),NA())</f>
        <v>#N/A</v>
      </c>
      <c r="AV117" s="103" t="e">
        <f ca="true">+IF(AND(ISNUMBER(OFFSET('Sanitation Data'!$H$7,0,10*ROW('Sanitation Data'!H111))),'Data Summary'!DK117="Yes"),OFFSET('Sanitation Data'!$H$7,0,10*ROW('Sanitation Data'!H111)),NA())</f>
        <v>#N/A</v>
      </c>
      <c r="AW117" s="103" t="e">
        <f ca="true">+IF(AND(ISNUMBER(OFFSET('Sanitation Data'!$H$11,0,10*ROW('Sanitation Data'!H111))),'Data Summary'!DL117="Yes"),OFFSET('Sanitation Data'!$H$11,0,10*ROW('Sanitation Data'!H111)),NA())</f>
        <v>#N/A</v>
      </c>
      <c r="AX117" s="103" t="e">
        <f ca="true">+IF(AND(ISNUMBER(OFFSET('Sanitation Data'!$H$12,0,10*ROW('Sanitation Data'!H111))),'Data Summary'!DM117="Yes"),OFFSET('Sanitation Data'!$H$12,0,10*ROW('Sanitation Data'!H111)),NA())</f>
        <v>#N/A</v>
      </c>
      <c r="AY117" s="103" t="e">
        <f ca="true">+IF(AND(ISNUMBER(OFFSET('Sanitation Data'!$H$13,0,10*ROW('Sanitation Data'!H111))),'Data Summary'!DN117="Yes"),OFFSET('Sanitation Data'!$H$13,0,10*ROW('Sanitation Data'!H111)),NA())</f>
        <v>#N/A</v>
      </c>
      <c r="AZ117" s="108" t="e">
        <f ca="true">+IF(AND(ISNUMBER(OFFSET('Hygiene Data'!$C$6,0,10*ROW('Hygiene Data'!C111))),'Data Summary'!DO117="Yes"),OFFSET('Hygiene Data'!$C$6,0,10*ROW('Hygiene Data'!C111)),NA())</f>
        <v>#N/A</v>
      </c>
      <c r="BA117" s="108" t="e">
        <f ca="true">+IF(AND(ISNUMBER(OFFSET('Hygiene Data'!$C$8,0,10*ROW('Hygiene Data'!C111))),'Data Summary'!DP117="Yes"),OFFSET('Hygiene Data'!$C$8,0,10*ROW('Hygiene Data'!C111)),NA())</f>
        <v>#N/A</v>
      </c>
      <c r="BB117" s="108" t="e">
        <f ca="true">+IF(AND(ISNUMBER(OFFSET('Hygiene Data'!$C$10,0,10*ROW('Hygiene Data'!C111))),'Data Summary'!DQ117="Yes"),OFFSET('Hygiene Data'!$C$10,0,10*ROW('Hygiene Data'!C111)),NA())</f>
        <v>#N/A</v>
      </c>
      <c r="BC117" s="108" t="e">
        <f ca="true">+IF(AND(ISNUMBER(OFFSET('Hygiene Data'!$D$6,0,10*ROW('Hygiene Data'!D111))),'Data Summary'!DR117="Yes"),OFFSET('Hygiene Data'!$D$6,0,10*ROW('Hygiene Data'!D111)),NA())</f>
        <v>#N/A</v>
      </c>
      <c r="BD117" s="108" t="e">
        <f ca="true">+IF(AND(ISNUMBER(OFFSET('Hygiene Data'!$D$8,0,10*ROW('Hygiene Data'!D111))),'Data Summary'!DS117="Yes"),OFFSET('Hygiene Data'!$D$8,0,10*ROW('Hygiene Data'!D111)),NA())</f>
        <v>#N/A</v>
      </c>
      <c r="BE117" s="108" t="e">
        <f ca="true">+IF(AND(ISNUMBER(OFFSET('Hygiene Data'!$D$10,0,10*ROW('Hygiene Data'!D111))),'Data Summary'!DT117="Yes"),OFFSET('Hygiene Data'!$D$10,0,10*ROW('Hygiene Data'!D111)),NA())</f>
        <v>#N/A</v>
      </c>
      <c r="BF117" s="108" t="e">
        <f ca="true">+IF(AND(ISNUMBER(OFFSET('Hygiene Data'!$E$6,0,10*ROW('Hygiene Data'!E111))),'Data Summary'!DU117="Yes"),OFFSET('Hygiene Data'!$E$6,0,10*ROW('Hygiene Data'!E111)),NA())</f>
        <v>#N/A</v>
      </c>
      <c r="BG117" s="108" t="e">
        <f ca="true">+IF(AND(ISNUMBER(OFFSET('Hygiene Data'!$E$8,0,10*ROW('Hygiene Data'!E111))),'Data Summary'!DV117="Yes"),OFFSET('Hygiene Data'!$E$8,0,10*ROW('Hygiene Data'!E111)),NA())</f>
        <v>#N/A</v>
      </c>
      <c r="BH117" s="108" t="e">
        <f ca="true">+IF(AND(ISNUMBER(OFFSET('Hygiene Data'!$E$10,0,10*ROW('Hygiene Data'!E111))),'Data Summary'!DW117="Yes"),OFFSET('Hygiene Data'!$E$10,0,10*ROW('Hygiene Data'!E111)),NA())</f>
        <v>#N/A</v>
      </c>
      <c r="BI117" s="108" t="e">
        <f ca="true">+IF(AND(ISNUMBER(OFFSET('Hygiene Data'!$F$6,0,10*ROW('Hygiene Data'!F111))),'Data Summary'!DX117="Yes"),OFFSET('Hygiene Data'!$F$6,0,10*ROW('Hygiene Data'!F111)),NA())</f>
        <v>#N/A</v>
      </c>
      <c r="BJ117" s="108" t="e">
        <f ca="true">+IF(AND(ISNUMBER(OFFSET('Hygiene Data'!$F$8,0,10*ROW('Hygiene Data'!F111))),'Data Summary'!DY117="Yes"),OFFSET('Hygiene Data'!$F$8,0,10*ROW('Hygiene Data'!F111)),NA())</f>
        <v>#N/A</v>
      </c>
      <c r="BK117" s="108" t="e">
        <f ca="true">+IF(AND(ISNUMBER(OFFSET('Hygiene Data'!$F$10,0,10*ROW('Hygiene Data'!F111))),'Data Summary'!DZ117="Yes"),OFFSET('Hygiene Data'!$F$10,0,10*ROW('Hygiene Data'!F111)),NA())</f>
        <v>#N/A</v>
      </c>
      <c r="BL117" s="108" t="e">
        <f ca="true">+IF(AND(ISNUMBER(OFFSET('Hygiene Data'!$G$6,0,10*ROW('Hygiene Data'!G111))),'Data Summary'!EA117="Yes"),OFFSET('Hygiene Data'!$G$6,0,10*ROW('Hygiene Data'!G111)),NA())</f>
        <v>#N/A</v>
      </c>
      <c r="BM117" s="108" t="e">
        <f ca="true">+IF(AND(ISNUMBER(OFFSET('Hygiene Data'!$G$8,0,10*ROW('Hygiene Data'!G111))),'Data Summary'!EB117="Yes"),OFFSET('Hygiene Data'!$G$8,0,10*ROW('Hygiene Data'!G111)),NA())</f>
        <v>#N/A</v>
      </c>
      <c r="BN117" s="108" t="e">
        <f ca="true">+IF(AND(ISNUMBER(OFFSET('Hygiene Data'!$G$10,0,10*ROW('Hygiene Data'!G111))),'Data Summary'!EC117="Yes"),OFFSET('Hygiene Data'!$G$10,0,10*ROW('Hygiene Data'!G111)),NA())</f>
        <v>#N/A</v>
      </c>
      <c r="BO117" s="108" t="e">
        <f ca="true">+IF(AND(ISNUMBER(OFFSET('Hygiene Data'!$H$6,0,10*ROW('Hygiene Data'!H111))),'Data Summary'!ED117="Yes"),OFFSET('Hygiene Data'!$H$6,0,10*ROW('Hygiene Data'!H111)),NA())</f>
        <v>#N/A</v>
      </c>
      <c r="BP117" s="108" t="e">
        <f ca="true">+IF(AND(ISNUMBER(OFFSET('Hygiene Data'!$H$8,0,10*ROW('Hygiene Data'!H111))),'Data Summary'!EE117="Yes"),OFFSET('Hygiene Data'!$H$8,0,10*ROW('Hygiene Data'!H111)),NA())</f>
        <v>#N/A</v>
      </c>
      <c r="BQ117" s="108" t="e">
        <f ca="true">+IF(AND(ISNUMBER(OFFSET('Hygiene Data'!$H$10,0,10*ROW('Hygiene Data'!H111))),'Data Summary'!EF117="Yes"),OFFSET('Hygiene Data'!$H$10,0,10*ROW('Hygiene Data'!H111)),NA())</f>
        <v>#N/A</v>
      </c>
    </row>
    <row r="118" x14ac:dyDescent="0.2">
      <c r="A118" s="56" t="e">
        <f ca="true">+IF(OFFSET('Water Data'!$B$1,0,10*ROW('Water Data'!B112))="",NA(),OFFSET('Water Data'!$B$1,0,10*ROW('Water Data'!B112)))</f>
        <v>#N/A</v>
      </c>
      <c r="B118" s="56" t="e">
        <f ca="true">+IF(OFFSET('Water Data'!$A$3,0,10*ROW('Water Data'!A115))="",NA(),OFFSET('Water Data'!$A$3,0,10*ROW('Water Data'!A115)))</f>
        <v>#N/A</v>
      </c>
      <c r="C118" s="56" t="e">
        <f ca="true">+IF(OFFSET('Water Data'!$C$3,0,10*ROW('Water Data'!C115))="",NA(),OFFSET('Water Data'!$C$3,0,10*ROW('Water Data'!C115)))</f>
        <v>#N/A</v>
      </c>
      <c r="D118" s="57" t="e">
        <f ca="true">+IF(AND(ISNUMBER(OFFSET('Water Data'!$C$5,0,10*ROW('Water Data'!C112))),'Data Summary'!BS118="Yes"),100-OFFSET('Water Data'!$C$5,0,10*ROW('Water Data'!C112)),NA())</f>
        <v>#N/A</v>
      </c>
      <c r="E118" s="57" t="e">
        <f ca="true">+IF(AND(ISNUMBER(OFFSET('Water Data'!$C$7,0,10*ROW('Water Data'!C112))),'Data Summary'!BT118="Yes"),OFFSET('Water Data'!$C$7,0,10*ROW('Water Data'!C112)),NA())</f>
        <v>#N/A</v>
      </c>
      <c r="F118" s="57" t="e">
        <f ca="true">+IF(AND(ISNUMBER(OFFSET('Water Data'!$C$10,0,10*ROW('Water Data'!C112))),'Data Summary'!BU118="Yes"),OFFSET('Water Data'!$C$10,0,10*ROW('Water Data'!C112)),NA())</f>
        <v>#N/A</v>
      </c>
      <c r="G118" s="57" t="e">
        <f ca="true">+IF(AND(ISNUMBER(OFFSET('Water Data'!$D$5,0,10*ROW('Water Data'!D112))),'Data Summary'!BV118="Yes"),100-OFFSET('Water Data'!$D$5,0,10*ROW('Water Data'!D112)),NA())</f>
        <v>#N/A</v>
      </c>
      <c r="H118" s="57" t="e">
        <f ca="true">+IF(AND(ISNUMBER(OFFSET('Water Data'!$D$7,0,10*ROW('Water Data'!D112))),'Data Summary'!BW118="Yes"),OFFSET('Water Data'!$D$7,0,10*ROW('Water Data'!D112)),NA())</f>
        <v>#N/A</v>
      </c>
      <c r="I118" s="57" t="e">
        <f ca="true">+IF(AND(ISNUMBER(OFFSET('Water Data'!$D$10,0,10*ROW('Water Data'!D112))),'Data Summary'!BX118="Yes"),OFFSET('Water Data'!$D$10,0,10*ROW('Water Data'!D112)),NA())</f>
        <v>#N/A</v>
      </c>
      <c r="J118" s="57" t="e">
        <f ca="true">+IF(AND(ISNUMBER(OFFSET('Water Data'!$E$5,0,10*ROW('Water Data'!E112))),'Data Summary'!BY118="Yes"),100-OFFSET('Water Data'!$E$5,0,10*ROW('Water Data'!E112)),NA())</f>
        <v>#N/A</v>
      </c>
      <c r="K118" s="57" t="e">
        <f ca="true">+IF(AND(ISNUMBER(OFFSET('Water Data'!$E$7,0,10*ROW('Water Data'!E112))),'Data Summary'!BZ118="Yes"),OFFSET('Water Data'!$E$7,0,10*ROW('Water Data'!E112)),NA())</f>
        <v>#N/A</v>
      </c>
      <c r="L118" s="57" t="e">
        <f ca="true">+IF(AND(ISNUMBER(OFFSET('Water Data'!$E$10,0,10*ROW('Water Data'!E112))),'Data Summary'!CA118="Yes"),OFFSET('Water Data'!$E$10,0,10*ROW('Water Data'!E112)),NA())</f>
        <v>#N/A</v>
      </c>
      <c r="M118" s="57" t="e">
        <f ca="true">+IF(AND(ISNUMBER(OFFSET('Water Data'!$F$5,0,10*ROW('Water Data'!F112))),'Data Summary'!CB118="Yes"),100-OFFSET('Water Data'!$F$5,0,10*ROW('Water Data'!F112)),NA())</f>
        <v>#N/A</v>
      </c>
      <c r="N118" s="57" t="e">
        <f ca="true">+IF(AND(ISNUMBER(OFFSET('Water Data'!$F$7,0,10*ROW('Water Data'!F112))),'Data Summary'!CC118="Yes"),OFFSET('Water Data'!$F$7,0,10*ROW('Water Data'!F112)),NA())</f>
        <v>#N/A</v>
      </c>
      <c r="O118" s="57" t="e">
        <f ca="true">+IF(AND(ISNUMBER(OFFSET('Water Data'!$F$10,0,10*ROW('Water Data'!F112))),'Data Summary'!CD118="Yes"),OFFSET('Water Data'!$F$10,0,10*ROW('Water Data'!F112)),NA())</f>
        <v>#N/A</v>
      </c>
      <c r="P118" s="57" t="e">
        <f ca="true">+IF(AND(ISNUMBER(OFFSET('Water Data'!$G$5,0,10*ROW('Water Data'!G112))),'Data Summary'!CE118="Yes"),100-OFFSET('Water Data'!$G$5,0,10*ROW('Water Data'!G112)),NA())</f>
        <v>#N/A</v>
      </c>
      <c r="Q118" s="57" t="e">
        <f ca="true">+IF(AND(ISNUMBER(OFFSET('Water Data'!$G$7,0,10*ROW('Water Data'!G112))),'Data Summary'!CF118="Yes"),OFFSET('Water Data'!$G$7,0,10*ROW('Water Data'!G112)),NA())</f>
        <v>#N/A</v>
      </c>
      <c r="R118" s="57" t="e">
        <f ca="true">+IF(AND(ISNUMBER(OFFSET('Water Data'!$G$10,0,10*ROW('Water Data'!G112))),'Data Summary'!CG118="Yes"),OFFSET('Water Data'!$G$10,0,10*ROW('Water Data'!G112)),NA())</f>
        <v>#N/A</v>
      </c>
      <c r="S118" s="57" t="e">
        <f ca="true">+IF(AND(ISNUMBER(OFFSET('Water Data'!$H$5,0,10*ROW('Water Data'!H112))),'Data Summary'!CH118="Yes"),100-OFFSET('Water Data'!$H$5,0,10*ROW('Water Data'!H112)),NA())</f>
        <v>#N/A</v>
      </c>
      <c r="T118" s="57" t="e">
        <f ca="true">+IF(AND(ISNUMBER(OFFSET('Water Data'!$H$7,0,10*ROW('Water Data'!H112))),'Data Summary'!CI118="Yes"),OFFSET('Water Data'!$H$7,0,10*ROW('Water Data'!H112)),NA())</f>
        <v>#N/A</v>
      </c>
      <c r="U118" s="57" t="e">
        <f ca="true">+IF(AND(ISNUMBER(OFFSET('Water Data'!$H$10,0,10*ROW('Water Data'!H112))),'Data Summary'!CJ118="Yes"),OFFSET('Water Data'!$H$10,0,10*ROW('Water Data'!H112)),NA())</f>
        <v>#N/A</v>
      </c>
      <c r="V118" s="103" t="e">
        <f ca="true">+IF(AND(ISNUMBER(OFFSET('Sanitation Data'!$C$5,0,10*ROW('Sanitation Data'!C112))),'Data Summary'!CK118="Yes"),100-OFFSET('Sanitation Data'!$C$5,0,10*ROW('Sanitation Data'!C112)),NA())</f>
        <v>#N/A</v>
      </c>
      <c r="W118" s="103" t="e">
        <f ca="true">+IF(AND(ISNUMBER(OFFSET('Sanitation Data'!$C$7,0,10*ROW('Sanitation Data'!C112))),'Data Summary'!CL118="Yes"),OFFSET('Sanitation Data'!$C$7,0,10*ROW('Sanitation Data'!C112)),NA())</f>
        <v>#N/A</v>
      </c>
      <c r="X118" s="103" t="e">
        <f ca="true">+IF(AND(ISNUMBER(OFFSET('Sanitation Data'!$C$11,0,10*ROW('Sanitation Data'!C112))),'Data Summary'!CM118="Yes"),OFFSET('Sanitation Data'!$C$11,0,10*ROW('Sanitation Data'!C112)),NA())</f>
        <v>#N/A</v>
      </c>
      <c r="Y118" s="103" t="e">
        <f ca="true">+IF(AND(ISNUMBER(OFFSET('Sanitation Data'!$C$12,0,10*ROW('Sanitation Data'!C112))),'Data Summary'!CN118="Yes"),OFFSET('Sanitation Data'!$C$12,0,10*ROW('Sanitation Data'!C112)),NA())</f>
        <v>#N/A</v>
      </c>
      <c r="Z118" s="103" t="e">
        <f ca="true">+IF(AND(ISNUMBER(OFFSET('Sanitation Data'!$C$13,0,10*ROW('Sanitation Data'!C112))),'Data Summary'!CO118="Yes"),OFFSET('Sanitation Data'!$C$13,0,10*ROW('Sanitation Data'!C112)),NA())</f>
        <v>#N/A</v>
      </c>
      <c r="AA118" s="103" t="e">
        <f ca="true">+IF(AND(ISNUMBER(OFFSET('Sanitation Data'!$D$5,0,10*ROW('Sanitation Data'!D112))),'Data Summary'!CP118="Yes"),100-OFFSET('Sanitation Data'!$D$5,0,10*ROW('Sanitation Data'!D112)),NA())</f>
        <v>#N/A</v>
      </c>
      <c r="AB118" s="103" t="e">
        <f ca="true">+IF(AND(ISNUMBER(OFFSET('Sanitation Data'!$D$7,0,10*ROW('Sanitation Data'!D112))),'Data Summary'!CQ118="Yes"),OFFSET('Sanitation Data'!$D$7,0,10*ROW('Sanitation Data'!D112)),NA())</f>
        <v>#N/A</v>
      </c>
      <c r="AC118" s="103" t="e">
        <f ca="true">+IF(AND(ISNUMBER(OFFSET('Sanitation Data'!$D$11,0,10*ROW('Sanitation Data'!D112))),'Data Summary'!CR118="Yes"),OFFSET('Sanitation Data'!$D$11,0,10*ROW('Sanitation Data'!D112)),NA())</f>
        <v>#N/A</v>
      </c>
      <c r="AD118" s="103" t="e">
        <f ca="true">+IF(AND(ISNUMBER(OFFSET('Sanitation Data'!$D$12,0,10*ROW('Sanitation Data'!D112))),'Data Summary'!CS118="Yes"),OFFSET('Sanitation Data'!$D$12,0,10*ROW('Sanitation Data'!D112)),NA())</f>
        <v>#N/A</v>
      </c>
      <c r="AE118" s="103" t="e">
        <f ca="true">+IF(AND(ISNUMBER(OFFSET('Sanitation Data'!$D$13,0,10*ROW('Sanitation Data'!D112))),'Data Summary'!CT118="Yes"),OFFSET('Sanitation Data'!$D$13,0,10*ROW('Sanitation Data'!D112)),NA())</f>
        <v>#N/A</v>
      </c>
      <c r="AF118" s="103" t="e">
        <f ca="true">+IF(AND(ISNUMBER(OFFSET('Sanitation Data'!$E$5,0,10*ROW('Sanitation Data'!E112))),'Data Summary'!CU118="Yes"),100-OFFSET('Sanitation Data'!$E$5,0,10*ROW('Sanitation Data'!E112)),NA())</f>
        <v>#N/A</v>
      </c>
      <c r="AG118" s="103" t="e">
        <f ca="true">+IF(AND(ISNUMBER(OFFSET('Sanitation Data'!$E$7,0,10*ROW('Sanitation Data'!E112))),'Data Summary'!CV118="Yes"),OFFSET('Sanitation Data'!$E$7,0,10*ROW('Sanitation Data'!E112)),NA())</f>
        <v>#N/A</v>
      </c>
      <c r="AH118" s="103" t="e">
        <f ca="true">+IF(AND(ISNUMBER(OFFSET('Sanitation Data'!$E$11,0,10*ROW('Sanitation Data'!E112))),'Data Summary'!CW118="Yes"),OFFSET('Sanitation Data'!$E$11,0,10*ROW('Sanitation Data'!E112)),NA())</f>
        <v>#N/A</v>
      </c>
      <c r="AI118" s="103" t="e">
        <f ca="true">+IF(AND(ISNUMBER(OFFSET('Sanitation Data'!$E$12,0,10*ROW('Sanitation Data'!E112))),'Data Summary'!CX118="Yes"),OFFSET('Sanitation Data'!$E$12,0,10*ROW('Sanitation Data'!E112)),NA())</f>
        <v>#N/A</v>
      </c>
      <c r="AJ118" s="103" t="e">
        <f ca="true">+IF(AND(ISNUMBER(OFFSET('Sanitation Data'!$E$13,0,10*ROW('Sanitation Data'!E112))),'Data Summary'!CY118="Yes"),OFFSET('Sanitation Data'!$E$13,0,10*ROW('Sanitation Data'!E112)),NA())</f>
        <v>#N/A</v>
      </c>
      <c r="AK118" s="103" t="e">
        <f ca="true">+IF(AND(ISNUMBER(OFFSET('Sanitation Data'!$F$5,0,10*ROW('Sanitation Data'!F112))),'Data Summary'!CZ118="Yes"),100-OFFSET('Sanitation Data'!$F$5,0,10*ROW('Sanitation Data'!F112)),NA())</f>
        <v>#N/A</v>
      </c>
      <c r="AL118" s="103" t="e">
        <f ca="true">+IF(AND(ISNUMBER(OFFSET('Sanitation Data'!$F$7,0,10*ROW('Sanitation Data'!F112))),'Data Summary'!DA118="Yes"),OFFSET('Sanitation Data'!$F$7,0,10*ROW('Sanitation Data'!F112)),NA())</f>
        <v>#N/A</v>
      </c>
      <c r="AM118" s="103" t="e">
        <f ca="true">+IF(AND(ISNUMBER(OFFSET('Sanitation Data'!$F$11,0,10*ROW('Sanitation Data'!F112))),'Data Summary'!DB118="Yes"),OFFSET('Sanitation Data'!$F$11,0,10*ROW('Sanitation Data'!F112)),NA())</f>
        <v>#N/A</v>
      </c>
      <c r="AN118" s="103" t="e">
        <f ca="true">+IF(AND(ISNUMBER(OFFSET('Sanitation Data'!$F$12,0,10*ROW('Sanitation Data'!F112))),'Data Summary'!DC118="Yes"),OFFSET('Sanitation Data'!$F$12,0,10*ROW('Sanitation Data'!F112)),NA())</f>
        <v>#N/A</v>
      </c>
      <c r="AO118" s="103" t="e">
        <f ca="true">+IF(AND(ISNUMBER(OFFSET('Sanitation Data'!$F$13,0,10*ROW('Sanitation Data'!F112))),'Data Summary'!DD118="Yes"),OFFSET('Sanitation Data'!$F$13,0,10*ROW('Sanitation Data'!F112)),NA())</f>
        <v>#N/A</v>
      </c>
      <c r="AP118" s="103" t="e">
        <f ca="true">+IF(AND(ISNUMBER(OFFSET('Sanitation Data'!$G$5,0,10*ROW('Sanitation Data'!G112))),'Data Summary'!DE118="Yes"),100-OFFSET('Sanitation Data'!$G$5,0,10*ROW('Sanitation Data'!G112)),NA())</f>
        <v>#N/A</v>
      </c>
      <c r="AQ118" s="103" t="e">
        <f ca="true">+IF(AND(ISNUMBER(OFFSET('Sanitation Data'!$G$7,0,10*ROW('Sanitation Data'!G112))),'Data Summary'!DF118="Yes"),OFFSET('Sanitation Data'!$G$7,0,10*ROW('Sanitation Data'!G112)),NA())</f>
        <v>#N/A</v>
      </c>
      <c r="AR118" s="103" t="e">
        <f ca="true">+IF(AND(ISNUMBER(OFFSET('Sanitation Data'!$G$11,0,10*ROW('Sanitation Data'!G112))),'Data Summary'!DG118="Yes"),OFFSET('Sanitation Data'!$G$11,0,10*ROW('Sanitation Data'!G112)),NA())</f>
        <v>#N/A</v>
      </c>
      <c r="AS118" s="103" t="e">
        <f ca="true">+IF(AND(ISNUMBER(OFFSET('Sanitation Data'!$G$12,0,10*ROW('Sanitation Data'!G112))),'Data Summary'!DH118="Yes"),OFFSET('Sanitation Data'!$G$12,0,10*ROW('Sanitation Data'!G112)),NA())</f>
        <v>#N/A</v>
      </c>
      <c r="AT118" s="103" t="e">
        <f ca="true">+IF(AND(ISNUMBER(OFFSET('Sanitation Data'!$G$13,0,10*ROW('Sanitation Data'!G112))),'Data Summary'!DI118="Yes"),OFFSET('Sanitation Data'!$G$13,0,10*ROW('Sanitation Data'!G112)),NA())</f>
        <v>#N/A</v>
      </c>
      <c r="AU118" s="103" t="e">
        <f ca="true">+IF(AND(ISNUMBER(OFFSET('Sanitation Data'!$H$5,0,10*ROW('Sanitation Data'!H112))),'Data Summary'!DJ118="Yes"),100-OFFSET('Sanitation Data'!$H$5,0,10*ROW('Sanitation Data'!H112)),NA())</f>
        <v>#N/A</v>
      </c>
      <c r="AV118" s="103" t="e">
        <f ca="true">+IF(AND(ISNUMBER(OFFSET('Sanitation Data'!$H$7,0,10*ROW('Sanitation Data'!H112))),'Data Summary'!DK118="Yes"),OFFSET('Sanitation Data'!$H$7,0,10*ROW('Sanitation Data'!H112)),NA())</f>
        <v>#N/A</v>
      </c>
      <c r="AW118" s="103" t="e">
        <f ca="true">+IF(AND(ISNUMBER(OFFSET('Sanitation Data'!$H$11,0,10*ROW('Sanitation Data'!H112))),'Data Summary'!DL118="Yes"),OFFSET('Sanitation Data'!$H$11,0,10*ROW('Sanitation Data'!H112)),NA())</f>
        <v>#N/A</v>
      </c>
      <c r="AX118" s="103" t="e">
        <f ca="true">+IF(AND(ISNUMBER(OFFSET('Sanitation Data'!$H$12,0,10*ROW('Sanitation Data'!H112))),'Data Summary'!DM118="Yes"),OFFSET('Sanitation Data'!$H$12,0,10*ROW('Sanitation Data'!H112)),NA())</f>
        <v>#N/A</v>
      </c>
      <c r="AY118" s="103" t="e">
        <f ca="true">+IF(AND(ISNUMBER(OFFSET('Sanitation Data'!$H$13,0,10*ROW('Sanitation Data'!H112))),'Data Summary'!DN118="Yes"),OFFSET('Sanitation Data'!$H$13,0,10*ROW('Sanitation Data'!H112)),NA())</f>
        <v>#N/A</v>
      </c>
      <c r="AZ118" s="108" t="e">
        <f ca="true">+IF(AND(ISNUMBER(OFFSET('Hygiene Data'!$C$6,0,10*ROW('Hygiene Data'!C112))),'Data Summary'!DO118="Yes"),OFFSET('Hygiene Data'!$C$6,0,10*ROW('Hygiene Data'!C112)),NA())</f>
        <v>#N/A</v>
      </c>
      <c r="BA118" s="108" t="e">
        <f ca="true">+IF(AND(ISNUMBER(OFFSET('Hygiene Data'!$C$8,0,10*ROW('Hygiene Data'!C112))),'Data Summary'!DP118="Yes"),OFFSET('Hygiene Data'!$C$8,0,10*ROW('Hygiene Data'!C112)),NA())</f>
        <v>#N/A</v>
      </c>
      <c r="BB118" s="108" t="e">
        <f ca="true">+IF(AND(ISNUMBER(OFFSET('Hygiene Data'!$C$10,0,10*ROW('Hygiene Data'!C112))),'Data Summary'!DQ118="Yes"),OFFSET('Hygiene Data'!$C$10,0,10*ROW('Hygiene Data'!C112)),NA())</f>
        <v>#N/A</v>
      </c>
      <c r="BC118" s="108" t="e">
        <f ca="true">+IF(AND(ISNUMBER(OFFSET('Hygiene Data'!$D$6,0,10*ROW('Hygiene Data'!D112))),'Data Summary'!DR118="Yes"),OFFSET('Hygiene Data'!$D$6,0,10*ROW('Hygiene Data'!D112)),NA())</f>
        <v>#N/A</v>
      </c>
      <c r="BD118" s="108" t="e">
        <f ca="true">+IF(AND(ISNUMBER(OFFSET('Hygiene Data'!$D$8,0,10*ROW('Hygiene Data'!D112))),'Data Summary'!DS118="Yes"),OFFSET('Hygiene Data'!$D$8,0,10*ROW('Hygiene Data'!D112)),NA())</f>
        <v>#N/A</v>
      </c>
      <c r="BE118" s="108" t="e">
        <f ca="true">+IF(AND(ISNUMBER(OFFSET('Hygiene Data'!$D$10,0,10*ROW('Hygiene Data'!D112))),'Data Summary'!DT118="Yes"),OFFSET('Hygiene Data'!$D$10,0,10*ROW('Hygiene Data'!D112)),NA())</f>
        <v>#N/A</v>
      </c>
      <c r="BF118" s="108" t="e">
        <f ca="true">+IF(AND(ISNUMBER(OFFSET('Hygiene Data'!$E$6,0,10*ROW('Hygiene Data'!E112))),'Data Summary'!DU118="Yes"),OFFSET('Hygiene Data'!$E$6,0,10*ROW('Hygiene Data'!E112)),NA())</f>
        <v>#N/A</v>
      </c>
      <c r="BG118" s="108" t="e">
        <f ca="true">+IF(AND(ISNUMBER(OFFSET('Hygiene Data'!$E$8,0,10*ROW('Hygiene Data'!E112))),'Data Summary'!DV118="Yes"),OFFSET('Hygiene Data'!$E$8,0,10*ROW('Hygiene Data'!E112)),NA())</f>
        <v>#N/A</v>
      </c>
      <c r="BH118" s="108" t="e">
        <f ca="true">+IF(AND(ISNUMBER(OFFSET('Hygiene Data'!$E$10,0,10*ROW('Hygiene Data'!E112))),'Data Summary'!DW118="Yes"),OFFSET('Hygiene Data'!$E$10,0,10*ROW('Hygiene Data'!E112)),NA())</f>
        <v>#N/A</v>
      </c>
      <c r="BI118" s="108" t="e">
        <f ca="true">+IF(AND(ISNUMBER(OFFSET('Hygiene Data'!$F$6,0,10*ROW('Hygiene Data'!F112))),'Data Summary'!DX118="Yes"),OFFSET('Hygiene Data'!$F$6,0,10*ROW('Hygiene Data'!F112)),NA())</f>
        <v>#N/A</v>
      </c>
      <c r="BJ118" s="108" t="e">
        <f ca="true">+IF(AND(ISNUMBER(OFFSET('Hygiene Data'!$F$8,0,10*ROW('Hygiene Data'!F112))),'Data Summary'!DY118="Yes"),OFFSET('Hygiene Data'!$F$8,0,10*ROW('Hygiene Data'!F112)),NA())</f>
        <v>#N/A</v>
      </c>
      <c r="BK118" s="108" t="e">
        <f ca="true">+IF(AND(ISNUMBER(OFFSET('Hygiene Data'!$F$10,0,10*ROW('Hygiene Data'!F112))),'Data Summary'!DZ118="Yes"),OFFSET('Hygiene Data'!$F$10,0,10*ROW('Hygiene Data'!F112)),NA())</f>
        <v>#N/A</v>
      </c>
      <c r="BL118" s="108" t="e">
        <f ca="true">+IF(AND(ISNUMBER(OFFSET('Hygiene Data'!$G$6,0,10*ROW('Hygiene Data'!G112))),'Data Summary'!EA118="Yes"),OFFSET('Hygiene Data'!$G$6,0,10*ROW('Hygiene Data'!G112)),NA())</f>
        <v>#N/A</v>
      </c>
      <c r="BM118" s="108" t="e">
        <f ca="true">+IF(AND(ISNUMBER(OFFSET('Hygiene Data'!$G$8,0,10*ROW('Hygiene Data'!G112))),'Data Summary'!EB118="Yes"),OFFSET('Hygiene Data'!$G$8,0,10*ROW('Hygiene Data'!G112)),NA())</f>
        <v>#N/A</v>
      </c>
      <c r="BN118" s="108" t="e">
        <f ca="true">+IF(AND(ISNUMBER(OFFSET('Hygiene Data'!$G$10,0,10*ROW('Hygiene Data'!G112))),'Data Summary'!EC118="Yes"),OFFSET('Hygiene Data'!$G$10,0,10*ROW('Hygiene Data'!G112)),NA())</f>
        <v>#N/A</v>
      </c>
      <c r="BO118" s="108" t="e">
        <f ca="true">+IF(AND(ISNUMBER(OFFSET('Hygiene Data'!$H$6,0,10*ROW('Hygiene Data'!H112))),'Data Summary'!ED118="Yes"),OFFSET('Hygiene Data'!$H$6,0,10*ROW('Hygiene Data'!H112)),NA())</f>
        <v>#N/A</v>
      </c>
      <c r="BP118" s="108" t="e">
        <f ca="true">+IF(AND(ISNUMBER(OFFSET('Hygiene Data'!$H$8,0,10*ROW('Hygiene Data'!H112))),'Data Summary'!EE118="Yes"),OFFSET('Hygiene Data'!$H$8,0,10*ROW('Hygiene Data'!H112)),NA())</f>
        <v>#N/A</v>
      </c>
      <c r="BQ118" s="108" t="e">
        <f ca="true">+IF(AND(ISNUMBER(OFFSET('Hygiene Data'!$H$10,0,10*ROW('Hygiene Data'!H112))),'Data Summary'!EF118="Yes"),OFFSET('Hygiene Data'!$H$10,0,10*ROW('Hygiene Data'!H112)),NA())</f>
        <v>#N/A</v>
      </c>
    </row>
    <row r="119" x14ac:dyDescent="0.2">
      <c r="A119" s="56" t="e">
        <f ca="true">+IF(OFFSET('Water Data'!$B$1,0,10*ROW('Water Data'!B113))="",NA(),OFFSET('Water Data'!$B$1,0,10*ROW('Water Data'!B113)))</f>
        <v>#N/A</v>
      </c>
      <c r="B119" s="56" t="e">
        <f ca="true">+IF(OFFSET('Water Data'!$A$3,0,10*ROW('Water Data'!A116))="",NA(),OFFSET('Water Data'!$A$3,0,10*ROW('Water Data'!A116)))</f>
        <v>#N/A</v>
      </c>
      <c r="C119" s="56" t="e">
        <f ca="true">+IF(OFFSET('Water Data'!$C$3,0,10*ROW('Water Data'!C116))="",NA(),OFFSET('Water Data'!$C$3,0,10*ROW('Water Data'!C116)))</f>
        <v>#N/A</v>
      </c>
      <c r="D119" s="57" t="e">
        <f ca="true">+IF(AND(ISNUMBER(OFFSET('Water Data'!$C$5,0,10*ROW('Water Data'!C113))),'Data Summary'!BS119="Yes"),100-OFFSET('Water Data'!$C$5,0,10*ROW('Water Data'!C113)),NA())</f>
        <v>#N/A</v>
      </c>
      <c r="E119" s="57" t="e">
        <f ca="true">+IF(AND(ISNUMBER(OFFSET('Water Data'!$C$7,0,10*ROW('Water Data'!C113))),'Data Summary'!BT119="Yes"),OFFSET('Water Data'!$C$7,0,10*ROW('Water Data'!C113)),NA())</f>
        <v>#N/A</v>
      </c>
      <c r="F119" s="57" t="e">
        <f ca="true">+IF(AND(ISNUMBER(OFFSET('Water Data'!$C$10,0,10*ROW('Water Data'!C113))),'Data Summary'!BU119="Yes"),OFFSET('Water Data'!$C$10,0,10*ROW('Water Data'!C113)),NA())</f>
        <v>#N/A</v>
      </c>
      <c r="G119" s="57" t="e">
        <f ca="true">+IF(AND(ISNUMBER(OFFSET('Water Data'!$D$5,0,10*ROW('Water Data'!D113))),'Data Summary'!BV119="Yes"),100-OFFSET('Water Data'!$D$5,0,10*ROW('Water Data'!D113)),NA())</f>
        <v>#N/A</v>
      </c>
      <c r="H119" s="57" t="e">
        <f ca="true">+IF(AND(ISNUMBER(OFFSET('Water Data'!$D$7,0,10*ROW('Water Data'!D113))),'Data Summary'!BW119="Yes"),OFFSET('Water Data'!$D$7,0,10*ROW('Water Data'!D113)),NA())</f>
        <v>#N/A</v>
      </c>
      <c r="I119" s="57" t="e">
        <f ca="true">+IF(AND(ISNUMBER(OFFSET('Water Data'!$D$10,0,10*ROW('Water Data'!D113))),'Data Summary'!BX119="Yes"),OFFSET('Water Data'!$D$10,0,10*ROW('Water Data'!D113)),NA())</f>
        <v>#N/A</v>
      </c>
      <c r="J119" s="57" t="e">
        <f ca="true">+IF(AND(ISNUMBER(OFFSET('Water Data'!$E$5,0,10*ROW('Water Data'!E113))),'Data Summary'!BY119="Yes"),100-OFFSET('Water Data'!$E$5,0,10*ROW('Water Data'!E113)),NA())</f>
        <v>#N/A</v>
      </c>
      <c r="K119" s="57" t="e">
        <f ca="true">+IF(AND(ISNUMBER(OFFSET('Water Data'!$E$7,0,10*ROW('Water Data'!E113))),'Data Summary'!BZ119="Yes"),OFFSET('Water Data'!$E$7,0,10*ROW('Water Data'!E113)),NA())</f>
        <v>#N/A</v>
      </c>
      <c r="L119" s="57" t="e">
        <f ca="true">+IF(AND(ISNUMBER(OFFSET('Water Data'!$E$10,0,10*ROW('Water Data'!E113))),'Data Summary'!CA119="Yes"),OFFSET('Water Data'!$E$10,0,10*ROW('Water Data'!E113)),NA())</f>
        <v>#N/A</v>
      </c>
      <c r="M119" s="57" t="e">
        <f ca="true">+IF(AND(ISNUMBER(OFFSET('Water Data'!$F$5,0,10*ROW('Water Data'!F113))),'Data Summary'!CB119="Yes"),100-OFFSET('Water Data'!$F$5,0,10*ROW('Water Data'!F113)),NA())</f>
        <v>#N/A</v>
      </c>
      <c r="N119" s="57" t="e">
        <f ca="true">+IF(AND(ISNUMBER(OFFSET('Water Data'!$F$7,0,10*ROW('Water Data'!F113))),'Data Summary'!CC119="Yes"),OFFSET('Water Data'!$F$7,0,10*ROW('Water Data'!F113)),NA())</f>
        <v>#N/A</v>
      </c>
      <c r="O119" s="57" t="e">
        <f ca="true">+IF(AND(ISNUMBER(OFFSET('Water Data'!$F$10,0,10*ROW('Water Data'!F113))),'Data Summary'!CD119="Yes"),OFFSET('Water Data'!$F$10,0,10*ROW('Water Data'!F113)),NA())</f>
        <v>#N/A</v>
      </c>
      <c r="P119" s="57" t="e">
        <f ca="true">+IF(AND(ISNUMBER(OFFSET('Water Data'!$G$5,0,10*ROW('Water Data'!G113))),'Data Summary'!CE119="Yes"),100-OFFSET('Water Data'!$G$5,0,10*ROW('Water Data'!G113)),NA())</f>
        <v>#N/A</v>
      </c>
      <c r="Q119" s="57" t="e">
        <f ca="true">+IF(AND(ISNUMBER(OFFSET('Water Data'!$G$7,0,10*ROW('Water Data'!G113))),'Data Summary'!CF119="Yes"),OFFSET('Water Data'!$G$7,0,10*ROW('Water Data'!G113)),NA())</f>
        <v>#N/A</v>
      </c>
      <c r="R119" s="57" t="e">
        <f ca="true">+IF(AND(ISNUMBER(OFFSET('Water Data'!$G$10,0,10*ROW('Water Data'!G113))),'Data Summary'!CG119="Yes"),OFFSET('Water Data'!$G$10,0,10*ROW('Water Data'!G113)),NA())</f>
        <v>#N/A</v>
      </c>
      <c r="S119" s="57" t="e">
        <f ca="true">+IF(AND(ISNUMBER(OFFSET('Water Data'!$H$5,0,10*ROW('Water Data'!H113))),'Data Summary'!CH119="Yes"),100-OFFSET('Water Data'!$H$5,0,10*ROW('Water Data'!H113)),NA())</f>
        <v>#N/A</v>
      </c>
      <c r="T119" s="57" t="e">
        <f ca="true">+IF(AND(ISNUMBER(OFFSET('Water Data'!$H$7,0,10*ROW('Water Data'!H113))),'Data Summary'!CI119="Yes"),OFFSET('Water Data'!$H$7,0,10*ROW('Water Data'!H113)),NA())</f>
        <v>#N/A</v>
      </c>
      <c r="U119" s="57" t="e">
        <f ca="true">+IF(AND(ISNUMBER(OFFSET('Water Data'!$H$10,0,10*ROW('Water Data'!H113))),'Data Summary'!CJ119="Yes"),OFFSET('Water Data'!$H$10,0,10*ROW('Water Data'!H113)),NA())</f>
        <v>#N/A</v>
      </c>
      <c r="V119" s="103" t="e">
        <f ca="true">+IF(AND(ISNUMBER(OFFSET('Sanitation Data'!$C$5,0,10*ROW('Sanitation Data'!C113))),'Data Summary'!CK119="Yes"),100-OFFSET('Sanitation Data'!$C$5,0,10*ROW('Sanitation Data'!C113)),NA())</f>
        <v>#N/A</v>
      </c>
      <c r="W119" s="103" t="e">
        <f ca="true">+IF(AND(ISNUMBER(OFFSET('Sanitation Data'!$C$7,0,10*ROW('Sanitation Data'!C113))),'Data Summary'!CL119="Yes"),OFFSET('Sanitation Data'!$C$7,0,10*ROW('Sanitation Data'!C113)),NA())</f>
        <v>#N/A</v>
      </c>
      <c r="X119" s="103" t="e">
        <f ca="true">+IF(AND(ISNUMBER(OFFSET('Sanitation Data'!$C$11,0,10*ROW('Sanitation Data'!C113))),'Data Summary'!CM119="Yes"),OFFSET('Sanitation Data'!$C$11,0,10*ROW('Sanitation Data'!C113)),NA())</f>
        <v>#N/A</v>
      </c>
      <c r="Y119" s="103" t="e">
        <f ca="true">+IF(AND(ISNUMBER(OFFSET('Sanitation Data'!$C$12,0,10*ROW('Sanitation Data'!C113))),'Data Summary'!CN119="Yes"),OFFSET('Sanitation Data'!$C$12,0,10*ROW('Sanitation Data'!C113)),NA())</f>
        <v>#N/A</v>
      </c>
      <c r="Z119" s="103" t="e">
        <f ca="true">+IF(AND(ISNUMBER(OFFSET('Sanitation Data'!$C$13,0,10*ROW('Sanitation Data'!C113))),'Data Summary'!CO119="Yes"),OFFSET('Sanitation Data'!$C$13,0,10*ROW('Sanitation Data'!C113)),NA())</f>
        <v>#N/A</v>
      </c>
      <c r="AA119" s="103" t="e">
        <f ca="true">+IF(AND(ISNUMBER(OFFSET('Sanitation Data'!$D$5,0,10*ROW('Sanitation Data'!D113))),'Data Summary'!CP119="Yes"),100-OFFSET('Sanitation Data'!$D$5,0,10*ROW('Sanitation Data'!D113)),NA())</f>
        <v>#N/A</v>
      </c>
      <c r="AB119" s="103" t="e">
        <f ca="true">+IF(AND(ISNUMBER(OFFSET('Sanitation Data'!$D$7,0,10*ROW('Sanitation Data'!D113))),'Data Summary'!CQ119="Yes"),OFFSET('Sanitation Data'!$D$7,0,10*ROW('Sanitation Data'!D113)),NA())</f>
        <v>#N/A</v>
      </c>
      <c r="AC119" s="103" t="e">
        <f ca="true">+IF(AND(ISNUMBER(OFFSET('Sanitation Data'!$D$11,0,10*ROW('Sanitation Data'!D113))),'Data Summary'!CR119="Yes"),OFFSET('Sanitation Data'!$D$11,0,10*ROW('Sanitation Data'!D113)),NA())</f>
        <v>#N/A</v>
      </c>
      <c r="AD119" s="103" t="e">
        <f ca="true">+IF(AND(ISNUMBER(OFFSET('Sanitation Data'!$D$12,0,10*ROW('Sanitation Data'!D113))),'Data Summary'!CS119="Yes"),OFFSET('Sanitation Data'!$D$12,0,10*ROW('Sanitation Data'!D113)),NA())</f>
        <v>#N/A</v>
      </c>
      <c r="AE119" s="103" t="e">
        <f ca="true">+IF(AND(ISNUMBER(OFFSET('Sanitation Data'!$D$13,0,10*ROW('Sanitation Data'!D113))),'Data Summary'!CT119="Yes"),OFFSET('Sanitation Data'!$D$13,0,10*ROW('Sanitation Data'!D113)),NA())</f>
        <v>#N/A</v>
      </c>
      <c r="AF119" s="103" t="e">
        <f ca="true">+IF(AND(ISNUMBER(OFFSET('Sanitation Data'!$E$5,0,10*ROW('Sanitation Data'!E113))),'Data Summary'!CU119="Yes"),100-OFFSET('Sanitation Data'!$E$5,0,10*ROW('Sanitation Data'!E113)),NA())</f>
        <v>#N/A</v>
      </c>
      <c r="AG119" s="103" t="e">
        <f ca="true">+IF(AND(ISNUMBER(OFFSET('Sanitation Data'!$E$7,0,10*ROW('Sanitation Data'!E113))),'Data Summary'!CV119="Yes"),OFFSET('Sanitation Data'!$E$7,0,10*ROW('Sanitation Data'!E113)),NA())</f>
        <v>#N/A</v>
      </c>
      <c r="AH119" s="103" t="e">
        <f ca="true">+IF(AND(ISNUMBER(OFFSET('Sanitation Data'!$E$11,0,10*ROW('Sanitation Data'!E113))),'Data Summary'!CW119="Yes"),OFFSET('Sanitation Data'!$E$11,0,10*ROW('Sanitation Data'!E113)),NA())</f>
        <v>#N/A</v>
      </c>
      <c r="AI119" s="103" t="e">
        <f ca="true">+IF(AND(ISNUMBER(OFFSET('Sanitation Data'!$E$12,0,10*ROW('Sanitation Data'!E113))),'Data Summary'!CX119="Yes"),OFFSET('Sanitation Data'!$E$12,0,10*ROW('Sanitation Data'!E113)),NA())</f>
        <v>#N/A</v>
      </c>
      <c r="AJ119" s="103" t="e">
        <f ca="true">+IF(AND(ISNUMBER(OFFSET('Sanitation Data'!$E$13,0,10*ROW('Sanitation Data'!E113))),'Data Summary'!CY119="Yes"),OFFSET('Sanitation Data'!$E$13,0,10*ROW('Sanitation Data'!E113)),NA())</f>
        <v>#N/A</v>
      </c>
      <c r="AK119" s="103" t="e">
        <f ca="true">+IF(AND(ISNUMBER(OFFSET('Sanitation Data'!$F$5,0,10*ROW('Sanitation Data'!F113))),'Data Summary'!CZ119="Yes"),100-OFFSET('Sanitation Data'!$F$5,0,10*ROW('Sanitation Data'!F113)),NA())</f>
        <v>#N/A</v>
      </c>
      <c r="AL119" s="103" t="e">
        <f ca="true">+IF(AND(ISNUMBER(OFFSET('Sanitation Data'!$F$7,0,10*ROW('Sanitation Data'!F113))),'Data Summary'!DA119="Yes"),OFFSET('Sanitation Data'!$F$7,0,10*ROW('Sanitation Data'!F113)),NA())</f>
        <v>#N/A</v>
      </c>
      <c r="AM119" s="103" t="e">
        <f ca="true">+IF(AND(ISNUMBER(OFFSET('Sanitation Data'!$F$11,0,10*ROW('Sanitation Data'!F113))),'Data Summary'!DB119="Yes"),OFFSET('Sanitation Data'!$F$11,0,10*ROW('Sanitation Data'!F113)),NA())</f>
        <v>#N/A</v>
      </c>
      <c r="AN119" s="103" t="e">
        <f ca="true">+IF(AND(ISNUMBER(OFFSET('Sanitation Data'!$F$12,0,10*ROW('Sanitation Data'!F113))),'Data Summary'!DC119="Yes"),OFFSET('Sanitation Data'!$F$12,0,10*ROW('Sanitation Data'!F113)),NA())</f>
        <v>#N/A</v>
      </c>
      <c r="AO119" s="103" t="e">
        <f ca="true">+IF(AND(ISNUMBER(OFFSET('Sanitation Data'!$F$13,0,10*ROW('Sanitation Data'!F113))),'Data Summary'!DD119="Yes"),OFFSET('Sanitation Data'!$F$13,0,10*ROW('Sanitation Data'!F113)),NA())</f>
        <v>#N/A</v>
      </c>
      <c r="AP119" s="103" t="e">
        <f ca="true">+IF(AND(ISNUMBER(OFFSET('Sanitation Data'!$G$5,0,10*ROW('Sanitation Data'!G113))),'Data Summary'!DE119="Yes"),100-OFFSET('Sanitation Data'!$G$5,0,10*ROW('Sanitation Data'!G113)),NA())</f>
        <v>#N/A</v>
      </c>
      <c r="AQ119" s="103" t="e">
        <f ca="true">+IF(AND(ISNUMBER(OFFSET('Sanitation Data'!$G$7,0,10*ROW('Sanitation Data'!G113))),'Data Summary'!DF119="Yes"),OFFSET('Sanitation Data'!$G$7,0,10*ROW('Sanitation Data'!G113)),NA())</f>
        <v>#N/A</v>
      </c>
      <c r="AR119" s="103" t="e">
        <f ca="true">+IF(AND(ISNUMBER(OFFSET('Sanitation Data'!$G$11,0,10*ROW('Sanitation Data'!G113))),'Data Summary'!DG119="Yes"),OFFSET('Sanitation Data'!$G$11,0,10*ROW('Sanitation Data'!G113)),NA())</f>
        <v>#N/A</v>
      </c>
      <c r="AS119" s="103" t="e">
        <f ca="true">+IF(AND(ISNUMBER(OFFSET('Sanitation Data'!$G$12,0,10*ROW('Sanitation Data'!G113))),'Data Summary'!DH119="Yes"),OFFSET('Sanitation Data'!$G$12,0,10*ROW('Sanitation Data'!G113)),NA())</f>
        <v>#N/A</v>
      </c>
      <c r="AT119" s="103" t="e">
        <f ca="true">+IF(AND(ISNUMBER(OFFSET('Sanitation Data'!$G$13,0,10*ROW('Sanitation Data'!G113))),'Data Summary'!DI119="Yes"),OFFSET('Sanitation Data'!$G$13,0,10*ROW('Sanitation Data'!G113)),NA())</f>
        <v>#N/A</v>
      </c>
      <c r="AU119" s="103" t="e">
        <f ca="true">+IF(AND(ISNUMBER(OFFSET('Sanitation Data'!$H$5,0,10*ROW('Sanitation Data'!H113))),'Data Summary'!DJ119="Yes"),100-OFFSET('Sanitation Data'!$H$5,0,10*ROW('Sanitation Data'!H113)),NA())</f>
        <v>#N/A</v>
      </c>
      <c r="AV119" s="103" t="e">
        <f ca="true">+IF(AND(ISNUMBER(OFFSET('Sanitation Data'!$H$7,0,10*ROW('Sanitation Data'!H113))),'Data Summary'!DK119="Yes"),OFFSET('Sanitation Data'!$H$7,0,10*ROW('Sanitation Data'!H113)),NA())</f>
        <v>#N/A</v>
      </c>
      <c r="AW119" s="103" t="e">
        <f ca="true">+IF(AND(ISNUMBER(OFFSET('Sanitation Data'!$H$11,0,10*ROW('Sanitation Data'!H113))),'Data Summary'!DL119="Yes"),OFFSET('Sanitation Data'!$H$11,0,10*ROW('Sanitation Data'!H113)),NA())</f>
        <v>#N/A</v>
      </c>
      <c r="AX119" s="103" t="e">
        <f ca="true">+IF(AND(ISNUMBER(OFFSET('Sanitation Data'!$H$12,0,10*ROW('Sanitation Data'!H113))),'Data Summary'!DM119="Yes"),OFFSET('Sanitation Data'!$H$12,0,10*ROW('Sanitation Data'!H113)),NA())</f>
        <v>#N/A</v>
      </c>
      <c r="AY119" s="103" t="e">
        <f ca="true">+IF(AND(ISNUMBER(OFFSET('Sanitation Data'!$H$13,0,10*ROW('Sanitation Data'!H113))),'Data Summary'!DN119="Yes"),OFFSET('Sanitation Data'!$H$13,0,10*ROW('Sanitation Data'!H113)),NA())</f>
        <v>#N/A</v>
      </c>
      <c r="AZ119" s="108" t="e">
        <f ca="true">+IF(AND(ISNUMBER(OFFSET('Hygiene Data'!$C$6,0,10*ROW('Hygiene Data'!C113))),'Data Summary'!DO119="Yes"),OFFSET('Hygiene Data'!$C$6,0,10*ROW('Hygiene Data'!C113)),NA())</f>
        <v>#N/A</v>
      </c>
      <c r="BA119" s="108" t="e">
        <f ca="true">+IF(AND(ISNUMBER(OFFSET('Hygiene Data'!$C$8,0,10*ROW('Hygiene Data'!C113))),'Data Summary'!DP119="Yes"),OFFSET('Hygiene Data'!$C$8,0,10*ROW('Hygiene Data'!C113)),NA())</f>
        <v>#N/A</v>
      </c>
      <c r="BB119" s="108" t="e">
        <f ca="true">+IF(AND(ISNUMBER(OFFSET('Hygiene Data'!$C$10,0,10*ROW('Hygiene Data'!C113))),'Data Summary'!DQ119="Yes"),OFFSET('Hygiene Data'!$C$10,0,10*ROW('Hygiene Data'!C113)),NA())</f>
        <v>#N/A</v>
      </c>
      <c r="BC119" s="108" t="e">
        <f ca="true">+IF(AND(ISNUMBER(OFFSET('Hygiene Data'!$D$6,0,10*ROW('Hygiene Data'!D113))),'Data Summary'!DR119="Yes"),OFFSET('Hygiene Data'!$D$6,0,10*ROW('Hygiene Data'!D113)),NA())</f>
        <v>#N/A</v>
      </c>
      <c r="BD119" s="108" t="e">
        <f ca="true">+IF(AND(ISNUMBER(OFFSET('Hygiene Data'!$D$8,0,10*ROW('Hygiene Data'!D113))),'Data Summary'!DS119="Yes"),OFFSET('Hygiene Data'!$D$8,0,10*ROW('Hygiene Data'!D113)),NA())</f>
        <v>#N/A</v>
      </c>
      <c r="BE119" s="108" t="e">
        <f ca="true">+IF(AND(ISNUMBER(OFFSET('Hygiene Data'!$D$10,0,10*ROW('Hygiene Data'!D113))),'Data Summary'!DT119="Yes"),OFFSET('Hygiene Data'!$D$10,0,10*ROW('Hygiene Data'!D113)),NA())</f>
        <v>#N/A</v>
      </c>
      <c r="BF119" s="108" t="e">
        <f ca="true">+IF(AND(ISNUMBER(OFFSET('Hygiene Data'!$E$6,0,10*ROW('Hygiene Data'!E113))),'Data Summary'!DU119="Yes"),OFFSET('Hygiene Data'!$E$6,0,10*ROW('Hygiene Data'!E113)),NA())</f>
        <v>#N/A</v>
      </c>
      <c r="BG119" s="108" t="e">
        <f ca="true">+IF(AND(ISNUMBER(OFFSET('Hygiene Data'!$E$8,0,10*ROW('Hygiene Data'!E113))),'Data Summary'!DV119="Yes"),OFFSET('Hygiene Data'!$E$8,0,10*ROW('Hygiene Data'!E113)),NA())</f>
        <v>#N/A</v>
      </c>
      <c r="BH119" s="108" t="e">
        <f ca="true">+IF(AND(ISNUMBER(OFFSET('Hygiene Data'!$E$10,0,10*ROW('Hygiene Data'!E113))),'Data Summary'!DW119="Yes"),OFFSET('Hygiene Data'!$E$10,0,10*ROW('Hygiene Data'!E113)),NA())</f>
        <v>#N/A</v>
      </c>
      <c r="BI119" s="108" t="e">
        <f ca="true">+IF(AND(ISNUMBER(OFFSET('Hygiene Data'!$F$6,0,10*ROW('Hygiene Data'!F113))),'Data Summary'!DX119="Yes"),OFFSET('Hygiene Data'!$F$6,0,10*ROW('Hygiene Data'!F113)),NA())</f>
        <v>#N/A</v>
      </c>
      <c r="BJ119" s="108" t="e">
        <f ca="true">+IF(AND(ISNUMBER(OFFSET('Hygiene Data'!$F$8,0,10*ROW('Hygiene Data'!F113))),'Data Summary'!DY119="Yes"),OFFSET('Hygiene Data'!$F$8,0,10*ROW('Hygiene Data'!F113)),NA())</f>
        <v>#N/A</v>
      </c>
      <c r="BK119" s="108" t="e">
        <f ca="true">+IF(AND(ISNUMBER(OFFSET('Hygiene Data'!$F$10,0,10*ROW('Hygiene Data'!F113))),'Data Summary'!DZ119="Yes"),OFFSET('Hygiene Data'!$F$10,0,10*ROW('Hygiene Data'!F113)),NA())</f>
        <v>#N/A</v>
      </c>
      <c r="BL119" s="108" t="e">
        <f ca="true">+IF(AND(ISNUMBER(OFFSET('Hygiene Data'!$G$6,0,10*ROW('Hygiene Data'!G113))),'Data Summary'!EA119="Yes"),OFFSET('Hygiene Data'!$G$6,0,10*ROW('Hygiene Data'!G113)),NA())</f>
        <v>#N/A</v>
      </c>
      <c r="BM119" s="108" t="e">
        <f ca="true">+IF(AND(ISNUMBER(OFFSET('Hygiene Data'!$G$8,0,10*ROW('Hygiene Data'!G113))),'Data Summary'!EB119="Yes"),OFFSET('Hygiene Data'!$G$8,0,10*ROW('Hygiene Data'!G113)),NA())</f>
        <v>#N/A</v>
      </c>
      <c r="BN119" s="108" t="e">
        <f ca="true">+IF(AND(ISNUMBER(OFFSET('Hygiene Data'!$G$10,0,10*ROW('Hygiene Data'!G113))),'Data Summary'!EC119="Yes"),OFFSET('Hygiene Data'!$G$10,0,10*ROW('Hygiene Data'!G113)),NA())</f>
        <v>#N/A</v>
      </c>
      <c r="BO119" s="108" t="e">
        <f ca="true">+IF(AND(ISNUMBER(OFFSET('Hygiene Data'!$H$6,0,10*ROW('Hygiene Data'!H113))),'Data Summary'!ED119="Yes"),OFFSET('Hygiene Data'!$H$6,0,10*ROW('Hygiene Data'!H113)),NA())</f>
        <v>#N/A</v>
      </c>
      <c r="BP119" s="108" t="e">
        <f ca="true">+IF(AND(ISNUMBER(OFFSET('Hygiene Data'!$H$8,0,10*ROW('Hygiene Data'!H113))),'Data Summary'!EE119="Yes"),OFFSET('Hygiene Data'!$H$8,0,10*ROW('Hygiene Data'!H113)),NA())</f>
        <v>#N/A</v>
      </c>
      <c r="BQ119" s="108" t="e">
        <f ca="true">+IF(AND(ISNUMBER(OFFSET('Hygiene Data'!$H$10,0,10*ROW('Hygiene Data'!H113))),'Data Summary'!EF119="Yes"),OFFSET('Hygiene Data'!$H$10,0,10*ROW('Hygiene Data'!H113)),NA())</f>
        <v>#N/A</v>
      </c>
    </row>
    <row r="120" x14ac:dyDescent="0.2">
      <c r="A120" s="56" t="e">
        <f ca="true">+IF(OFFSET('Water Data'!$B$1,0,10*ROW('Water Data'!B114))="",NA(),OFFSET('Water Data'!$B$1,0,10*ROW('Water Data'!B114)))</f>
        <v>#N/A</v>
      </c>
      <c r="B120" s="56" t="e">
        <f ca="true">+IF(OFFSET('Water Data'!$A$3,0,10*ROW('Water Data'!A117))="",NA(),OFFSET('Water Data'!$A$3,0,10*ROW('Water Data'!A117)))</f>
        <v>#N/A</v>
      </c>
      <c r="C120" s="56" t="e">
        <f ca="true">+IF(OFFSET('Water Data'!$C$3,0,10*ROW('Water Data'!C117))="",NA(),OFFSET('Water Data'!$C$3,0,10*ROW('Water Data'!C117)))</f>
        <v>#N/A</v>
      </c>
      <c r="D120" s="57" t="e">
        <f ca="true">+IF(AND(ISNUMBER(OFFSET('Water Data'!$C$5,0,10*ROW('Water Data'!C114))),'Data Summary'!BS120="Yes"),100-OFFSET('Water Data'!$C$5,0,10*ROW('Water Data'!C114)),NA())</f>
        <v>#N/A</v>
      </c>
      <c r="E120" s="57" t="e">
        <f ca="true">+IF(AND(ISNUMBER(OFFSET('Water Data'!$C$7,0,10*ROW('Water Data'!C114))),'Data Summary'!BT120="Yes"),OFFSET('Water Data'!$C$7,0,10*ROW('Water Data'!C114)),NA())</f>
        <v>#N/A</v>
      </c>
      <c r="F120" s="57" t="e">
        <f ca="true">+IF(AND(ISNUMBER(OFFSET('Water Data'!$C$10,0,10*ROW('Water Data'!C114))),'Data Summary'!BU120="Yes"),OFFSET('Water Data'!$C$10,0,10*ROW('Water Data'!C114)),NA())</f>
        <v>#N/A</v>
      </c>
      <c r="G120" s="57" t="e">
        <f ca="true">+IF(AND(ISNUMBER(OFFSET('Water Data'!$D$5,0,10*ROW('Water Data'!D114))),'Data Summary'!BV120="Yes"),100-OFFSET('Water Data'!$D$5,0,10*ROW('Water Data'!D114)),NA())</f>
        <v>#N/A</v>
      </c>
      <c r="H120" s="57" t="e">
        <f ca="true">+IF(AND(ISNUMBER(OFFSET('Water Data'!$D$7,0,10*ROW('Water Data'!D114))),'Data Summary'!BW120="Yes"),OFFSET('Water Data'!$D$7,0,10*ROW('Water Data'!D114)),NA())</f>
        <v>#N/A</v>
      </c>
      <c r="I120" s="57" t="e">
        <f ca="true">+IF(AND(ISNUMBER(OFFSET('Water Data'!$D$10,0,10*ROW('Water Data'!D114))),'Data Summary'!BX120="Yes"),OFFSET('Water Data'!$D$10,0,10*ROW('Water Data'!D114)),NA())</f>
        <v>#N/A</v>
      </c>
      <c r="J120" s="57" t="e">
        <f ca="true">+IF(AND(ISNUMBER(OFFSET('Water Data'!$E$5,0,10*ROW('Water Data'!E114))),'Data Summary'!BY120="Yes"),100-OFFSET('Water Data'!$E$5,0,10*ROW('Water Data'!E114)),NA())</f>
        <v>#N/A</v>
      </c>
      <c r="K120" s="57" t="e">
        <f ca="true">+IF(AND(ISNUMBER(OFFSET('Water Data'!$E$7,0,10*ROW('Water Data'!E114))),'Data Summary'!BZ120="Yes"),OFFSET('Water Data'!$E$7,0,10*ROW('Water Data'!E114)),NA())</f>
        <v>#N/A</v>
      </c>
      <c r="L120" s="57" t="e">
        <f ca="true">+IF(AND(ISNUMBER(OFFSET('Water Data'!$E$10,0,10*ROW('Water Data'!E114))),'Data Summary'!CA120="Yes"),OFFSET('Water Data'!$E$10,0,10*ROW('Water Data'!E114)),NA())</f>
        <v>#N/A</v>
      </c>
      <c r="M120" s="57" t="e">
        <f ca="true">+IF(AND(ISNUMBER(OFFSET('Water Data'!$F$5,0,10*ROW('Water Data'!F114))),'Data Summary'!CB120="Yes"),100-OFFSET('Water Data'!$F$5,0,10*ROW('Water Data'!F114)),NA())</f>
        <v>#N/A</v>
      </c>
      <c r="N120" s="57" t="e">
        <f ca="true">+IF(AND(ISNUMBER(OFFSET('Water Data'!$F$7,0,10*ROW('Water Data'!F114))),'Data Summary'!CC120="Yes"),OFFSET('Water Data'!$F$7,0,10*ROW('Water Data'!F114)),NA())</f>
        <v>#N/A</v>
      </c>
      <c r="O120" s="57" t="e">
        <f ca="true">+IF(AND(ISNUMBER(OFFSET('Water Data'!$F$10,0,10*ROW('Water Data'!F114))),'Data Summary'!CD120="Yes"),OFFSET('Water Data'!$F$10,0,10*ROW('Water Data'!F114)),NA())</f>
        <v>#N/A</v>
      </c>
      <c r="P120" s="57" t="e">
        <f ca="true">+IF(AND(ISNUMBER(OFFSET('Water Data'!$G$5,0,10*ROW('Water Data'!G114))),'Data Summary'!CE120="Yes"),100-OFFSET('Water Data'!$G$5,0,10*ROW('Water Data'!G114)),NA())</f>
        <v>#N/A</v>
      </c>
      <c r="Q120" s="57" t="e">
        <f ca="true">+IF(AND(ISNUMBER(OFFSET('Water Data'!$G$7,0,10*ROW('Water Data'!G114))),'Data Summary'!CF120="Yes"),OFFSET('Water Data'!$G$7,0,10*ROW('Water Data'!G114)),NA())</f>
        <v>#N/A</v>
      </c>
      <c r="R120" s="57" t="e">
        <f ca="true">+IF(AND(ISNUMBER(OFFSET('Water Data'!$G$10,0,10*ROW('Water Data'!G114))),'Data Summary'!CG120="Yes"),OFFSET('Water Data'!$G$10,0,10*ROW('Water Data'!G114)),NA())</f>
        <v>#N/A</v>
      </c>
      <c r="S120" s="57" t="e">
        <f ca="true">+IF(AND(ISNUMBER(OFFSET('Water Data'!$H$5,0,10*ROW('Water Data'!H114))),'Data Summary'!CH120="Yes"),100-OFFSET('Water Data'!$H$5,0,10*ROW('Water Data'!H114)),NA())</f>
        <v>#N/A</v>
      </c>
      <c r="T120" s="57" t="e">
        <f ca="true">+IF(AND(ISNUMBER(OFFSET('Water Data'!$H$7,0,10*ROW('Water Data'!H114))),'Data Summary'!CI120="Yes"),OFFSET('Water Data'!$H$7,0,10*ROW('Water Data'!H114)),NA())</f>
        <v>#N/A</v>
      </c>
      <c r="U120" s="57" t="e">
        <f ca="true">+IF(AND(ISNUMBER(OFFSET('Water Data'!$H$10,0,10*ROW('Water Data'!H114))),'Data Summary'!CJ120="Yes"),OFFSET('Water Data'!$H$10,0,10*ROW('Water Data'!H114)),NA())</f>
        <v>#N/A</v>
      </c>
      <c r="V120" s="103" t="e">
        <f ca="true">+IF(AND(ISNUMBER(OFFSET('Sanitation Data'!$C$5,0,10*ROW('Sanitation Data'!C114))),'Data Summary'!CK120="Yes"),100-OFFSET('Sanitation Data'!$C$5,0,10*ROW('Sanitation Data'!C114)),NA())</f>
        <v>#N/A</v>
      </c>
      <c r="W120" s="103" t="e">
        <f ca="true">+IF(AND(ISNUMBER(OFFSET('Sanitation Data'!$C$7,0,10*ROW('Sanitation Data'!C114))),'Data Summary'!CL120="Yes"),OFFSET('Sanitation Data'!$C$7,0,10*ROW('Sanitation Data'!C114)),NA())</f>
        <v>#N/A</v>
      </c>
      <c r="X120" s="103" t="e">
        <f ca="true">+IF(AND(ISNUMBER(OFFSET('Sanitation Data'!$C$11,0,10*ROW('Sanitation Data'!C114))),'Data Summary'!CM120="Yes"),OFFSET('Sanitation Data'!$C$11,0,10*ROW('Sanitation Data'!C114)),NA())</f>
        <v>#N/A</v>
      </c>
      <c r="Y120" s="103" t="e">
        <f ca="true">+IF(AND(ISNUMBER(OFFSET('Sanitation Data'!$C$12,0,10*ROW('Sanitation Data'!C114))),'Data Summary'!CN120="Yes"),OFFSET('Sanitation Data'!$C$12,0,10*ROW('Sanitation Data'!C114)),NA())</f>
        <v>#N/A</v>
      </c>
      <c r="Z120" s="103" t="e">
        <f ca="true">+IF(AND(ISNUMBER(OFFSET('Sanitation Data'!$C$13,0,10*ROW('Sanitation Data'!C114))),'Data Summary'!CO120="Yes"),OFFSET('Sanitation Data'!$C$13,0,10*ROW('Sanitation Data'!C114)),NA())</f>
        <v>#N/A</v>
      </c>
      <c r="AA120" s="103" t="e">
        <f ca="true">+IF(AND(ISNUMBER(OFFSET('Sanitation Data'!$D$5,0,10*ROW('Sanitation Data'!D114))),'Data Summary'!CP120="Yes"),100-OFFSET('Sanitation Data'!$D$5,0,10*ROW('Sanitation Data'!D114)),NA())</f>
        <v>#N/A</v>
      </c>
      <c r="AB120" s="103" t="e">
        <f ca="true">+IF(AND(ISNUMBER(OFFSET('Sanitation Data'!$D$7,0,10*ROW('Sanitation Data'!D114))),'Data Summary'!CQ120="Yes"),OFFSET('Sanitation Data'!$D$7,0,10*ROW('Sanitation Data'!D114)),NA())</f>
        <v>#N/A</v>
      </c>
      <c r="AC120" s="103" t="e">
        <f ca="true">+IF(AND(ISNUMBER(OFFSET('Sanitation Data'!$D$11,0,10*ROW('Sanitation Data'!D114))),'Data Summary'!CR120="Yes"),OFFSET('Sanitation Data'!$D$11,0,10*ROW('Sanitation Data'!D114)),NA())</f>
        <v>#N/A</v>
      </c>
      <c r="AD120" s="103" t="e">
        <f ca="true">+IF(AND(ISNUMBER(OFFSET('Sanitation Data'!$D$12,0,10*ROW('Sanitation Data'!D114))),'Data Summary'!CS120="Yes"),OFFSET('Sanitation Data'!$D$12,0,10*ROW('Sanitation Data'!D114)),NA())</f>
        <v>#N/A</v>
      </c>
      <c r="AE120" s="103" t="e">
        <f ca="true">+IF(AND(ISNUMBER(OFFSET('Sanitation Data'!$D$13,0,10*ROW('Sanitation Data'!D114))),'Data Summary'!CT120="Yes"),OFFSET('Sanitation Data'!$D$13,0,10*ROW('Sanitation Data'!D114)),NA())</f>
        <v>#N/A</v>
      </c>
      <c r="AF120" s="103" t="e">
        <f ca="true">+IF(AND(ISNUMBER(OFFSET('Sanitation Data'!$E$5,0,10*ROW('Sanitation Data'!E114))),'Data Summary'!CU120="Yes"),100-OFFSET('Sanitation Data'!$E$5,0,10*ROW('Sanitation Data'!E114)),NA())</f>
        <v>#N/A</v>
      </c>
      <c r="AG120" s="103" t="e">
        <f ca="true">+IF(AND(ISNUMBER(OFFSET('Sanitation Data'!$E$7,0,10*ROW('Sanitation Data'!E114))),'Data Summary'!CV120="Yes"),OFFSET('Sanitation Data'!$E$7,0,10*ROW('Sanitation Data'!E114)),NA())</f>
        <v>#N/A</v>
      </c>
      <c r="AH120" s="103" t="e">
        <f ca="true">+IF(AND(ISNUMBER(OFFSET('Sanitation Data'!$E$11,0,10*ROW('Sanitation Data'!E114))),'Data Summary'!CW120="Yes"),OFFSET('Sanitation Data'!$E$11,0,10*ROW('Sanitation Data'!E114)),NA())</f>
        <v>#N/A</v>
      </c>
      <c r="AI120" s="103" t="e">
        <f ca="true">+IF(AND(ISNUMBER(OFFSET('Sanitation Data'!$E$12,0,10*ROW('Sanitation Data'!E114))),'Data Summary'!CX120="Yes"),OFFSET('Sanitation Data'!$E$12,0,10*ROW('Sanitation Data'!E114)),NA())</f>
        <v>#N/A</v>
      </c>
      <c r="AJ120" s="103" t="e">
        <f ca="true">+IF(AND(ISNUMBER(OFFSET('Sanitation Data'!$E$13,0,10*ROW('Sanitation Data'!E114))),'Data Summary'!CY120="Yes"),OFFSET('Sanitation Data'!$E$13,0,10*ROW('Sanitation Data'!E114)),NA())</f>
        <v>#N/A</v>
      </c>
      <c r="AK120" s="103" t="e">
        <f ca="true">+IF(AND(ISNUMBER(OFFSET('Sanitation Data'!$F$5,0,10*ROW('Sanitation Data'!F114))),'Data Summary'!CZ120="Yes"),100-OFFSET('Sanitation Data'!$F$5,0,10*ROW('Sanitation Data'!F114)),NA())</f>
        <v>#N/A</v>
      </c>
      <c r="AL120" s="103" t="e">
        <f ca="true">+IF(AND(ISNUMBER(OFFSET('Sanitation Data'!$F$7,0,10*ROW('Sanitation Data'!F114))),'Data Summary'!DA120="Yes"),OFFSET('Sanitation Data'!$F$7,0,10*ROW('Sanitation Data'!F114)),NA())</f>
        <v>#N/A</v>
      </c>
      <c r="AM120" s="103" t="e">
        <f ca="true">+IF(AND(ISNUMBER(OFFSET('Sanitation Data'!$F$11,0,10*ROW('Sanitation Data'!F114))),'Data Summary'!DB120="Yes"),OFFSET('Sanitation Data'!$F$11,0,10*ROW('Sanitation Data'!F114)),NA())</f>
        <v>#N/A</v>
      </c>
      <c r="AN120" s="103" t="e">
        <f ca="true">+IF(AND(ISNUMBER(OFFSET('Sanitation Data'!$F$12,0,10*ROW('Sanitation Data'!F114))),'Data Summary'!DC120="Yes"),OFFSET('Sanitation Data'!$F$12,0,10*ROW('Sanitation Data'!F114)),NA())</f>
        <v>#N/A</v>
      </c>
      <c r="AO120" s="103" t="e">
        <f ca="true">+IF(AND(ISNUMBER(OFFSET('Sanitation Data'!$F$13,0,10*ROW('Sanitation Data'!F114))),'Data Summary'!DD120="Yes"),OFFSET('Sanitation Data'!$F$13,0,10*ROW('Sanitation Data'!F114)),NA())</f>
        <v>#N/A</v>
      </c>
      <c r="AP120" s="103" t="e">
        <f ca="true">+IF(AND(ISNUMBER(OFFSET('Sanitation Data'!$G$5,0,10*ROW('Sanitation Data'!G114))),'Data Summary'!DE120="Yes"),100-OFFSET('Sanitation Data'!$G$5,0,10*ROW('Sanitation Data'!G114)),NA())</f>
        <v>#N/A</v>
      </c>
      <c r="AQ120" s="103" t="e">
        <f ca="true">+IF(AND(ISNUMBER(OFFSET('Sanitation Data'!$G$7,0,10*ROW('Sanitation Data'!G114))),'Data Summary'!DF120="Yes"),OFFSET('Sanitation Data'!$G$7,0,10*ROW('Sanitation Data'!G114)),NA())</f>
        <v>#N/A</v>
      </c>
      <c r="AR120" s="103" t="e">
        <f ca="true">+IF(AND(ISNUMBER(OFFSET('Sanitation Data'!$G$11,0,10*ROW('Sanitation Data'!G114))),'Data Summary'!DG120="Yes"),OFFSET('Sanitation Data'!$G$11,0,10*ROW('Sanitation Data'!G114)),NA())</f>
        <v>#N/A</v>
      </c>
      <c r="AS120" s="103" t="e">
        <f ca="true">+IF(AND(ISNUMBER(OFFSET('Sanitation Data'!$G$12,0,10*ROW('Sanitation Data'!G114))),'Data Summary'!DH120="Yes"),OFFSET('Sanitation Data'!$G$12,0,10*ROW('Sanitation Data'!G114)),NA())</f>
        <v>#N/A</v>
      </c>
      <c r="AT120" s="103" t="e">
        <f ca="true">+IF(AND(ISNUMBER(OFFSET('Sanitation Data'!$G$13,0,10*ROW('Sanitation Data'!G114))),'Data Summary'!DI120="Yes"),OFFSET('Sanitation Data'!$G$13,0,10*ROW('Sanitation Data'!G114)),NA())</f>
        <v>#N/A</v>
      </c>
      <c r="AU120" s="103" t="e">
        <f ca="true">+IF(AND(ISNUMBER(OFFSET('Sanitation Data'!$H$5,0,10*ROW('Sanitation Data'!H114))),'Data Summary'!DJ120="Yes"),100-OFFSET('Sanitation Data'!$H$5,0,10*ROW('Sanitation Data'!H114)),NA())</f>
        <v>#N/A</v>
      </c>
      <c r="AV120" s="103" t="e">
        <f ca="true">+IF(AND(ISNUMBER(OFFSET('Sanitation Data'!$H$7,0,10*ROW('Sanitation Data'!H114))),'Data Summary'!DK120="Yes"),OFFSET('Sanitation Data'!$H$7,0,10*ROW('Sanitation Data'!H114)),NA())</f>
        <v>#N/A</v>
      </c>
      <c r="AW120" s="103" t="e">
        <f ca="true">+IF(AND(ISNUMBER(OFFSET('Sanitation Data'!$H$11,0,10*ROW('Sanitation Data'!H114))),'Data Summary'!DL120="Yes"),OFFSET('Sanitation Data'!$H$11,0,10*ROW('Sanitation Data'!H114)),NA())</f>
        <v>#N/A</v>
      </c>
      <c r="AX120" s="103" t="e">
        <f ca="true">+IF(AND(ISNUMBER(OFFSET('Sanitation Data'!$H$12,0,10*ROW('Sanitation Data'!H114))),'Data Summary'!DM120="Yes"),OFFSET('Sanitation Data'!$H$12,0,10*ROW('Sanitation Data'!H114)),NA())</f>
        <v>#N/A</v>
      </c>
      <c r="AY120" s="103" t="e">
        <f ca="true">+IF(AND(ISNUMBER(OFFSET('Sanitation Data'!$H$13,0,10*ROW('Sanitation Data'!H114))),'Data Summary'!DN120="Yes"),OFFSET('Sanitation Data'!$H$13,0,10*ROW('Sanitation Data'!H114)),NA())</f>
        <v>#N/A</v>
      </c>
      <c r="AZ120" s="108" t="e">
        <f ca="true">+IF(AND(ISNUMBER(OFFSET('Hygiene Data'!$C$6,0,10*ROW('Hygiene Data'!C114))),'Data Summary'!DO120="Yes"),OFFSET('Hygiene Data'!$C$6,0,10*ROW('Hygiene Data'!C114)),NA())</f>
        <v>#N/A</v>
      </c>
      <c r="BA120" s="108" t="e">
        <f ca="true">+IF(AND(ISNUMBER(OFFSET('Hygiene Data'!$C$8,0,10*ROW('Hygiene Data'!C114))),'Data Summary'!DP120="Yes"),OFFSET('Hygiene Data'!$C$8,0,10*ROW('Hygiene Data'!C114)),NA())</f>
        <v>#N/A</v>
      </c>
      <c r="BB120" s="108" t="e">
        <f ca="true">+IF(AND(ISNUMBER(OFFSET('Hygiene Data'!$C$10,0,10*ROW('Hygiene Data'!C114))),'Data Summary'!DQ120="Yes"),OFFSET('Hygiene Data'!$C$10,0,10*ROW('Hygiene Data'!C114)),NA())</f>
        <v>#N/A</v>
      </c>
      <c r="BC120" s="108" t="e">
        <f ca="true">+IF(AND(ISNUMBER(OFFSET('Hygiene Data'!$D$6,0,10*ROW('Hygiene Data'!D114))),'Data Summary'!DR120="Yes"),OFFSET('Hygiene Data'!$D$6,0,10*ROW('Hygiene Data'!D114)),NA())</f>
        <v>#N/A</v>
      </c>
      <c r="BD120" s="108" t="e">
        <f ca="true">+IF(AND(ISNUMBER(OFFSET('Hygiene Data'!$D$8,0,10*ROW('Hygiene Data'!D114))),'Data Summary'!DS120="Yes"),OFFSET('Hygiene Data'!$D$8,0,10*ROW('Hygiene Data'!D114)),NA())</f>
        <v>#N/A</v>
      </c>
      <c r="BE120" s="108" t="e">
        <f ca="true">+IF(AND(ISNUMBER(OFFSET('Hygiene Data'!$D$10,0,10*ROW('Hygiene Data'!D114))),'Data Summary'!DT120="Yes"),OFFSET('Hygiene Data'!$D$10,0,10*ROW('Hygiene Data'!D114)),NA())</f>
        <v>#N/A</v>
      </c>
      <c r="BF120" s="108" t="e">
        <f ca="true">+IF(AND(ISNUMBER(OFFSET('Hygiene Data'!$E$6,0,10*ROW('Hygiene Data'!E114))),'Data Summary'!DU120="Yes"),OFFSET('Hygiene Data'!$E$6,0,10*ROW('Hygiene Data'!E114)),NA())</f>
        <v>#N/A</v>
      </c>
      <c r="BG120" s="108" t="e">
        <f ca="true">+IF(AND(ISNUMBER(OFFSET('Hygiene Data'!$E$8,0,10*ROW('Hygiene Data'!E114))),'Data Summary'!DV120="Yes"),OFFSET('Hygiene Data'!$E$8,0,10*ROW('Hygiene Data'!E114)),NA())</f>
        <v>#N/A</v>
      </c>
      <c r="BH120" s="108" t="e">
        <f ca="true">+IF(AND(ISNUMBER(OFFSET('Hygiene Data'!$E$10,0,10*ROW('Hygiene Data'!E114))),'Data Summary'!DW120="Yes"),OFFSET('Hygiene Data'!$E$10,0,10*ROW('Hygiene Data'!E114)),NA())</f>
        <v>#N/A</v>
      </c>
      <c r="BI120" s="108" t="e">
        <f ca="true">+IF(AND(ISNUMBER(OFFSET('Hygiene Data'!$F$6,0,10*ROW('Hygiene Data'!F114))),'Data Summary'!DX120="Yes"),OFFSET('Hygiene Data'!$F$6,0,10*ROW('Hygiene Data'!F114)),NA())</f>
        <v>#N/A</v>
      </c>
      <c r="BJ120" s="108" t="e">
        <f ca="true">+IF(AND(ISNUMBER(OFFSET('Hygiene Data'!$F$8,0,10*ROW('Hygiene Data'!F114))),'Data Summary'!DY120="Yes"),OFFSET('Hygiene Data'!$F$8,0,10*ROW('Hygiene Data'!F114)),NA())</f>
        <v>#N/A</v>
      </c>
      <c r="BK120" s="108" t="e">
        <f ca="true">+IF(AND(ISNUMBER(OFFSET('Hygiene Data'!$F$10,0,10*ROW('Hygiene Data'!F114))),'Data Summary'!DZ120="Yes"),OFFSET('Hygiene Data'!$F$10,0,10*ROW('Hygiene Data'!F114)),NA())</f>
        <v>#N/A</v>
      </c>
      <c r="BL120" s="108" t="e">
        <f ca="true">+IF(AND(ISNUMBER(OFFSET('Hygiene Data'!$G$6,0,10*ROW('Hygiene Data'!G114))),'Data Summary'!EA120="Yes"),OFFSET('Hygiene Data'!$G$6,0,10*ROW('Hygiene Data'!G114)),NA())</f>
        <v>#N/A</v>
      </c>
      <c r="BM120" s="108" t="e">
        <f ca="true">+IF(AND(ISNUMBER(OFFSET('Hygiene Data'!$G$8,0,10*ROW('Hygiene Data'!G114))),'Data Summary'!EB120="Yes"),OFFSET('Hygiene Data'!$G$8,0,10*ROW('Hygiene Data'!G114)),NA())</f>
        <v>#N/A</v>
      </c>
      <c r="BN120" s="108" t="e">
        <f ca="true">+IF(AND(ISNUMBER(OFFSET('Hygiene Data'!$G$10,0,10*ROW('Hygiene Data'!G114))),'Data Summary'!EC120="Yes"),OFFSET('Hygiene Data'!$G$10,0,10*ROW('Hygiene Data'!G114)),NA())</f>
        <v>#N/A</v>
      </c>
      <c r="BO120" s="108" t="e">
        <f ca="true">+IF(AND(ISNUMBER(OFFSET('Hygiene Data'!$H$6,0,10*ROW('Hygiene Data'!H114))),'Data Summary'!ED120="Yes"),OFFSET('Hygiene Data'!$H$6,0,10*ROW('Hygiene Data'!H114)),NA())</f>
        <v>#N/A</v>
      </c>
      <c r="BP120" s="108" t="e">
        <f ca="true">+IF(AND(ISNUMBER(OFFSET('Hygiene Data'!$H$8,0,10*ROW('Hygiene Data'!H114))),'Data Summary'!EE120="Yes"),OFFSET('Hygiene Data'!$H$8,0,10*ROW('Hygiene Data'!H114)),NA())</f>
        <v>#N/A</v>
      </c>
      <c r="BQ120" s="108" t="e">
        <f ca="true">+IF(AND(ISNUMBER(OFFSET('Hygiene Data'!$H$10,0,10*ROW('Hygiene Data'!H114))),'Data Summary'!EF120="Yes"),OFFSET('Hygiene Data'!$H$10,0,10*ROW('Hygiene Data'!H114)),NA())</f>
        <v>#N/A</v>
      </c>
    </row>
    <row r="121" x14ac:dyDescent="0.2">
      <c r="A121" s="56" t="e">
        <f ca="true">+IF(OFFSET('Water Data'!$B$1,0,10*ROW('Water Data'!B115))="",NA(),OFFSET('Water Data'!$B$1,0,10*ROW('Water Data'!B115)))</f>
        <v>#N/A</v>
      </c>
      <c r="B121" s="56" t="e">
        <f ca="true">+IF(OFFSET('Water Data'!$A$3,0,10*ROW('Water Data'!A118))="",NA(),OFFSET('Water Data'!$A$3,0,10*ROW('Water Data'!A118)))</f>
        <v>#N/A</v>
      </c>
      <c r="C121" s="56" t="e">
        <f ca="true">+IF(OFFSET('Water Data'!$C$3,0,10*ROW('Water Data'!C118))="",NA(),OFFSET('Water Data'!$C$3,0,10*ROW('Water Data'!C118)))</f>
        <v>#N/A</v>
      </c>
      <c r="D121" s="57" t="e">
        <f ca="true">+IF(AND(ISNUMBER(OFFSET('Water Data'!$C$5,0,10*ROW('Water Data'!C115))),'Data Summary'!BS121="Yes"),100-OFFSET('Water Data'!$C$5,0,10*ROW('Water Data'!C115)),NA())</f>
        <v>#N/A</v>
      </c>
      <c r="E121" s="57" t="e">
        <f ca="true">+IF(AND(ISNUMBER(OFFSET('Water Data'!$C$7,0,10*ROW('Water Data'!C115))),'Data Summary'!BT121="Yes"),OFFSET('Water Data'!$C$7,0,10*ROW('Water Data'!C115)),NA())</f>
        <v>#N/A</v>
      </c>
      <c r="F121" s="57" t="e">
        <f ca="true">+IF(AND(ISNUMBER(OFFSET('Water Data'!$C$10,0,10*ROW('Water Data'!C115))),'Data Summary'!BU121="Yes"),OFFSET('Water Data'!$C$10,0,10*ROW('Water Data'!C115)),NA())</f>
        <v>#N/A</v>
      </c>
      <c r="G121" s="57" t="e">
        <f ca="true">+IF(AND(ISNUMBER(OFFSET('Water Data'!$D$5,0,10*ROW('Water Data'!D115))),'Data Summary'!BV121="Yes"),100-OFFSET('Water Data'!$D$5,0,10*ROW('Water Data'!D115)),NA())</f>
        <v>#N/A</v>
      </c>
      <c r="H121" s="57" t="e">
        <f ca="true">+IF(AND(ISNUMBER(OFFSET('Water Data'!$D$7,0,10*ROW('Water Data'!D115))),'Data Summary'!BW121="Yes"),OFFSET('Water Data'!$D$7,0,10*ROW('Water Data'!D115)),NA())</f>
        <v>#N/A</v>
      </c>
      <c r="I121" s="57" t="e">
        <f ca="true">+IF(AND(ISNUMBER(OFFSET('Water Data'!$D$10,0,10*ROW('Water Data'!D115))),'Data Summary'!BX121="Yes"),OFFSET('Water Data'!$D$10,0,10*ROW('Water Data'!D115)),NA())</f>
        <v>#N/A</v>
      </c>
      <c r="J121" s="57" t="e">
        <f ca="true">+IF(AND(ISNUMBER(OFFSET('Water Data'!$E$5,0,10*ROW('Water Data'!E115))),'Data Summary'!BY121="Yes"),100-OFFSET('Water Data'!$E$5,0,10*ROW('Water Data'!E115)),NA())</f>
        <v>#N/A</v>
      </c>
      <c r="K121" s="57" t="e">
        <f ca="true">+IF(AND(ISNUMBER(OFFSET('Water Data'!$E$7,0,10*ROW('Water Data'!E115))),'Data Summary'!BZ121="Yes"),OFFSET('Water Data'!$E$7,0,10*ROW('Water Data'!E115)),NA())</f>
        <v>#N/A</v>
      </c>
      <c r="L121" s="57" t="e">
        <f ca="true">+IF(AND(ISNUMBER(OFFSET('Water Data'!$E$10,0,10*ROW('Water Data'!E115))),'Data Summary'!CA121="Yes"),OFFSET('Water Data'!$E$10,0,10*ROW('Water Data'!E115)),NA())</f>
        <v>#N/A</v>
      </c>
      <c r="M121" s="57" t="e">
        <f ca="true">+IF(AND(ISNUMBER(OFFSET('Water Data'!$F$5,0,10*ROW('Water Data'!F115))),'Data Summary'!CB121="Yes"),100-OFFSET('Water Data'!$F$5,0,10*ROW('Water Data'!F115)),NA())</f>
        <v>#N/A</v>
      </c>
      <c r="N121" s="57" t="e">
        <f ca="true">+IF(AND(ISNUMBER(OFFSET('Water Data'!$F$7,0,10*ROW('Water Data'!F115))),'Data Summary'!CC121="Yes"),OFFSET('Water Data'!$F$7,0,10*ROW('Water Data'!F115)),NA())</f>
        <v>#N/A</v>
      </c>
      <c r="O121" s="57" t="e">
        <f ca="true">+IF(AND(ISNUMBER(OFFSET('Water Data'!$F$10,0,10*ROW('Water Data'!F115))),'Data Summary'!CD121="Yes"),OFFSET('Water Data'!$F$10,0,10*ROW('Water Data'!F115)),NA())</f>
        <v>#N/A</v>
      </c>
      <c r="P121" s="57" t="e">
        <f ca="true">+IF(AND(ISNUMBER(OFFSET('Water Data'!$G$5,0,10*ROW('Water Data'!G115))),'Data Summary'!CE121="Yes"),100-OFFSET('Water Data'!$G$5,0,10*ROW('Water Data'!G115)),NA())</f>
        <v>#N/A</v>
      </c>
      <c r="Q121" s="57" t="e">
        <f ca="true">+IF(AND(ISNUMBER(OFFSET('Water Data'!$G$7,0,10*ROW('Water Data'!G115))),'Data Summary'!CF121="Yes"),OFFSET('Water Data'!$G$7,0,10*ROW('Water Data'!G115)),NA())</f>
        <v>#N/A</v>
      </c>
      <c r="R121" s="57" t="e">
        <f ca="true">+IF(AND(ISNUMBER(OFFSET('Water Data'!$G$10,0,10*ROW('Water Data'!G115))),'Data Summary'!CG121="Yes"),OFFSET('Water Data'!$G$10,0,10*ROW('Water Data'!G115)),NA())</f>
        <v>#N/A</v>
      </c>
      <c r="S121" s="57" t="e">
        <f ca="true">+IF(AND(ISNUMBER(OFFSET('Water Data'!$H$5,0,10*ROW('Water Data'!H115))),'Data Summary'!CH121="Yes"),100-OFFSET('Water Data'!$H$5,0,10*ROW('Water Data'!H115)),NA())</f>
        <v>#N/A</v>
      </c>
      <c r="T121" s="57" t="e">
        <f ca="true">+IF(AND(ISNUMBER(OFFSET('Water Data'!$H$7,0,10*ROW('Water Data'!H115))),'Data Summary'!CI121="Yes"),OFFSET('Water Data'!$H$7,0,10*ROW('Water Data'!H115)),NA())</f>
        <v>#N/A</v>
      </c>
      <c r="U121" s="57" t="e">
        <f ca="true">+IF(AND(ISNUMBER(OFFSET('Water Data'!$H$10,0,10*ROW('Water Data'!H115))),'Data Summary'!CJ121="Yes"),OFFSET('Water Data'!$H$10,0,10*ROW('Water Data'!H115)),NA())</f>
        <v>#N/A</v>
      </c>
      <c r="V121" s="103" t="e">
        <f ca="true">+IF(AND(ISNUMBER(OFFSET('Sanitation Data'!$C$5,0,10*ROW('Sanitation Data'!C115))),'Data Summary'!CK121="Yes"),100-OFFSET('Sanitation Data'!$C$5,0,10*ROW('Sanitation Data'!C115)),NA())</f>
        <v>#N/A</v>
      </c>
      <c r="W121" s="103" t="e">
        <f ca="true">+IF(AND(ISNUMBER(OFFSET('Sanitation Data'!$C$7,0,10*ROW('Sanitation Data'!C115))),'Data Summary'!CL121="Yes"),OFFSET('Sanitation Data'!$C$7,0,10*ROW('Sanitation Data'!C115)),NA())</f>
        <v>#N/A</v>
      </c>
      <c r="X121" s="103" t="e">
        <f ca="true">+IF(AND(ISNUMBER(OFFSET('Sanitation Data'!$C$11,0,10*ROW('Sanitation Data'!C115))),'Data Summary'!CM121="Yes"),OFFSET('Sanitation Data'!$C$11,0,10*ROW('Sanitation Data'!C115)),NA())</f>
        <v>#N/A</v>
      </c>
      <c r="Y121" s="103" t="e">
        <f ca="true">+IF(AND(ISNUMBER(OFFSET('Sanitation Data'!$C$12,0,10*ROW('Sanitation Data'!C115))),'Data Summary'!CN121="Yes"),OFFSET('Sanitation Data'!$C$12,0,10*ROW('Sanitation Data'!C115)),NA())</f>
        <v>#N/A</v>
      </c>
      <c r="Z121" s="103" t="e">
        <f ca="true">+IF(AND(ISNUMBER(OFFSET('Sanitation Data'!$C$13,0,10*ROW('Sanitation Data'!C115))),'Data Summary'!CO121="Yes"),OFFSET('Sanitation Data'!$C$13,0,10*ROW('Sanitation Data'!C115)),NA())</f>
        <v>#N/A</v>
      </c>
      <c r="AA121" s="103" t="e">
        <f ca="true">+IF(AND(ISNUMBER(OFFSET('Sanitation Data'!$D$5,0,10*ROW('Sanitation Data'!D115))),'Data Summary'!CP121="Yes"),100-OFFSET('Sanitation Data'!$D$5,0,10*ROW('Sanitation Data'!D115)),NA())</f>
        <v>#N/A</v>
      </c>
      <c r="AB121" s="103" t="e">
        <f ca="true">+IF(AND(ISNUMBER(OFFSET('Sanitation Data'!$D$7,0,10*ROW('Sanitation Data'!D115))),'Data Summary'!CQ121="Yes"),OFFSET('Sanitation Data'!$D$7,0,10*ROW('Sanitation Data'!D115)),NA())</f>
        <v>#N/A</v>
      </c>
      <c r="AC121" s="103" t="e">
        <f ca="true">+IF(AND(ISNUMBER(OFFSET('Sanitation Data'!$D$11,0,10*ROW('Sanitation Data'!D115))),'Data Summary'!CR121="Yes"),OFFSET('Sanitation Data'!$D$11,0,10*ROW('Sanitation Data'!D115)),NA())</f>
        <v>#N/A</v>
      </c>
      <c r="AD121" s="103" t="e">
        <f ca="true">+IF(AND(ISNUMBER(OFFSET('Sanitation Data'!$D$12,0,10*ROW('Sanitation Data'!D115))),'Data Summary'!CS121="Yes"),OFFSET('Sanitation Data'!$D$12,0,10*ROW('Sanitation Data'!D115)),NA())</f>
        <v>#N/A</v>
      </c>
      <c r="AE121" s="103" t="e">
        <f ca="true">+IF(AND(ISNUMBER(OFFSET('Sanitation Data'!$D$13,0,10*ROW('Sanitation Data'!D115))),'Data Summary'!CT121="Yes"),OFFSET('Sanitation Data'!$D$13,0,10*ROW('Sanitation Data'!D115)),NA())</f>
        <v>#N/A</v>
      </c>
      <c r="AF121" s="103" t="e">
        <f ca="true">+IF(AND(ISNUMBER(OFFSET('Sanitation Data'!$E$5,0,10*ROW('Sanitation Data'!E115))),'Data Summary'!CU121="Yes"),100-OFFSET('Sanitation Data'!$E$5,0,10*ROW('Sanitation Data'!E115)),NA())</f>
        <v>#N/A</v>
      </c>
      <c r="AG121" s="103" t="e">
        <f ca="true">+IF(AND(ISNUMBER(OFFSET('Sanitation Data'!$E$7,0,10*ROW('Sanitation Data'!E115))),'Data Summary'!CV121="Yes"),OFFSET('Sanitation Data'!$E$7,0,10*ROW('Sanitation Data'!E115)),NA())</f>
        <v>#N/A</v>
      </c>
      <c r="AH121" s="103" t="e">
        <f ca="true">+IF(AND(ISNUMBER(OFFSET('Sanitation Data'!$E$11,0,10*ROW('Sanitation Data'!E115))),'Data Summary'!CW121="Yes"),OFFSET('Sanitation Data'!$E$11,0,10*ROW('Sanitation Data'!E115)),NA())</f>
        <v>#N/A</v>
      </c>
      <c r="AI121" s="103" t="e">
        <f ca="true">+IF(AND(ISNUMBER(OFFSET('Sanitation Data'!$E$12,0,10*ROW('Sanitation Data'!E115))),'Data Summary'!CX121="Yes"),OFFSET('Sanitation Data'!$E$12,0,10*ROW('Sanitation Data'!E115)),NA())</f>
        <v>#N/A</v>
      </c>
      <c r="AJ121" s="103" t="e">
        <f ca="true">+IF(AND(ISNUMBER(OFFSET('Sanitation Data'!$E$13,0,10*ROW('Sanitation Data'!E115))),'Data Summary'!CY121="Yes"),OFFSET('Sanitation Data'!$E$13,0,10*ROW('Sanitation Data'!E115)),NA())</f>
        <v>#N/A</v>
      </c>
      <c r="AK121" s="103" t="e">
        <f ca="true">+IF(AND(ISNUMBER(OFFSET('Sanitation Data'!$F$5,0,10*ROW('Sanitation Data'!F115))),'Data Summary'!CZ121="Yes"),100-OFFSET('Sanitation Data'!$F$5,0,10*ROW('Sanitation Data'!F115)),NA())</f>
        <v>#N/A</v>
      </c>
      <c r="AL121" s="103" t="e">
        <f ca="true">+IF(AND(ISNUMBER(OFFSET('Sanitation Data'!$F$7,0,10*ROW('Sanitation Data'!F115))),'Data Summary'!DA121="Yes"),OFFSET('Sanitation Data'!$F$7,0,10*ROW('Sanitation Data'!F115)),NA())</f>
        <v>#N/A</v>
      </c>
      <c r="AM121" s="103" t="e">
        <f ca="true">+IF(AND(ISNUMBER(OFFSET('Sanitation Data'!$F$11,0,10*ROW('Sanitation Data'!F115))),'Data Summary'!DB121="Yes"),OFFSET('Sanitation Data'!$F$11,0,10*ROW('Sanitation Data'!F115)),NA())</f>
        <v>#N/A</v>
      </c>
      <c r="AN121" s="103" t="e">
        <f ca="true">+IF(AND(ISNUMBER(OFFSET('Sanitation Data'!$F$12,0,10*ROW('Sanitation Data'!F115))),'Data Summary'!DC121="Yes"),OFFSET('Sanitation Data'!$F$12,0,10*ROW('Sanitation Data'!F115)),NA())</f>
        <v>#N/A</v>
      </c>
      <c r="AO121" s="103" t="e">
        <f ca="true">+IF(AND(ISNUMBER(OFFSET('Sanitation Data'!$F$13,0,10*ROW('Sanitation Data'!F115))),'Data Summary'!DD121="Yes"),OFFSET('Sanitation Data'!$F$13,0,10*ROW('Sanitation Data'!F115)),NA())</f>
        <v>#N/A</v>
      </c>
      <c r="AP121" s="103" t="e">
        <f ca="true">+IF(AND(ISNUMBER(OFFSET('Sanitation Data'!$G$5,0,10*ROW('Sanitation Data'!G115))),'Data Summary'!DE121="Yes"),100-OFFSET('Sanitation Data'!$G$5,0,10*ROW('Sanitation Data'!G115)),NA())</f>
        <v>#N/A</v>
      </c>
      <c r="AQ121" s="103" t="e">
        <f ca="true">+IF(AND(ISNUMBER(OFFSET('Sanitation Data'!$G$7,0,10*ROW('Sanitation Data'!G115))),'Data Summary'!DF121="Yes"),OFFSET('Sanitation Data'!$G$7,0,10*ROW('Sanitation Data'!G115)),NA())</f>
        <v>#N/A</v>
      </c>
      <c r="AR121" s="103" t="e">
        <f ca="true">+IF(AND(ISNUMBER(OFFSET('Sanitation Data'!$G$11,0,10*ROW('Sanitation Data'!G115))),'Data Summary'!DG121="Yes"),OFFSET('Sanitation Data'!$G$11,0,10*ROW('Sanitation Data'!G115)),NA())</f>
        <v>#N/A</v>
      </c>
      <c r="AS121" s="103" t="e">
        <f ca="true">+IF(AND(ISNUMBER(OFFSET('Sanitation Data'!$G$12,0,10*ROW('Sanitation Data'!G115))),'Data Summary'!DH121="Yes"),OFFSET('Sanitation Data'!$G$12,0,10*ROW('Sanitation Data'!G115)),NA())</f>
        <v>#N/A</v>
      </c>
      <c r="AT121" s="103" t="e">
        <f ca="true">+IF(AND(ISNUMBER(OFFSET('Sanitation Data'!$G$13,0,10*ROW('Sanitation Data'!G115))),'Data Summary'!DI121="Yes"),OFFSET('Sanitation Data'!$G$13,0,10*ROW('Sanitation Data'!G115)),NA())</f>
        <v>#N/A</v>
      </c>
      <c r="AU121" s="103" t="e">
        <f ca="true">+IF(AND(ISNUMBER(OFFSET('Sanitation Data'!$H$5,0,10*ROW('Sanitation Data'!H115))),'Data Summary'!DJ121="Yes"),100-OFFSET('Sanitation Data'!$H$5,0,10*ROW('Sanitation Data'!H115)),NA())</f>
        <v>#N/A</v>
      </c>
      <c r="AV121" s="103" t="e">
        <f ca="true">+IF(AND(ISNUMBER(OFFSET('Sanitation Data'!$H$7,0,10*ROW('Sanitation Data'!H115))),'Data Summary'!DK121="Yes"),OFFSET('Sanitation Data'!$H$7,0,10*ROW('Sanitation Data'!H115)),NA())</f>
        <v>#N/A</v>
      </c>
      <c r="AW121" s="103" t="e">
        <f ca="true">+IF(AND(ISNUMBER(OFFSET('Sanitation Data'!$H$11,0,10*ROW('Sanitation Data'!H115))),'Data Summary'!DL121="Yes"),OFFSET('Sanitation Data'!$H$11,0,10*ROW('Sanitation Data'!H115)),NA())</f>
        <v>#N/A</v>
      </c>
      <c r="AX121" s="103" t="e">
        <f ca="true">+IF(AND(ISNUMBER(OFFSET('Sanitation Data'!$H$12,0,10*ROW('Sanitation Data'!H115))),'Data Summary'!DM121="Yes"),OFFSET('Sanitation Data'!$H$12,0,10*ROW('Sanitation Data'!H115)),NA())</f>
        <v>#N/A</v>
      </c>
      <c r="AY121" s="103" t="e">
        <f ca="true">+IF(AND(ISNUMBER(OFFSET('Sanitation Data'!$H$13,0,10*ROW('Sanitation Data'!H115))),'Data Summary'!DN121="Yes"),OFFSET('Sanitation Data'!$H$13,0,10*ROW('Sanitation Data'!H115)),NA())</f>
        <v>#N/A</v>
      </c>
      <c r="AZ121" s="108" t="e">
        <f ca="true">+IF(AND(ISNUMBER(OFFSET('Hygiene Data'!$C$6,0,10*ROW('Hygiene Data'!C115))),'Data Summary'!DO121="Yes"),OFFSET('Hygiene Data'!$C$6,0,10*ROW('Hygiene Data'!C115)),NA())</f>
        <v>#N/A</v>
      </c>
      <c r="BA121" s="108" t="e">
        <f ca="true">+IF(AND(ISNUMBER(OFFSET('Hygiene Data'!$C$8,0,10*ROW('Hygiene Data'!C115))),'Data Summary'!DP121="Yes"),OFFSET('Hygiene Data'!$C$8,0,10*ROW('Hygiene Data'!C115)),NA())</f>
        <v>#N/A</v>
      </c>
      <c r="BB121" s="108" t="e">
        <f ca="true">+IF(AND(ISNUMBER(OFFSET('Hygiene Data'!$C$10,0,10*ROW('Hygiene Data'!C115))),'Data Summary'!DQ121="Yes"),OFFSET('Hygiene Data'!$C$10,0,10*ROW('Hygiene Data'!C115)),NA())</f>
        <v>#N/A</v>
      </c>
      <c r="BC121" s="108" t="e">
        <f ca="true">+IF(AND(ISNUMBER(OFFSET('Hygiene Data'!$D$6,0,10*ROW('Hygiene Data'!D115))),'Data Summary'!DR121="Yes"),OFFSET('Hygiene Data'!$D$6,0,10*ROW('Hygiene Data'!D115)),NA())</f>
        <v>#N/A</v>
      </c>
      <c r="BD121" s="108" t="e">
        <f ca="true">+IF(AND(ISNUMBER(OFFSET('Hygiene Data'!$D$8,0,10*ROW('Hygiene Data'!D115))),'Data Summary'!DS121="Yes"),OFFSET('Hygiene Data'!$D$8,0,10*ROW('Hygiene Data'!D115)),NA())</f>
        <v>#N/A</v>
      </c>
      <c r="BE121" s="108" t="e">
        <f ca="true">+IF(AND(ISNUMBER(OFFSET('Hygiene Data'!$D$10,0,10*ROW('Hygiene Data'!D115))),'Data Summary'!DT121="Yes"),OFFSET('Hygiene Data'!$D$10,0,10*ROW('Hygiene Data'!D115)),NA())</f>
        <v>#N/A</v>
      </c>
      <c r="BF121" s="108" t="e">
        <f ca="true">+IF(AND(ISNUMBER(OFFSET('Hygiene Data'!$E$6,0,10*ROW('Hygiene Data'!E115))),'Data Summary'!DU121="Yes"),OFFSET('Hygiene Data'!$E$6,0,10*ROW('Hygiene Data'!E115)),NA())</f>
        <v>#N/A</v>
      </c>
      <c r="BG121" s="108" t="e">
        <f ca="true">+IF(AND(ISNUMBER(OFFSET('Hygiene Data'!$E$8,0,10*ROW('Hygiene Data'!E115))),'Data Summary'!DV121="Yes"),OFFSET('Hygiene Data'!$E$8,0,10*ROW('Hygiene Data'!E115)),NA())</f>
        <v>#N/A</v>
      </c>
      <c r="BH121" s="108" t="e">
        <f ca="true">+IF(AND(ISNUMBER(OFFSET('Hygiene Data'!$E$10,0,10*ROW('Hygiene Data'!E115))),'Data Summary'!DW121="Yes"),OFFSET('Hygiene Data'!$E$10,0,10*ROW('Hygiene Data'!E115)),NA())</f>
        <v>#N/A</v>
      </c>
      <c r="BI121" s="108" t="e">
        <f ca="true">+IF(AND(ISNUMBER(OFFSET('Hygiene Data'!$F$6,0,10*ROW('Hygiene Data'!F115))),'Data Summary'!DX121="Yes"),OFFSET('Hygiene Data'!$F$6,0,10*ROW('Hygiene Data'!F115)),NA())</f>
        <v>#N/A</v>
      </c>
      <c r="BJ121" s="108" t="e">
        <f ca="true">+IF(AND(ISNUMBER(OFFSET('Hygiene Data'!$F$8,0,10*ROW('Hygiene Data'!F115))),'Data Summary'!DY121="Yes"),OFFSET('Hygiene Data'!$F$8,0,10*ROW('Hygiene Data'!F115)),NA())</f>
        <v>#N/A</v>
      </c>
      <c r="BK121" s="108" t="e">
        <f ca="true">+IF(AND(ISNUMBER(OFFSET('Hygiene Data'!$F$10,0,10*ROW('Hygiene Data'!F115))),'Data Summary'!DZ121="Yes"),OFFSET('Hygiene Data'!$F$10,0,10*ROW('Hygiene Data'!F115)),NA())</f>
        <v>#N/A</v>
      </c>
      <c r="BL121" s="108" t="e">
        <f ca="true">+IF(AND(ISNUMBER(OFFSET('Hygiene Data'!$G$6,0,10*ROW('Hygiene Data'!G115))),'Data Summary'!EA121="Yes"),OFFSET('Hygiene Data'!$G$6,0,10*ROW('Hygiene Data'!G115)),NA())</f>
        <v>#N/A</v>
      </c>
      <c r="BM121" s="108" t="e">
        <f ca="true">+IF(AND(ISNUMBER(OFFSET('Hygiene Data'!$G$8,0,10*ROW('Hygiene Data'!G115))),'Data Summary'!EB121="Yes"),OFFSET('Hygiene Data'!$G$8,0,10*ROW('Hygiene Data'!G115)),NA())</f>
        <v>#N/A</v>
      </c>
      <c r="BN121" s="108" t="e">
        <f ca="true">+IF(AND(ISNUMBER(OFFSET('Hygiene Data'!$G$10,0,10*ROW('Hygiene Data'!G115))),'Data Summary'!EC121="Yes"),OFFSET('Hygiene Data'!$G$10,0,10*ROW('Hygiene Data'!G115)),NA())</f>
        <v>#N/A</v>
      </c>
      <c r="BO121" s="108" t="e">
        <f ca="true">+IF(AND(ISNUMBER(OFFSET('Hygiene Data'!$H$6,0,10*ROW('Hygiene Data'!H115))),'Data Summary'!ED121="Yes"),OFFSET('Hygiene Data'!$H$6,0,10*ROW('Hygiene Data'!H115)),NA())</f>
        <v>#N/A</v>
      </c>
      <c r="BP121" s="108" t="e">
        <f ca="true">+IF(AND(ISNUMBER(OFFSET('Hygiene Data'!$H$8,0,10*ROW('Hygiene Data'!H115))),'Data Summary'!EE121="Yes"),OFFSET('Hygiene Data'!$H$8,0,10*ROW('Hygiene Data'!H115)),NA())</f>
        <v>#N/A</v>
      </c>
      <c r="BQ121" s="108" t="e">
        <f ca="true">+IF(AND(ISNUMBER(OFFSET('Hygiene Data'!$H$10,0,10*ROW('Hygiene Data'!H115))),'Data Summary'!EF121="Yes"),OFFSET('Hygiene Data'!$H$10,0,10*ROW('Hygiene Data'!H115)),NA())</f>
        <v>#N/A</v>
      </c>
    </row>
    <row r="122" x14ac:dyDescent="0.2">
      <c r="A122" s="56" t="e">
        <f ca="true">+IF(OFFSET('Water Data'!$B$1,0,10*ROW('Water Data'!B116))="",NA(),OFFSET('Water Data'!$B$1,0,10*ROW('Water Data'!B116)))</f>
        <v>#N/A</v>
      </c>
      <c r="B122" s="56" t="e">
        <f ca="true">+IF(OFFSET('Water Data'!$A$3,0,10*ROW('Water Data'!A119))="",NA(),OFFSET('Water Data'!$A$3,0,10*ROW('Water Data'!A119)))</f>
        <v>#N/A</v>
      </c>
      <c r="C122" s="56" t="e">
        <f ca="true">+IF(OFFSET('Water Data'!$C$3,0,10*ROW('Water Data'!C119))="",NA(),OFFSET('Water Data'!$C$3,0,10*ROW('Water Data'!C119)))</f>
        <v>#N/A</v>
      </c>
      <c r="D122" s="57" t="e">
        <f ca="true">+IF(AND(ISNUMBER(OFFSET('Water Data'!$C$5,0,10*ROW('Water Data'!C116))),'Data Summary'!BS122="Yes"),100-OFFSET('Water Data'!$C$5,0,10*ROW('Water Data'!C116)),NA())</f>
        <v>#N/A</v>
      </c>
      <c r="E122" s="57" t="e">
        <f ca="true">+IF(AND(ISNUMBER(OFFSET('Water Data'!$C$7,0,10*ROW('Water Data'!C116))),'Data Summary'!BT122="Yes"),OFFSET('Water Data'!$C$7,0,10*ROW('Water Data'!C116)),NA())</f>
        <v>#N/A</v>
      </c>
      <c r="F122" s="57" t="e">
        <f ca="true">+IF(AND(ISNUMBER(OFFSET('Water Data'!$C$10,0,10*ROW('Water Data'!C116))),'Data Summary'!BU122="Yes"),OFFSET('Water Data'!$C$10,0,10*ROW('Water Data'!C116)),NA())</f>
        <v>#N/A</v>
      </c>
      <c r="G122" s="57" t="e">
        <f ca="true">+IF(AND(ISNUMBER(OFFSET('Water Data'!$D$5,0,10*ROW('Water Data'!D116))),'Data Summary'!BV122="Yes"),100-OFFSET('Water Data'!$D$5,0,10*ROW('Water Data'!D116)),NA())</f>
        <v>#N/A</v>
      </c>
      <c r="H122" s="57" t="e">
        <f ca="true">+IF(AND(ISNUMBER(OFFSET('Water Data'!$D$7,0,10*ROW('Water Data'!D116))),'Data Summary'!BW122="Yes"),OFFSET('Water Data'!$D$7,0,10*ROW('Water Data'!D116)),NA())</f>
        <v>#N/A</v>
      </c>
      <c r="I122" s="57" t="e">
        <f ca="true">+IF(AND(ISNUMBER(OFFSET('Water Data'!$D$10,0,10*ROW('Water Data'!D116))),'Data Summary'!BX122="Yes"),OFFSET('Water Data'!$D$10,0,10*ROW('Water Data'!D116)),NA())</f>
        <v>#N/A</v>
      </c>
      <c r="J122" s="57" t="e">
        <f ca="true">+IF(AND(ISNUMBER(OFFSET('Water Data'!$E$5,0,10*ROW('Water Data'!E116))),'Data Summary'!BY122="Yes"),100-OFFSET('Water Data'!$E$5,0,10*ROW('Water Data'!E116)),NA())</f>
        <v>#N/A</v>
      </c>
      <c r="K122" s="57" t="e">
        <f ca="true">+IF(AND(ISNUMBER(OFFSET('Water Data'!$E$7,0,10*ROW('Water Data'!E116))),'Data Summary'!BZ122="Yes"),OFFSET('Water Data'!$E$7,0,10*ROW('Water Data'!E116)),NA())</f>
        <v>#N/A</v>
      </c>
      <c r="L122" s="57" t="e">
        <f ca="true">+IF(AND(ISNUMBER(OFFSET('Water Data'!$E$10,0,10*ROW('Water Data'!E116))),'Data Summary'!CA122="Yes"),OFFSET('Water Data'!$E$10,0,10*ROW('Water Data'!E116)),NA())</f>
        <v>#N/A</v>
      </c>
      <c r="M122" s="57" t="e">
        <f ca="true">+IF(AND(ISNUMBER(OFFSET('Water Data'!$F$5,0,10*ROW('Water Data'!F116))),'Data Summary'!CB122="Yes"),100-OFFSET('Water Data'!$F$5,0,10*ROW('Water Data'!F116)),NA())</f>
        <v>#N/A</v>
      </c>
      <c r="N122" s="57" t="e">
        <f ca="true">+IF(AND(ISNUMBER(OFFSET('Water Data'!$F$7,0,10*ROW('Water Data'!F116))),'Data Summary'!CC122="Yes"),OFFSET('Water Data'!$F$7,0,10*ROW('Water Data'!F116)),NA())</f>
        <v>#N/A</v>
      </c>
      <c r="O122" s="57" t="e">
        <f ca="true">+IF(AND(ISNUMBER(OFFSET('Water Data'!$F$10,0,10*ROW('Water Data'!F116))),'Data Summary'!CD122="Yes"),OFFSET('Water Data'!$F$10,0,10*ROW('Water Data'!F116)),NA())</f>
        <v>#N/A</v>
      </c>
      <c r="P122" s="57" t="e">
        <f ca="true">+IF(AND(ISNUMBER(OFFSET('Water Data'!$G$5,0,10*ROW('Water Data'!G116))),'Data Summary'!CE122="Yes"),100-OFFSET('Water Data'!$G$5,0,10*ROW('Water Data'!G116)),NA())</f>
        <v>#N/A</v>
      </c>
      <c r="Q122" s="57" t="e">
        <f ca="true">+IF(AND(ISNUMBER(OFFSET('Water Data'!$G$7,0,10*ROW('Water Data'!G116))),'Data Summary'!CF122="Yes"),OFFSET('Water Data'!$G$7,0,10*ROW('Water Data'!G116)),NA())</f>
        <v>#N/A</v>
      </c>
      <c r="R122" s="57" t="e">
        <f ca="true">+IF(AND(ISNUMBER(OFFSET('Water Data'!$G$10,0,10*ROW('Water Data'!G116))),'Data Summary'!CG122="Yes"),OFFSET('Water Data'!$G$10,0,10*ROW('Water Data'!G116)),NA())</f>
        <v>#N/A</v>
      </c>
      <c r="S122" s="57" t="e">
        <f ca="true">+IF(AND(ISNUMBER(OFFSET('Water Data'!$H$5,0,10*ROW('Water Data'!H116))),'Data Summary'!CH122="Yes"),100-OFFSET('Water Data'!$H$5,0,10*ROW('Water Data'!H116)),NA())</f>
        <v>#N/A</v>
      </c>
      <c r="T122" s="57" t="e">
        <f ca="true">+IF(AND(ISNUMBER(OFFSET('Water Data'!$H$7,0,10*ROW('Water Data'!H116))),'Data Summary'!CI122="Yes"),OFFSET('Water Data'!$H$7,0,10*ROW('Water Data'!H116)),NA())</f>
        <v>#N/A</v>
      </c>
      <c r="U122" s="57" t="e">
        <f ca="true">+IF(AND(ISNUMBER(OFFSET('Water Data'!$H$10,0,10*ROW('Water Data'!H116))),'Data Summary'!CJ122="Yes"),OFFSET('Water Data'!$H$10,0,10*ROW('Water Data'!H116)),NA())</f>
        <v>#N/A</v>
      </c>
      <c r="V122" s="103" t="e">
        <f ca="true">+IF(AND(ISNUMBER(OFFSET('Sanitation Data'!$C$5,0,10*ROW('Sanitation Data'!C116))),'Data Summary'!CK122="Yes"),100-OFFSET('Sanitation Data'!$C$5,0,10*ROW('Sanitation Data'!C116)),NA())</f>
        <v>#N/A</v>
      </c>
      <c r="W122" s="103" t="e">
        <f ca="true">+IF(AND(ISNUMBER(OFFSET('Sanitation Data'!$C$7,0,10*ROW('Sanitation Data'!C116))),'Data Summary'!CL122="Yes"),OFFSET('Sanitation Data'!$C$7,0,10*ROW('Sanitation Data'!C116)),NA())</f>
        <v>#N/A</v>
      </c>
      <c r="X122" s="103" t="e">
        <f ca="true">+IF(AND(ISNUMBER(OFFSET('Sanitation Data'!$C$11,0,10*ROW('Sanitation Data'!C116))),'Data Summary'!CM122="Yes"),OFFSET('Sanitation Data'!$C$11,0,10*ROW('Sanitation Data'!C116)),NA())</f>
        <v>#N/A</v>
      </c>
      <c r="Y122" s="103" t="e">
        <f ca="true">+IF(AND(ISNUMBER(OFFSET('Sanitation Data'!$C$12,0,10*ROW('Sanitation Data'!C116))),'Data Summary'!CN122="Yes"),OFFSET('Sanitation Data'!$C$12,0,10*ROW('Sanitation Data'!C116)),NA())</f>
        <v>#N/A</v>
      </c>
      <c r="Z122" s="103" t="e">
        <f ca="true">+IF(AND(ISNUMBER(OFFSET('Sanitation Data'!$C$13,0,10*ROW('Sanitation Data'!C116))),'Data Summary'!CO122="Yes"),OFFSET('Sanitation Data'!$C$13,0,10*ROW('Sanitation Data'!C116)),NA())</f>
        <v>#N/A</v>
      </c>
      <c r="AA122" s="103" t="e">
        <f ca="true">+IF(AND(ISNUMBER(OFFSET('Sanitation Data'!$D$5,0,10*ROW('Sanitation Data'!D116))),'Data Summary'!CP122="Yes"),100-OFFSET('Sanitation Data'!$D$5,0,10*ROW('Sanitation Data'!D116)),NA())</f>
        <v>#N/A</v>
      </c>
      <c r="AB122" s="103" t="e">
        <f ca="true">+IF(AND(ISNUMBER(OFFSET('Sanitation Data'!$D$7,0,10*ROW('Sanitation Data'!D116))),'Data Summary'!CQ122="Yes"),OFFSET('Sanitation Data'!$D$7,0,10*ROW('Sanitation Data'!D116)),NA())</f>
        <v>#N/A</v>
      </c>
      <c r="AC122" s="103" t="e">
        <f ca="true">+IF(AND(ISNUMBER(OFFSET('Sanitation Data'!$D$11,0,10*ROW('Sanitation Data'!D116))),'Data Summary'!CR122="Yes"),OFFSET('Sanitation Data'!$D$11,0,10*ROW('Sanitation Data'!D116)),NA())</f>
        <v>#N/A</v>
      </c>
      <c r="AD122" s="103" t="e">
        <f ca="true">+IF(AND(ISNUMBER(OFFSET('Sanitation Data'!$D$12,0,10*ROW('Sanitation Data'!D116))),'Data Summary'!CS122="Yes"),OFFSET('Sanitation Data'!$D$12,0,10*ROW('Sanitation Data'!D116)),NA())</f>
        <v>#N/A</v>
      </c>
      <c r="AE122" s="103" t="e">
        <f ca="true">+IF(AND(ISNUMBER(OFFSET('Sanitation Data'!$D$13,0,10*ROW('Sanitation Data'!D116))),'Data Summary'!CT122="Yes"),OFFSET('Sanitation Data'!$D$13,0,10*ROW('Sanitation Data'!D116)),NA())</f>
        <v>#N/A</v>
      </c>
      <c r="AF122" s="103" t="e">
        <f ca="true">+IF(AND(ISNUMBER(OFFSET('Sanitation Data'!$E$5,0,10*ROW('Sanitation Data'!E116))),'Data Summary'!CU122="Yes"),100-OFFSET('Sanitation Data'!$E$5,0,10*ROW('Sanitation Data'!E116)),NA())</f>
        <v>#N/A</v>
      </c>
      <c r="AG122" s="103" t="e">
        <f ca="true">+IF(AND(ISNUMBER(OFFSET('Sanitation Data'!$E$7,0,10*ROW('Sanitation Data'!E116))),'Data Summary'!CV122="Yes"),OFFSET('Sanitation Data'!$E$7,0,10*ROW('Sanitation Data'!E116)),NA())</f>
        <v>#N/A</v>
      </c>
      <c r="AH122" s="103" t="e">
        <f ca="true">+IF(AND(ISNUMBER(OFFSET('Sanitation Data'!$E$11,0,10*ROW('Sanitation Data'!E116))),'Data Summary'!CW122="Yes"),OFFSET('Sanitation Data'!$E$11,0,10*ROW('Sanitation Data'!E116)),NA())</f>
        <v>#N/A</v>
      </c>
      <c r="AI122" s="103" t="e">
        <f ca="true">+IF(AND(ISNUMBER(OFFSET('Sanitation Data'!$E$12,0,10*ROW('Sanitation Data'!E116))),'Data Summary'!CX122="Yes"),OFFSET('Sanitation Data'!$E$12,0,10*ROW('Sanitation Data'!E116)),NA())</f>
        <v>#N/A</v>
      </c>
      <c r="AJ122" s="103" t="e">
        <f ca="true">+IF(AND(ISNUMBER(OFFSET('Sanitation Data'!$E$13,0,10*ROW('Sanitation Data'!E116))),'Data Summary'!CY122="Yes"),OFFSET('Sanitation Data'!$E$13,0,10*ROW('Sanitation Data'!E116)),NA())</f>
        <v>#N/A</v>
      </c>
      <c r="AK122" s="103" t="e">
        <f ca="true">+IF(AND(ISNUMBER(OFFSET('Sanitation Data'!$F$5,0,10*ROW('Sanitation Data'!F116))),'Data Summary'!CZ122="Yes"),100-OFFSET('Sanitation Data'!$F$5,0,10*ROW('Sanitation Data'!F116)),NA())</f>
        <v>#N/A</v>
      </c>
      <c r="AL122" s="103" t="e">
        <f ca="true">+IF(AND(ISNUMBER(OFFSET('Sanitation Data'!$F$7,0,10*ROW('Sanitation Data'!F116))),'Data Summary'!DA122="Yes"),OFFSET('Sanitation Data'!$F$7,0,10*ROW('Sanitation Data'!F116)),NA())</f>
        <v>#N/A</v>
      </c>
      <c r="AM122" s="103" t="e">
        <f ca="true">+IF(AND(ISNUMBER(OFFSET('Sanitation Data'!$F$11,0,10*ROW('Sanitation Data'!F116))),'Data Summary'!DB122="Yes"),OFFSET('Sanitation Data'!$F$11,0,10*ROW('Sanitation Data'!F116)),NA())</f>
        <v>#N/A</v>
      </c>
      <c r="AN122" s="103" t="e">
        <f ca="true">+IF(AND(ISNUMBER(OFFSET('Sanitation Data'!$F$12,0,10*ROW('Sanitation Data'!F116))),'Data Summary'!DC122="Yes"),OFFSET('Sanitation Data'!$F$12,0,10*ROW('Sanitation Data'!F116)),NA())</f>
        <v>#N/A</v>
      </c>
      <c r="AO122" s="103" t="e">
        <f ca="true">+IF(AND(ISNUMBER(OFFSET('Sanitation Data'!$F$13,0,10*ROW('Sanitation Data'!F116))),'Data Summary'!DD122="Yes"),OFFSET('Sanitation Data'!$F$13,0,10*ROW('Sanitation Data'!F116)),NA())</f>
        <v>#N/A</v>
      </c>
      <c r="AP122" s="103" t="e">
        <f ca="true">+IF(AND(ISNUMBER(OFFSET('Sanitation Data'!$G$5,0,10*ROW('Sanitation Data'!G116))),'Data Summary'!DE122="Yes"),100-OFFSET('Sanitation Data'!$G$5,0,10*ROW('Sanitation Data'!G116)),NA())</f>
        <v>#N/A</v>
      </c>
      <c r="AQ122" s="103" t="e">
        <f ca="true">+IF(AND(ISNUMBER(OFFSET('Sanitation Data'!$G$7,0,10*ROW('Sanitation Data'!G116))),'Data Summary'!DF122="Yes"),OFFSET('Sanitation Data'!$G$7,0,10*ROW('Sanitation Data'!G116)),NA())</f>
        <v>#N/A</v>
      </c>
      <c r="AR122" s="103" t="e">
        <f ca="true">+IF(AND(ISNUMBER(OFFSET('Sanitation Data'!$G$11,0,10*ROW('Sanitation Data'!G116))),'Data Summary'!DG122="Yes"),OFFSET('Sanitation Data'!$G$11,0,10*ROW('Sanitation Data'!G116)),NA())</f>
        <v>#N/A</v>
      </c>
      <c r="AS122" s="103" t="e">
        <f ca="true">+IF(AND(ISNUMBER(OFFSET('Sanitation Data'!$G$12,0,10*ROW('Sanitation Data'!G116))),'Data Summary'!DH122="Yes"),OFFSET('Sanitation Data'!$G$12,0,10*ROW('Sanitation Data'!G116)),NA())</f>
        <v>#N/A</v>
      </c>
      <c r="AT122" s="103" t="e">
        <f ca="true">+IF(AND(ISNUMBER(OFFSET('Sanitation Data'!$G$13,0,10*ROW('Sanitation Data'!G116))),'Data Summary'!DI122="Yes"),OFFSET('Sanitation Data'!$G$13,0,10*ROW('Sanitation Data'!G116)),NA())</f>
        <v>#N/A</v>
      </c>
      <c r="AU122" s="103" t="e">
        <f ca="true">+IF(AND(ISNUMBER(OFFSET('Sanitation Data'!$H$5,0,10*ROW('Sanitation Data'!H116))),'Data Summary'!DJ122="Yes"),100-OFFSET('Sanitation Data'!$H$5,0,10*ROW('Sanitation Data'!H116)),NA())</f>
        <v>#N/A</v>
      </c>
      <c r="AV122" s="103" t="e">
        <f ca="true">+IF(AND(ISNUMBER(OFFSET('Sanitation Data'!$H$7,0,10*ROW('Sanitation Data'!H116))),'Data Summary'!DK122="Yes"),OFFSET('Sanitation Data'!$H$7,0,10*ROW('Sanitation Data'!H116)),NA())</f>
        <v>#N/A</v>
      </c>
      <c r="AW122" s="103" t="e">
        <f ca="true">+IF(AND(ISNUMBER(OFFSET('Sanitation Data'!$H$11,0,10*ROW('Sanitation Data'!H116))),'Data Summary'!DL122="Yes"),OFFSET('Sanitation Data'!$H$11,0,10*ROW('Sanitation Data'!H116)),NA())</f>
        <v>#N/A</v>
      </c>
      <c r="AX122" s="103" t="e">
        <f ca="true">+IF(AND(ISNUMBER(OFFSET('Sanitation Data'!$H$12,0,10*ROW('Sanitation Data'!H116))),'Data Summary'!DM122="Yes"),OFFSET('Sanitation Data'!$H$12,0,10*ROW('Sanitation Data'!H116)),NA())</f>
        <v>#N/A</v>
      </c>
      <c r="AY122" s="103" t="e">
        <f ca="true">+IF(AND(ISNUMBER(OFFSET('Sanitation Data'!$H$13,0,10*ROW('Sanitation Data'!H116))),'Data Summary'!DN122="Yes"),OFFSET('Sanitation Data'!$H$13,0,10*ROW('Sanitation Data'!H116)),NA())</f>
        <v>#N/A</v>
      </c>
      <c r="AZ122" s="108" t="e">
        <f ca="true">+IF(AND(ISNUMBER(OFFSET('Hygiene Data'!$C$6,0,10*ROW('Hygiene Data'!C116))),'Data Summary'!DO122="Yes"),OFFSET('Hygiene Data'!$C$6,0,10*ROW('Hygiene Data'!C116)),NA())</f>
        <v>#N/A</v>
      </c>
      <c r="BA122" s="108" t="e">
        <f ca="true">+IF(AND(ISNUMBER(OFFSET('Hygiene Data'!$C$8,0,10*ROW('Hygiene Data'!C116))),'Data Summary'!DP122="Yes"),OFFSET('Hygiene Data'!$C$8,0,10*ROW('Hygiene Data'!C116)),NA())</f>
        <v>#N/A</v>
      </c>
      <c r="BB122" s="108" t="e">
        <f ca="true">+IF(AND(ISNUMBER(OFFSET('Hygiene Data'!$C$10,0,10*ROW('Hygiene Data'!C116))),'Data Summary'!DQ122="Yes"),OFFSET('Hygiene Data'!$C$10,0,10*ROW('Hygiene Data'!C116)),NA())</f>
        <v>#N/A</v>
      </c>
      <c r="BC122" s="108" t="e">
        <f ca="true">+IF(AND(ISNUMBER(OFFSET('Hygiene Data'!$D$6,0,10*ROW('Hygiene Data'!D116))),'Data Summary'!DR122="Yes"),OFFSET('Hygiene Data'!$D$6,0,10*ROW('Hygiene Data'!D116)),NA())</f>
        <v>#N/A</v>
      </c>
      <c r="BD122" s="108" t="e">
        <f ca="true">+IF(AND(ISNUMBER(OFFSET('Hygiene Data'!$D$8,0,10*ROW('Hygiene Data'!D116))),'Data Summary'!DS122="Yes"),OFFSET('Hygiene Data'!$D$8,0,10*ROW('Hygiene Data'!D116)),NA())</f>
        <v>#N/A</v>
      </c>
      <c r="BE122" s="108" t="e">
        <f ca="true">+IF(AND(ISNUMBER(OFFSET('Hygiene Data'!$D$10,0,10*ROW('Hygiene Data'!D116))),'Data Summary'!DT122="Yes"),OFFSET('Hygiene Data'!$D$10,0,10*ROW('Hygiene Data'!D116)),NA())</f>
        <v>#N/A</v>
      </c>
      <c r="BF122" s="108" t="e">
        <f ca="true">+IF(AND(ISNUMBER(OFFSET('Hygiene Data'!$E$6,0,10*ROW('Hygiene Data'!E116))),'Data Summary'!DU122="Yes"),OFFSET('Hygiene Data'!$E$6,0,10*ROW('Hygiene Data'!E116)),NA())</f>
        <v>#N/A</v>
      </c>
      <c r="BG122" s="108" t="e">
        <f ca="true">+IF(AND(ISNUMBER(OFFSET('Hygiene Data'!$E$8,0,10*ROW('Hygiene Data'!E116))),'Data Summary'!DV122="Yes"),OFFSET('Hygiene Data'!$E$8,0,10*ROW('Hygiene Data'!E116)),NA())</f>
        <v>#N/A</v>
      </c>
      <c r="BH122" s="108" t="e">
        <f ca="true">+IF(AND(ISNUMBER(OFFSET('Hygiene Data'!$E$10,0,10*ROW('Hygiene Data'!E116))),'Data Summary'!DW122="Yes"),OFFSET('Hygiene Data'!$E$10,0,10*ROW('Hygiene Data'!E116)),NA())</f>
        <v>#N/A</v>
      </c>
      <c r="BI122" s="108" t="e">
        <f ca="true">+IF(AND(ISNUMBER(OFFSET('Hygiene Data'!$F$6,0,10*ROW('Hygiene Data'!F116))),'Data Summary'!DX122="Yes"),OFFSET('Hygiene Data'!$F$6,0,10*ROW('Hygiene Data'!F116)),NA())</f>
        <v>#N/A</v>
      </c>
      <c r="BJ122" s="108" t="e">
        <f ca="true">+IF(AND(ISNUMBER(OFFSET('Hygiene Data'!$F$8,0,10*ROW('Hygiene Data'!F116))),'Data Summary'!DY122="Yes"),OFFSET('Hygiene Data'!$F$8,0,10*ROW('Hygiene Data'!F116)),NA())</f>
        <v>#N/A</v>
      </c>
      <c r="BK122" s="108" t="e">
        <f ca="true">+IF(AND(ISNUMBER(OFFSET('Hygiene Data'!$F$10,0,10*ROW('Hygiene Data'!F116))),'Data Summary'!DZ122="Yes"),OFFSET('Hygiene Data'!$F$10,0,10*ROW('Hygiene Data'!F116)),NA())</f>
        <v>#N/A</v>
      </c>
      <c r="BL122" s="108" t="e">
        <f ca="true">+IF(AND(ISNUMBER(OFFSET('Hygiene Data'!$G$6,0,10*ROW('Hygiene Data'!G116))),'Data Summary'!EA122="Yes"),OFFSET('Hygiene Data'!$G$6,0,10*ROW('Hygiene Data'!G116)),NA())</f>
        <v>#N/A</v>
      </c>
      <c r="BM122" s="108" t="e">
        <f ca="true">+IF(AND(ISNUMBER(OFFSET('Hygiene Data'!$G$8,0,10*ROW('Hygiene Data'!G116))),'Data Summary'!EB122="Yes"),OFFSET('Hygiene Data'!$G$8,0,10*ROW('Hygiene Data'!G116)),NA())</f>
        <v>#N/A</v>
      </c>
      <c r="BN122" s="108" t="e">
        <f ca="true">+IF(AND(ISNUMBER(OFFSET('Hygiene Data'!$G$10,0,10*ROW('Hygiene Data'!G116))),'Data Summary'!EC122="Yes"),OFFSET('Hygiene Data'!$G$10,0,10*ROW('Hygiene Data'!G116)),NA())</f>
        <v>#N/A</v>
      </c>
      <c r="BO122" s="108" t="e">
        <f ca="true">+IF(AND(ISNUMBER(OFFSET('Hygiene Data'!$H$6,0,10*ROW('Hygiene Data'!H116))),'Data Summary'!ED122="Yes"),OFFSET('Hygiene Data'!$H$6,0,10*ROW('Hygiene Data'!H116)),NA())</f>
        <v>#N/A</v>
      </c>
      <c r="BP122" s="108" t="e">
        <f ca="true">+IF(AND(ISNUMBER(OFFSET('Hygiene Data'!$H$8,0,10*ROW('Hygiene Data'!H116))),'Data Summary'!EE122="Yes"),OFFSET('Hygiene Data'!$H$8,0,10*ROW('Hygiene Data'!H116)),NA())</f>
        <v>#N/A</v>
      </c>
      <c r="BQ122" s="108" t="e">
        <f ca="true">+IF(AND(ISNUMBER(OFFSET('Hygiene Data'!$H$10,0,10*ROW('Hygiene Data'!H116))),'Data Summary'!EF122="Yes"),OFFSET('Hygiene Data'!$H$10,0,10*ROW('Hygiene Data'!H116)),NA())</f>
        <v>#N/A</v>
      </c>
    </row>
    <row r="123" x14ac:dyDescent="0.2">
      <c r="A123" s="56" t="e">
        <f ca="true">+IF(OFFSET('Water Data'!$B$1,0,10*ROW('Water Data'!B117))="",NA(),OFFSET('Water Data'!$B$1,0,10*ROW('Water Data'!B117)))</f>
        <v>#N/A</v>
      </c>
      <c r="B123" s="56" t="e">
        <f ca="true">+IF(OFFSET('Water Data'!$A$3,0,10*ROW('Water Data'!A120))="",NA(),OFFSET('Water Data'!$A$3,0,10*ROW('Water Data'!A120)))</f>
        <v>#N/A</v>
      </c>
      <c r="C123" s="56" t="e">
        <f ca="true">+IF(OFFSET('Water Data'!$C$3,0,10*ROW('Water Data'!C120))="",NA(),OFFSET('Water Data'!$C$3,0,10*ROW('Water Data'!C120)))</f>
        <v>#N/A</v>
      </c>
      <c r="D123" s="57" t="e">
        <f ca="true">+IF(AND(ISNUMBER(OFFSET('Water Data'!$C$5,0,10*ROW('Water Data'!C117))),'Data Summary'!BS123="Yes"),100-OFFSET('Water Data'!$C$5,0,10*ROW('Water Data'!C117)),NA())</f>
        <v>#N/A</v>
      </c>
      <c r="E123" s="57" t="e">
        <f ca="true">+IF(AND(ISNUMBER(OFFSET('Water Data'!$C$7,0,10*ROW('Water Data'!C117))),'Data Summary'!BT123="Yes"),OFFSET('Water Data'!$C$7,0,10*ROW('Water Data'!C117)),NA())</f>
        <v>#N/A</v>
      </c>
      <c r="F123" s="57" t="e">
        <f ca="true">+IF(AND(ISNUMBER(OFFSET('Water Data'!$C$10,0,10*ROW('Water Data'!C117))),'Data Summary'!BU123="Yes"),OFFSET('Water Data'!$C$10,0,10*ROW('Water Data'!C117)),NA())</f>
        <v>#N/A</v>
      </c>
      <c r="G123" s="57" t="e">
        <f ca="true">+IF(AND(ISNUMBER(OFFSET('Water Data'!$D$5,0,10*ROW('Water Data'!D117))),'Data Summary'!BV123="Yes"),100-OFFSET('Water Data'!$D$5,0,10*ROW('Water Data'!D117)),NA())</f>
        <v>#N/A</v>
      </c>
      <c r="H123" s="57" t="e">
        <f ca="true">+IF(AND(ISNUMBER(OFFSET('Water Data'!$D$7,0,10*ROW('Water Data'!D117))),'Data Summary'!BW123="Yes"),OFFSET('Water Data'!$D$7,0,10*ROW('Water Data'!D117)),NA())</f>
        <v>#N/A</v>
      </c>
      <c r="I123" s="57" t="e">
        <f ca="true">+IF(AND(ISNUMBER(OFFSET('Water Data'!$D$10,0,10*ROW('Water Data'!D117))),'Data Summary'!BX123="Yes"),OFFSET('Water Data'!$D$10,0,10*ROW('Water Data'!D117)),NA())</f>
        <v>#N/A</v>
      </c>
      <c r="J123" s="57" t="e">
        <f ca="true">+IF(AND(ISNUMBER(OFFSET('Water Data'!$E$5,0,10*ROW('Water Data'!E117))),'Data Summary'!BY123="Yes"),100-OFFSET('Water Data'!$E$5,0,10*ROW('Water Data'!E117)),NA())</f>
        <v>#N/A</v>
      </c>
      <c r="K123" s="57" t="e">
        <f ca="true">+IF(AND(ISNUMBER(OFFSET('Water Data'!$E$7,0,10*ROW('Water Data'!E117))),'Data Summary'!BZ123="Yes"),OFFSET('Water Data'!$E$7,0,10*ROW('Water Data'!E117)),NA())</f>
        <v>#N/A</v>
      </c>
      <c r="L123" s="57" t="e">
        <f ca="true">+IF(AND(ISNUMBER(OFFSET('Water Data'!$E$10,0,10*ROW('Water Data'!E117))),'Data Summary'!CA123="Yes"),OFFSET('Water Data'!$E$10,0,10*ROW('Water Data'!E117)),NA())</f>
        <v>#N/A</v>
      </c>
      <c r="M123" s="57" t="e">
        <f ca="true">+IF(AND(ISNUMBER(OFFSET('Water Data'!$F$5,0,10*ROW('Water Data'!F117))),'Data Summary'!CB123="Yes"),100-OFFSET('Water Data'!$F$5,0,10*ROW('Water Data'!F117)),NA())</f>
        <v>#N/A</v>
      </c>
      <c r="N123" s="57" t="e">
        <f ca="true">+IF(AND(ISNUMBER(OFFSET('Water Data'!$F$7,0,10*ROW('Water Data'!F117))),'Data Summary'!CC123="Yes"),OFFSET('Water Data'!$F$7,0,10*ROW('Water Data'!F117)),NA())</f>
        <v>#N/A</v>
      </c>
      <c r="O123" s="57" t="e">
        <f ca="true">+IF(AND(ISNUMBER(OFFSET('Water Data'!$F$10,0,10*ROW('Water Data'!F117))),'Data Summary'!CD123="Yes"),OFFSET('Water Data'!$F$10,0,10*ROW('Water Data'!F117)),NA())</f>
        <v>#N/A</v>
      </c>
      <c r="P123" s="57" t="e">
        <f ca="true">+IF(AND(ISNUMBER(OFFSET('Water Data'!$G$5,0,10*ROW('Water Data'!G117))),'Data Summary'!CE123="Yes"),100-OFFSET('Water Data'!$G$5,0,10*ROW('Water Data'!G117)),NA())</f>
        <v>#N/A</v>
      </c>
      <c r="Q123" s="57" t="e">
        <f ca="true">+IF(AND(ISNUMBER(OFFSET('Water Data'!$G$7,0,10*ROW('Water Data'!G117))),'Data Summary'!CF123="Yes"),OFFSET('Water Data'!$G$7,0,10*ROW('Water Data'!G117)),NA())</f>
        <v>#N/A</v>
      </c>
      <c r="R123" s="57" t="e">
        <f ca="true">+IF(AND(ISNUMBER(OFFSET('Water Data'!$G$10,0,10*ROW('Water Data'!G117))),'Data Summary'!CG123="Yes"),OFFSET('Water Data'!$G$10,0,10*ROW('Water Data'!G117)),NA())</f>
        <v>#N/A</v>
      </c>
      <c r="S123" s="57" t="e">
        <f ca="true">+IF(AND(ISNUMBER(OFFSET('Water Data'!$H$5,0,10*ROW('Water Data'!H117))),'Data Summary'!CH123="Yes"),100-OFFSET('Water Data'!$H$5,0,10*ROW('Water Data'!H117)),NA())</f>
        <v>#N/A</v>
      </c>
      <c r="T123" s="57" t="e">
        <f ca="true">+IF(AND(ISNUMBER(OFFSET('Water Data'!$H$7,0,10*ROW('Water Data'!H117))),'Data Summary'!CI123="Yes"),OFFSET('Water Data'!$H$7,0,10*ROW('Water Data'!H117)),NA())</f>
        <v>#N/A</v>
      </c>
      <c r="U123" s="57" t="e">
        <f ca="true">+IF(AND(ISNUMBER(OFFSET('Water Data'!$H$10,0,10*ROW('Water Data'!H117))),'Data Summary'!CJ123="Yes"),OFFSET('Water Data'!$H$10,0,10*ROW('Water Data'!H117)),NA())</f>
        <v>#N/A</v>
      </c>
      <c r="V123" s="103" t="e">
        <f ca="true">+IF(AND(ISNUMBER(OFFSET('Sanitation Data'!$C$5,0,10*ROW('Sanitation Data'!C117))),'Data Summary'!CK123="Yes"),100-OFFSET('Sanitation Data'!$C$5,0,10*ROW('Sanitation Data'!C117)),NA())</f>
        <v>#N/A</v>
      </c>
      <c r="W123" s="103" t="e">
        <f ca="true">+IF(AND(ISNUMBER(OFFSET('Sanitation Data'!$C$7,0,10*ROW('Sanitation Data'!C117))),'Data Summary'!CL123="Yes"),OFFSET('Sanitation Data'!$C$7,0,10*ROW('Sanitation Data'!C117)),NA())</f>
        <v>#N/A</v>
      </c>
      <c r="X123" s="103" t="e">
        <f ca="true">+IF(AND(ISNUMBER(OFFSET('Sanitation Data'!$C$11,0,10*ROW('Sanitation Data'!C117))),'Data Summary'!CM123="Yes"),OFFSET('Sanitation Data'!$C$11,0,10*ROW('Sanitation Data'!C117)),NA())</f>
        <v>#N/A</v>
      </c>
      <c r="Y123" s="103" t="e">
        <f ca="true">+IF(AND(ISNUMBER(OFFSET('Sanitation Data'!$C$12,0,10*ROW('Sanitation Data'!C117))),'Data Summary'!CN123="Yes"),OFFSET('Sanitation Data'!$C$12,0,10*ROW('Sanitation Data'!C117)),NA())</f>
        <v>#N/A</v>
      </c>
      <c r="Z123" s="103" t="e">
        <f ca="true">+IF(AND(ISNUMBER(OFFSET('Sanitation Data'!$C$13,0,10*ROW('Sanitation Data'!C117))),'Data Summary'!CO123="Yes"),OFFSET('Sanitation Data'!$C$13,0,10*ROW('Sanitation Data'!C117)),NA())</f>
        <v>#N/A</v>
      </c>
      <c r="AA123" s="103" t="e">
        <f ca="true">+IF(AND(ISNUMBER(OFFSET('Sanitation Data'!$D$5,0,10*ROW('Sanitation Data'!D117))),'Data Summary'!CP123="Yes"),100-OFFSET('Sanitation Data'!$D$5,0,10*ROW('Sanitation Data'!D117)),NA())</f>
        <v>#N/A</v>
      </c>
      <c r="AB123" s="103" t="e">
        <f ca="true">+IF(AND(ISNUMBER(OFFSET('Sanitation Data'!$D$7,0,10*ROW('Sanitation Data'!D117))),'Data Summary'!CQ123="Yes"),OFFSET('Sanitation Data'!$D$7,0,10*ROW('Sanitation Data'!D117)),NA())</f>
        <v>#N/A</v>
      </c>
      <c r="AC123" s="103" t="e">
        <f ca="true">+IF(AND(ISNUMBER(OFFSET('Sanitation Data'!$D$11,0,10*ROW('Sanitation Data'!D117))),'Data Summary'!CR123="Yes"),OFFSET('Sanitation Data'!$D$11,0,10*ROW('Sanitation Data'!D117)),NA())</f>
        <v>#N/A</v>
      </c>
      <c r="AD123" s="103" t="e">
        <f ca="true">+IF(AND(ISNUMBER(OFFSET('Sanitation Data'!$D$12,0,10*ROW('Sanitation Data'!D117))),'Data Summary'!CS123="Yes"),OFFSET('Sanitation Data'!$D$12,0,10*ROW('Sanitation Data'!D117)),NA())</f>
        <v>#N/A</v>
      </c>
      <c r="AE123" s="103" t="e">
        <f ca="true">+IF(AND(ISNUMBER(OFFSET('Sanitation Data'!$D$13,0,10*ROW('Sanitation Data'!D117))),'Data Summary'!CT123="Yes"),OFFSET('Sanitation Data'!$D$13,0,10*ROW('Sanitation Data'!D117)),NA())</f>
        <v>#N/A</v>
      </c>
      <c r="AF123" s="103" t="e">
        <f ca="true">+IF(AND(ISNUMBER(OFFSET('Sanitation Data'!$E$5,0,10*ROW('Sanitation Data'!E117))),'Data Summary'!CU123="Yes"),100-OFFSET('Sanitation Data'!$E$5,0,10*ROW('Sanitation Data'!E117)),NA())</f>
        <v>#N/A</v>
      </c>
      <c r="AG123" s="103" t="e">
        <f ca="true">+IF(AND(ISNUMBER(OFFSET('Sanitation Data'!$E$7,0,10*ROW('Sanitation Data'!E117))),'Data Summary'!CV123="Yes"),OFFSET('Sanitation Data'!$E$7,0,10*ROW('Sanitation Data'!E117)),NA())</f>
        <v>#N/A</v>
      </c>
      <c r="AH123" s="103" t="e">
        <f ca="true">+IF(AND(ISNUMBER(OFFSET('Sanitation Data'!$E$11,0,10*ROW('Sanitation Data'!E117))),'Data Summary'!CW123="Yes"),OFFSET('Sanitation Data'!$E$11,0,10*ROW('Sanitation Data'!E117)),NA())</f>
        <v>#N/A</v>
      </c>
      <c r="AI123" s="103" t="e">
        <f ca="true">+IF(AND(ISNUMBER(OFFSET('Sanitation Data'!$E$12,0,10*ROW('Sanitation Data'!E117))),'Data Summary'!CX123="Yes"),OFFSET('Sanitation Data'!$E$12,0,10*ROW('Sanitation Data'!E117)),NA())</f>
        <v>#N/A</v>
      </c>
      <c r="AJ123" s="103" t="e">
        <f ca="true">+IF(AND(ISNUMBER(OFFSET('Sanitation Data'!$E$13,0,10*ROW('Sanitation Data'!E117))),'Data Summary'!CY123="Yes"),OFFSET('Sanitation Data'!$E$13,0,10*ROW('Sanitation Data'!E117)),NA())</f>
        <v>#N/A</v>
      </c>
      <c r="AK123" s="103" t="e">
        <f ca="true">+IF(AND(ISNUMBER(OFFSET('Sanitation Data'!$F$5,0,10*ROW('Sanitation Data'!F117))),'Data Summary'!CZ123="Yes"),100-OFFSET('Sanitation Data'!$F$5,0,10*ROW('Sanitation Data'!F117)),NA())</f>
        <v>#N/A</v>
      </c>
      <c r="AL123" s="103" t="e">
        <f ca="true">+IF(AND(ISNUMBER(OFFSET('Sanitation Data'!$F$7,0,10*ROW('Sanitation Data'!F117))),'Data Summary'!DA123="Yes"),OFFSET('Sanitation Data'!$F$7,0,10*ROW('Sanitation Data'!F117)),NA())</f>
        <v>#N/A</v>
      </c>
      <c r="AM123" s="103" t="e">
        <f ca="true">+IF(AND(ISNUMBER(OFFSET('Sanitation Data'!$F$11,0,10*ROW('Sanitation Data'!F117))),'Data Summary'!DB123="Yes"),OFFSET('Sanitation Data'!$F$11,0,10*ROW('Sanitation Data'!F117)),NA())</f>
        <v>#N/A</v>
      </c>
      <c r="AN123" s="103" t="e">
        <f ca="true">+IF(AND(ISNUMBER(OFFSET('Sanitation Data'!$F$12,0,10*ROW('Sanitation Data'!F117))),'Data Summary'!DC123="Yes"),OFFSET('Sanitation Data'!$F$12,0,10*ROW('Sanitation Data'!F117)),NA())</f>
        <v>#N/A</v>
      </c>
      <c r="AO123" s="103" t="e">
        <f ca="true">+IF(AND(ISNUMBER(OFFSET('Sanitation Data'!$F$13,0,10*ROW('Sanitation Data'!F117))),'Data Summary'!DD123="Yes"),OFFSET('Sanitation Data'!$F$13,0,10*ROW('Sanitation Data'!F117)),NA())</f>
        <v>#N/A</v>
      </c>
      <c r="AP123" s="103" t="e">
        <f ca="true">+IF(AND(ISNUMBER(OFFSET('Sanitation Data'!$G$5,0,10*ROW('Sanitation Data'!G117))),'Data Summary'!DE123="Yes"),100-OFFSET('Sanitation Data'!$G$5,0,10*ROW('Sanitation Data'!G117)),NA())</f>
        <v>#N/A</v>
      </c>
      <c r="AQ123" s="103" t="e">
        <f ca="true">+IF(AND(ISNUMBER(OFFSET('Sanitation Data'!$G$7,0,10*ROW('Sanitation Data'!G117))),'Data Summary'!DF123="Yes"),OFFSET('Sanitation Data'!$G$7,0,10*ROW('Sanitation Data'!G117)),NA())</f>
        <v>#N/A</v>
      </c>
      <c r="AR123" s="103" t="e">
        <f ca="true">+IF(AND(ISNUMBER(OFFSET('Sanitation Data'!$G$11,0,10*ROW('Sanitation Data'!G117))),'Data Summary'!DG123="Yes"),OFFSET('Sanitation Data'!$G$11,0,10*ROW('Sanitation Data'!G117)),NA())</f>
        <v>#N/A</v>
      </c>
      <c r="AS123" s="103" t="e">
        <f ca="true">+IF(AND(ISNUMBER(OFFSET('Sanitation Data'!$G$12,0,10*ROW('Sanitation Data'!G117))),'Data Summary'!DH123="Yes"),OFFSET('Sanitation Data'!$G$12,0,10*ROW('Sanitation Data'!G117)),NA())</f>
        <v>#N/A</v>
      </c>
      <c r="AT123" s="103" t="e">
        <f ca="true">+IF(AND(ISNUMBER(OFFSET('Sanitation Data'!$G$13,0,10*ROW('Sanitation Data'!G117))),'Data Summary'!DI123="Yes"),OFFSET('Sanitation Data'!$G$13,0,10*ROW('Sanitation Data'!G117)),NA())</f>
        <v>#N/A</v>
      </c>
      <c r="AU123" s="103" t="e">
        <f ca="true">+IF(AND(ISNUMBER(OFFSET('Sanitation Data'!$H$5,0,10*ROW('Sanitation Data'!H117))),'Data Summary'!DJ123="Yes"),100-OFFSET('Sanitation Data'!$H$5,0,10*ROW('Sanitation Data'!H117)),NA())</f>
        <v>#N/A</v>
      </c>
      <c r="AV123" s="103" t="e">
        <f ca="true">+IF(AND(ISNUMBER(OFFSET('Sanitation Data'!$H$7,0,10*ROW('Sanitation Data'!H117))),'Data Summary'!DK123="Yes"),OFFSET('Sanitation Data'!$H$7,0,10*ROW('Sanitation Data'!H117)),NA())</f>
        <v>#N/A</v>
      </c>
      <c r="AW123" s="103" t="e">
        <f ca="true">+IF(AND(ISNUMBER(OFFSET('Sanitation Data'!$H$11,0,10*ROW('Sanitation Data'!H117))),'Data Summary'!DL123="Yes"),OFFSET('Sanitation Data'!$H$11,0,10*ROW('Sanitation Data'!H117)),NA())</f>
        <v>#N/A</v>
      </c>
      <c r="AX123" s="103" t="e">
        <f ca="true">+IF(AND(ISNUMBER(OFFSET('Sanitation Data'!$H$12,0,10*ROW('Sanitation Data'!H117))),'Data Summary'!DM123="Yes"),OFFSET('Sanitation Data'!$H$12,0,10*ROW('Sanitation Data'!H117)),NA())</f>
        <v>#N/A</v>
      </c>
      <c r="AY123" s="103" t="e">
        <f ca="true">+IF(AND(ISNUMBER(OFFSET('Sanitation Data'!$H$13,0,10*ROW('Sanitation Data'!H117))),'Data Summary'!DN123="Yes"),OFFSET('Sanitation Data'!$H$13,0,10*ROW('Sanitation Data'!H117)),NA())</f>
        <v>#N/A</v>
      </c>
      <c r="AZ123" s="108" t="e">
        <f ca="true">+IF(AND(ISNUMBER(OFFSET('Hygiene Data'!$C$6,0,10*ROW('Hygiene Data'!C117))),'Data Summary'!DO123="Yes"),OFFSET('Hygiene Data'!$C$6,0,10*ROW('Hygiene Data'!C117)),NA())</f>
        <v>#N/A</v>
      </c>
      <c r="BA123" s="108" t="e">
        <f ca="true">+IF(AND(ISNUMBER(OFFSET('Hygiene Data'!$C$8,0,10*ROW('Hygiene Data'!C117))),'Data Summary'!DP123="Yes"),OFFSET('Hygiene Data'!$C$8,0,10*ROW('Hygiene Data'!C117)),NA())</f>
        <v>#N/A</v>
      </c>
      <c r="BB123" s="108" t="e">
        <f ca="true">+IF(AND(ISNUMBER(OFFSET('Hygiene Data'!$C$10,0,10*ROW('Hygiene Data'!C117))),'Data Summary'!DQ123="Yes"),OFFSET('Hygiene Data'!$C$10,0,10*ROW('Hygiene Data'!C117)),NA())</f>
        <v>#N/A</v>
      </c>
      <c r="BC123" s="108" t="e">
        <f ca="true">+IF(AND(ISNUMBER(OFFSET('Hygiene Data'!$D$6,0,10*ROW('Hygiene Data'!D117))),'Data Summary'!DR123="Yes"),OFFSET('Hygiene Data'!$D$6,0,10*ROW('Hygiene Data'!D117)),NA())</f>
        <v>#N/A</v>
      </c>
      <c r="BD123" s="108" t="e">
        <f ca="true">+IF(AND(ISNUMBER(OFFSET('Hygiene Data'!$D$8,0,10*ROW('Hygiene Data'!D117))),'Data Summary'!DS123="Yes"),OFFSET('Hygiene Data'!$D$8,0,10*ROW('Hygiene Data'!D117)),NA())</f>
        <v>#N/A</v>
      </c>
      <c r="BE123" s="108" t="e">
        <f ca="true">+IF(AND(ISNUMBER(OFFSET('Hygiene Data'!$D$10,0,10*ROW('Hygiene Data'!D117))),'Data Summary'!DT123="Yes"),OFFSET('Hygiene Data'!$D$10,0,10*ROW('Hygiene Data'!D117)),NA())</f>
        <v>#N/A</v>
      </c>
      <c r="BF123" s="108" t="e">
        <f ca="true">+IF(AND(ISNUMBER(OFFSET('Hygiene Data'!$E$6,0,10*ROW('Hygiene Data'!E117))),'Data Summary'!DU123="Yes"),OFFSET('Hygiene Data'!$E$6,0,10*ROW('Hygiene Data'!E117)),NA())</f>
        <v>#N/A</v>
      </c>
      <c r="BG123" s="108" t="e">
        <f ca="true">+IF(AND(ISNUMBER(OFFSET('Hygiene Data'!$E$8,0,10*ROW('Hygiene Data'!E117))),'Data Summary'!DV123="Yes"),OFFSET('Hygiene Data'!$E$8,0,10*ROW('Hygiene Data'!E117)),NA())</f>
        <v>#N/A</v>
      </c>
      <c r="BH123" s="108" t="e">
        <f ca="true">+IF(AND(ISNUMBER(OFFSET('Hygiene Data'!$E$10,0,10*ROW('Hygiene Data'!E117))),'Data Summary'!DW123="Yes"),OFFSET('Hygiene Data'!$E$10,0,10*ROW('Hygiene Data'!E117)),NA())</f>
        <v>#N/A</v>
      </c>
      <c r="BI123" s="108" t="e">
        <f ca="true">+IF(AND(ISNUMBER(OFFSET('Hygiene Data'!$F$6,0,10*ROW('Hygiene Data'!F117))),'Data Summary'!DX123="Yes"),OFFSET('Hygiene Data'!$F$6,0,10*ROW('Hygiene Data'!F117)),NA())</f>
        <v>#N/A</v>
      </c>
      <c r="BJ123" s="108" t="e">
        <f ca="true">+IF(AND(ISNUMBER(OFFSET('Hygiene Data'!$F$8,0,10*ROW('Hygiene Data'!F117))),'Data Summary'!DY123="Yes"),OFFSET('Hygiene Data'!$F$8,0,10*ROW('Hygiene Data'!F117)),NA())</f>
        <v>#N/A</v>
      </c>
      <c r="BK123" s="108" t="e">
        <f ca="true">+IF(AND(ISNUMBER(OFFSET('Hygiene Data'!$F$10,0,10*ROW('Hygiene Data'!F117))),'Data Summary'!DZ123="Yes"),OFFSET('Hygiene Data'!$F$10,0,10*ROW('Hygiene Data'!F117)),NA())</f>
        <v>#N/A</v>
      </c>
      <c r="BL123" s="108" t="e">
        <f ca="true">+IF(AND(ISNUMBER(OFFSET('Hygiene Data'!$G$6,0,10*ROW('Hygiene Data'!G117))),'Data Summary'!EA123="Yes"),OFFSET('Hygiene Data'!$G$6,0,10*ROW('Hygiene Data'!G117)),NA())</f>
        <v>#N/A</v>
      </c>
      <c r="BM123" s="108" t="e">
        <f ca="true">+IF(AND(ISNUMBER(OFFSET('Hygiene Data'!$G$8,0,10*ROW('Hygiene Data'!G117))),'Data Summary'!EB123="Yes"),OFFSET('Hygiene Data'!$G$8,0,10*ROW('Hygiene Data'!G117)),NA())</f>
        <v>#N/A</v>
      </c>
      <c r="BN123" s="108" t="e">
        <f ca="true">+IF(AND(ISNUMBER(OFFSET('Hygiene Data'!$G$10,0,10*ROW('Hygiene Data'!G117))),'Data Summary'!EC123="Yes"),OFFSET('Hygiene Data'!$G$10,0,10*ROW('Hygiene Data'!G117)),NA())</f>
        <v>#N/A</v>
      </c>
      <c r="BO123" s="108" t="e">
        <f ca="true">+IF(AND(ISNUMBER(OFFSET('Hygiene Data'!$H$6,0,10*ROW('Hygiene Data'!H117))),'Data Summary'!ED123="Yes"),OFFSET('Hygiene Data'!$H$6,0,10*ROW('Hygiene Data'!H117)),NA())</f>
        <v>#N/A</v>
      </c>
      <c r="BP123" s="108" t="e">
        <f ca="true">+IF(AND(ISNUMBER(OFFSET('Hygiene Data'!$H$8,0,10*ROW('Hygiene Data'!H117))),'Data Summary'!EE123="Yes"),OFFSET('Hygiene Data'!$H$8,0,10*ROW('Hygiene Data'!H117)),NA())</f>
        <v>#N/A</v>
      </c>
      <c r="BQ123" s="108" t="e">
        <f ca="true">+IF(AND(ISNUMBER(OFFSET('Hygiene Data'!$H$10,0,10*ROW('Hygiene Data'!H117))),'Data Summary'!EF123="Yes"),OFFSET('Hygiene Data'!$H$10,0,10*ROW('Hygiene Data'!H117)),NA())</f>
        <v>#N/A</v>
      </c>
    </row>
    <row r="124" x14ac:dyDescent="0.2">
      <c r="A124" s="56" t="e">
        <f ca="true">+IF(OFFSET('Water Data'!$B$1,0,10*ROW('Water Data'!B118))="",NA(),OFFSET('Water Data'!$B$1,0,10*ROW('Water Data'!B118)))</f>
        <v>#N/A</v>
      </c>
      <c r="B124" s="56" t="e">
        <f ca="true">+IF(OFFSET('Water Data'!$A$3,0,10*ROW('Water Data'!A121))="",NA(),OFFSET('Water Data'!$A$3,0,10*ROW('Water Data'!A121)))</f>
        <v>#N/A</v>
      </c>
      <c r="C124" s="56" t="e">
        <f ca="true">+IF(OFFSET('Water Data'!$C$3,0,10*ROW('Water Data'!C121))="",NA(),OFFSET('Water Data'!$C$3,0,10*ROW('Water Data'!C121)))</f>
        <v>#N/A</v>
      </c>
      <c r="D124" s="57" t="e">
        <f ca="true">+IF(AND(ISNUMBER(OFFSET('Water Data'!$C$5,0,10*ROW('Water Data'!C118))),'Data Summary'!BS124="Yes"),100-OFFSET('Water Data'!$C$5,0,10*ROW('Water Data'!C118)),NA())</f>
        <v>#N/A</v>
      </c>
      <c r="E124" s="57" t="e">
        <f ca="true">+IF(AND(ISNUMBER(OFFSET('Water Data'!$C$7,0,10*ROW('Water Data'!C118))),'Data Summary'!BT124="Yes"),OFFSET('Water Data'!$C$7,0,10*ROW('Water Data'!C118)),NA())</f>
        <v>#N/A</v>
      </c>
      <c r="F124" s="57" t="e">
        <f ca="true">+IF(AND(ISNUMBER(OFFSET('Water Data'!$C$10,0,10*ROW('Water Data'!C118))),'Data Summary'!BU124="Yes"),OFFSET('Water Data'!$C$10,0,10*ROW('Water Data'!C118)),NA())</f>
        <v>#N/A</v>
      </c>
      <c r="G124" s="57" t="e">
        <f ca="true">+IF(AND(ISNUMBER(OFFSET('Water Data'!$D$5,0,10*ROW('Water Data'!D118))),'Data Summary'!BV124="Yes"),100-OFFSET('Water Data'!$D$5,0,10*ROW('Water Data'!D118)),NA())</f>
        <v>#N/A</v>
      </c>
      <c r="H124" s="57" t="e">
        <f ca="true">+IF(AND(ISNUMBER(OFFSET('Water Data'!$D$7,0,10*ROW('Water Data'!D118))),'Data Summary'!BW124="Yes"),OFFSET('Water Data'!$D$7,0,10*ROW('Water Data'!D118)),NA())</f>
        <v>#N/A</v>
      </c>
      <c r="I124" s="57" t="e">
        <f ca="true">+IF(AND(ISNUMBER(OFFSET('Water Data'!$D$10,0,10*ROW('Water Data'!D118))),'Data Summary'!BX124="Yes"),OFFSET('Water Data'!$D$10,0,10*ROW('Water Data'!D118)),NA())</f>
        <v>#N/A</v>
      </c>
      <c r="J124" s="57" t="e">
        <f ca="true">+IF(AND(ISNUMBER(OFFSET('Water Data'!$E$5,0,10*ROW('Water Data'!E118))),'Data Summary'!BY124="Yes"),100-OFFSET('Water Data'!$E$5,0,10*ROW('Water Data'!E118)),NA())</f>
        <v>#N/A</v>
      </c>
      <c r="K124" s="57" t="e">
        <f ca="true">+IF(AND(ISNUMBER(OFFSET('Water Data'!$E$7,0,10*ROW('Water Data'!E118))),'Data Summary'!BZ124="Yes"),OFFSET('Water Data'!$E$7,0,10*ROW('Water Data'!E118)),NA())</f>
        <v>#N/A</v>
      </c>
      <c r="L124" s="57" t="e">
        <f ca="true">+IF(AND(ISNUMBER(OFFSET('Water Data'!$E$10,0,10*ROW('Water Data'!E118))),'Data Summary'!CA124="Yes"),OFFSET('Water Data'!$E$10,0,10*ROW('Water Data'!E118)),NA())</f>
        <v>#N/A</v>
      </c>
      <c r="M124" s="57" t="e">
        <f ca="true">+IF(AND(ISNUMBER(OFFSET('Water Data'!$F$5,0,10*ROW('Water Data'!F118))),'Data Summary'!CB124="Yes"),100-OFFSET('Water Data'!$F$5,0,10*ROW('Water Data'!F118)),NA())</f>
        <v>#N/A</v>
      </c>
      <c r="N124" s="57" t="e">
        <f ca="true">+IF(AND(ISNUMBER(OFFSET('Water Data'!$F$7,0,10*ROW('Water Data'!F118))),'Data Summary'!CC124="Yes"),OFFSET('Water Data'!$F$7,0,10*ROW('Water Data'!F118)),NA())</f>
        <v>#N/A</v>
      </c>
      <c r="O124" s="57" t="e">
        <f ca="true">+IF(AND(ISNUMBER(OFFSET('Water Data'!$F$10,0,10*ROW('Water Data'!F118))),'Data Summary'!CD124="Yes"),OFFSET('Water Data'!$F$10,0,10*ROW('Water Data'!F118)),NA())</f>
        <v>#N/A</v>
      </c>
      <c r="P124" s="57" t="e">
        <f ca="true">+IF(AND(ISNUMBER(OFFSET('Water Data'!$G$5,0,10*ROW('Water Data'!G118))),'Data Summary'!CE124="Yes"),100-OFFSET('Water Data'!$G$5,0,10*ROW('Water Data'!G118)),NA())</f>
        <v>#N/A</v>
      </c>
      <c r="Q124" s="57" t="e">
        <f ca="true">+IF(AND(ISNUMBER(OFFSET('Water Data'!$G$7,0,10*ROW('Water Data'!G118))),'Data Summary'!CF124="Yes"),OFFSET('Water Data'!$G$7,0,10*ROW('Water Data'!G118)),NA())</f>
        <v>#N/A</v>
      </c>
      <c r="R124" s="57" t="e">
        <f ca="true">+IF(AND(ISNUMBER(OFFSET('Water Data'!$G$10,0,10*ROW('Water Data'!G118))),'Data Summary'!CG124="Yes"),OFFSET('Water Data'!$G$10,0,10*ROW('Water Data'!G118)),NA())</f>
        <v>#N/A</v>
      </c>
      <c r="S124" s="57" t="e">
        <f ca="true">+IF(AND(ISNUMBER(OFFSET('Water Data'!$H$5,0,10*ROW('Water Data'!H118))),'Data Summary'!CH124="Yes"),100-OFFSET('Water Data'!$H$5,0,10*ROW('Water Data'!H118)),NA())</f>
        <v>#N/A</v>
      </c>
      <c r="T124" s="57" t="e">
        <f ca="true">+IF(AND(ISNUMBER(OFFSET('Water Data'!$H$7,0,10*ROW('Water Data'!H118))),'Data Summary'!CI124="Yes"),OFFSET('Water Data'!$H$7,0,10*ROW('Water Data'!H118)),NA())</f>
        <v>#N/A</v>
      </c>
      <c r="U124" s="57" t="e">
        <f ca="true">+IF(AND(ISNUMBER(OFFSET('Water Data'!$H$10,0,10*ROW('Water Data'!H118))),'Data Summary'!CJ124="Yes"),OFFSET('Water Data'!$H$10,0,10*ROW('Water Data'!H118)),NA())</f>
        <v>#N/A</v>
      </c>
      <c r="V124" s="103" t="e">
        <f ca="true">+IF(AND(ISNUMBER(OFFSET('Sanitation Data'!$C$5,0,10*ROW('Sanitation Data'!C118))),'Data Summary'!CK124="Yes"),100-OFFSET('Sanitation Data'!$C$5,0,10*ROW('Sanitation Data'!C118)),NA())</f>
        <v>#N/A</v>
      </c>
      <c r="W124" s="103" t="e">
        <f ca="true">+IF(AND(ISNUMBER(OFFSET('Sanitation Data'!$C$7,0,10*ROW('Sanitation Data'!C118))),'Data Summary'!CL124="Yes"),OFFSET('Sanitation Data'!$C$7,0,10*ROW('Sanitation Data'!C118)),NA())</f>
        <v>#N/A</v>
      </c>
      <c r="X124" s="103" t="e">
        <f ca="true">+IF(AND(ISNUMBER(OFFSET('Sanitation Data'!$C$11,0,10*ROW('Sanitation Data'!C118))),'Data Summary'!CM124="Yes"),OFFSET('Sanitation Data'!$C$11,0,10*ROW('Sanitation Data'!C118)),NA())</f>
        <v>#N/A</v>
      </c>
      <c r="Y124" s="103" t="e">
        <f ca="true">+IF(AND(ISNUMBER(OFFSET('Sanitation Data'!$C$12,0,10*ROW('Sanitation Data'!C118))),'Data Summary'!CN124="Yes"),OFFSET('Sanitation Data'!$C$12,0,10*ROW('Sanitation Data'!C118)),NA())</f>
        <v>#N/A</v>
      </c>
      <c r="Z124" s="103" t="e">
        <f ca="true">+IF(AND(ISNUMBER(OFFSET('Sanitation Data'!$C$13,0,10*ROW('Sanitation Data'!C118))),'Data Summary'!CO124="Yes"),OFFSET('Sanitation Data'!$C$13,0,10*ROW('Sanitation Data'!C118)),NA())</f>
        <v>#N/A</v>
      </c>
      <c r="AA124" s="103" t="e">
        <f ca="true">+IF(AND(ISNUMBER(OFFSET('Sanitation Data'!$D$5,0,10*ROW('Sanitation Data'!D118))),'Data Summary'!CP124="Yes"),100-OFFSET('Sanitation Data'!$D$5,0,10*ROW('Sanitation Data'!D118)),NA())</f>
        <v>#N/A</v>
      </c>
      <c r="AB124" s="103" t="e">
        <f ca="true">+IF(AND(ISNUMBER(OFFSET('Sanitation Data'!$D$7,0,10*ROW('Sanitation Data'!D118))),'Data Summary'!CQ124="Yes"),OFFSET('Sanitation Data'!$D$7,0,10*ROW('Sanitation Data'!D118)),NA())</f>
        <v>#N/A</v>
      </c>
      <c r="AC124" s="103" t="e">
        <f ca="true">+IF(AND(ISNUMBER(OFFSET('Sanitation Data'!$D$11,0,10*ROW('Sanitation Data'!D118))),'Data Summary'!CR124="Yes"),OFFSET('Sanitation Data'!$D$11,0,10*ROW('Sanitation Data'!D118)),NA())</f>
        <v>#N/A</v>
      </c>
      <c r="AD124" s="103" t="e">
        <f ca="true">+IF(AND(ISNUMBER(OFFSET('Sanitation Data'!$D$12,0,10*ROW('Sanitation Data'!D118))),'Data Summary'!CS124="Yes"),OFFSET('Sanitation Data'!$D$12,0,10*ROW('Sanitation Data'!D118)),NA())</f>
        <v>#N/A</v>
      </c>
      <c r="AE124" s="103" t="e">
        <f ca="true">+IF(AND(ISNUMBER(OFFSET('Sanitation Data'!$D$13,0,10*ROW('Sanitation Data'!D118))),'Data Summary'!CT124="Yes"),OFFSET('Sanitation Data'!$D$13,0,10*ROW('Sanitation Data'!D118)),NA())</f>
        <v>#N/A</v>
      </c>
      <c r="AF124" s="103" t="e">
        <f ca="true">+IF(AND(ISNUMBER(OFFSET('Sanitation Data'!$E$5,0,10*ROW('Sanitation Data'!E118))),'Data Summary'!CU124="Yes"),100-OFFSET('Sanitation Data'!$E$5,0,10*ROW('Sanitation Data'!E118)),NA())</f>
        <v>#N/A</v>
      </c>
      <c r="AG124" s="103" t="e">
        <f ca="true">+IF(AND(ISNUMBER(OFFSET('Sanitation Data'!$E$7,0,10*ROW('Sanitation Data'!E118))),'Data Summary'!CV124="Yes"),OFFSET('Sanitation Data'!$E$7,0,10*ROW('Sanitation Data'!E118)),NA())</f>
        <v>#N/A</v>
      </c>
      <c r="AH124" s="103" t="e">
        <f ca="true">+IF(AND(ISNUMBER(OFFSET('Sanitation Data'!$E$11,0,10*ROW('Sanitation Data'!E118))),'Data Summary'!CW124="Yes"),OFFSET('Sanitation Data'!$E$11,0,10*ROW('Sanitation Data'!E118)),NA())</f>
        <v>#N/A</v>
      </c>
      <c r="AI124" s="103" t="e">
        <f ca="true">+IF(AND(ISNUMBER(OFFSET('Sanitation Data'!$E$12,0,10*ROW('Sanitation Data'!E118))),'Data Summary'!CX124="Yes"),OFFSET('Sanitation Data'!$E$12,0,10*ROW('Sanitation Data'!E118)),NA())</f>
        <v>#N/A</v>
      </c>
      <c r="AJ124" s="103" t="e">
        <f ca="true">+IF(AND(ISNUMBER(OFFSET('Sanitation Data'!$E$13,0,10*ROW('Sanitation Data'!E118))),'Data Summary'!CY124="Yes"),OFFSET('Sanitation Data'!$E$13,0,10*ROW('Sanitation Data'!E118)),NA())</f>
        <v>#N/A</v>
      </c>
      <c r="AK124" s="103" t="e">
        <f ca="true">+IF(AND(ISNUMBER(OFFSET('Sanitation Data'!$F$5,0,10*ROW('Sanitation Data'!F118))),'Data Summary'!CZ124="Yes"),100-OFFSET('Sanitation Data'!$F$5,0,10*ROW('Sanitation Data'!F118)),NA())</f>
        <v>#N/A</v>
      </c>
      <c r="AL124" s="103" t="e">
        <f ca="true">+IF(AND(ISNUMBER(OFFSET('Sanitation Data'!$F$7,0,10*ROW('Sanitation Data'!F118))),'Data Summary'!DA124="Yes"),OFFSET('Sanitation Data'!$F$7,0,10*ROW('Sanitation Data'!F118)),NA())</f>
        <v>#N/A</v>
      </c>
      <c r="AM124" s="103" t="e">
        <f ca="true">+IF(AND(ISNUMBER(OFFSET('Sanitation Data'!$F$11,0,10*ROW('Sanitation Data'!F118))),'Data Summary'!DB124="Yes"),OFFSET('Sanitation Data'!$F$11,0,10*ROW('Sanitation Data'!F118)),NA())</f>
        <v>#N/A</v>
      </c>
      <c r="AN124" s="103" t="e">
        <f ca="true">+IF(AND(ISNUMBER(OFFSET('Sanitation Data'!$F$12,0,10*ROW('Sanitation Data'!F118))),'Data Summary'!DC124="Yes"),OFFSET('Sanitation Data'!$F$12,0,10*ROW('Sanitation Data'!F118)),NA())</f>
        <v>#N/A</v>
      </c>
      <c r="AO124" s="103" t="e">
        <f ca="true">+IF(AND(ISNUMBER(OFFSET('Sanitation Data'!$F$13,0,10*ROW('Sanitation Data'!F118))),'Data Summary'!DD124="Yes"),OFFSET('Sanitation Data'!$F$13,0,10*ROW('Sanitation Data'!F118)),NA())</f>
        <v>#N/A</v>
      </c>
      <c r="AP124" s="103" t="e">
        <f ca="true">+IF(AND(ISNUMBER(OFFSET('Sanitation Data'!$G$5,0,10*ROW('Sanitation Data'!G118))),'Data Summary'!DE124="Yes"),100-OFFSET('Sanitation Data'!$G$5,0,10*ROW('Sanitation Data'!G118)),NA())</f>
        <v>#N/A</v>
      </c>
      <c r="AQ124" s="103" t="e">
        <f ca="true">+IF(AND(ISNUMBER(OFFSET('Sanitation Data'!$G$7,0,10*ROW('Sanitation Data'!G118))),'Data Summary'!DF124="Yes"),OFFSET('Sanitation Data'!$G$7,0,10*ROW('Sanitation Data'!G118)),NA())</f>
        <v>#N/A</v>
      </c>
      <c r="AR124" s="103" t="e">
        <f ca="true">+IF(AND(ISNUMBER(OFFSET('Sanitation Data'!$G$11,0,10*ROW('Sanitation Data'!G118))),'Data Summary'!DG124="Yes"),OFFSET('Sanitation Data'!$G$11,0,10*ROW('Sanitation Data'!G118)),NA())</f>
        <v>#N/A</v>
      </c>
      <c r="AS124" s="103" t="e">
        <f ca="true">+IF(AND(ISNUMBER(OFFSET('Sanitation Data'!$G$12,0,10*ROW('Sanitation Data'!G118))),'Data Summary'!DH124="Yes"),OFFSET('Sanitation Data'!$G$12,0,10*ROW('Sanitation Data'!G118)),NA())</f>
        <v>#N/A</v>
      </c>
      <c r="AT124" s="103" t="e">
        <f ca="true">+IF(AND(ISNUMBER(OFFSET('Sanitation Data'!$G$13,0,10*ROW('Sanitation Data'!G118))),'Data Summary'!DI124="Yes"),OFFSET('Sanitation Data'!$G$13,0,10*ROW('Sanitation Data'!G118)),NA())</f>
        <v>#N/A</v>
      </c>
      <c r="AU124" s="103" t="e">
        <f ca="true">+IF(AND(ISNUMBER(OFFSET('Sanitation Data'!$H$5,0,10*ROW('Sanitation Data'!H118))),'Data Summary'!DJ124="Yes"),100-OFFSET('Sanitation Data'!$H$5,0,10*ROW('Sanitation Data'!H118)),NA())</f>
        <v>#N/A</v>
      </c>
      <c r="AV124" s="103" t="e">
        <f ca="true">+IF(AND(ISNUMBER(OFFSET('Sanitation Data'!$H$7,0,10*ROW('Sanitation Data'!H118))),'Data Summary'!DK124="Yes"),OFFSET('Sanitation Data'!$H$7,0,10*ROW('Sanitation Data'!H118)),NA())</f>
        <v>#N/A</v>
      </c>
      <c r="AW124" s="103" t="e">
        <f ca="true">+IF(AND(ISNUMBER(OFFSET('Sanitation Data'!$H$11,0,10*ROW('Sanitation Data'!H118))),'Data Summary'!DL124="Yes"),OFFSET('Sanitation Data'!$H$11,0,10*ROW('Sanitation Data'!H118)),NA())</f>
        <v>#N/A</v>
      </c>
      <c r="AX124" s="103" t="e">
        <f ca="true">+IF(AND(ISNUMBER(OFFSET('Sanitation Data'!$H$12,0,10*ROW('Sanitation Data'!H118))),'Data Summary'!DM124="Yes"),OFFSET('Sanitation Data'!$H$12,0,10*ROW('Sanitation Data'!H118)),NA())</f>
        <v>#N/A</v>
      </c>
      <c r="AY124" s="103" t="e">
        <f ca="true">+IF(AND(ISNUMBER(OFFSET('Sanitation Data'!$H$13,0,10*ROW('Sanitation Data'!H118))),'Data Summary'!DN124="Yes"),OFFSET('Sanitation Data'!$H$13,0,10*ROW('Sanitation Data'!H118)),NA())</f>
        <v>#N/A</v>
      </c>
      <c r="AZ124" s="108" t="e">
        <f ca="true">+IF(AND(ISNUMBER(OFFSET('Hygiene Data'!$C$6,0,10*ROW('Hygiene Data'!C118))),'Data Summary'!DO124="Yes"),OFFSET('Hygiene Data'!$C$6,0,10*ROW('Hygiene Data'!C118)),NA())</f>
        <v>#N/A</v>
      </c>
      <c r="BA124" s="108" t="e">
        <f ca="true">+IF(AND(ISNUMBER(OFFSET('Hygiene Data'!$C$8,0,10*ROW('Hygiene Data'!C118))),'Data Summary'!DP124="Yes"),OFFSET('Hygiene Data'!$C$8,0,10*ROW('Hygiene Data'!C118)),NA())</f>
        <v>#N/A</v>
      </c>
      <c r="BB124" s="108" t="e">
        <f ca="true">+IF(AND(ISNUMBER(OFFSET('Hygiene Data'!$C$10,0,10*ROW('Hygiene Data'!C118))),'Data Summary'!DQ124="Yes"),OFFSET('Hygiene Data'!$C$10,0,10*ROW('Hygiene Data'!C118)),NA())</f>
        <v>#N/A</v>
      </c>
      <c r="BC124" s="108" t="e">
        <f ca="true">+IF(AND(ISNUMBER(OFFSET('Hygiene Data'!$D$6,0,10*ROW('Hygiene Data'!D118))),'Data Summary'!DR124="Yes"),OFFSET('Hygiene Data'!$D$6,0,10*ROW('Hygiene Data'!D118)),NA())</f>
        <v>#N/A</v>
      </c>
      <c r="BD124" s="108" t="e">
        <f ca="true">+IF(AND(ISNUMBER(OFFSET('Hygiene Data'!$D$8,0,10*ROW('Hygiene Data'!D118))),'Data Summary'!DS124="Yes"),OFFSET('Hygiene Data'!$D$8,0,10*ROW('Hygiene Data'!D118)),NA())</f>
        <v>#N/A</v>
      </c>
      <c r="BE124" s="108" t="e">
        <f ca="true">+IF(AND(ISNUMBER(OFFSET('Hygiene Data'!$D$10,0,10*ROW('Hygiene Data'!D118))),'Data Summary'!DT124="Yes"),OFFSET('Hygiene Data'!$D$10,0,10*ROW('Hygiene Data'!D118)),NA())</f>
        <v>#N/A</v>
      </c>
      <c r="BF124" s="108" t="e">
        <f ca="true">+IF(AND(ISNUMBER(OFFSET('Hygiene Data'!$E$6,0,10*ROW('Hygiene Data'!E118))),'Data Summary'!DU124="Yes"),OFFSET('Hygiene Data'!$E$6,0,10*ROW('Hygiene Data'!E118)),NA())</f>
        <v>#N/A</v>
      </c>
      <c r="BG124" s="108" t="e">
        <f ca="true">+IF(AND(ISNUMBER(OFFSET('Hygiene Data'!$E$8,0,10*ROW('Hygiene Data'!E118))),'Data Summary'!DV124="Yes"),OFFSET('Hygiene Data'!$E$8,0,10*ROW('Hygiene Data'!E118)),NA())</f>
        <v>#N/A</v>
      </c>
      <c r="BH124" s="108" t="e">
        <f ca="true">+IF(AND(ISNUMBER(OFFSET('Hygiene Data'!$E$10,0,10*ROW('Hygiene Data'!E118))),'Data Summary'!DW124="Yes"),OFFSET('Hygiene Data'!$E$10,0,10*ROW('Hygiene Data'!E118)),NA())</f>
        <v>#N/A</v>
      </c>
      <c r="BI124" s="108" t="e">
        <f ca="true">+IF(AND(ISNUMBER(OFFSET('Hygiene Data'!$F$6,0,10*ROW('Hygiene Data'!F118))),'Data Summary'!DX124="Yes"),OFFSET('Hygiene Data'!$F$6,0,10*ROW('Hygiene Data'!F118)),NA())</f>
        <v>#N/A</v>
      </c>
      <c r="BJ124" s="108" t="e">
        <f ca="true">+IF(AND(ISNUMBER(OFFSET('Hygiene Data'!$F$8,0,10*ROW('Hygiene Data'!F118))),'Data Summary'!DY124="Yes"),OFFSET('Hygiene Data'!$F$8,0,10*ROW('Hygiene Data'!F118)),NA())</f>
        <v>#N/A</v>
      </c>
      <c r="BK124" s="108" t="e">
        <f ca="true">+IF(AND(ISNUMBER(OFFSET('Hygiene Data'!$F$10,0,10*ROW('Hygiene Data'!F118))),'Data Summary'!DZ124="Yes"),OFFSET('Hygiene Data'!$F$10,0,10*ROW('Hygiene Data'!F118)),NA())</f>
        <v>#N/A</v>
      </c>
      <c r="BL124" s="108" t="e">
        <f ca="true">+IF(AND(ISNUMBER(OFFSET('Hygiene Data'!$G$6,0,10*ROW('Hygiene Data'!G118))),'Data Summary'!EA124="Yes"),OFFSET('Hygiene Data'!$G$6,0,10*ROW('Hygiene Data'!G118)),NA())</f>
        <v>#N/A</v>
      </c>
      <c r="BM124" s="108" t="e">
        <f ca="true">+IF(AND(ISNUMBER(OFFSET('Hygiene Data'!$G$8,0,10*ROW('Hygiene Data'!G118))),'Data Summary'!EB124="Yes"),OFFSET('Hygiene Data'!$G$8,0,10*ROW('Hygiene Data'!G118)),NA())</f>
        <v>#N/A</v>
      </c>
      <c r="BN124" s="108" t="e">
        <f ca="true">+IF(AND(ISNUMBER(OFFSET('Hygiene Data'!$G$10,0,10*ROW('Hygiene Data'!G118))),'Data Summary'!EC124="Yes"),OFFSET('Hygiene Data'!$G$10,0,10*ROW('Hygiene Data'!G118)),NA())</f>
        <v>#N/A</v>
      </c>
      <c r="BO124" s="108" t="e">
        <f ca="true">+IF(AND(ISNUMBER(OFFSET('Hygiene Data'!$H$6,0,10*ROW('Hygiene Data'!H118))),'Data Summary'!ED124="Yes"),OFFSET('Hygiene Data'!$H$6,0,10*ROW('Hygiene Data'!H118)),NA())</f>
        <v>#N/A</v>
      </c>
      <c r="BP124" s="108" t="e">
        <f ca="true">+IF(AND(ISNUMBER(OFFSET('Hygiene Data'!$H$8,0,10*ROW('Hygiene Data'!H118))),'Data Summary'!EE124="Yes"),OFFSET('Hygiene Data'!$H$8,0,10*ROW('Hygiene Data'!H118)),NA())</f>
        <v>#N/A</v>
      </c>
      <c r="BQ124" s="108" t="e">
        <f ca="true">+IF(AND(ISNUMBER(OFFSET('Hygiene Data'!$H$10,0,10*ROW('Hygiene Data'!H118))),'Data Summary'!EF124="Yes"),OFFSET('Hygiene Data'!$H$10,0,10*ROW('Hygiene Data'!H118)),NA())</f>
        <v>#N/A</v>
      </c>
    </row>
    <row r="125" x14ac:dyDescent="0.2">
      <c r="A125" s="56" t="e">
        <f ca="true">+IF(OFFSET('Water Data'!$B$1,0,10*ROW('Water Data'!B119))="",NA(),OFFSET('Water Data'!$B$1,0,10*ROW('Water Data'!B119)))</f>
        <v>#N/A</v>
      </c>
      <c r="B125" s="56" t="e">
        <f ca="true">+IF(OFFSET('Water Data'!$A$3,0,10*ROW('Water Data'!A122))="",NA(),OFFSET('Water Data'!$A$3,0,10*ROW('Water Data'!A122)))</f>
        <v>#N/A</v>
      </c>
      <c r="C125" s="56" t="e">
        <f ca="true">+IF(OFFSET('Water Data'!$C$3,0,10*ROW('Water Data'!C122))="",NA(),OFFSET('Water Data'!$C$3,0,10*ROW('Water Data'!C122)))</f>
        <v>#N/A</v>
      </c>
      <c r="D125" s="57" t="e">
        <f ca="true">+IF(AND(ISNUMBER(OFFSET('Water Data'!$C$5,0,10*ROW('Water Data'!C119))),'Data Summary'!BS125="Yes"),100-OFFSET('Water Data'!$C$5,0,10*ROW('Water Data'!C119)),NA())</f>
        <v>#N/A</v>
      </c>
      <c r="E125" s="57" t="e">
        <f ca="true">+IF(AND(ISNUMBER(OFFSET('Water Data'!$C$7,0,10*ROW('Water Data'!C119))),'Data Summary'!BT125="Yes"),OFFSET('Water Data'!$C$7,0,10*ROW('Water Data'!C119)),NA())</f>
        <v>#N/A</v>
      </c>
      <c r="F125" s="57" t="e">
        <f ca="true">+IF(AND(ISNUMBER(OFFSET('Water Data'!$C$10,0,10*ROW('Water Data'!C119))),'Data Summary'!BU125="Yes"),OFFSET('Water Data'!$C$10,0,10*ROW('Water Data'!C119)),NA())</f>
        <v>#N/A</v>
      </c>
      <c r="G125" s="57" t="e">
        <f ca="true">+IF(AND(ISNUMBER(OFFSET('Water Data'!$D$5,0,10*ROW('Water Data'!D119))),'Data Summary'!BV125="Yes"),100-OFFSET('Water Data'!$D$5,0,10*ROW('Water Data'!D119)),NA())</f>
        <v>#N/A</v>
      </c>
      <c r="H125" s="57" t="e">
        <f ca="true">+IF(AND(ISNUMBER(OFFSET('Water Data'!$D$7,0,10*ROW('Water Data'!D119))),'Data Summary'!BW125="Yes"),OFFSET('Water Data'!$D$7,0,10*ROW('Water Data'!D119)),NA())</f>
        <v>#N/A</v>
      </c>
      <c r="I125" s="57" t="e">
        <f ca="true">+IF(AND(ISNUMBER(OFFSET('Water Data'!$D$10,0,10*ROW('Water Data'!D119))),'Data Summary'!BX125="Yes"),OFFSET('Water Data'!$D$10,0,10*ROW('Water Data'!D119)),NA())</f>
        <v>#N/A</v>
      </c>
      <c r="J125" s="57" t="e">
        <f ca="true">+IF(AND(ISNUMBER(OFFSET('Water Data'!$E$5,0,10*ROW('Water Data'!E119))),'Data Summary'!BY125="Yes"),100-OFFSET('Water Data'!$E$5,0,10*ROW('Water Data'!E119)),NA())</f>
        <v>#N/A</v>
      </c>
      <c r="K125" s="57" t="e">
        <f ca="true">+IF(AND(ISNUMBER(OFFSET('Water Data'!$E$7,0,10*ROW('Water Data'!E119))),'Data Summary'!BZ125="Yes"),OFFSET('Water Data'!$E$7,0,10*ROW('Water Data'!E119)),NA())</f>
        <v>#N/A</v>
      </c>
      <c r="L125" s="57" t="e">
        <f ca="true">+IF(AND(ISNUMBER(OFFSET('Water Data'!$E$10,0,10*ROW('Water Data'!E119))),'Data Summary'!CA125="Yes"),OFFSET('Water Data'!$E$10,0,10*ROW('Water Data'!E119)),NA())</f>
        <v>#N/A</v>
      </c>
      <c r="M125" s="57" t="e">
        <f ca="true">+IF(AND(ISNUMBER(OFFSET('Water Data'!$F$5,0,10*ROW('Water Data'!F119))),'Data Summary'!CB125="Yes"),100-OFFSET('Water Data'!$F$5,0,10*ROW('Water Data'!F119)),NA())</f>
        <v>#N/A</v>
      </c>
      <c r="N125" s="57" t="e">
        <f ca="true">+IF(AND(ISNUMBER(OFFSET('Water Data'!$F$7,0,10*ROW('Water Data'!F119))),'Data Summary'!CC125="Yes"),OFFSET('Water Data'!$F$7,0,10*ROW('Water Data'!F119)),NA())</f>
        <v>#N/A</v>
      </c>
      <c r="O125" s="57" t="e">
        <f ca="true">+IF(AND(ISNUMBER(OFFSET('Water Data'!$F$10,0,10*ROW('Water Data'!F119))),'Data Summary'!CD125="Yes"),OFFSET('Water Data'!$F$10,0,10*ROW('Water Data'!F119)),NA())</f>
        <v>#N/A</v>
      </c>
      <c r="P125" s="57" t="e">
        <f ca="true">+IF(AND(ISNUMBER(OFFSET('Water Data'!$G$5,0,10*ROW('Water Data'!G119))),'Data Summary'!CE125="Yes"),100-OFFSET('Water Data'!$G$5,0,10*ROW('Water Data'!G119)),NA())</f>
        <v>#N/A</v>
      </c>
      <c r="Q125" s="57" t="e">
        <f ca="true">+IF(AND(ISNUMBER(OFFSET('Water Data'!$G$7,0,10*ROW('Water Data'!G119))),'Data Summary'!CF125="Yes"),OFFSET('Water Data'!$G$7,0,10*ROW('Water Data'!G119)),NA())</f>
        <v>#N/A</v>
      </c>
      <c r="R125" s="57" t="e">
        <f ca="true">+IF(AND(ISNUMBER(OFFSET('Water Data'!$G$10,0,10*ROW('Water Data'!G119))),'Data Summary'!CG125="Yes"),OFFSET('Water Data'!$G$10,0,10*ROW('Water Data'!G119)),NA())</f>
        <v>#N/A</v>
      </c>
      <c r="S125" s="57" t="e">
        <f ca="true">+IF(AND(ISNUMBER(OFFSET('Water Data'!$H$5,0,10*ROW('Water Data'!H119))),'Data Summary'!CH125="Yes"),100-OFFSET('Water Data'!$H$5,0,10*ROW('Water Data'!H119)),NA())</f>
        <v>#N/A</v>
      </c>
      <c r="T125" s="57" t="e">
        <f ca="true">+IF(AND(ISNUMBER(OFFSET('Water Data'!$H$7,0,10*ROW('Water Data'!H119))),'Data Summary'!CI125="Yes"),OFFSET('Water Data'!$H$7,0,10*ROW('Water Data'!H119)),NA())</f>
        <v>#N/A</v>
      </c>
      <c r="U125" s="57" t="e">
        <f ca="true">+IF(AND(ISNUMBER(OFFSET('Water Data'!$H$10,0,10*ROW('Water Data'!H119))),'Data Summary'!CJ125="Yes"),OFFSET('Water Data'!$H$10,0,10*ROW('Water Data'!H119)),NA())</f>
        <v>#N/A</v>
      </c>
      <c r="V125" s="103" t="e">
        <f ca="true">+IF(AND(ISNUMBER(OFFSET('Sanitation Data'!$C$5,0,10*ROW('Sanitation Data'!C119))),'Data Summary'!CK125="Yes"),100-OFFSET('Sanitation Data'!$C$5,0,10*ROW('Sanitation Data'!C119)),NA())</f>
        <v>#N/A</v>
      </c>
      <c r="W125" s="103" t="e">
        <f ca="true">+IF(AND(ISNUMBER(OFFSET('Sanitation Data'!$C$7,0,10*ROW('Sanitation Data'!C119))),'Data Summary'!CL125="Yes"),OFFSET('Sanitation Data'!$C$7,0,10*ROW('Sanitation Data'!C119)),NA())</f>
        <v>#N/A</v>
      </c>
      <c r="X125" s="103" t="e">
        <f ca="true">+IF(AND(ISNUMBER(OFFSET('Sanitation Data'!$C$11,0,10*ROW('Sanitation Data'!C119))),'Data Summary'!CM125="Yes"),OFFSET('Sanitation Data'!$C$11,0,10*ROW('Sanitation Data'!C119)),NA())</f>
        <v>#N/A</v>
      </c>
      <c r="Y125" s="103" t="e">
        <f ca="true">+IF(AND(ISNUMBER(OFFSET('Sanitation Data'!$C$12,0,10*ROW('Sanitation Data'!C119))),'Data Summary'!CN125="Yes"),OFFSET('Sanitation Data'!$C$12,0,10*ROW('Sanitation Data'!C119)),NA())</f>
        <v>#N/A</v>
      </c>
      <c r="Z125" s="103" t="e">
        <f ca="true">+IF(AND(ISNUMBER(OFFSET('Sanitation Data'!$C$13,0,10*ROW('Sanitation Data'!C119))),'Data Summary'!CO125="Yes"),OFFSET('Sanitation Data'!$C$13,0,10*ROW('Sanitation Data'!C119)),NA())</f>
        <v>#N/A</v>
      </c>
      <c r="AA125" s="103" t="e">
        <f ca="true">+IF(AND(ISNUMBER(OFFSET('Sanitation Data'!$D$5,0,10*ROW('Sanitation Data'!D119))),'Data Summary'!CP125="Yes"),100-OFFSET('Sanitation Data'!$D$5,0,10*ROW('Sanitation Data'!D119)),NA())</f>
        <v>#N/A</v>
      </c>
      <c r="AB125" s="103" t="e">
        <f ca="true">+IF(AND(ISNUMBER(OFFSET('Sanitation Data'!$D$7,0,10*ROW('Sanitation Data'!D119))),'Data Summary'!CQ125="Yes"),OFFSET('Sanitation Data'!$D$7,0,10*ROW('Sanitation Data'!D119)),NA())</f>
        <v>#N/A</v>
      </c>
      <c r="AC125" s="103" t="e">
        <f ca="true">+IF(AND(ISNUMBER(OFFSET('Sanitation Data'!$D$11,0,10*ROW('Sanitation Data'!D119))),'Data Summary'!CR125="Yes"),OFFSET('Sanitation Data'!$D$11,0,10*ROW('Sanitation Data'!D119)),NA())</f>
        <v>#N/A</v>
      </c>
      <c r="AD125" s="103" t="e">
        <f ca="true">+IF(AND(ISNUMBER(OFFSET('Sanitation Data'!$D$12,0,10*ROW('Sanitation Data'!D119))),'Data Summary'!CS125="Yes"),OFFSET('Sanitation Data'!$D$12,0,10*ROW('Sanitation Data'!D119)),NA())</f>
        <v>#N/A</v>
      </c>
      <c r="AE125" s="103" t="e">
        <f ca="true">+IF(AND(ISNUMBER(OFFSET('Sanitation Data'!$D$13,0,10*ROW('Sanitation Data'!D119))),'Data Summary'!CT125="Yes"),OFFSET('Sanitation Data'!$D$13,0,10*ROW('Sanitation Data'!D119)),NA())</f>
        <v>#N/A</v>
      </c>
      <c r="AF125" s="103" t="e">
        <f ca="true">+IF(AND(ISNUMBER(OFFSET('Sanitation Data'!$E$5,0,10*ROW('Sanitation Data'!E119))),'Data Summary'!CU125="Yes"),100-OFFSET('Sanitation Data'!$E$5,0,10*ROW('Sanitation Data'!E119)),NA())</f>
        <v>#N/A</v>
      </c>
      <c r="AG125" s="103" t="e">
        <f ca="true">+IF(AND(ISNUMBER(OFFSET('Sanitation Data'!$E$7,0,10*ROW('Sanitation Data'!E119))),'Data Summary'!CV125="Yes"),OFFSET('Sanitation Data'!$E$7,0,10*ROW('Sanitation Data'!E119)),NA())</f>
        <v>#N/A</v>
      </c>
      <c r="AH125" s="103" t="e">
        <f ca="true">+IF(AND(ISNUMBER(OFFSET('Sanitation Data'!$E$11,0,10*ROW('Sanitation Data'!E119))),'Data Summary'!CW125="Yes"),OFFSET('Sanitation Data'!$E$11,0,10*ROW('Sanitation Data'!E119)),NA())</f>
        <v>#N/A</v>
      </c>
      <c r="AI125" s="103" t="e">
        <f ca="true">+IF(AND(ISNUMBER(OFFSET('Sanitation Data'!$E$12,0,10*ROW('Sanitation Data'!E119))),'Data Summary'!CX125="Yes"),OFFSET('Sanitation Data'!$E$12,0,10*ROW('Sanitation Data'!E119)),NA())</f>
        <v>#N/A</v>
      </c>
      <c r="AJ125" s="103" t="e">
        <f ca="true">+IF(AND(ISNUMBER(OFFSET('Sanitation Data'!$E$13,0,10*ROW('Sanitation Data'!E119))),'Data Summary'!CY125="Yes"),OFFSET('Sanitation Data'!$E$13,0,10*ROW('Sanitation Data'!E119)),NA())</f>
        <v>#N/A</v>
      </c>
      <c r="AK125" s="103" t="e">
        <f ca="true">+IF(AND(ISNUMBER(OFFSET('Sanitation Data'!$F$5,0,10*ROW('Sanitation Data'!F119))),'Data Summary'!CZ125="Yes"),100-OFFSET('Sanitation Data'!$F$5,0,10*ROW('Sanitation Data'!F119)),NA())</f>
        <v>#N/A</v>
      </c>
      <c r="AL125" s="103" t="e">
        <f ca="true">+IF(AND(ISNUMBER(OFFSET('Sanitation Data'!$F$7,0,10*ROW('Sanitation Data'!F119))),'Data Summary'!DA125="Yes"),OFFSET('Sanitation Data'!$F$7,0,10*ROW('Sanitation Data'!F119)),NA())</f>
        <v>#N/A</v>
      </c>
      <c r="AM125" s="103" t="e">
        <f ca="true">+IF(AND(ISNUMBER(OFFSET('Sanitation Data'!$F$11,0,10*ROW('Sanitation Data'!F119))),'Data Summary'!DB125="Yes"),OFFSET('Sanitation Data'!$F$11,0,10*ROW('Sanitation Data'!F119)),NA())</f>
        <v>#N/A</v>
      </c>
      <c r="AN125" s="103" t="e">
        <f ca="true">+IF(AND(ISNUMBER(OFFSET('Sanitation Data'!$F$12,0,10*ROW('Sanitation Data'!F119))),'Data Summary'!DC125="Yes"),OFFSET('Sanitation Data'!$F$12,0,10*ROW('Sanitation Data'!F119)),NA())</f>
        <v>#N/A</v>
      </c>
      <c r="AO125" s="103" t="e">
        <f ca="true">+IF(AND(ISNUMBER(OFFSET('Sanitation Data'!$F$13,0,10*ROW('Sanitation Data'!F119))),'Data Summary'!DD125="Yes"),OFFSET('Sanitation Data'!$F$13,0,10*ROW('Sanitation Data'!F119)),NA())</f>
        <v>#N/A</v>
      </c>
      <c r="AP125" s="103" t="e">
        <f ca="true">+IF(AND(ISNUMBER(OFFSET('Sanitation Data'!$G$5,0,10*ROW('Sanitation Data'!G119))),'Data Summary'!DE125="Yes"),100-OFFSET('Sanitation Data'!$G$5,0,10*ROW('Sanitation Data'!G119)),NA())</f>
        <v>#N/A</v>
      </c>
      <c r="AQ125" s="103" t="e">
        <f ca="true">+IF(AND(ISNUMBER(OFFSET('Sanitation Data'!$G$7,0,10*ROW('Sanitation Data'!G119))),'Data Summary'!DF125="Yes"),OFFSET('Sanitation Data'!$G$7,0,10*ROW('Sanitation Data'!G119)),NA())</f>
        <v>#N/A</v>
      </c>
      <c r="AR125" s="103" t="e">
        <f ca="true">+IF(AND(ISNUMBER(OFFSET('Sanitation Data'!$G$11,0,10*ROW('Sanitation Data'!G119))),'Data Summary'!DG125="Yes"),OFFSET('Sanitation Data'!$G$11,0,10*ROW('Sanitation Data'!G119)),NA())</f>
        <v>#N/A</v>
      </c>
      <c r="AS125" s="103" t="e">
        <f ca="true">+IF(AND(ISNUMBER(OFFSET('Sanitation Data'!$G$12,0,10*ROW('Sanitation Data'!G119))),'Data Summary'!DH125="Yes"),OFFSET('Sanitation Data'!$G$12,0,10*ROW('Sanitation Data'!G119)),NA())</f>
        <v>#N/A</v>
      </c>
      <c r="AT125" s="103" t="e">
        <f ca="true">+IF(AND(ISNUMBER(OFFSET('Sanitation Data'!$G$13,0,10*ROW('Sanitation Data'!G119))),'Data Summary'!DI125="Yes"),OFFSET('Sanitation Data'!$G$13,0,10*ROW('Sanitation Data'!G119)),NA())</f>
        <v>#N/A</v>
      </c>
      <c r="AU125" s="103" t="e">
        <f ca="true">+IF(AND(ISNUMBER(OFFSET('Sanitation Data'!$H$5,0,10*ROW('Sanitation Data'!H119))),'Data Summary'!DJ125="Yes"),100-OFFSET('Sanitation Data'!$H$5,0,10*ROW('Sanitation Data'!H119)),NA())</f>
        <v>#N/A</v>
      </c>
      <c r="AV125" s="103" t="e">
        <f ca="true">+IF(AND(ISNUMBER(OFFSET('Sanitation Data'!$H$7,0,10*ROW('Sanitation Data'!H119))),'Data Summary'!DK125="Yes"),OFFSET('Sanitation Data'!$H$7,0,10*ROW('Sanitation Data'!H119)),NA())</f>
        <v>#N/A</v>
      </c>
      <c r="AW125" s="103" t="e">
        <f ca="true">+IF(AND(ISNUMBER(OFFSET('Sanitation Data'!$H$11,0,10*ROW('Sanitation Data'!H119))),'Data Summary'!DL125="Yes"),OFFSET('Sanitation Data'!$H$11,0,10*ROW('Sanitation Data'!H119)),NA())</f>
        <v>#N/A</v>
      </c>
      <c r="AX125" s="103" t="e">
        <f ca="true">+IF(AND(ISNUMBER(OFFSET('Sanitation Data'!$H$12,0,10*ROW('Sanitation Data'!H119))),'Data Summary'!DM125="Yes"),OFFSET('Sanitation Data'!$H$12,0,10*ROW('Sanitation Data'!H119)),NA())</f>
        <v>#N/A</v>
      </c>
      <c r="AY125" s="103" t="e">
        <f ca="true">+IF(AND(ISNUMBER(OFFSET('Sanitation Data'!$H$13,0,10*ROW('Sanitation Data'!H119))),'Data Summary'!DN125="Yes"),OFFSET('Sanitation Data'!$H$13,0,10*ROW('Sanitation Data'!H119)),NA())</f>
        <v>#N/A</v>
      </c>
      <c r="AZ125" s="108" t="e">
        <f ca="true">+IF(AND(ISNUMBER(OFFSET('Hygiene Data'!$C$6,0,10*ROW('Hygiene Data'!C119))),'Data Summary'!DO125="Yes"),OFFSET('Hygiene Data'!$C$6,0,10*ROW('Hygiene Data'!C119)),NA())</f>
        <v>#N/A</v>
      </c>
      <c r="BA125" s="108" t="e">
        <f ca="true">+IF(AND(ISNUMBER(OFFSET('Hygiene Data'!$C$8,0,10*ROW('Hygiene Data'!C119))),'Data Summary'!DP125="Yes"),OFFSET('Hygiene Data'!$C$8,0,10*ROW('Hygiene Data'!C119)),NA())</f>
        <v>#N/A</v>
      </c>
      <c r="BB125" s="108" t="e">
        <f ca="true">+IF(AND(ISNUMBER(OFFSET('Hygiene Data'!$C$10,0,10*ROW('Hygiene Data'!C119))),'Data Summary'!DQ125="Yes"),OFFSET('Hygiene Data'!$C$10,0,10*ROW('Hygiene Data'!C119)),NA())</f>
        <v>#N/A</v>
      </c>
      <c r="BC125" s="108" t="e">
        <f ca="true">+IF(AND(ISNUMBER(OFFSET('Hygiene Data'!$D$6,0,10*ROW('Hygiene Data'!D119))),'Data Summary'!DR125="Yes"),OFFSET('Hygiene Data'!$D$6,0,10*ROW('Hygiene Data'!D119)),NA())</f>
        <v>#N/A</v>
      </c>
      <c r="BD125" s="108" t="e">
        <f ca="true">+IF(AND(ISNUMBER(OFFSET('Hygiene Data'!$D$8,0,10*ROW('Hygiene Data'!D119))),'Data Summary'!DS125="Yes"),OFFSET('Hygiene Data'!$D$8,0,10*ROW('Hygiene Data'!D119)),NA())</f>
        <v>#N/A</v>
      </c>
      <c r="BE125" s="108" t="e">
        <f ca="true">+IF(AND(ISNUMBER(OFFSET('Hygiene Data'!$D$10,0,10*ROW('Hygiene Data'!D119))),'Data Summary'!DT125="Yes"),OFFSET('Hygiene Data'!$D$10,0,10*ROW('Hygiene Data'!D119)),NA())</f>
        <v>#N/A</v>
      </c>
      <c r="BF125" s="108" t="e">
        <f ca="true">+IF(AND(ISNUMBER(OFFSET('Hygiene Data'!$E$6,0,10*ROW('Hygiene Data'!E119))),'Data Summary'!DU125="Yes"),OFFSET('Hygiene Data'!$E$6,0,10*ROW('Hygiene Data'!E119)),NA())</f>
        <v>#N/A</v>
      </c>
      <c r="BG125" s="108" t="e">
        <f ca="true">+IF(AND(ISNUMBER(OFFSET('Hygiene Data'!$E$8,0,10*ROW('Hygiene Data'!E119))),'Data Summary'!DV125="Yes"),OFFSET('Hygiene Data'!$E$8,0,10*ROW('Hygiene Data'!E119)),NA())</f>
        <v>#N/A</v>
      </c>
      <c r="BH125" s="108" t="e">
        <f ca="true">+IF(AND(ISNUMBER(OFFSET('Hygiene Data'!$E$10,0,10*ROW('Hygiene Data'!E119))),'Data Summary'!DW125="Yes"),OFFSET('Hygiene Data'!$E$10,0,10*ROW('Hygiene Data'!E119)),NA())</f>
        <v>#N/A</v>
      </c>
      <c r="BI125" s="108" t="e">
        <f ca="true">+IF(AND(ISNUMBER(OFFSET('Hygiene Data'!$F$6,0,10*ROW('Hygiene Data'!F119))),'Data Summary'!DX125="Yes"),OFFSET('Hygiene Data'!$F$6,0,10*ROW('Hygiene Data'!F119)),NA())</f>
        <v>#N/A</v>
      </c>
      <c r="BJ125" s="108" t="e">
        <f ca="true">+IF(AND(ISNUMBER(OFFSET('Hygiene Data'!$F$8,0,10*ROW('Hygiene Data'!F119))),'Data Summary'!DY125="Yes"),OFFSET('Hygiene Data'!$F$8,0,10*ROW('Hygiene Data'!F119)),NA())</f>
        <v>#N/A</v>
      </c>
      <c r="BK125" s="108" t="e">
        <f ca="true">+IF(AND(ISNUMBER(OFFSET('Hygiene Data'!$F$10,0,10*ROW('Hygiene Data'!F119))),'Data Summary'!DZ125="Yes"),OFFSET('Hygiene Data'!$F$10,0,10*ROW('Hygiene Data'!F119)),NA())</f>
        <v>#N/A</v>
      </c>
      <c r="BL125" s="108" t="e">
        <f ca="true">+IF(AND(ISNUMBER(OFFSET('Hygiene Data'!$G$6,0,10*ROW('Hygiene Data'!G119))),'Data Summary'!EA125="Yes"),OFFSET('Hygiene Data'!$G$6,0,10*ROW('Hygiene Data'!G119)),NA())</f>
        <v>#N/A</v>
      </c>
      <c r="BM125" s="108" t="e">
        <f ca="true">+IF(AND(ISNUMBER(OFFSET('Hygiene Data'!$G$8,0,10*ROW('Hygiene Data'!G119))),'Data Summary'!EB125="Yes"),OFFSET('Hygiene Data'!$G$8,0,10*ROW('Hygiene Data'!G119)),NA())</f>
        <v>#N/A</v>
      </c>
      <c r="BN125" s="108" t="e">
        <f ca="true">+IF(AND(ISNUMBER(OFFSET('Hygiene Data'!$G$10,0,10*ROW('Hygiene Data'!G119))),'Data Summary'!EC125="Yes"),OFFSET('Hygiene Data'!$G$10,0,10*ROW('Hygiene Data'!G119)),NA())</f>
        <v>#N/A</v>
      </c>
      <c r="BO125" s="108" t="e">
        <f ca="true">+IF(AND(ISNUMBER(OFFSET('Hygiene Data'!$H$6,0,10*ROW('Hygiene Data'!H119))),'Data Summary'!ED125="Yes"),OFFSET('Hygiene Data'!$H$6,0,10*ROW('Hygiene Data'!H119)),NA())</f>
        <v>#N/A</v>
      </c>
      <c r="BP125" s="108" t="e">
        <f ca="true">+IF(AND(ISNUMBER(OFFSET('Hygiene Data'!$H$8,0,10*ROW('Hygiene Data'!H119))),'Data Summary'!EE125="Yes"),OFFSET('Hygiene Data'!$H$8,0,10*ROW('Hygiene Data'!H119)),NA())</f>
        <v>#N/A</v>
      </c>
      <c r="BQ125" s="108" t="e">
        <f ca="true">+IF(AND(ISNUMBER(OFFSET('Hygiene Data'!$H$10,0,10*ROW('Hygiene Data'!H119))),'Data Summary'!EF125="Yes"),OFFSET('Hygiene Data'!$H$10,0,10*ROW('Hygiene Data'!H119)),NA())</f>
        <v>#N/A</v>
      </c>
    </row>
    <row r="126" x14ac:dyDescent="0.2">
      <c r="A126" s="56" t="e">
        <f ca="true">+IF(OFFSET('Water Data'!$B$1,0,10*ROW('Water Data'!B120))="",NA(),OFFSET('Water Data'!$B$1,0,10*ROW('Water Data'!B120)))</f>
        <v>#N/A</v>
      </c>
      <c r="B126" s="56" t="e">
        <f ca="true">+IF(OFFSET('Water Data'!$A$3,0,10*ROW('Water Data'!A123))="",NA(),OFFSET('Water Data'!$A$3,0,10*ROW('Water Data'!A123)))</f>
        <v>#N/A</v>
      </c>
      <c r="C126" s="56" t="e">
        <f ca="true">+IF(OFFSET('Water Data'!$C$3,0,10*ROW('Water Data'!C123))="",NA(),OFFSET('Water Data'!$C$3,0,10*ROW('Water Data'!C123)))</f>
        <v>#N/A</v>
      </c>
      <c r="D126" s="57" t="e">
        <f ca="true">+IF(AND(ISNUMBER(OFFSET('Water Data'!$C$5,0,10*ROW('Water Data'!C120))),'Data Summary'!BS126="Yes"),100-OFFSET('Water Data'!$C$5,0,10*ROW('Water Data'!C120)),NA())</f>
        <v>#N/A</v>
      </c>
      <c r="E126" s="57" t="e">
        <f ca="true">+IF(AND(ISNUMBER(OFFSET('Water Data'!$C$7,0,10*ROW('Water Data'!C120))),'Data Summary'!BT126="Yes"),OFFSET('Water Data'!$C$7,0,10*ROW('Water Data'!C120)),NA())</f>
        <v>#N/A</v>
      </c>
      <c r="F126" s="57" t="e">
        <f ca="true">+IF(AND(ISNUMBER(OFFSET('Water Data'!$C$10,0,10*ROW('Water Data'!C120))),'Data Summary'!BU126="Yes"),OFFSET('Water Data'!$C$10,0,10*ROW('Water Data'!C120)),NA())</f>
        <v>#N/A</v>
      </c>
      <c r="G126" s="57" t="e">
        <f ca="true">+IF(AND(ISNUMBER(OFFSET('Water Data'!$D$5,0,10*ROW('Water Data'!D120))),'Data Summary'!BV126="Yes"),100-OFFSET('Water Data'!$D$5,0,10*ROW('Water Data'!D120)),NA())</f>
        <v>#N/A</v>
      </c>
      <c r="H126" s="57" t="e">
        <f ca="true">+IF(AND(ISNUMBER(OFFSET('Water Data'!$D$7,0,10*ROW('Water Data'!D120))),'Data Summary'!BW126="Yes"),OFFSET('Water Data'!$D$7,0,10*ROW('Water Data'!D120)),NA())</f>
        <v>#N/A</v>
      </c>
      <c r="I126" s="57" t="e">
        <f ca="true">+IF(AND(ISNUMBER(OFFSET('Water Data'!$D$10,0,10*ROW('Water Data'!D120))),'Data Summary'!BX126="Yes"),OFFSET('Water Data'!$D$10,0,10*ROW('Water Data'!D120)),NA())</f>
        <v>#N/A</v>
      </c>
      <c r="J126" s="57" t="e">
        <f ca="true">+IF(AND(ISNUMBER(OFFSET('Water Data'!$E$5,0,10*ROW('Water Data'!E120))),'Data Summary'!BY126="Yes"),100-OFFSET('Water Data'!$E$5,0,10*ROW('Water Data'!E120)),NA())</f>
        <v>#N/A</v>
      </c>
      <c r="K126" s="57" t="e">
        <f ca="true">+IF(AND(ISNUMBER(OFFSET('Water Data'!$E$7,0,10*ROW('Water Data'!E120))),'Data Summary'!BZ126="Yes"),OFFSET('Water Data'!$E$7,0,10*ROW('Water Data'!E120)),NA())</f>
        <v>#N/A</v>
      </c>
      <c r="L126" s="57" t="e">
        <f ca="true">+IF(AND(ISNUMBER(OFFSET('Water Data'!$E$10,0,10*ROW('Water Data'!E120))),'Data Summary'!CA126="Yes"),OFFSET('Water Data'!$E$10,0,10*ROW('Water Data'!E120)),NA())</f>
        <v>#N/A</v>
      </c>
      <c r="M126" s="57" t="e">
        <f ca="true">+IF(AND(ISNUMBER(OFFSET('Water Data'!$F$5,0,10*ROW('Water Data'!F120))),'Data Summary'!CB126="Yes"),100-OFFSET('Water Data'!$F$5,0,10*ROW('Water Data'!F120)),NA())</f>
        <v>#N/A</v>
      </c>
      <c r="N126" s="57" t="e">
        <f ca="true">+IF(AND(ISNUMBER(OFFSET('Water Data'!$F$7,0,10*ROW('Water Data'!F120))),'Data Summary'!CC126="Yes"),OFFSET('Water Data'!$F$7,0,10*ROW('Water Data'!F120)),NA())</f>
        <v>#N/A</v>
      </c>
      <c r="O126" s="57" t="e">
        <f ca="true">+IF(AND(ISNUMBER(OFFSET('Water Data'!$F$10,0,10*ROW('Water Data'!F120))),'Data Summary'!CD126="Yes"),OFFSET('Water Data'!$F$10,0,10*ROW('Water Data'!F120)),NA())</f>
        <v>#N/A</v>
      </c>
      <c r="P126" s="57" t="e">
        <f ca="true">+IF(AND(ISNUMBER(OFFSET('Water Data'!$G$5,0,10*ROW('Water Data'!G120))),'Data Summary'!CE126="Yes"),100-OFFSET('Water Data'!$G$5,0,10*ROW('Water Data'!G120)),NA())</f>
        <v>#N/A</v>
      </c>
      <c r="Q126" s="57" t="e">
        <f ca="true">+IF(AND(ISNUMBER(OFFSET('Water Data'!$G$7,0,10*ROW('Water Data'!G120))),'Data Summary'!CF126="Yes"),OFFSET('Water Data'!$G$7,0,10*ROW('Water Data'!G120)),NA())</f>
        <v>#N/A</v>
      </c>
      <c r="R126" s="57" t="e">
        <f ca="true">+IF(AND(ISNUMBER(OFFSET('Water Data'!$G$10,0,10*ROW('Water Data'!G120))),'Data Summary'!CG126="Yes"),OFFSET('Water Data'!$G$10,0,10*ROW('Water Data'!G120)),NA())</f>
        <v>#N/A</v>
      </c>
      <c r="S126" s="57" t="e">
        <f ca="true">+IF(AND(ISNUMBER(OFFSET('Water Data'!$H$5,0,10*ROW('Water Data'!H120))),'Data Summary'!CH126="Yes"),100-OFFSET('Water Data'!$H$5,0,10*ROW('Water Data'!H120)),NA())</f>
        <v>#N/A</v>
      </c>
      <c r="T126" s="57" t="e">
        <f ca="true">+IF(AND(ISNUMBER(OFFSET('Water Data'!$H$7,0,10*ROW('Water Data'!H120))),'Data Summary'!CI126="Yes"),OFFSET('Water Data'!$H$7,0,10*ROW('Water Data'!H120)),NA())</f>
        <v>#N/A</v>
      </c>
      <c r="U126" s="57" t="e">
        <f ca="true">+IF(AND(ISNUMBER(OFFSET('Water Data'!$H$10,0,10*ROW('Water Data'!H120))),'Data Summary'!CJ126="Yes"),OFFSET('Water Data'!$H$10,0,10*ROW('Water Data'!H120)),NA())</f>
        <v>#N/A</v>
      </c>
      <c r="V126" s="103" t="e">
        <f ca="true">+IF(AND(ISNUMBER(OFFSET('Sanitation Data'!$C$5,0,10*ROW('Sanitation Data'!C120))),'Data Summary'!CK126="Yes"),100-OFFSET('Sanitation Data'!$C$5,0,10*ROW('Sanitation Data'!C120)),NA())</f>
        <v>#N/A</v>
      </c>
      <c r="W126" s="103" t="e">
        <f ca="true">+IF(AND(ISNUMBER(OFFSET('Sanitation Data'!$C$7,0,10*ROW('Sanitation Data'!C120))),'Data Summary'!CL126="Yes"),OFFSET('Sanitation Data'!$C$7,0,10*ROW('Sanitation Data'!C120)),NA())</f>
        <v>#N/A</v>
      </c>
      <c r="X126" s="103" t="e">
        <f ca="true">+IF(AND(ISNUMBER(OFFSET('Sanitation Data'!$C$11,0,10*ROW('Sanitation Data'!C120))),'Data Summary'!CM126="Yes"),OFFSET('Sanitation Data'!$C$11,0,10*ROW('Sanitation Data'!C120)),NA())</f>
        <v>#N/A</v>
      </c>
      <c r="Y126" s="103" t="e">
        <f ca="true">+IF(AND(ISNUMBER(OFFSET('Sanitation Data'!$C$12,0,10*ROW('Sanitation Data'!C120))),'Data Summary'!CN126="Yes"),OFFSET('Sanitation Data'!$C$12,0,10*ROW('Sanitation Data'!C120)),NA())</f>
        <v>#N/A</v>
      </c>
      <c r="Z126" s="103" t="e">
        <f ca="true">+IF(AND(ISNUMBER(OFFSET('Sanitation Data'!$C$13,0,10*ROW('Sanitation Data'!C120))),'Data Summary'!CO126="Yes"),OFFSET('Sanitation Data'!$C$13,0,10*ROW('Sanitation Data'!C120)),NA())</f>
        <v>#N/A</v>
      </c>
      <c r="AA126" s="103" t="e">
        <f ca="true">+IF(AND(ISNUMBER(OFFSET('Sanitation Data'!$D$5,0,10*ROW('Sanitation Data'!D120))),'Data Summary'!CP126="Yes"),100-OFFSET('Sanitation Data'!$D$5,0,10*ROW('Sanitation Data'!D120)),NA())</f>
        <v>#N/A</v>
      </c>
      <c r="AB126" s="103" t="e">
        <f ca="true">+IF(AND(ISNUMBER(OFFSET('Sanitation Data'!$D$7,0,10*ROW('Sanitation Data'!D120))),'Data Summary'!CQ126="Yes"),OFFSET('Sanitation Data'!$D$7,0,10*ROW('Sanitation Data'!D120)),NA())</f>
        <v>#N/A</v>
      </c>
      <c r="AC126" s="103" t="e">
        <f ca="true">+IF(AND(ISNUMBER(OFFSET('Sanitation Data'!$D$11,0,10*ROW('Sanitation Data'!D120))),'Data Summary'!CR126="Yes"),OFFSET('Sanitation Data'!$D$11,0,10*ROW('Sanitation Data'!D120)),NA())</f>
        <v>#N/A</v>
      </c>
      <c r="AD126" s="103" t="e">
        <f ca="true">+IF(AND(ISNUMBER(OFFSET('Sanitation Data'!$D$12,0,10*ROW('Sanitation Data'!D120))),'Data Summary'!CS126="Yes"),OFFSET('Sanitation Data'!$D$12,0,10*ROW('Sanitation Data'!D120)),NA())</f>
        <v>#N/A</v>
      </c>
      <c r="AE126" s="103" t="e">
        <f ca="true">+IF(AND(ISNUMBER(OFFSET('Sanitation Data'!$D$13,0,10*ROW('Sanitation Data'!D120))),'Data Summary'!CT126="Yes"),OFFSET('Sanitation Data'!$D$13,0,10*ROW('Sanitation Data'!D120)),NA())</f>
        <v>#N/A</v>
      </c>
      <c r="AF126" s="103" t="e">
        <f ca="true">+IF(AND(ISNUMBER(OFFSET('Sanitation Data'!$E$5,0,10*ROW('Sanitation Data'!E120))),'Data Summary'!CU126="Yes"),100-OFFSET('Sanitation Data'!$E$5,0,10*ROW('Sanitation Data'!E120)),NA())</f>
        <v>#N/A</v>
      </c>
      <c r="AG126" s="103" t="e">
        <f ca="true">+IF(AND(ISNUMBER(OFFSET('Sanitation Data'!$E$7,0,10*ROW('Sanitation Data'!E120))),'Data Summary'!CV126="Yes"),OFFSET('Sanitation Data'!$E$7,0,10*ROW('Sanitation Data'!E120)),NA())</f>
        <v>#N/A</v>
      </c>
      <c r="AH126" s="103" t="e">
        <f ca="true">+IF(AND(ISNUMBER(OFFSET('Sanitation Data'!$E$11,0,10*ROW('Sanitation Data'!E120))),'Data Summary'!CW126="Yes"),OFFSET('Sanitation Data'!$E$11,0,10*ROW('Sanitation Data'!E120)),NA())</f>
        <v>#N/A</v>
      </c>
      <c r="AI126" s="103" t="e">
        <f ca="true">+IF(AND(ISNUMBER(OFFSET('Sanitation Data'!$E$12,0,10*ROW('Sanitation Data'!E120))),'Data Summary'!CX126="Yes"),OFFSET('Sanitation Data'!$E$12,0,10*ROW('Sanitation Data'!E120)),NA())</f>
        <v>#N/A</v>
      </c>
      <c r="AJ126" s="103" t="e">
        <f ca="true">+IF(AND(ISNUMBER(OFFSET('Sanitation Data'!$E$13,0,10*ROW('Sanitation Data'!E120))),'Data Summary'!CY126="Yes"),OFFSET('Sanitation Data'!$E$13,0,10*ROW('Sanitation Data'!E120)),NA())</f>
        <v>#N/A</v>
      </c>
      <c r="AK126" s="103" t="e">
        <f ca="true">+IF(AND(ISNUMBER(OFFSET('Sanitation Data'!$F$5,0,10*ROW('Sanitation Data'!F120))),'Data Summary'!CZ126="Yes"),100-OFFSET('Sanitation Data'!$F$5,0,10*ROW('Sanitation Data'!F120)),NA())</f>
        <v>#N/A</v>
      </c>
      <c r="AL126" s="103" t="e">
        <f ca="true">+IF(AND(ISNUMBER(OFFSET('Sanitation Data'!$F$7,0,10*ROW('Sanitation Data'!F120))),'Data Summary'!DA126="Yes"),OFFSET('Sanitation Data'!$F$7,0,10*ROW('Sanitation Data'!F120)),NA())</f>
        <v>#N/A</v>
      </c>
      <c r="AM126" s="103" t="e">
        <f ca="true">+IF(AND(ISNUMBER(OFFSET('Sanitation Data'!$F$11,0,10*ROW('Sanitation Data'!F120))),'Data Summary'!DB126="Yes"),OFFSET('Sanitation Data'!$F$11,0,10*ROW('Sanitation Data'!F120)),NA())</f>
        <v>#N/A</v>
      </c>
      <c r="AN126" s="103" t="e">
        <f ca="true">+IF(AND(ISNUMBER(OFFSET('Sanitation Data'!$F$12,0,10*ROW('Sanitation Data'!F120))),'Data Summary'!DC126="Yes"),OFFSET('Sanitation Data'!$F$12,0,10*ROW('Sanitation Data'!F120)),NA())</f>
        <v>#N/A</v>
      </c>
      <c r="AO126" s="103" t="e">
        <f ca="true">+IF(AND(ISNUMBER(OFFSET('Sanitation Data'!$F$13,0,10*ROW('Sanitation Data'!F120))),'Data Summary'!DD126="Yes"),OFFSET('Sanitation Data'!$F$13,0,10*ROW('Sanitation Data'!F120)),NA())</f>
        <v>#N/A</v>
      </c>
      <c r="AP126" s="103" t="e">
        <f ca="true">+IF(AND(ISNUMBER(OFFSET('Sanitation Data'!$G$5,0,10*ROW('Sanitation Data'!G120))),'Data Summary'!DE126="Yes"),100-OFFSET('Sanitation Data'!$G$5,0,10*ROW('Sanitation Data'!G120)),NA())</f>
        <v>#N/A</v>
      </c>
      <c r="AQ126" s="103" t="e">
        <f ca="true">+IF(AND(ISNUMBER(OFFSET('Sanitation Data'!$G$7,0,10*ROW('Sanitation Data'!G120))),'Data Summary'!DF126="Yes"),OFFSET('Sanitation Data'!$G$7,0,10*ROW('Sanitation Data'!G120)),NA())</f>
        <v>#N/A</v>
      </c>
      <c r="AR126" s="103" t="e">
        <f ca="true">+IF(AND(ISNUMBER(OFFSET('Sanitation Data'!$G$11,0,10*ROW('Sanitation Data'!G120))),'Data Summary'!DG126="Yes"),OFFSET('Sanitation Data'!$G$11,0,10*ROW('Sanitation Data'!G120)),NA())</f>
        <v>#N/A</v>
      </c>
      <c r="AS126" s="103" t="e">
        <f ca="true">+IF(AND(ISNUMBER(OFFSET('Sanitation Data'!$G$12,0,10*ROW('Sanitation Data'!G120))),'Data Summary'!DH126="Yes"),OFFSET('Sanitation Data'!$G$12,0,10*ROW('Sanitation Data'!G120)),NA())</f>
        <v>#N/A</v>
      </c>
      <c r="AT126" s="103" t="e">
        <f ca="true">+IF(AND(ISNUMBER(OFFSET('Sanitation Data'!$G$13,0,10*ROW('Sanitation Data'!G120))),'Data Summary'!DI126="Yes"),OFFSET('Sanitation Data'!$G$13,0,10*ROW('Sanitation Data'!G120)),NA())</f>
        <v>#N/A</v>
      </c>
      <c r="AU126" s="103" t="e">
        <f ca="true">+IF(AND(ISNUMBER(OFFSET('Sanitation Data'!$H$5,0,10*ROW('Sanitation Data'!H120))),'Data Summary'!DJ126="Yes"),100-OFFSET('Sanitation Data'!$H$5,0,10*ROW('Sanitation Data'!H120)),NA())</f>
        <v>#N/A</v>
      </c>
      <c r="AV126" s="103" t="e">
        <f ca="true">+IF(AND(ISNUMBER(OFFSET('Sanitation Data'!$H$7,0,10*ROW('Sanitation Data'!H120))),'Data Summary'!DK126="Yes"),OFFSET('Sanitation Data'!$H$7,0,10*ROW('Sanitation Data'!H120)),NA())</f>
        <v>#N/A</v>
      </c>
      <c r="AW126" s="103" t="e">
        <f ca="true">+IF(AND(ISNUMBER(OFFSET('Sanitation Data'!$H$11,0,10*ROW('Sanitation Data'!H120))),'Data Summary'!DL126="Yes"),OFFSET('Sanitation Data'!$H$11,0,10*ROW('Sanitation Data'!H120)),NA())</f>
        <v>#N/A</v>
      </c>
      <c r="AX126" s="103" t="e">
        <f ca="true">+IF(AND(ISNUMBER(OFFSET('Sanitation Data'!$H$12,0,10*ROW('Sanitation Data'!H120))),'Data Summary'!DM126="Yes"),OFFSET('Sanitation Data'!$H$12,0,10*ROW('Sanitation Data'!H120)),NA())</f>
        <v>#N/A</v>
      </c>
      <c r="AY126" s="103" t="e">
        <f ca="true">+IF(AND(ISNUMBER(OFFSET('Sanitation Data'!$H$13,0,10*ROW('Sanitation Data'!H120))),'Data Summary'!DN126="Yes"),OFFSET('Sanitation Data'!$H$13,0,10*ROW('Sanitation Data'!H120)),NA())</f>
        <v>#N/A</v>
      </c>
      <c r="AZ126" s="108" t="e">
        <f ca="true">+IF(AND(ISNUMBER(OFFSET('Hygiene Data'!$C$6,0,10*ROW('Hygiene Data'!C120))),'Data Summary'!DO126="Yes"),OFFSET('Hygiene Data'!$C$6,0,10*ROW('Hygiene Data'!C120)),NA())</f>
        <v>#N/A</v>
      </c>
      <c r="BA126" s="108" t="e">
        <f ca="true">+IF(AND(ISNUMBER(OFFSET('Hygiene Data'!$C$8,0,10*ROW('Hygiene Data'!C120))),'Data Summary'!DP126="Yes"),OFFSET('Hygiene Data'!$C$8,0,10*ROW('Hygiene Data'!C120)),NA())</f>
        <v>#N/A</v>
      </c>
      <c r="BB126" s="108" t="e">
        <f ca="true">+IF(AND(ISNUMBER(OFFSET('Hygiene Data'!$C$10,0,10*ROW('Hygiene Data'!C120))),'Data Summary'!DQ126="Yes"),OFFSET('Hygiene Data'!$C$10,0,10*ROW('Hygiene Data'!C120)),NA())</f>
        <v>#N/A</v>
      </c>
      <c r="BC126" s="108" t="e">
        <f ca="true">+IF(AND(ISNUMBER(OFFSET('Hygiene Data'!$D$6,0,10*ROW('Hygiene Data'!D120))),'Data Summary'!DR126="Yes"),OFFSET('Hygiene Data'!$D$6,0,10*ROW('Hygiene Data'!D120)),NA())</f>
        <v>#N/A</v>
      </c>
      <c r="BD126" s="108" t="e">
        <f ca="true">+IF(AND(ISNUMBER(OFFSET('Hygiene Data'!$D$8,0,10*ROW('Hygiene Data'!D120))),'Data Summary'!DS126="Yes"),OFFSET('Hygiene Data'!$D$8,0,10*ROW('Hygiene Data'!D120)),NA())</f>
        <v>#N/A</v>
      </c>
      <c r="BE126" s="108" t="e">
        <f ca="true">+IF(AND(ISNUMBER(OFFSET('Hygiene Data'!$D$10,0,10*ROW('Hygiene Data'!D120))),'Data Summary'!DT126="Yes"),OFFSET('Hygiene Data'!$D$10,0,10*ROW('Hygiene Data'!D120)),NA())</f>
        <v>#N/A</v>
      </c>
      <c r="BF126" s="108" t="e">
        <f ca="true">+IF(AND(ISNUMBER(OFFSET('Hygiene Data'!$E$6,0,10*ROW('Hygiene Data'!E120))),'Data Summary'!DU126="Yes"),OFFSET('Hygiene Data'!$E$6,0,10*ROW('Hygiene Data'!E120)),NA())</f>
        <v>#N/A</v>
      </c>
      <c r="BG126" s="108" t="e">
        <f ca="true">+IF(AND(ISNUMBER(OFFSET('Hygiene Data'!$E$8,0,10*ROW('Hygiene Data'!E120))),'Data Summary'!DV126="Yes"),OFFSET('Hygiene Data'!$E$8,0,10*ROW('Hygiene Data'!E120)),NA())</f>
        <v>#N/A</v>
      </c>
      <c r="BH126" s="108" t="e">
        <f ca="true">+IF(AND(ISNUMBER(OFFSET('Hygiene Data'!$E$10,0,10*ROW('Hygiene Data'!E120))),'Data Summary'!DW126="Yes"),OFFSET('Hygiene Data'!$E$10,0,10*ROW('Hygiene Data'!E120)),NA())</f>
        <v>#N/A</v>
      </c>
      <c r="BI126" s="108" t="e">
        <f ca="true">+IF(AND(ISNUMBER(OFFSET('Hygiene Data'!$F$6,0,10*ROW('Hygiene Data'!F120))),'Data Summary'!DX126="Yes"),OFFSET('Hygiene Data'!$F$6,0,10*ROW('Hygiene Data'!F120)),NA())</f>
        <v>#N/A</v>
      </c>
      <c r="BJ126" s="108" t="e">
        <f ca="true">+IF(AND(ISNUMBER(OFFSET('Hygiene Data'!$F$8,0,10*ROW('Hygiene Data'!F120))),'Data Summary'!DY126="Yes"),OFFSET('Hygiene Data'!$F$8,0,10*ROW('Hygiene Data'!F120)),NA())</f>
        <v>#N/A</v>
      </c>
      <c r="BK126" s="108" t="e">
        <f ca="true">+IF(AND(ISNUMBER(OFFSET('Hygiene Data'!$F$10,0,10*ROW('Hygiene Data'!F120))),'Data Summary'!DZ126="Yes"),OFFSET('Hygiene Data'!$F$10,0,10*ROW('Hygiene Data'!F120)),NA())</f>
        <v>#N/A</v>
      </c>
      <c r="BL126" s="108" t="e">
        <f ca="true">+IF(AND(ISNUMBER(OFFSET('Hygiene Data'!$G$6,0,10*ROW('Hygiene Data'!G120))),'Data Summary'!EA126="Yes"),OFFSET('Hygiene Data'!$G$6,0,10*ROW('Hygiene Data'!G120)),NA())</f>
        <v>#N/A</v>
      </c>
      <c r="BM126" s="108" t="e">
        <f ca="true">+IF(AND(ISNUMBER(OFFSET('Hygiene Data'!$G$8,0,10*ROW('Hygiene Data'!G120))),'Data Summary'!EB126="Yes"),OFFSET('Hygiene Data'!$G$8,0,10*ROW('Hygiene Data'!G120)),NA())</f>
        <v>#N/A</v>
      </c>
      <c r="BN126" s="108" t="e">
        <f ca="true">+IF(AND(ISNUMBER(OFFSET('Hygiene Data'!$G$10,0,10*ROW('Hygiene Data'!G120))),'Data Summary'!EC126="Yes"),OFFSET('Hygiene Data'!$G$10,0,10*ROW('Hygiene Data'!G120)),NA())</f>
        <v>#N/A</v>
      </c>
      <c r="BO126" s="108" t="e">
        <f ca="true">+IF(AND(ISNUMBER(OFFSET('Hygiene Data'!$H$6,0,10*ROW('Hygiene Data'!H120))),'Data Summary'!ED126="Yes"),OFFSET('Hygiene Data'!$H$6,0,10*ROW('Hygiene Data'!H120)),NA())</f>
        <v>#N/A</v>
      </c>
      <c r="BP126" s="108" t="e">
        <f ca="true">+IF(AND(ISNUMBER(OFFSET('Hygiene Data'!$H$8,0,10*ROW('Hygiene Data'!H120))),'Data Summary'!EE126="Yes"),OFFSET('Hygiene Data'!$H$8,0,10*ROW('Hygiene Data'!H120)),NA())</f>
        <v>#N/A</v>
      </c>
      <c r="BQ126" s="108" t="e">
        <f ca="true">+IF(AND(ISNUMBER(OFFSET('Hygiene Data'!$H$10,0,10*ROW('Hygiene Data'!H120))),'Data Summary'!EF126="Yes"),OFFSET('Hygiene Data'!$H$10,0,10*ROW('Hygiene Data'!H120)),NA())</f>
        <v>#N/A</v>
      </c>
    </row>
    <row r="127" x14ac:dyDescent="0.2">
      <c r="A127" s="56" t="e">
        <f ca="true">+IF(OFFSET('Water Data'!$B$1,0,10*ROW('Water Data'!B121))="",NA(),OFFSET('Water Data'!$B$1,0,10*ROW('Water Data'!B121)))</f>
        <v>#N/A</v>
      </c>
      <c r="B127" s="56" t="e">
        <f ca="true">+IF(OFFSET('Water Data'!$A$3,0,10*ROW('Water Data'!A124))="",NA(),OFFSET('Water Data'!$A$3,0,10*ROW('Water Data'!A124)))</f>
        <v>#N/A</v>
      </c>
      <c r="C127" s="56" t="e">
        <f ca="true">+IF(OFFSET('Water Data'!$C$3,0,10*ROW('Water Data'!C124))="",NA(),OFFSET('Water Data'!$C$3,0,10*ROW('Water Data'!C124)))</f>
        <v>#N/A</v>
      </c>
      <c r="D127" s="57" t="e">
        <f ca="true">+IF(AND(ISNUMBER(OFFSET('Water Data'!$C$5,0,10*ROW('Water Data'!C121))),'Data Summary'!BS127="Yes"),100-OFFSET('Water Data'!$C$5,0,10*ROW('Water Data'!C121)),NA())</f>
        <v>#N/A</v>
      </c>
      <c r="E127" s="57" t="e">
        <f ca="true">+IF(AND(ISNUMBER(OFFSET('Water Data'!$C$7,0,10*ROW('Water Data'!C121))),'Data Summary'!BT127="Yes"),OFFSET('Water Data'!$C$7,0,10*ROW('Water Data'!C121)),NA())</f>
        <v>#N/A</v>
      </c>
      <c r="F127" s="57" t="e">
        <f ca="true">+IF(AND(ISNUMBER(OFFSET('Water Data'!$C$10,0,10*ROW('Water Data'!C121))),'Data Summary'!BU127="Yes"),OFFSET('Water Data'!$C$10,0,10*ROW('Water Data'!C121)),NA())</f>
        <v>#N/A</v>
      </c>
      <c r="G127" s="57" t="e">
        <f ca="true">+IF(AND(ISNUMBER(OFFSET('Water Data'!$D$5,0,10*ROW('Water Data'!D121))),'Data Summary'!BV127="Yes"),100-OFFSET('Water Data'!$D$5,0,10*ROW('Water Data'!D121)),NA())</f>
        <v>#N/A</v>
      </c>
      <c r="H127" s="57" t="e">
        <f ca="true">+IF(AND(ISNUMBER(OFFSET('Water Data'!$D$7,0,10*ROW('Water Data'!D121))),'Data Summary'!BW127="Yes"),OFFSET('Water Data'!$D$7,0,10*ROW('Water Data'!D121)),NA())</f>
        <v>#N/A</v>
      </c>
      <c r="I127" s="57" t="e">
        <f ca="true">+IF(AND(ISNUMBER(OFFSET('Water Data'!$D$10,0,10*ROW('Water Data'!D121))),'Data Summary'!BX127="Yes"),OFFSET('Water Data'!$D$10,0,10*ROW('Water Data'!D121)),NA())</f>
        <v>#N/A</v>
      </c>
      <c r="J127" s="57" t="e">
        <f ca="true">+IF(AND(ISNUMBER(OFFSET('Water Data'!$E$5,0,10*ROW('Water Data'!E121))),'Data Summary'!BY127="Yes"),100-OFFSET('Water Data'!$E$5,0,10*ROW('Water Data'!E121)),NA())</f>
        <v>#N/A</v>
      </c>
      <c r="K127" s="57" t="e">
        <f ca="true">+IF(AND(ISNUMBER(OFFSET('Water Data'!$E$7,0,10*ROW('Water Data'!E121))),'Data Summary'!BZ127="Yes"),OFFSET('Water Data'!$E$7,0,10*ROW('Water Data'!E121)),NA())</f>
        <v>#N/A</v>
      </c>
      <c r="L127" s="57" t="e">
        <f ca="true">+IF(AND(ISNUMBER(OFFSET('Water Data'!$E$10,0,10*ROW('Water Data'!E121))),'Data Summary'!CA127="Yes"),OFFSET('Water Data'!$E$10,0,10*ROW('Water Data'!E121)),NA())</f>
        <v>#N/A</v>
      </c>
      <c r="M127" s="57" t="e">
        <f ca="true">+IF(AND(ISNUMBER(OFFSET('Water Data'!$F$5,0,10*ROW('Water Data'!F121))),'Data Summary'!CB127="Yes"),100-OFFSET('Water Data'!$F$5,0,10*ROW('Water Data'!F121)),NA())</f>
        <v>#N/A</v>
      </c>
      <c r="N127" s="57" t="e">
        <f ca="true">+IF(AND(ISNUMBER(OFFSET('Water Data'!$F$7,0,10*ROW('Water Data'!F121))),'Data Summary'!CC127="Yes"),OFFSET('Water Data'!$F$7,0,10*ROW('Water Data'!F121)),NA())</f>
        <v>#N/A</v>
      </c>
      <c r="O127" s="57" t="e">
        <f ca="true">+IF(AND(ISNUMBER(OFFSET('Water Data'!$F$10,0,10*ROW('Water Data'!F121))),'Data Summary'!CD127="Yes"),OFFSET('Water Data'!$F$10,0,10*ROW('Water Data'!F121)),NA())</f>
        <v>#N/A</v>
      </c>
      <c r="P127" s="57" t="e">
        <f ca="true">+IF(AND(ISNUMBER(OFFSET('Water Data'!$G$5,0,10*ROW('Water Data'!G121))),'Data Summary'!CE127="Yes"),100-OFFSET('Water Data'!$G$5,0,10*ROW('Water Data'!G121)),NA())</f>
        <v>#N/A</v>
      </c>
      <c r="Q127" s="57" t="e">
        <f ca="true">+IF(AND(ISNUMBER(OFFSET('Water Data'!$G$7,0,10*ROW('Water Data'!G121))),'Data Summary'!CF127="Yes"),OFFSET('Water Data'!$G$7,0,10*ROW('Water Data'!G121)),NA())</f>
        <v>#N/A</v>
      </c>
      <c r="R127" s="57" t="e">
        <f ca="true">+IF(AND(ISNUMBER(OFFSET('Water Data'!$G$10,0,10*ROW('Water Data'!G121))),'Data Summary'!CG127="Yes"),OFFSET('Water Data'!$G$10,0,10*ROW('Water Data'!G121)),NA())</f>
        <v>#N/A</v>
      </c>
      <c r="S127" s="57" t="e">
        <f ca="true">+IF(AND(ISNUMBER(OFFSET('Water Data'!$H$5,0,10*ROW('Water Data'!H121))),'Data Summary'!CH127="Yes"),100-OFFSET('Water Data'!$H$5,0,10*ROW('Water Data'!H121)),NA())</f>
        <v>#N/A</v>
      </c>
      <c r="T127" s="57" t="e">
        <f ca="true">+IF(AND(ISNUMBER(OFFSET('Water Data'!$H$7,0,10*ROW('Water Data'!H121))),'Data Summary'!CI127="Yes"),OFFSET('Water Data'!$H$7,0,10*ROW('Water Data'!H121)),NA())</f>
        <v>#N/A</v>
      </c>
      <c r="U127" s="57" t="e">
        <f ca="true">+IF(AND(ISNUMBER(OFFSET('Water Data'!$H$10,0,10*ROW('Water Data'!H121))),'Data Summary'!CJ127="Yes"),OFFSET('Water Data'!$H$10,0,10*ROW('Water Data'!H121)),NA())</f>
        <v>#N/A</v>
      </c>
      <c r="V127" s="103" t="e">
        <f ca="true">+IF(AND(ISNUMBER(OFFSET('Sanitation Data'!$C$5,0,10*ROW('Sanitation Data'!C121))),'Data Summary'!CK127="Yes"),100-OFFSET('Sanitation Data'!$C$5,0,10*ROW('Sanitation Data'!C121)),NA())</f>
        <v>#N/A</v>
      </c>
      <c r="W127" s="103" t="e">
        <f ca="true">+IF(AND(ISNUMBER(OFFSET('Sanitation Data'!$C$7,0,10*ROW('Sanitation Data'!C121))),'Data Summary'!CL127="Yes"),OFFSET('Sanitation Data'!$C$7,0,10*ROW('Sanitation Data'!C121)),NA())</f>
        <v>#N/A</v>
      </c>
      <c r="X127" s="103" t="e">
        <f ca="true">+IF(AND(ISNUMBER(OFFSET('Sanitation Data'!$C$11,0,10*ROW('Sanitation Data'!C121))),'Data Summary'!CM127="Yes"),OFFSET('Sanitation Data'!$C$11,0,10*ROW('Sanitation Data'!C121)),NA())</f>
        <v>#N/A</v>
      </c>
      <c r="Y127" s="103" t="e">
        <f ca="true">+IF(AND(ISNUMBER(OFFSET('Sanitation Data'!$C$12,0,10*ROW('Sanitation Data'!C121))),'Data Summary'!CN127="Yes"),OFFSET('Sanitation Data'!$C$12,0,10*ROW('Sanitation Data'!C121)),NA())</f>
        <v>#N/A</v>
      </c>
      <c r="Z127" s="103" t="e">
        <f ca="true">+IF(AND(ISNUMBER(OFFSET('Sanitation Data'!$C$13,0,10*ROW('Sanitation Data'!C121))),'Data Summary'!CO127="Yes"),OFFSET('Sanitation Data'!$C$13,0,10*ROW('Sanitation Data'!C121)),NA())</f>
        <v>#N/A</v>
      </c>
      <c r="AA127" s="103" t="e">
        <f ca="true">+IF(AND(ISNUMBER(OFFSET('Sanitation Data'!$D$5,0,10*ROW('Sanitation Data'!D121))),'Data Summary'!CP127="Yes"),100-OFFSET('Sanitation Data'!$D$5,0,10*ROW('Sanitation Data'!D121)),NA())</f>
        <v>#N/A</v>
      </c>
      <c r="AB127" s="103" t="e">
        <f ca="true">+IF(AND(ISNUMBER(OFFSET('Sanitation Data'!$D$7,0,10*ROW('Sanitation Data'!D121))),'Data Summary'!CQ127="Yes"),OFFSET('Sanitation Data'!$D$7,0,10*ROW('Sanitation Data'!D121)),NA())</f>
        <v>#N/A</v>
      </c>
      <c r="AC127" s="103" t="e">
        <f ca="true">+IF(AND(ISNUMBER(OFFSET('Sanitation Data'!$D$11,0,10*ROW('Sanitation Data'!D121))),'Data Summary'!CR127="Yes"),OFFSET('Sanitation Data'!$D$11,0,10*ROW('Sanitation Data'!D121)),NA())</f>
        <v>#N/A</v>
      </c>
      <c r="AD127" s="103" t="e">
        <f ca="true">+IF(AND(ISNUMBER(OFFSET('Sanitation Data'!$D$12,0,10*ROW('Sanitation Data'!D121))),'Data Summary'!CS127="Yes"),OFFSET('Sanitation Data'!$D$12,0,10*ROW('Sanitation Data'!D121)),NA())</f>
        <v>#N/A</v>
      </c>
      <c r="AE127" s="103" t="e">
        <f ca="true">+IF(AND(ISNUMBER(OFFSET('Sanitation Data'!$D$13,0,10*ROW('Sanitation Data'!D121))),'Data Summary'!CT127="Yes"),OFFSET('Sanitation Data'!$D$13,0,10*ROW('Sanitation Data'!D121)),NA())</f>
        <v>#N/A</v>
      </c>
      <c r="AF127" s="103" t="e">
        <f ca="true">+IF(AND(ISNUMBER(OFFSET('Sanitation Data'!$E$5,0,10*ROW('Sanitation Data'!E121))),'Data Summary'!CU127="Yes"),100-OFFSET('Sanitation Data'!$E$5,0,10*ROW('Sanitation Data'!E121)),NA())</f>
        <v>#N/A</v>
      </c>
      <c r="AG127" s="103" t="e">
        <f ca="true">+IF(AND(ISNUMBER(OFFSET('Sanitation Data'!$E$7,0,10*ROW('Sanitation Data'!E121))),'Data Summary'!CV127="Yes"),OFFSET('Sanitation Data'!$E$7,0,10*ROW('Sanitation Data'!E121)),NA())</f>
        <v>#N/A</v>
      </c>
      <c r="AH127" s="103" t="e">
        <f ca="true">+IF(AND(ISNUMBER(OFFSET('Sanitation Data'!$E$11,0,10*ROW('Sanitation Data'!E121))),'Data Summary'!CW127="Yes"),OFFSET('Sanitation Data'!$E$11,0,10*ROW('Sanitation Data'!E121)),NA())</f>
        <v>#N/A</v>
      </c>
      <c r="AI127" s="103" t="e">
        <f ca="true">+IF(AND(ISNUMBER(OFFSET('Sanitation Data'!$E$12,0,10*ROW('Sanitation Data'!E121))),'Data Summary'!CX127="Yes"),OFFSET('Sanitation Data'!$E$12,0,10*ROW('Sanitation Data'!E121)),NA())</f>
        <v>#N/A</v>
      </c>
      <c r="AJ127" s="103" t="e">
        <f ca="true">+IF(AND(ISNUMBER(OFFSET('Sanitation Data'!$E$13,0,10*ROW('Sanitation Data'!E121))),'Data Summary'!CY127="Yes"),OFFSET('Sanitation Data'!$E$13,0,10*ROW('Sanitation Data'!E121)),NA())</f>
        <v>#N/A</v>
      </c>
      <c r="AK127" s="103" t="e">
        <f ca="true">+IF(AND(ISNUMBER(OFFSET('Sanitation Data'!$F$5,0,10*ROW('Sanitation Data'!F121))),'Data Summary'!CZ127="Yes"),100-OFFSET('Sanitation Data'!$F$5,0,10*ROW('Sanitation Data'!F121)),NA())</f>
        <v>#N/A</v>
      </c>
      <c r="AL127" s="103" t="e">
        <f ca="true">+IF(AND(ISNUMBER(OFFSET('Sanitation Data'!$F$7,0,10*ROW('Sanitation Data'!F121))),'Data Summary'!DA127="Yes"),OFFSET('Sanitation Data'!$F$7,0,10*ROW('Sanitation Data'!F121)),NA())</f>
        <v>#N/A</v>
      </c>
      <c r="AM127" s="103" t="e">
        <f ca="true">+IF(AND(ISNUMBER(OFFSET('Sanitation Data'!$F$11,0,10*ROW('Sanitation Data'!F121))),'Data Summary'!DB127="Yes"),OFFSET('Sanitation Data'!$F$11,0,10*ROW('Sanitation Data'!F121)),NA())</f>
        <v>#N/A</v>
      </c>
      <c r="AN127" s="103" t="e">
        <f ca="true">+IF(AND(ISNUMBER(OFFSET('Sanitation Data'!$F$12,0,10*ROW('Sanitation Data'!F121))),'Data Summary'!DC127="Yes"),OFFSET('Sanitation Data'!$F$12,0,10*ROW('Sanitation Data'!F121)),NA())</f>
        <v>#N/A</v>
      </c>
      <c r="AO127" s="103" t="e">
        <f ca="true">+IF(AND(ISNUMBER(OFFSET('Sanitation Data'!$F$13,0,10*ROW('Sanitation Data'!F121))),'Data Summary'!DD127="Yes"),OFFSET('Sanitation Data'!$F$13,0,10*ROW('Sanitation Data'!F121)),NA())</f>
        <v>#N/A</v>
      </c>
      <c r="AP127" s="103" t="e">
        <f ca="true">+IF(AND(ISNUMBER(OFFSET('Sanitation Data'!$G$5,0,10*ROW('Sanitation Data'!G121))),'Data Summary'!DE127="Yes"),100-OFFSET('Sanitation Data'!$G$5,0,10*ROW('Sanitation Data'!G121)),NA())</f>
        <v>#N/A</v>
      </c>
      <c r="AQ127" s="103" t="e">
        <f ca="true">+IF(AND(ISNUMBER(OFFSET('Sanitation Data'!$G$7,0,10*ROW('Sanitation Data'!G121))),'Data Summary'!DF127="Yes"),OFFSET('Sanitation Data'!$G$7,0,10*ROW('Sanitation Data'!G121)),NA())</f>
        <v>#N/A</v>
      </c>
      <c r="AR127" s="103" t="e">
        <f ca="true">+IF(AND(ISNUMBER(OFFSET('Sanitation Data'!$G$11,0,10*ROW('Sanitation Data'!G121))),'Data Summary'!DG127="Yes"),OFFSET('Sanitation Data'!$G$11,0,10*ROW('Sanitation Data'!G121)),NA())</f>
        <v>#N/A</v>
      </c>
      <c r="AS127" s="103" t="e">
        <f ca="true">+IF(AND(ISNUMBER(OFFSET('Sanitation Data'!$G$12,0,10*ROW('Sanitation Data'!G121))),'Data Summary'!DH127="Yes"),OFFSET('Sanitation Data'!$G$12,0,10*ROW('Sanitation Data'!G121)),NA())</f>
        <v>#N/A</v>
      </c>
      <c r="AT127" s="103" t="e">
        <f ca="true">+IF(AND(ISNUMBER(OFFSET('Sanitation Data'!$G$13,0,10*ROW('Sanitation Data'!G121))),'Data Summary'!DI127="Yes"),OFFSET('Sanitation Data'!$G$13,0,10*ROW('Sanitation Data'!G121)),NA())</f>
        <v>#N/A</v>
      </c>
      <c r="AU127" s="103" t="e">
        <f ca="true">+IF(AND(ISNUMBER(OFFSET('Sanitation Data'!$H$5,0,10*ROW('Sanitation Data'!H121))),'Data Summary'!DJ127="Yes"),100-OFFSET('Sanitation Data'!$H$5,0,10*ROW('Sanitation Data'!H121)),NA())</f>
        <v>#N/A</v>
      </c>
      <c r="AV127" s="103" t="e">
        <f ca="true">+IF(AND(ISNUMBER(OFFSET('Sanitation Data'!$H$7,0,10*ROW('Sanitation Data'!H121))),'Data Summary'!DK127="Yes"),OFFSET('Sanitation Data'!$H$7,0,10*ROW('Sanitation Data'!H121)),NA())</f>
        <v>#N/A</v>
      </c>
      <c r="AW127" s="103" t="e">
        <f ca="true">+IF(AND(ISNUMBER(OFFSET('Sanitation Data'!$H$11,0,10*ROW('Sanitation Data'!H121))),'Data Summary'!DL127="Yes"),OFFSET('Sanitation Data'!$H$11,0,10*ROW('Sanitation Data'!H121)),NA())</f>
        <v>#N/A</v>
      </c>
      <c r="AX127" s="103" t="e">
        <f ca="true">+IF(AND(ISNUMBER(OFFSET('Sanitation Data'!$H$12,0,10*ROW('Sanitation Data'!H121))),'Data Summary'!DM127="Yes"),OFFSET('Sanitation Data'!$H$12,0,10*ROW('Sanitation Data'!H121)),NA())</f>
        <v>#N/A</v>
      </c>
      <c r="AY127" s="103" t="e">
        <f ca="true">+IF(AND(ISNUMBER(OFFSET('Sanitation Data'!$H$13,0,10*ROW('Sanitation Data'!H121))),'Data Summary'!DN127="Yes"),OFFSET('Sanitation Data'!$H$13,0,10*ROW('Sanitation Data'!H121)),NA())</f>
        <v>#N/A</v>
      </c>
      <c r="AZ127" s="108" t="e">
        <f ca="true">+IF(AND(ISNUMBER(OFFSET('Hygiene Data'!$C$6,0,10*ROW('Hygiene Data'!C121))),'Data Summary'!DO127="Yes"),OFFSET('Hygiene Data'!$C$6,0,10*ROW('Hygiene Data'!C121)),NA())</f>
        <v>#N/A</v>
      </c>
      <c r="BA127" s="108" t="e">
        <f ca="true">+IF(AND(ISNUMBER(OFFSET('Hygiene Data'!$C$8,0,10*ROW('Hygiene Data'!C121))),'Data Summary'!DP127="Yes"),OFFSET('Hygiene Data'!$C$8,0,10*ROW('Hygiene Data'!C121)),NA())</f>
        <v>#N/A</v>
      </c>
      <c r="BB127" s="108" t="e">
        <f ca="true">+IF(AND(ISNUMBER(OFFSET('Hygiene Data'!$C$10,0,10*ROW('Hygiene Data'!C121))),'Data Summary'!DQ127="Yes"),OFFSET('Hygiene Data'!$C$10,0,10*ROW('Hygiene Data'!C121)),NA())</f>
        <v>#N/A</v>
      </c>
      <c r="BC127" s="108" t="e">
        <f ca="true">+IF(AND(ISNUMBER(OFFSET('Hygiene Data'!$D$6,0,10*ROW('Hygiene Data'!D121))),'Data Summary'!DR127="Yes"),OFFSET('Hygiene Data'!$D$6,0,10*ROW('Hygiene Data'!D121)),NA())</f>
        <v>#N/A</v>
      </c>
      <c r="BD127" s="108" t="e">
        <f ca="true">+IF(AND(ISNUMBER(OFFSET('Hygiene Data'!$D$8,0,10*ROW('Hygiene Data'!D121))),'Data Summary'!DS127="Yes"),OFFSET('Hygiene Data'!$D$8,0,10*ROW('Hygiene Data'!D121)),NA())</f>
        <v>#N/A</v>
      </c>
      <c r="BE127" s="108" t="e">
        <f ca="true">+IF(AND(ISNUMBER(OFFSET('Hygiene Data'!$D$10,0,10*ROW('Hygiene Data'!D121))),'Data Summary'!DT127="Yes"),OFFSET('Hygiene Data'!$D$10,0,10*ROW('Hygiene Data'!D121)),NA())</f>
        <v>#N/A</v>
      </c>
      <c r="BF127" s="108" t="e">
        <f ca="true">+IF(AND(ISNUMBER(OFFSET('Hygiene Data'!$E$6,0,10*ROW('Hygiene Data'!E121))),'Data Summary'!DU127="Yes"),OFFSET('Hygiene Data'!$E$6,0,10*ROW('Hygiene Data'!E121)),NA())</f>
        <v>#N/A</v>
      </c>
      <c r="BG127" s="108" t="e">
        <f ca="true">+IF(AND(ISNUMBER(OFFSET('Hygiene Data'!$E$8,0,10*ROW('Hygiene Data'!E121))),'Data Summary'!DV127="Yes"),OFFSET('Hygiene Data'!$E$8,0,10*ROW('Hygiene Data'!E121)),NA())</f>
        <v>#N/A</v>
      </c>
      <c r="BH127" s="108" t="e">
        <f ca="true">+IF(AND(ISNUMBER(OFFSET('Hygiene Data'!$E$10,0,10*ROW('Hygiene Data'!E121))),'Data Summary'!DW127="Yes"),OFFSET('Hygiene Data'!$E$10,0,10*ROW('Hygiene Data'!E121)),NA())</f>
        <v>#N/A</v>
      </c>
      <c r="BI127" s="108" t="e">
        <f ca="true">+IF(AND(ISNUMBER(OFFSET('Hygiene Data'!$F$6,0,10*ROW('Hygiene Data'!F121))),'Data Summary'!DX127="Yes"),OFFSET('Hygiene Data'!$F$6,0,10*ROW('Hygiene Data'!F121)),NA())</f>
        <v>#N/A</v>
      </c>
      <c r="BJ127" s="108" t="e">
        <f ca="true">+IF(AND(ISNUMBER(OFFSET('Hygiene Data'!$F$8,0,10*ROW('Hygiene Data'!F121))),'Data Summary'!DY127="Yes"),OFFSET('Hygiene Data'!$F$8,0,10*ROW('Hygiene Data'!F121)),NA())</f>
        <v>#N/A</v>
      </c>
      <c r="BK127" s="108" t="e">
        <f ca="true">+IF(AND(ISNUMBER(OFFSET('Hygiene Data'!$F$10,0,10*ROW('Hygiene Data'!F121))),'Data Summary'!DZ127="Yes"),OFFSET('Hygiene Data'!$F$10,0,10*ROW('Hygiene Data'!F121)),NA())</f>
        <v>#N/A</v>
      </c>
      <c r="BL127" s="108" t="e">
        <f ca="true">+IF(AND(ISNUMBER(OFFSET('Hygiene Data'!$G$6,0,10*ROW('Hygiene Data'!G121))),'Data Summary'!EA127="Yes"),OFFSET('Hygiene Data'!$G$6,0,10*ROW('Hygiene Data'!G121)),NA())</f>
        <v>#N/A</v>
      </c>
      <c r="BM127" s="108" t="e">
        <f ca="true">+IF(AND(ISNUMBER(OFFSET('Hygiene Data'!$G$8,0,10*ROW('Hygiene Data'!G121))),'Data Summary'!EB127="Yes"),OFFSET('Hygiene Data'!$G$8,0,10*ROW('Hygiene Data'!G121)),NA())</f>
        <v>#N/A</v>
      </c>
      <c r="BN127" s="108" t="e">
        <f ca="true">+IF(AND(ISNUMBER(OFFSET('Hygiene Data'!$G$10,0,10*ROW('Hygiene Data'!G121))),'Data Summary'!EC127="Yes"),OFFSET('Hygiene Data'!$G$10,0,10*ROW('Hygiene Data'!G121)),NA())</f>
        <v>#N/A</v>
      </c>
      <c r="BO127" s="108" t="e">
        <f ca="true">+IF(AND(ISNUMBER(OFFSET('Hygiene Data'!$H$6,0,10*ROW('Hygiene Data'!H121))),'Data Summary'!ED127="Yes"),OFFSET('Hygiene Data'!$H$6,0,10*ROW('Hygiene Data'!H121)),NA())</f>
        <v>#N/A</v>
      </c>
      <c r="BP127" s="108" t="e">
        <f ca="true">+IF(AND(ISNUMBER(OFFSET('Hygiene Data'!$H$8,0,10*ROW('Hygiene Data'!H121))),'Data Summary'!EE127="Yes"),OFFSET('Hygiene Data'!$H$8,0,10*ROW('Hygiene Data'!H121)),NA())</f>
        <v>#N/A</v>
      </c>
      <c r="BQ127" s="108" t="e">
        <f ca="true">+IF(AND(ISNUMBER(OFFSET('Hygiene Data'!$H$10,0,10*ROW('Hygiene Data'!H121))),'Data Summary'!EF127="Yes"),OFFSET('Hygiene Data'!$H$10,0,10*ROW('Hygiene Data'!H121)),NA())</f>
        <v>#N/A</v>
      </c>
    </row>
    <row r="128" x14ac:dyDescent="0.2">
      <c r="A128" s="56" t="e">
        <f ca="true">+IF(OFFSET('Water Data'!$B$1,0,10*ROW('Water Data'!B122))="",NA(),OFFSET('Water Data'!$B$1,0,10*ROW('Water Data'!B122)))</f>
        <v>#N/A</v>
      </c>
      <c r="B128" s="56" t="e">
        <f ca="true">+IF(OFFSET('Water Data'!$A$3,0,10*ROW('Water Data'!A125))="",NA(),OFFSET('Water Data'!$A$3,0,10*ROW('Water Data'!A125)))</f>
        <v>#N/A</v>
      </c>
      <c r="C128" s="56" t="e">
        <f ca="true">+IF(OFFSET('Water Data'!$C$3,0,10*ROW('Water Data'!C125))="",NA(),OFFSET('Water Data'!$C$3,0,10*ROW('Water Data'!C125)))</f>
        <v>#N/A</v>
      </c>
      <c r="D128" s="57" t="e">
        <f ca="true">+IF(AND(ISNUMBER(OFFSET('Water Data'!$C$5,0,10*ROW('Water Data'!C122))),'Data Summary'!BS128="Yes"),100-OFFSET('Water Data'!$C$5,0,10*ROW('Water Data'!C122)),NA())</f>
        <v>#N/A</v>
      </c>
      <c r="E128" s="57" t="e">
        <f ca="true">+IF(AND(ISNUMBER(OFFSET('Water Data'!$C$7,0,10*ROW('Water Data'!C122))),'Data Summary'!BT128="Yes"),OFFSET('Water Data'!$C$7,0,10*ROW('Water Data'!C122)),NA())</f>
        <v>#N/A</v>
      </c>
      <c r="F128" s="57" t="e">
        <f ca="true">+IF(AND(ISNUMBER(OFFSET('Water Data'!$C$10,0,10*ROW('Water Data'!C122))),'Data Summary'!BU128="Yes"),OFFSET('Water Data'!$C$10,0,10*ROW('Water Data'!C122)),NA())</f>
        <v>#N/A</v>
      </c>
      <c r="G128" s="57" t="e">
        <f ca="true">+IF(AND(ISNUMBER(OFFSET('Water Data'!$D$5,0,10*ROW('Water Data'!D122))),'Data Summary'!BV128="Yes"),100-OFFSET('Water Data'!$D$5,0,10*ROW('Water Data'!D122)),NA())</f>
        <v>#N/A</v>
      </c>
      <c r="H128" s="57" t="e">
        <f ca="true">+IF(AND(ISNUMBER(OFFSET('Water Data'!$D$7,0,10*ROW('Water Data'!D122))),'Data Summary'!BW128="Yes"),OFFSET('Water Data'!$D$7,0,10*ROW('Water Data'!D122)),NA())</f>
        <v>#N/A</v>
      </c>
      <c r="I128" s="57" t="e">
        <f ca="true">+IF(AND(ISNUMBER(OFFSET('Water Data'!$D$10,0,10*ROW('Water Data'!D122))),'Data Summary'!BX128="Yes"),OFFSET('Water Data'!$D$10,0,10*ROW('Water Data'!D122)),NA())</f>
        <v>#N/A</v>
      </c>
      <c r="J128" s="57" t="e">
        <f ca="true">+IF(AND(ISNUMBER(OFFSET('Water Data'!$E$5,0,10*ROW('Water Data'!E122))),'Data Summary'!BY128="Yes"),100-OFFSET('Water Data'!$E$5,0,10*ROW('Water Data'!E122)),NA())</f>
        <v>#N/A</v>
      </c>
      <c r="K128" s="57" t="e">
        <f ca="true">+IF(AND(ISNUMBER(OFFSET('Water Data'!$E$7,0,10*ROW('Water Data'!E122))),'Data Summary'!BZ128="Yes"),OFFSET('Water Data'!$E$7,0,10*ROW('Water Data'!E122)),NA())</f>
        <v>#N/A</v>
      </c>
      <c r="L128" s="57" t="e">
        <f ca="true">+IF(AND(ISNUMBER(OFFSET('Water Data'!$E$10,0,10*ROW('Water Data'!E122))),'Data Summary'!CA128="Yes"),OFFSET('Water Data'!$E$10,0,10*ROW('Water Data'!E122)),NA())</f>
        <v>#N/A</v>
      </c>
      <c r="M128" s="57" t="e">
        <f ca="true">+IF(AND(ISNUMBER(OFFSET('Water Data'!$F$5,0,10*ROW('Water Data'!F122))),'Data Summary'!CB128="Yes"),100-OFFSET('Water Data'!$F$5,0,10*ROW('Water Data'!F122)),NA())</f>
        <v>#N/A</v>
      </c>
      <c r="N128" s="57" t="e">
        <f ca="true">+IF(AND(ISNUMBER(OFFSET('Water Data'!$F$7,0,10*ROW('Water Data'!F122))),'Data Summary'!CC128="Yes"),OFFSET('Water Data'!$F$7,0,10*ROW('Water Data'!F122)),NA())</f>
        <v>#N/A</v>
      </c>
      <c r="O128" s="57" t="e">
        <f ca="true">+IF(AND(ISNUMBER(OFFSET('Water Data'!$F$10,0,10*ROW('Water Data'!F122))),'Data Summary'!CD128="Yes"),OFFSET('Water Data'!$F$10,0,10*ROW('Water Data'!F122)),NA())</f>
        <v>#N/A</v>
      </c>
      <c r="P128" s="57" t="e">
        <f ca="true">+IF(AND(ISNUMBER(OFFSET('Water Data'!$G$5,0,10*ROW('Water Data'!G122))),'Data Summary'!CE128="Yes"),100-OFFSET('Water Data'!$G$5,0,10*ROW('Water Data'!G122)),NA())</f>
        <v>#N/A</v>
      </c>
      <c r="Q128" s="57" t="e">
        <f ca="true">+IF(AND(ISNUMBER(OFFSET('Water Data'!$G$7,0,10*ROW('Water Data'!G122))),'Data Summary'!CF128="Yes"),OFFSET('Water Data'!$G$7,0,10*ROW('Water Data'!G122)),NA())</f>
        <v>#N/A</v>
      </c>
      <c r="R128" s="57" t="e">
        <f ca="true">+IF(AND(ISNUMBER(OFFSET('Water Data'!$G$10,0,10*ROW('Water Data'!G122))),'Data Summary'!CG128="Yes"),OFFSET('Water Data'!$G$10,0,10*ROW('Water Data'!G122)),NA())</f>
        <v>#N/A</v>
      </c>
      <c r="S128" s="57" t="e">
        <f ca="true">+IF(AND(ISNUMBER(OFFSET('Water Data'!$H$5,0,10*ROW('Water Data'!H122))),'Data Summary'!CH128="Yes"),100-OFFSET('Water Data'!$H$5,0,10*ROW('Water Data'!H122)),NA())</f>
        <v>#N/A</v>
      </c>
      <c r="T128" s="57" t="e">
        <f ca="true">+IF(AND(ISNUMBER(OFFSET('Water Data'!$H$7,0,10*ROW('Water Data'!H122))),'Data Summary'!CI128="Yes"),OFFSET('Water Data'!$H$7,0,10*ROW('Water Data'!H122)),NA())</f>
        <v>#N/A</v>
      </c>
      <c r="U128" s="57" t="e">
        <f ca="true">+IF(AND(ISNUMBER(OFFSET('Water Data'!$H$10,0,10*ROW('Water Data'!H122))),'Data Summary'!CJ128="Yes"),OFFSET('Water Data'!$H$10,0,10*ROW('Water Data'!H122)),NA())</f>
        <v>#N/A</v>
      </c>
      <c r="V128" s="103" t="e">
        <f ca="true">+IF(AND(ISNUMBER(OFFSET('Sanitation Data'!$C$5,0,10*ROW('Sanitation Data'!C122))),'Data Summary'!CK128="Yes"),100-OFFSET('Sanitation Data'!$C$5,0,10*ROW('Sanitation Data'!C122)),NA())</f>
        <v>#N/A</v>
      </c>
      <c r="W128" s="103" t="e">
        <f ca="true">+IF(AND(ISNUMBER(OFFSET('Sanitation Data'!$C$7,0,10*ROW('Sanitation Data'!C122))),'Data Summary'!CL128="Yes"),OFFSET('Sanitation Data'!$C$7,0,10*ROW('Sanitation Data'!C122)),NA())</f>
        <v>#N/A</v>
      </c>
      <c r="X128" s="103" t="e">
        <f ca="true">+IF(AND(ISNUMBER(OFFSET('Sanitation Data'!$C$11,0,10*ROW('Sanitation Data'!C122))),'Data Summary'!CM128="Yes"),OFFSET('Sanitation Data'!$C$11,0,10*ROW('Sanitation Data'!C122)),NA())</f>
        <v>#N/A</v>
      </c>
      <c r="Y128" s="103" t="e">
        <f ca="true">+IF(AND(ISNUMBER(OFFSET('Sanitation Data'!$C$12,0,10*ROW('Sanitation Data'!C122))),'Data Summary'!CN128="Yes"),OFFSET('Sanitation Data'!$C$12,0,10*ROW('Sanitation Data'!C122)),NA())</f>
        <v>#N/A</v>
      </c>
      <c r="Z128" s="103" t="e">
        <f ca="true">+IF(AND(ISNUMBER(OFFSET('Sanitation Data'!$C$13,0,10*ROW('Sanitation Data'!C122))),'Data Summary'!CO128="Yes"),OFFSET('Sanitation Data'!$C$13,0,10*ROW('Sanitation Data'!C122)),NA())</f>
        <v>#N/A</v>
      </c>
      <c r="AA128" s="103" t="e">
        <f ca="true">+IF(AND(ISNUMBER(OFFSET('Sanitation Data'!$D$5,0,10*ROW('Sanitation Data'!D122))),'Data Summary'!CP128="Yes"),100-OFFSET('Sanitation Data'!$D$5,0,10*ROW('Sanitation Data'!D122)),NA())</f>
        <v>#N/A</v>
      </c>
      <c r="AB128" s="103" t="e">
        <f ca="true">+IF(AND(ISNUMBER(OFFSET('Sanitation Data'!$D$7,0,10*ROW('Sanitation Data'!D122))),'Data Summary'!CQ128="Yes"),OFFSET('Sanitation Data'!$D$7,0,10*ROW('Sanitation Data'!D122)),NA())</f>
        <v>#N/A</v>
      </c>
      <c r="AC128" s="103" t="e">
        <f ca="true">+IF(AND(ISNUMBER(OFFSET('Sanitation Data'!$D$11,0,10*ROW('Sanitation Data'!D122))),'Data Summary'!CR128="Yes"),OFFSET('Sanitation Data'!$D$11,0,10*ROW('Sanitation Data'!D122)),NA())</f>
        <v>#N/A</v>
      </c>
      <c r="AD128" s="103" t="e">
        <f ca="true">+IF(AND(ISNUMBER(OFFSET('Sanitation Data'!$D$12,0,10*ROW('Sanitation Data'!D122))),'Data Summary'!CS128="Yes"),OFFSET('Sanitation Data'!$D$12,0,10*ROW('Sanitation Data'!D122)),NA())</f>
        <v>#N/A</v>
      </c>
      <c r="AE128" s="103" t="e">
        <f ca="true">+IF(AND(ISNUMBER(OFFSET('Sanitation Data'!$D$13,0,10*ROW('Sanitation Data'!D122))),'Data Summary'!CT128="Yes"),OFFSET('Sanitation Data'!$D$13,0,10*ROW('Sanitation Data'!D122)),NA())</f>
        <v>#N/A</v>
      </c>
      <c r="AF128" s="103" t="e">
        <f ca="true">+IF(AND(ISNUMBER(OFFSET('Sanitation Data'!$E$5,0,10*ROW('Sanitation Data'!E122))),'Data Summary'!CU128="Yes"),100-OFFSET('Sanitation Data'!$E$5,0,10*ROW('Sanitation Data'!E122)),NA())</f>
        <v>#N/A</v>
      </c>
      <c r="AG128" s="103" t="e">
        <f ca="true">+IF(AND(ISNUMBER(OFFSET('Sanitation Data'!$E$7,0,10*ROW('Sanitation Data'!E122))),'Data Summary'!CV128="Yes"),OFFSET('Sanitation Data'!$E$7,0,10*ROW('Sanitation Data'!E122)),NA())</f>
        <v>#N/A</v>
      </c>
      <c r="AH128" s="103" t="e">
        <f ca="true">+IF(AND(ISNUMBER(OFFSET('Sanitation Data'!$E$11,0,10*ROW('Sanitation Data'!E122))),'Data Summary'!CW128="Yes"),OFFSET('Sanitation Data'!$E$11,0,10*ROW('Sanitation Data'!E122)),NA())</f>
        <v>#N/A</v>
      </c>
      <c r="AI128" s="103" t="e">
        <f ca="true">+IF(AND(ISNUMBER(OFFSET('Sanitation Data'!$E$12,0,10*ROW('Sanitation Data'!E122))),'Data Summary'!CX128="Yes"),OFFSET('Sanitation Data'!$E$12,0,10*ROW('Sanitation Data'!E122)),NA())</f>
        <v>#N/A</v>
      </c>
      <c r="AJ128" s="103" t="e">
        <f ca="true">+IF(AND(ISNUMBER(OFFSET('Sanitation Data'!$E$13,0,10*ROW('Sanitation Data'!E122))),'Data Summary'!CY128="Yes"),OFFSET('Sanitation Data'!$E$13,0,10*ROW('Sanitation Data'!E122)),NA())</f>
        <v>#N/A</v>
      </c>
      <c r="AK128" s="103" t="e">
        <f ca="true">+IF(AND(ISNUMBER(OFFSET('Sanitation Data'!$F$5,0,10*ROW('Sanitation Data'!F122))),'Data Summary'!CZ128="Yes"),100-OFFSET('Sanitation Data'!$F$5,0,10*ROW('Sanitation Data'!F122)),NA())</f>
        <v>#N/A</v>
      </c>
      <c r="AL128" s="103" t="e">
        <f ca="true">+IF(AND(ISNUMBER(OFFSET('Sanitation Data'!$F$7,0,10*ROW('Sanitation Data'!F122))),'Data Summary'!DA128="Yes"),OFFSET('Sanitation Data'!$F$7,0,10*ROW('Sanitation Data'!F122)),NA())</f>
        <v>#N/A</v>
      </c>
      <c r="AM128" s="103" t="e">
        <f ca="true">+IF(AND(ISNUMBER(OFFSET('Sanitation Data'!$F$11,0,10*ROW('Sanitation Data'!F122))),'Data Summary'!DB128="Yes"),OFFSET('Sanitation Data'!$F$11,0,10*ROW('Sanitation Data'!F122)),NA())</f>
        <v>#N/A</v>
      </c>
      <c r="AN128" s="103" t="e">
        <f ca="true">+IF(AND(ISNUMBER(OFFSET('Sanitation Data'!$F$12,0,10*ROW('Sanitation Data'!F122))),'Data Summary'!DC128="Yes"),OFFSET('Sanitation Data'!$F$12,0,10*ROW('Sanitation Data'!F122)),NA())</f>
        <v>#N/A</v>
      </c>
      <c r="AO128" s="103" t="e">
        <f ca="true">+IF(AND(ISNUMBER(OFFSET('Sanitation Data'!$F$13,0,10*ROW('Sanitation Data'!F122))),'Data Summary'!DD128="Yes"),OFFSET('Sanitation Data'!$F$13,0,10*ROW('Sanitation Data'!F122)),NA())</f>
        <v>#N/A</v>
      </c>
      <c r="AP128" s="103" t="e">
        <f ca="true">+IF(AND(ISNUMBER(OFFSET('Sanitation Data'!$G$5,0,10*ROW('Sanitation Data'!G122))),'Data Summary'!DE128="Yes"),100-OFFSET('Sanitation Data'!$G$5,0,10*ROW('Sanitation Data'!G122)),NA())</f>
        <v>#N/A</v>
      </c>
      <c r="AQ128" s="103" t="e">
        <f ca="true">+IF(AND(ISNUMBER(OFFSET('Sanitation Data'!$G$7,0,10*ROW('Sanitation Data'!G122))),'Data Summary'!DF128="Yes"),OFFSET('Sanitation Data'!$G$7,0,10*ROW('Sanitation Data'!G122)),NA())</f>
        <v>#N/A</v>
      </c>
      <c r="AR128" s="103" t="e">
        <f ca="true">+IF(AND(ISNUMBER(OFFSET('Sanitation Data'!$G$11,0,10*ROW('Sanitation Data'!G122))),'Data Summary'!DG128="Yes"),OFFSET('Sanitation Data'!$G$11,0,10*ROW('Sanitation Data'!G122)),NA())</f>
        <v>#N/A</v>
      </c>
      <c r="AS128" s="103" t="e">
        <f ca="true">+IF(AND(ISNUMBER(OFFSET('Sanitation Data'!$G$12,0,10*ROW('Sanitation Data'!G122))),'Data Summary'!DH128="Yes"),OFFSET('Sanitation Data'!$G$12,0,10*ROW('Sanitation Data'!G122)),NA())</f>
        <v>#N/A</v>
      </c>
      <c r="AT128" s="103" t="e">
        <f ca="true">+IF(AND(ISNUMBER(OFFSET('Sanitation Data'!$G$13,0,10*ROW('Sanitation Data'!G122))),'Data Summary'!DI128="Yes"),OFFSET('Sanitation Data'!$G$13,0,10*ROW('Sanitation Data'!G122)),NA())</f>
        <v>#N/A</v>
      </c>
      <c r="AU128" s="103" t="e">
        <f ca="true">+IF(AND(ISNUMBER(OFFSET('Sanitation Data'!$H$5,0,10*ROW('Sanitation Data'!H122))),'Data Summary'!DJ128="Yes"),100-OFFSET('Sanitation Data'!$H$5,0,10*ROW('Sanitation Data'!H122)),NA())</f>
        <v>#N/A</v>
      </c>
      <c r="AV128" s="103" t="e">
        <f ca="true">+IF(AND(ISNUMBER(OFFSET('Sanitation Data'!$H$7,0,10*ROW('Sanitation Data'!H122))),'Data Summary'!DK128="Yes"),OFFSET('Sanitation Data'!$H$7,0,10*ROW('Sanitation Data'!H122)),NA())</f>
        <v>#N/A</v>
      </c>
      <c r="AW128" s="103" t="e">
        <f ca="true">+IF(AND(ISNUMBER(OFFSET('Sanitation Data'!$H$11,0,10*ROW('Sanitation Data'!H122))),'Data Summary'!DL128="Yes"),OFFSET('Sanitation Data'!$H$11,0,10*ROW('Sanitation Data'!H122)),NA())</f>
        <v>#N/A</v>
      </c>
      <c r="AX128" s="103" t="e">
        <f ca="true">+IF(AND(ISNUMBER(OFFSET('Sanitation Data'!$H$12,0,10*ROW('Sanitation Data'!H122))),'Data Summary'!DM128="Yes"),OFFSET('Sanitation Data'!$H$12,0,10*ROW('Sanitation Data'!H122)),NA())</f>
        <v>#N/A</v>
      </c>
      <c r="AY128" s="103" t="e">
        <f ca="true">+IF(AND(ISNUMBER(OFFSET('Sanitation Data'!$H$13,0,10*ROW('Sanitation Data'!H122))),'Data Summary'!DN128="Yes"),OFFSET('Sanitation Data'!$H$13,0,10*ROW('Sanitation Data'!H122)),NA())</f>
        <v>#N/A</v>
      </c>
      <c r="AZ128" s="108" t="e">
        <f ca="true">+IF(AND(ISNUMBER(OFFSET('Hygiene Data'!$C$6,0,10*ROW('Hygiene Data'!C122))),'Data Summary'!DO128="Yes"),OFFSET('Hygiene Data'!$C$6,0,10*ROW('Hygiene Data'!C122)),NA())</f>
        <v>#N/A</v>
      </c>
      <c r="BA128" s="108" t="e">
        <f ca="true">+IF(AND(ISNUMBER(OFFSET('Hygiene Data'!$C$8,0,10*ROW('Hygiene Data'!C122))),'Data Summary'!DP128="Yes"),OFFSET('Hygiene Data'!$C$8,0,10*ROW('Hygiene Data'!C122)),NA())</f>
        <v>#N/A</v>
      </c>
      <c r="BB128" s="108" t="e">
        <f ca="true">+IF(AND(ISNUMBER(OFFSET('Hygiene Data'!$C$10,0,10*ROW('Hygiene Data'!C122))),'Data Summary'!DQ128="Yes"),OFFSET('Hygiene Data'!$C$10,0,10*ROW('Hygiene Data'!C122)),NA())</f>
        <v>#N/A</v>
      </c>
      <c r="BC128" s="108" t="e">
        <f ca="true">+IF(AND(ISNUMBER(OFFSET('Hygiene Data'!$D$6,0,10*ROW('Hygiene Data'!D122))),'Data Summary'!DR128="Yes"),OFFSET('Hygiene Data'!$D$6,0,10*ROW('Hygiene Data'!D122)),NA())</f>
        <v>#N/A</v>
      </c>
      <c r="BD128" s="108" t="e">
        <f ca="true">+IF(AND(ISNUMBER(OFFSET('Hygiene Data'!$D$8,0,10*ROW('Hygiene Data'!D122))),'Data Summary'!DS128="Yes"),OFFSET('Hygiene Data'!$D$8,0,10*ROW('Hygiene Data'!D122)),NA())</f>
        <v>#N/A</v>
      </c>
      <c r="BE128" s="108" t="e">
        <f ca="true">+IF(AND(ISNUMBER(OFFSET('Hygiene Data'!$D$10,0,10*ROW('Hygiene Data'!D122))),'Data Summary'!DT128="Yes"),OFFSET('Hygiene Data'!$D$10,0,10*ROW('Hygiene Data'!D122)),NA())</f>
        <v>#N/A</v>
      </c>
      <c r="BF128" s="108" t="e">
        <f ca="true">+IF(AND(ISNUMBER(OFFSET('Hygiene Data'!$E$6,0,10*ROW('Hygiene Data'!E122))),'Data Summary'!DU128="Yes"),OFFSET('Hygiene Data'!$E$6,0,10*ROW('Hygiene Data'!E122)),NA())</f>
        <v>#N/A</v>
      </c>
      <c r="BG128" s="108" t="e">
        <f ca="true">+IF(AND(ISNUMBER(OFFSET('Hygiene Data'!$E$8,0,10*ROW('Hygiene Data'!E122))),'Data Summary'!DV128="Yes"),OFFSET('Hygiene Data'!$E$8,0,10*ROW('Hygiene Data'!E122)),NA())</f>
        <v>#N/A</v>
      </c>
      <c r="BH128" s="108" t="e">
        <f ca="true">+IF(AND(ISNUMBER(OFFSET('Hygiene Data'!$E$10,0,10*ROW('Hygiene Data'!E122))),'Data Summary'!DW128="Yes"),OFFSET('Hygiene Data'!$E$10,0,10*ROW('Hygiene Data'!E122)),NA())</f>
        <v>#N/A</v>
      </c>
      <c r="BI128" s="108" t="e">
        <f ca="true">+IF(AND(ISNUMBER(OFFSET('Hygiene Data'!$F$6,0,10*ROW('Hygiene Data'!F122))),'Data Summary'!DX128="Yes"),OFFSET('Hygiene Data'!$F$6,0,10*ROW('Hygiene Data'!F122)),NA())</f>
        <v>#N/A</v>
      </c>
      <c r="BJ128" s="108" t="e">
        <f ca="true">+IF(AND(ISNUMBER(OFFSET('Hygiene Data'!$F$8,0,10*ROW('Hygiene Data'!F122))),'Data Summary'!DY128="Yes"),OFFSET('Hygiene Data'!$F$8,0,10*ROW('Hygiene Data'!F122)),NA())</f>
        <v>#N/A</v>
      </c>
      <c r="BK128" s="108" t="e">
        <f ca="true">+IF(AND(ISNUMBER(OFFSET('Hygiene Data'!$F$10,0,10*ROW('Hygiene Data'!F122))),'Data Summary'!DZ128="Yes"),OFFSET('Hygiene Data'!$F$10,0,10*ROW('Hygiene Data'!F122)),NA())</f>
        <v>#N/A</v>
      </c>
      <c r="BL128" s="108" t="e">
        <f ca="true">+IF(AND(ISNUMBER(OFFSET('Hygiene Data'!$G$6,0,10*ROW('Hygiene Data'!G122))),'Data Summary'!EA128="Yes"),OFFSET('Hygiene Data'!$G$6,0,10*ROW('Hygiene Data'!G122)),NA())</f>
        <v>#N/A</v>
      </c>
      <c r="BM128" s="108" t="e">
        <f ca="true">+IF(AND(ISNUMBER(OFFSET('Hygiene Data'!$G$8,0,10*ROW('Hygiene Data'!G122))),'Data Summary'!EB128="Yes"),OFFSET('Hygiene Data'!$G$8,0,10*ROW('Hygiene Data'!G122)),NA())</f>
        <v>#N/A</v>
      </c>
      <c r="BN128" s="108" t="e">
        <f ca="true">+IF(AND(ISNUMBER(OFFSET('Hygiene Data'!$G$10,0,10*ROW('Hygiene Data'!G122))),'Data Summary'!EC128="Yes"),OFFSET('Hygiene Data'!$G$10,0,10*ROW('Hygiene Data'!G122)),NA())</f>
        <v>#N/A</v>
      </c>
      <c r="BO128" s="108" t="e">
        <f ca="true">+IF(AND(ISNUMBER(OFFSET('Hygiene Data'!$H$6,0,10*ROW('Hygiene Data'!H122))),'Data Summary'!ED128="Yes"),OFFSET('Hygiene Data'!$H$6,0,10*ROW('Hygiene Data'!H122)),NA())</f>
        <v>#N/A</v>
      </c>
      <c r="BP128" s="108" t="e">
        <f ca="true">+IF(AND(ISNUMBER(OFFSET('Hygiene Data'!$H$8,0,10*ROW('Hygiene Data'!H122))),'Data Summary'!EE128="Yes"),OFFSET('Hygiene Data'!$H$8,0,10*ROW('Hygiene Data'!H122)),NA())</f>
        <v>#N/A</v>
      </c>
      <c r="BQ128" s="108" t="e">
        <f ca="true">+IF(AND(ISNUMBER(OFFSET('Hygiene Data'!$H$10,0,10*ROW('Hygiene Data'!H122))),'Data Summary'!EF128="Yes"),OFFSET('Hygiene Data'!$H$10,0,10*ROW('Hygiene Data'!H122)),NA())</f>
        <v>#N/A</v>
      </c>
    </row>
    <row r="129" x14ac:dyDescent="0.2">
      <c r="A129" s="56" t="e">
        <f ca="true">+IF(OFFSET('Water Data'!$B$1,0,10*ROW('Water Data'!B123))="",NA(),OFFSET('Water Data'!$B$1,0,10*ROW('Water Data'!B123)))</f>
        <v>#N/A</v>
      </c>
      <c r="B129" s="56" t="e">
        <f ca="true">+IF(OFFSET('Water Data'!$A$3,0,10*ROW('Water Data'!A126))="",NA(),OFFSET('Water Data'!$A$3,0,10*ROW('Water Data'!A126)))</f>
        <v>#N/A</v>
      </c>
      <c r="C129" s="56" t="e">
        <f ca="true">+IF(OFFSET('Water Data'!$C$3,0,10*ROW('Water Data'!C126))="",NA(),OFFSET('Water Data'!$C$3,0,10*ROW('Water Data'!C126)))</f>
        <v>#N/A</v>
      </c>
      <c r="D129" s="57" t="e">
        <f ca="true">+IF(AND(ISNUMBER(OFFSET('Water Data'!$C$5,0,10*ROW('Water Data'!C123))),'Data Summary'!BS129="Yes"),100-OFFSET('Water Data'!$C$5,0,10*ROW('Water Data'!C123)),NA())</f>
        <v>#N/A</v>
      </c>
      <c r="E129" s="57" t="e">
        <f ca="true">+IF(AND(ISNUMBER(OFFSET('Water Data'!$C$7,0,10*ROW('Water Data'!C123))),'Data Summary'!BT129="Yes"),OFFSET('Water Data'!$C$7,0,10*ROW('Water Data'!C123)),NA())</f>
        <v>#N/A</v>
      </c>
      <c r="F129" s="57" t="e">
        <f ca="true">+IF(AND(ISNUMBER(OFFSET('Water Data'!$C$10,0,10*ROW('Water Data'!C123))),'Data Summary'!BU129="Yes"),OFFSET('Water Data'!$C$10,0,10*ROW('Water Data'!C123)),NA())</f>
        <v>#N/A</v>
      </c>
      <c r="G129" s="57" t="e">
        <f ca="true">+IF(AND(ISNUMBER(OFFSET('Water Data'!$D$5,0,10*ROW('Water Data'!D123))),'Data Summary'!BV129="Yes"),100-OFFSET('Water Data'!$D$5,0,10*ROW('Water Data'!D123)),NA())</f>
        <v>#N/A</v>
      </c>
      <c r="H129" s="57" t="e">
        <f ca="true">+IF(AND(ISNUMBER(OFFSET('Water Data'!$D$7,0,10*ROW('Water Data'!D123))),'Data Summary'!BW129="Yes"),OFFSET('Water Data'!$D$7,0,10*ROW('Water Data'!D123)),NA())</f>
        <v>#N/A</v>
      </c>
      <c r="I129" s="57" t="e">
        <f ca="true">+IF(AND(ISNUMBER(OFFSET('Water Data'!$D$10,0,10*ROW('Water Data'!D123))),'Data Summary'!BX129="Yes"),OFFSET('Water Data'!$D$10,0,10*ROW('Water Data'!D123)),NA())</f>
        <v>#N/A</v>
      </c>
      <c r="J129" s="57" t="e">
        <f ca="true">+IF(AND(ISNUMBER(OFFSET('Water Data'!$E$5,0,10*ROW('Water Data'!E123))),'Data Summary'!BY129="Yes"),100-OFFSET('Water Data'!$E$5,0,10*ROW('Water Data'!E123)),NA())</f>
        <v>#N/A</v>
      </c>
      <c r="K129" s="57" t="e">
        <f ca="true">+IF(AND(ISNUMBER(OFFSET('Water Data'!$E$7,0,10*ROW('Water Data'!E123))),'Data Summary'!BZ129="Yes"),OFFSET('Water Data'!$E$7,0,10*ROW('Water Data'!E123)),NA())</f>
        <v>#N/A</v>
      </c>
      <c r="L129" s="57" t="e">
        <f ca="true">+IF(AND(ISNUMBER(OFFSET('Water Data'!$E$10,0,10*ROW('Water Data'!E123))),'Data Summary'!CA129="Yes"),OFFSET('Water Data'!$E$10,0,10*ROW('Water Data'!E123)),NA())</f>
        <v>#N/A</v>
      </c>
      <c r="M129" s="57" t="e">
        <f ca="true">+IF(AND(ISNUMBER(OFFSET('Water Data'!$F$5,0,10*ROW('Water Data'!F123))),'Data Summary'!CB129="Yes"),100-OFFSET('Water Data'!$F$5,0,10*ROW('Water Data'!F123)),NA())</f>
        <v>#N/A</v>
      </c>
      <c r="N129" s="57" t="e">
        <f ca="true">+IF(AND(ISNUMBER(OFFSET('Water Data'!$F$7,0,10*ROW('Water Data'!F123))),'Data Summary'!CC129="Yes"),OFFSET('Water Data'!$F$7,0,10*ROW('Water Data'!F123)),NA())</f>
        <v>#N/A</v>
      </c>
      <c r="O129" s="57" t="e">
        <f ca="true">+IF(AND(ISNUMBER(OFFSET('Water Data'!$F$10,0,10*ROW('Water Data'!F123))),'Data Summary'!CD129="Yes"),OFFSET('Water Data'!$F$10,0,10*ROW('Water Data'!F123)),NA())</f>
        <v>#N/A</v>
      </c>
      <c r="P129" s="57" t="e">
        <f ca="true">+IF(AND(ISNUMBER(OFFSET('Water Data'!$G$5,0,10*ROW('Water Data'!G123))),'Data Summary'!CE129="Yes"),100-OFFSET('Water Data'!$G$5,0,10*ROW('Water Data'!G123)),NA())</f>
        <v>#N/A</v>
      </c>
      <c r="Q129" s="57" t="e">
        <f ca="true">+IF(AND(ISNUMBER(OFFSET('Water Data'!$G$7,0,10*ROW('Water Data'!G123))),'Data Summary'!CF129="Yes"),OFFSET('Water Data'!$G$7,0,10*ROW('Water Data'!G123)),NA())</f>
        <v>#N/A</v>
      </c>
      <c r="R129" s="57" t="e">
        <f ca="true">+IF(AND(ISNUMBER(OFFSET('Water Data'!$G$10,0,10*ROW('Water Data'!G123))),'Data Summary'!CG129="Yes"),OFFSET('Water Data'!$G$10,0,10*ROW('Water Data'!G123)),NA())</f>
        <v>#N/A</v>
      </c>
      <c r="S129" s="57" t="e">
        <f ca="true">+IF(AND(ISNUMBER(OFFSET('Water Data'!$H$5,0,10*ROW('Water Data'!H123))),'Data Summary'!CH129="Yes"),100-OFFSET('Water Data'!$H$5,0,10*ROW('Water Data'!H123)),NA())</f>
        <v>#N/A</v>
      </c>
      <c r="T129" s="57" t="e">
        <f ca="true">+IF(AND(ISNUMBER(OFFSET('Water Data'!$H$7,0,10*ROW('Water Data'!H123))),'Data Summary'!CI129="Yes"),OFFSET('Water Data'!$H$7,0,10*ROW('Water Data'!H123)),NA())</f>
        <v>#N/A</v>
      </c>
      <c r="U129" s="57" t="e">
        <f ca="true">+IF(AND(ISNUMBER(OFFSET('Water Data'!$H$10,0,10*ROW('Water Data'!H123))),'Data Summary'!CJ129="Yes"),OFFSET('Water Data'!$H$10,0,10*ROW('Water Data'!H123)),NA())</f>
        <v>#N/A</v>
      </c>
      <c r="V129" s="103" t="e">
        <f ca="true">+IF(AND(ISNUMBER(OFFSET('Sanitation Data'!$C$5,0,10*ROW('Sanitation Data'!C123))),'Data Summary'!CK129="Yes"),100-OFFSET('Sanitation Data'!$C$5,0,10*ROW('Sanitation Data'!C123)),NA())</f>
        <v>#N/A</v>
      </c>
      <c r="W129" s="103" t="e">
        <f ca="true">+IF(AND(ISNUMBER(OFFSET('Sanitation Data'!$C$7,0,10*ROW('Sanitation Data'!C123))),'Data Summary'!CL129="Yes"),OFFSET('Sanitation Data'!$C$7,0,10*ROW('Sanitation Data'!C123)),NA())</f>
        <v>#N/A</v>
      </c>
      <c r="X129" s="103" t="e">
        <f ca="true">+IF(AND(ISNUMBER(OFFSET('Sanitation Data'!$C$11,0,10*ROW('Sanitation Data'!C123))),'Data Summary'!CM129="Yes"),OFFSET('Sanitation Data'!$C$11,0,10*ROW('Sanitation Data'!C123)),NA())</f>
        <v>#N/A</v>
      </c>
      <c r="Y129" s="103" t="e">
        <f ca="true">+IF(AND(ISNUMBER(OFFSET('Sanitation Data'!$C$12,0,10*ROW('Sanitation Data'!C123))),'Data Summary'!CN129="Yes"),OFFSET('Sanitation Data'!$C$12,0,10*ROW('Sanitation Data'!C123)),NA())</f>
        <v>#N/A</v>
      </c>
      <c r="Z129" s="103" t="e">
        <f ca="true">+IF(AND(ISNUMBER(OFFSET('Sanitation Data'!$C$13,0,10*ROW('Sanitation Data'!C123))),'Data Summary'!CO129="Yes"),OFFSET('Sanitation Data'!$C$13,0,10*ROW('Sanitation Data'!C123)),NA())</f>
        <v>#N/A</v>
      </c>
      <c r="AA129" s="103" t="e">
        <f ca="true">+IF(AND(ISNUMBER(OFFSET('Sanitation Data'!$D$5,0,10*ROW('Sanitation Data'!D123))),'Data Summary'!CP129="Yes"),100-OFFSET('Sanitation Data'!$D$5,0,10*ROW('Sanitation Data'!D123)),NA())</f>
        <v>#N/A</v>
      </c>
      <c r="AB129" s="103" t="e">
        <f ca="true">+IF(AND(ISNUMBER(OFFSET('Sanitation Data'!$D$7,0,10*ROW('Sanitation Data'!D123))),'Data Summary'!CQ129="Yes"),OFFSET('Sanitation Data'!$D$7,0,10*ROW('Sanitation Data'!D123)),NA())</f>
        <v>#N/A</v>
      </c>
      <c r="AC129" s="103" t="e">
        <f ca="true">+IF(AND(ISNUMBER(OFFSET('Sanitation Data'!$D$11,0,10*ROW('Sanitation Data'!D123))),'Data Summary'!CR129="Yes"),OFFSET('Sanitation Data'!$D$11,0,10*ROW('Sanitation Data'!D123)),NA())</f>
        <v>#N/A</v>
      </c>
      <c r="AD129" s="103" t="e">
        <f ca="true">+IF(AND(ISNUMBER(OFFSET('Sanitation Data'!$D$12,0,10*ROW('Sanitation Data'!D123))),'Data Summary'!CS129="Yes"),OFFSET('Sanitation Data'!$D$12,0,10*ROW('Sanitation Data'!D123)),NA())</f>
        <v>#N/A</v>
      </c>
      <c r="AE129" s="103" t="e">
        <f ca="true">+IF(AND(ISNUMBER(OFFSET('Sanitation Data'!$D$13,0,10*ROW('Sanitation Data'!D123))),'Data Summary'!CT129="Yes"),OFFSET('Sanitation Data'!$D$13,0,10*ROW('Sanitation Data'!D123)),NA())</f>
        <v>#N/A</v>
      </c>
      <c r="AF129" s="103" t="e">
        <f ca="true">+IF(AND(ISNUMBER(OFFSET('Sanitation Data'!$E$5,0,10*ROW('Sanitation Data'!E123))),'Data Summary'!CU129="Yes"),100-OFFSET('Sanitation Data'!$E$5,0,10*ROW('Sanitation Data'!E123)),NA())</f>
        <v>#N/A</v>
      </c>
      <c r="AG129" s="103" t="e">
        <f ca="true">+IF(AND(ISNUMBER(OFFSET('Sanitation Data'!$E$7,0,10*ROW('Sanitation Data'!E123))),'Data Summary'!CV129="Yes"),OFFSET('Sanitation Data'!$E$7,0,10*ROW('Sanitation Data'!E123)),NA())</f>
        <v>#N/A</v>
      </c>
      <c r="AH129" s="103" t="e">
        <f ca="true">+IF(AND(ISNUMBER(OFFSET('Sanitation Data'!$E$11,0,10*ROW('Sanitation Data'!E123))),'Data Summary'!CW129="Yes"),OFFSET('Sanitation Data'!$E$11,0,10*ROW('Sanitation Data'!E123)),NA())</f>
        <v>#N/A</v>
      </c>
      <c r="AI129" s="103" t="e">
        <f ca="true">+IF(AND(ISNUMBER(OFFSET('Sanitation Data'!$E$12,0,10*ROW('Sanitation Data'!E123))),'Data Summary'!CX129="Yes"),OFFSET('Sanitation Data'!$E$12,0,10*ROW('Sanitation Data'!E123)),NA())</f>
        <v>#N/A</v>
      </c>
      <c r="AJ129" s="103" t="e">
        <f ca="true">+IF(AND(ISNUMBER(OFFSET('Sanitation Data'!$E$13,0,10*ROW('Sanitation Data'!E123))),'Data Summary'!CY129="Yes"),OFFSET('Sanitation Data'!$E$13,0,10*ROW('Sanitation Data'!E123)),NA())</f>
        <v>#N/A</v>
      </c>
      <c r="AK129" s="103" t="e">
        <f ca="true">+IF(AND(ISNUMBER(OFFSET('Sanitation Data'!$F$5,0,10*ROW('Sanitation Data'!F123))),'Data Summary'!CZ129="Yes"),100-OFFSET('Sanitation Data'!$F$5,0,10*ROW('Sanitation Data'!F123)),NA())</f>
        <v>#N/A</v>
      </c>
      <c r="AL129" s="103" t="e">
        <f ca="true">+IF(AND(ISNUMBER(OFFSET('Sanitation Data'!$F$7,0,10*ROW('Sanitation Data'!F123))),'Data Summary'!DA129="Yes"),OFFSET('Sanitation Data'!$F$7,0,10*ROW('Sanitation Data'!F123)),NA())</f>
        <v>#N/A</v>
      </c>
      <c r="AM129" s="103" t="e">
        <f ca="true">+IF(AND(ISNUMBER(OFFSET('Sanitation Data'!$F$11,0,10*ROW('Sanitation Data'!F123))),'Data Summary'!DB129="Yes"),OFFSET('Sanitation Data'!$F$11,0,10*ROW('Sanitation Data'!F123)),NA())</f>
        <v>#N/A</v>
      </c>
      <c r="AN129" s="103" t="e">
        <f ca="true">+IF(AND(ISNUMBER(OFFSET('Sanitation Data'!$F$12,0,10*ROW('Sanitation Data'!F123))),'Data Summary'!DC129="Yes"),OFFSET('Sanitation Data'!$F$12,0,10*ROW('Sanitation Data'!F123)),NA())</f>
        <v>#N/A</v>
      </c>
      <c r="AO129" s="103" t="e">
        <f ca="true">+IF(AND(ISNUMBER(OFFSET('Sanitation Data'!$F$13,0,10*ROW('Sanitation Data'!F123))),'Data Summary'!DD129="Yes"),OFFSET('Sanitation Data'!$F$13,0,10*ROW('Sanitation Data'!F123)),NA())</f>
        <v>#N/A</v>
      </c>
      <c r="AP129" s="103" t="e">
        <f ca="true">+IF(AND(ISNUMBER(OFFSET('Sanitation Data'!$G$5,0,10*ROW('Sanitation Data'!G123))),'Data Summary'!DE129="Yes"),100-OFFSET('Sanitation Data'!$G$5,0,10*ROW('Sanitation Data'!G123)),NA())</f>
        <v>#N/A</v>
      </c>
      <c r="AQ129" s="103" t="e">
        <f ca="true">+IF(AND(ISNUMBER(OFFSET('Sanitation Data'!$G$7,0,10*ROW('Sanitation Data'!G123))),'Data Summary'!DF129="Yes"),OFFSET('Sanitation Data'!$G$7,0,10*ROW('Sanitation Data'!G123)),NA())</f>
        <v>#N/A</v>
      </c>
      <c r="AR129" s="103" t="e">
        <f ca="true">+IF(AND(ISNUMBER(OFFSET('Sanitation Data'!$G$11,0,10*ROW('Sanitation Data'!G123))),'Data Summary'!DG129="Yes"),OFFSET('Sanitation Data'!$G$11,0,10*ROW('Sanitation Data'!G123)),NA())</f>
        <v>#N/A</v>
      </c>
      <c r="AS129" s="103" t="e">
        <f ca="true">+IF(AND(ISNUMBER(OFFSET('Sanitation Data'!$G$12,0,10*ROW('Sanitation Data'!G123))),'Data Summary'!DH129="Yes"),OFFSET('Sanitation Data'!$G$12,0,10*ROW('Sanitation Data'!G123)),NA())</f>
        <v>#N/A</v>
      </c>
      <c r="AT129" s="103" t="e">
        <f ca="true">+IF(AND(ISNUMBER(OFFSET('Sanitation Data'!$G$13,0,10*ROW('Sanitation Data'!G123))),'Data Summary'!DI129="Yes"),OFFSET('Sanitation Data'!$G$13,0,10*ROW('Sanitation Data'!G123)),NA())</f>
        <v>#N/A</v>
      </c>
      <c r="AU129" s="103" t="e">
        <f ca="true">+IF(AND(ISNUMBER(OFFSET('Sanitation Data'!$H$5,0,10*ROW('Sanitation Data'!H123))),'Data Summary'!DJ129="Yes"),100-OFFSET('Sanitation Data'!$H$5,0,10*ROW('Sanitation Data'!H123)),NA())</f>
        <v>#N/A</v>
      </c>
      <c r="AV129" s="103" t="e">
        <f ca="true">+IF(AND(ISNUMBER(OFFSET('Sanitation Data'!$H$7,0,10*ROW('Sanitation Data'!H123))),'Data Summary'!DK129="Yes"),OFFSET('Sanitation Data'!$H$7,0,10*ROW('Sanitation Data'!H123)),NA())</f>
        <v>#N/A</v>
      </c>
      <c r="AW129" s="103" t="e">
        <f ca="true">+IF(AND(ISNUMBER(OFFSET('Sanitation Data'!$H$11,0,10*ROW('Sanitation Data'!H123))),'Data Summary'!DL129="Yes"),OFFSET('Sanitation Data'!$H$11,0,10*ROW('Sanitation Data'!H123)),NA())</f>
        <v>#N/A</v>
      </c>
      <c r="AX129" s="103" t="e">
        <f ca="true">+IF(AND(ISNUMBER(OFFSET('Sanitation Data'!$H$12,0,10*ROW('Sanitation Data'!H123))),'Data Summary'!DM129="Yes"),OFFSET('Sanitation Data'!$H$12,0,10*ROW('Sanitation Data'!H123)),NA())</f>
        <v>#N/A</v>
      </c>
      <c r="AY129" s="103" t="e">
        <f ca="true">+IF(AND(ISNUMBER(OFFSET('Sanitation Data'!$H$13,0,10*ROW('Sanitation Data'!H123))),'Data Summary'!DN129="Yes"),OFFSET('Sanitation Data'!$H$13,0,10*ROW('Sanitation Data'!H123)),NA())</f>
        <v>#N/A</v>
      </c>
      <c r="AZ129" s="108" t="e">
        <f ca="true">+IF(AND(ISNUMBER(OFFSET('Hygiene Data'!$C$6,0,10*ROW('Hygiene Data'!C123))),'Data Summary'!DO129="Yes"),OFFSET('Hygiene Data'!$C$6,0,10*ROW('Hygiene Data'!C123)),NA())</f>
        <v>#N/A</v>
      </c>
      <c r="BA129" s="108" t="e">
        <f ca="true">+IF(AND(ISNUMBER(OFFSET('Hygiene Data'!$C$8,0,10*ROW('Hygiene Data'!C123))),'Data Summary'!DP129="Yes"),OFFSET('Hygiene Data'!$C$8,0,10*ROW('Hygiene Data'!C123)),NA())</f>
        <v>#N/A</v>
      </c>
      <c r="BB129" s="108" t="e">
        <f ca="true">+IF(AND(ISNUMBER(OFFSET('Hygiene Data'!$C$10,0,10*ROW('Hygiene Data'!C123))),'Data Summary'!DQ129="Yes"),OFFSET('Hygiene Data'!$C$10,0,10*ROW('Hygiene Data'!C123)),NA())</f>
        <v>#N/A</v>
      </c>
      <c r="BC129" s="108" t="e">
        <f ca="true">+IF(AND(ISNUMBER(OFFSET('Hygiene Data'!$D$6,0,10*ROW('Hygiene Data'!D123))),'Data Summary'!DR129="Yes"),OFFSET('Hygiene Data'!$D$6,0,10*ROW('Hygiene Data'!D123)),NA())</f>
        <v>#N/A</v>
      </c>
      <c r="BD129" s="108" t="e">
        <f ca="true">+IF(AND(ISNUMBER(OFFSET('Hygiene Data'!$D$8,0,10*ROW('Hygiene Data'!D123))),'Data Summary'!DS129="Yes"),OFFSET('Hygiene Data'!$D$8,0,10*ROW('Hygiene Data'!D123)),NA())</f>
        <v>#N/A</v>
      </c>
      <c r="BE129" s="108" t="e">
        <f ca="true">+IF(AND(ISNUMBER(OFFSET('Hygiene Data'!$D$10,0,10*ROW('Hygiene Data'!D123))),'Data Summary'!DT129="Yes"),OFFSET('Hygiene Data'!$D$10,0,10*ROW('Hygiene Data'!D123)),NA())</f>
        <v>#N/A</v>
      </c>
      <c r="BF129" s="108" t="e">
        <f ca="true">+IF(AND(ISNUMBER(OFFSET('Hygiene Data'!$E$6,0,10*ROW('Hygiene Data'!E123))),'Data Summary'!DU129="Yes"),OFFSET('Hygiene Data'!$E$6,0,10*ROW('Hygiene Data'!E123)),NA())</f>
        <v>#N/A</v>
      </c>
      <c r="BG129" s="108" t="e">
        <f ca="true">+IF(AND(ISNUMBER(OFFSET('Hygiene Data'!$E$8,0,10*ROW('Hygiene Data'!E123))),'Data Summary'!DV129="Yes"),OFFSET('Hygiene Data'!$E$8,0,10*ROW('Hygiene Data'!E123)),NA())</f>
        <v>#N/A</v>
      </c>
      <c r="BH129" s="108" t="e">
        <f ca="true">+IF(AND(ISNUMBER(OFFSET('Hygiene Data'!$E$10,0,10*ROW('Hygiene Data'!E123))),'Data Summary'!DW129="Yes"),OFFSET('Hygiene Data'!$E$10,0,10*ROW('Hygiene Data'!E123)),NA())</f>
        <v>#N/A</v>
      </c>
      <c r="BI129" s="108" t="e">
        <f ca="true">+IF(AND(ISNUMBER(OFFSET('Hygiene Data'!$F$6,0,10*ROW('Hygiene Data'!F123))),'Data Summary'!DX129="Yes"),OFFSET('Hygiene Data'!$F$6,0,10*ROW('Hygiene Data'!F123)),NA())</f>
        <v>#N/A</v>
      </c>
      <c r="BJ129" s="108" t="e">
        <f ca="true">+IF(AND(ISNUMBER(OFFSET('Hygiene Data'!$F$8,0,10*ROW('Hygiene Data'!F123))),'Data Summary'!DY129="Yes"),OFFSET('Hygiene Data'!$F$8,0,10*ROW('Hygiene Data'!F123)),NA())</f>
        <v>#N/A</v>
      </c>
      <c r="BK129" s="108" t="e">
        <f ca="true">+IF(AND(ISNUMBER(OFFSET('Hygiene Data'!$F$10,0,10*ROW('Hygiene Data'!F123))),'Data Summary'!DZ129="Yes"),OFFSET('Hygiene Data'!$F$10,0,10*ROW('Hygiene Data'!F123)),NA())</f>
        <v>#N/A</v>
      </c>
      <c r="BL129" s="108" t="e">
        <f ca="true">+IF(AND(ISNUMBER(OFFSET('Hygiene Data'!$G$6,0,10*ROW('Hygiene Data'!G123))),'Data Summary'!EA129="Yes"),OFFSET('Hygiene Data'!$G$6,0,10*ROW('Hygiene Data'!G123)),NA())</f>
        <v>#N/A</v>
      </c>
      <c r="BM129" s="108" t="e">
        <f ca="true">+IF(AND(ISNUMBER(OFFSET('Hygiene Data'!$G$8,0,10*ROW('Hygiene Data'!G123))),'Data Summary'!EB129="Yes"),OFFSET('Hygiene Data'!$G$8,0,10*ROW('Hygiene Data'!G123)),NA())</f>
        <v>#N/A</v>
      </c>
      <c r="BN129" s="108" t="e">
        <f ca="true">+IF(AND(ISNUMBER(OFFSET('Hygiene Data'!$G$10,0,10*ROW('Hygiene Data'!G123))),'Data Summary'!EC129="Yes"),OFFSET('Hygiene Data'!$G$10,0,10*ROW('Hygiene Data'!G123)),NA())</f>
        <v>#N/A</v>
      </c>
      <c r="BO129" s="108" t="e">
        <f ca="true">+IF(AND(ISNUMBER(OFFSET('Hygiene Data'!$H$6,0,10*ROW('Hygiene Data'!H123))),'Data Summary'!ED129="Yes"),OFFSET('Hygiene Data'!$H$6,0,10*ROW('Hygiene Data'!H123)),NA())</f>
        <v>#N/A</v>
      </c>
      <c r="BP129" s="108" t="e">
        <f ca="true">+IF(AND(ISNUMBER(OFFSET('Hygiene Data'!$H$8,0,10*ROW('Hygiene Data'!H123))),'Data Summary'!EE129="Yes"),OFFSET('Hygiene Data'!$H$8,0,10*ROW('Hygiene Data'!H123)),NA())</f>
        <v>#N/A</v>
      </c>
      <c r="BQ129" s="108" t="e">
        <f ca="true">+IF(AND(ISNUMBER(OFFSET('Hygiene Data'!$H$10,0,10*ROW('Hygiene Data'!H123))),'Data Summary'!EF129="Yes"),OFFSET('Hygiene Data'!$H$10,0,10*ROW('Hygiene Data'!H123)),NA())</f>
        <v>#N/A</v>
      </c>
    </row>
    <row r="130" x14ac:dyDescent="0.2">
      <c r="A130" s="56" t="e">
        <f ca="true">+IF(OFFSET('Water Data'!$B$1,0,10*ROW('Water Data'!B124))="",NA(),OFFSET('Water Data'!$B$1,0,10*ROW('Water Data'!B124)))</f>
        <v>#N/A</v>
      </c>
      <c r="B130" s="56" t="e">
        <f ca="true">+IF(OFFSET('Water Data'!$A$3,0,10*ROW('Water Data'!A127))="",NA(),OFFSET('Water Data'!$A$3,0,10*ROW('Water Data'!A127)))</f>
        <v>#N/A</v>
      </c>
      <c r="C130" s="56" t="e">
        <f ca="true">+IF(OFFSET('Water Data'!$C$3,0,10*ROW('Water Data'!C127))="",NA(),OFFSET('Water Data'!$C$3,0,10*ROW('Water Data'!C127)))</f>
        <v>#N/A</v>
      </c>
      <c r="D130" s="57" t="e">
        <f ca="true">+IF(AND(ISNUMBER(OFFSET('Water Data'!$C$5,0,10*ROW('Water Data'!C124))),'Data Summary'!BS130="Yes"),100-OFFSET('Water Data'!$C$5,0,10*ROW('Water Data'!C124)),NA())</f>
        <v>#N/A</v>
      </c>
      <c r="E130" s="57" t="e">
        <f ca="true">+IF(AND(ISNUMBER(OFFSET('Water Data'!$C$7,0,10*ROW('Water Data'!C124))),'Data Summary'!BT130="Yes"),OFFSET('Water Data'!$C$7,0,10*ROW('Water Data'!C124)),NA())</f>
        <v>#N/A</v>
      </c>
      <c r="F130" s="57" t="e">
        <f ca="true">+IF(AND(ISNUMBER(OFFSET('Water Data'!$C$10,0,10*ROW('Water Data'!C124))),'Data Summary'!BU130="Yes"),OFFSET('Water Data'!$C$10,0,10*ROW('Water Data'!C124)),NA())</f>
        <v>#N/A</v>
      </c>
      <c r="G130" s="57" t="e">
        <f ca="true">+IF(AND(ISNUMBER(OFFSET('Water Data'!$D$5,0,10*ROW('Water Data'!D124))),'Data Summary'!BV130="Yes"),100-OFFSET('Water Data'!$D$5,0,10*ROW('Water Data'!D124)),NA())</f>
        <v>#N/A</v>
      </c>
      <c r="H130" s="57" t="e">
        <f ca="true">+IF(AND(ISNUMBER(OFFSET('Water Data'!$D$7,0,10*ROW('Water Data'!D124))),'Data Summary'!BW130="Yes"),OFFSET('Water Data'!$D$7,0,10*ROW('Water Data'!D124)),NA())</f>
        <v>#N/A</v>
      </c>
      <c r="I130" s="57" t="e">
        <f ca="true">+IF(AND(ISNUMBER(OFFSET('Water Data'!$D$10,0,10*ROW('Water Data'!D124))),'Data Summary'!BX130="Yes"),OFFSET('Water Data'!$D$10,0,10*ROW('Water Data'!D124)),NA())</f>
        <v>#N/A</v>
      </c>
      <c r="J130" s="57" t="e">
        <f ca="true">+IF(AND(ISNUMBER(OFFSET('Water Data'!$E$5,0,10*ROW('Water Data'!E124))),'Data Summary'!BY130="Yes"),100-OFFSET('Water Data'!$E$5,0,10*ROW('Water Data'!E124)),NA())</f>
        <v>#N/A</v>
      </c>
      <c r="K130" s="57" t="e">
        <f ca="true">+IF(AND(ISNUMBER(OFFSET('Water Data'!$E$7,0,10*ROW('Water Data'!E124))),'Data Summary'!BZ130="Yes"),OFFSET('Water Data'!$E$7,0,10*ROW('Water Data'!E124)),NA())</f>
        <v>#N/A</v>
      </c>
      <c r="L130" s="57" t="e">
        <f ca="true">+IF(AND(ISNUMBER(OFFSET('Water Data'!$E$10,0,10*ROW('Water Data'!E124))),'Data Summary'!CA130="Yes"),OFFSET('Water Data'!$E$10,0,10*ROW('Water Data'!E124)),NA())</f>
        <v>#N/A</v>
      </c>
      <c r="M130" s="57" t="e">
        <f ca="true">+IF(AND(ISNUMBER(OFFSET('Water Data'!$F$5,0,10*ROW('Water Data'!F124))),'Data Summary'!CB130="Yes"),100-OFFSET('Water Data'!$F$5,0,10*ROW('Water Data'!F124)),NA())</f>
        <v>#N/A</v>
      </c>
      <c r="N130" s="57" t="e">
        <f ca="true">+IF(AND(ISNUMBER(OFFSET('Water Data'!$F$7,0,10*ROW('Water Data'!F124))),'Data Summary'!CC130="Yes"),OFFSET('Water Data'!$F$7,0,10*ROW('Water Data'!F124)),NA())</f>
        <v>#N/A</v>
      </c>
      <c r="O130" s="57" t="e">
        <f ca="true">+IF(AND(ISNUMBER(OFFSET('Water Data'!$F$10,0,10*ROW('Water Data'!F124))),'Data Summary'!CD130="Yes"),OFFSET('Water Data'!$F$10,0,10*ROW('Water Data'!F124)),NA())</f>
        <v>#N/A</v>
      </c>
      <c r="P130" s="57" t="e">
        <f ca="true">+IF(AND(ISNUMBER(OFFSET('Water Data'!$G$5,0,10*ROW('Water Data'!G124))),'Data Summary'!CE130="Yes"),100-OFFSET('Water Data'!$G$5,0,10*ROW('Water Data'!G124)),NA())</f>
        <v>#N/A</v>
      </c>
      <c r="Q130" s="57" t="e">
        <f ca="true">+IF(AND(ISNUMBER(OFFSET('Water Data'!$G$7,0,10*ROW('Water Data'!G124))),'Data Summary'!CF130="Yes"),OFFSET('Water Data'!$G$7,0,10*ROW('Water Data'!G124)),NA())</f>
        <v>#N/A</v>
      </c>
      <c r="R130" s="57" t="e">
        <f ca="true">+IF(AND(ISNUMBER(OFFSET('Water Data'!$G$10,0,10*ROW('Water Data'!G124))),'Data Summary'!CG130="Yes"),OFFSET('Water Data'!$G$10,0,10*ROW('Water Data'!G124)),NA())</f>
        <v>#N/A</v>
      </c>
      <c r="S130" s="57" t="e">
        <f ca="true">+IF(AND(ISNUMBER(OFFSET('Water Data'!$H$5,0,10*ROW('Water Data'!H124))),'Data Summary'!CH130="Yes"),100-OFFSET('Water Data'!$H$5,0,10*ROW('Water Data'!H124)),NA())</f>
        <v>#N/A</v>
      </c>
      <c r="T130" s="57" t="e">
        <f ca="true">+IF(AND(ISNUMBER(OFFSET('Water Data'!$H$7,0,10*ROW('Water Data'!H124))),'Data Summary'!CI130="Yes"),OFFSET('Water Data'!$H$7,0,10*ROW('Water Data'!H124)),NA())</f>
        <v>#N/A</v>
      </c>
      <c r="U130" s="57" t="e">
        <f ca="true">+IF(AND(ISNUMBER(OFFSET('Water Data'!$H$10,0,10*ROW('Water Data'!H124))),'Data Summary'!CJ130="Yes"),OFFSET('Water Data'!$H$10,0,10*ROW('Water Data'!H124)),NA())</f>
        <v>#N/A</v>
      </c>
      <c r="V130" s="103" t="e">
        <f ca="true">+IF(AND(ISNUMBER(OFFSET('Sanitation Data'!$C$5,0,10*ROW('Sanitation Data'!C124))),'Data Summary'!CK130="Yes"),100-OFFSET('Sanitation Data'!$C$5,0,10*ROW('Sanitation Data'!C124)),NA())</f>
        <v>#N/A</v>
      </c>
      <c r="W130" s="103" t="e">
        <f ca="true">+IF(AND(ISNUMBER(OFFSET('Sanitation Data'!$C$7,0,10*ROW('Sanitation Data'!C124))),'Data Summary'!CL130="Yes"),OFFSET('Sanitation Data'!$C$7,0,10*ROW('Sanitation Data'!C124)),NA())</f>
        <v>#N/A</v>
      </c>
      <c r="X130" s="103" t="e">
        <f ca="true">+IF(AND(ISNUMBER(OFFSET('Sanitation Data'!$C$11,0,10*ROW('Sanitation Data'!C124))),'Data Summary'!CM130="Yes"),OFFSET('Sanitation Data'!$C$11,0,10*ROW('Sanitation Data'!C124)),NA())</f>
        <v>#N/A</v>
      </c>
      <c r="Y130" s="103" t="e">
        <f ca="true">+IF(AND(ISNUMBER(OFFSET('Sanitation Data'!$C$12,0,10*ROW('Sanitation Data'!C124))),'Data Summary'!CN130="Yes"),OFFSET('Sanitation Data'!$C$12,0,10*ROW('Sanitation Data'!C124)),NA())</f>
        <v>#N/A</v>
      </c>
      <c r="Z130" s="103" t="e">
        <f ca="true">+IF(AND(ISNUMBER(OFFSET('Sanitation Data'!$C$13,0,10*ROW('Sanitation Data'!C124))),'Data Summary'!CO130="Yes"),OFFSET('Sanitation Data'!$C$13,0,10*ROW('Sanitation Data'!C124)),NA())</f>
        <v>#N/A</v>
      </c>
      <c r="AA130" s="103" t="e">
        <f ca="true">+IF(AND(ISNUMBER(OFFSET('Sanitation Data'!$D$5,0,10*ROW('Sanitation Data'!D124))),'Data Summary'!CP130="Yes"),100-OFFSET('Sanitation Data'!$D$5,0,10*ROW('Sanitation Data'!D124)),NA())</f>
        <v>#N/A</v>
      </c>
      <c r="AB130" s="103" t="e">
        <f ca="true">+IF(AND(ISNUMBER(OFFSET('Sanitation Data'!$D$7,0,10*ROW('Sanitation Data'!D124))),'Data Summary'!CQ130="Yes"),OFFSET('Sanitation Data'!$D$7,0,10*ROW('Sanitation Data'!D124)),NA())</f>
        <v>#N/A</v>
      </c>
      <c r="AC130" s="103" t="e">
        <f ca="true">+IF(AND(ISNUMBER(OFFSET('Sanitation Data'!$D$11,0,10*ROW('Sanitation Data'!D124))),'Data Summary'!CR130="Yes"),OFFSET('Sanitation Data'!$D$11,0,10*ROW('Sanitation Data'!D124)),NA())</f>
        <v>#N/A</v>
      </c>
      <c r="AD130" s="103" t="e">
        <f ca="true">+IF(AND(ISNUMBER(OFFSET('Sanitation Data'!$D$12,0,10*ROW('Sanitation Data'!D124))),'Data Summary'!CS130="Yes"),OFFSET('Sanitation Data'!$D$12,0,10*ROW('Sanitation Data'!D124)),NA())</f>
        <v>#N/A</v>
      </c>
      <c r="AE130" s="103" t="e">
        <f ca="true">+IF(AND(ISNUMBER(OFFSET('Sanitation Data'!$D$13,0,10*ROW('Sanitation Data'!D124))),'Data Summary'!CT130="Yes"),OFFSET('Sanitation Data'!$D$13,0,10*ROW('Sanitation Data'!D124)),NA())</f>
        <v>#N/A</v>
      </c>
      <c r="AF130" s="103" t="e">
        <f ca="true">+IF(AND(ISNUMBER(OFFSET('Sanitation Data'!$E$5,0,10*ROW('Sanitation Data'!E124))),'Data Summary'!CU130="Yes"),100-OFFSET('Sanitation Data'!$E$5,0,10*ROW('Sanitation Data'!E124)),NA())</f>
        <v>#N/A</v>
      </c>
      <c r="AG130" s="103" t="e">
        <f ca="true">+IF(AND(ISNUMBER(OFFSET('Sanitation Data'!$E$7,0,10*ROW('Sanitation Data'!E124))),'Data Summary'!CV130="Yes"),OFFSET('Sanitation Data'!$E$7,0,10*ROW('Sanitation Data'!E124)),NA())</f>
        <v>#N/A</v>
      </c>
      <c r="AH130" s="103" t="e">
        <f ca="true">+IF(AND(ISNUMBER(OFFSET('Sanitation Data'!$E$11,0,10*ROW('Sanitation Data'!E124))),'Data Summary'!CW130="Yes"),OFFSET('Sanitation Data'!$E$11,0,10*ROW('Sanitation Data'!E124)),NA())</f>
        <v>#N/A</v>
      </c>
      <c r="AI130" s="103" t="e">
        <f ca="true">+IF(AND(ISNUMBER(OFFSET('Sanitation Data'!$E$12,0,10*ROW('Sanitation Data'!E124))),'Data Summary'!CX130="Yes"),OFFSET('Sanitation Data'!$E$12,0,10*ROW('Sanitation Data'!E124)),NA())</f>
        <v>#N/A</v>
      </c>
      <c r="AJ130" s="103" t="e">
        <f ca="true">+IF(AND(ISNUMBER(OFFSET('Sanitation Data'!$E$13,0,10*ROW('Sanitation Data'!E124))),'Data Summary'!CY130="Yes"),OFFSET('Sanitation Data'!$E$13,0,10*ROW('Sanitation Data'!E124)),NA())</f>
        <v>#N/A</v>
      </c>
      <c r="AK130" s="103" t="e">
        <f ca="true">+IF(AND(ISNUMBER(OFFSET('Sanitation Data'!$F$5,0,10*ROW('Sanitation Data'!F124))),'Data Summary'!CZ130="Yes"),100-OFFSET('Sanitation Data'!$F$5,0,10*ROW('Sanitation Data'!F124)),NA())</f>
        <v>#N/A</v>
      </c>
      <c r="AL130" s="103" t="e">
        <f ca="true">+IF(AND(ISNUMBER(OFFSET('Sanitation Data'!$F$7,0,10*ROW('Sanitation Data'!F124))),'Data Summary'!DA130="Yes"),OFFSET('Sanitation Data'!$F$7,0,10*ROW('Sanitation Data'!F124)),NA())</f>
        <v>#N/A</v>
      </c>
      <c r="AM130" s="103" t="e">
        <f ca="true">+IF(AND(ISNUMBER(OFFSET('Sanitation Data'!$F$11,0,10*ROW('Sanitation Data'!F124))),'Data Summary'!DB130="Yes"),OFFSET('Sanitation Data'!$F$11,0,10*ROW('Sanitation Data'!F124)),NA())</f>
        <v>#N/A</v>
      </c>
      <c r="AN130" s="103" t="e">
        <f ca="true">+IF(AND(ISNUMBER(OFFSET('Sanitation Data'!$F$12,0,10*ROW('Sanitation Data'!F124))),'Data Summary'!DC130="Yes"),OFFSET('Sanitation Data'!$F$12,0,10*ROW('Sanitation Data'!F124)),NA())</f>
        <v>#N/A</v>
      </c>
      <c r="AO130" s="103" t="e">
        <f ca="true">+IF(AND(ISNUMBER(OFFSET('Sanitation Data'!$F$13,0,10*ROW('Sanitation Data'!F124))),'Data Summary'!DD130="Yes"),OFFSET('Sanitation Data'!$F$13,0,10*ROW('Sanitation Data'!F124)),NA())</f>
        <v>#N/A</v>
      </c>
      <c r="AP130" s="103" t="e">
        <f ca="true">+IF(AND(ISNUMBER(OFFSET('Sanitation Data'!$G$5,0,10*ROW('Sanitation Data'!G124))),'Data Summary'!DE130="Yes"),100-OFFSET('Sanitation Data'!$G$5,0,10*ROW('Sanitation Data'!G124)),NA())</f>
        <v>#N/A</v>
      </c>
      <c r="AQ130" s="103" t="e">
        <f ca="true">+IF(AND(ISNUMBER(OFFSET('Sanitation Data'!$G$7,0,10*ROW('Sanitation Data'!G124))),'Data Summary'!DF130="Yes"),OFFSET('Sanitation Data'!$G$7,0,10*ROW('Sanitation Data'!G124)),NA())</f>
        <v>#N/A</v>
      </c>
      <c r="AR130" s="103" t="e">
        <f ca="true">+IF(AND(ISNUMBER(OFFSET('Sanitation Data'!$G$11,0,10*ROW('Sanitation Data'!G124))),'Data Summary'!DG130="Yes"),OFFSET('Sanitation Data'!$G$11,0,10*ROW('Sanitation Data'!G124)),NA())</f>
        <v>#N/A</v>
      </c>
      <c r="AS130" s="103" t="e">
        <f ca="true">+IF(AND(ISNUMBER(OFFSET('Sanitation Data'!$G$12,0,10*ROW('Sanitation Data'!G124))),'Data Summary'!DH130="Yes"),OFFSET('Sanitation Data'!$G$12,0,10*ROW('Sanitation Data'!G124)),NA())</f>
        <v>#N/A</v>
      </c>
      <c r="AT130" s="103" t="e">
        <f ca="true">+IF(AND(ISNUMBER(OFFSET('Sanitation Data'!$G$13,0,10*ROW('Sanitation Data'!G124))),'Data Summary'!DI130="Yes"),OFFSET('Sanitation Data'!$G$13,0,10*ROW('Sanitation Data'!G124)),NA())</f>
        <v>#N/A</v>
      </c>
      <c r="AU130" s="103" t="e">
        <f ca="true">+IF(AND(ISNUMBER(OFFSET('Sanitation Data'!$H$5,0,10*ROW('Sanitation Data'!H124))),'Data Summary'!DJ130="Yes"),100-OFFSET('Sanitation Data'!$H$5,0,10*ROW('Sanitation Data'!H124)),NA())</f>
        <v>#N/A</v>
      </c>
      <c r="AV130" s="103" t="e">
        <f ca="true">+IF(AND(ISNUMBER(OFFSET('Sanitation Data'!$H$7,0,10*ROW('Sanitation Data'!H124))),'Data Summary'!DK130="Yes"),OFFSET('Sanitation Data'!$H$7,0,10*ROW('Sanitation Data'!H124)),NA())</f>
        <v>#N/A</v>
      </c>
      <c r="AW130" s="103" t="e">
        <f ca="true">+IF(AND(ISNUMBER(OFFSET('Sanitation Data'!$H$11,0,10*ROW('Sanitation Data'!H124))),'Data Summary'!DL130="Yes"),OFFSET('Sanitation Data'!$H$11,0,10*ROW('Sanitation Data'!H124)),NA())</f>
        <v>#N/A</v>
      </c>
      <c r="AX130" s="103" t="e">
        <f ca="true">+IF(AND(ISNUMBER(OFFSET('Sanitation Data'!$H$12,0,10*ROW('Sanitation Data'!H124))),'Data Summary'!DM130="Yes"),OFFSET('Sanitation Data'!$H$12,0,10*ROW('Sanitation Data'!H124)),NA())</f>
        <v>#N/A</v>
      </c>
      <c r="AY130" s="103" t="e">
        <f ca="true">+IF(AND(ISNUMBER(OFFSET('Sanitation Data'!$H$13,0,10*ROW('Sanitation Data'!H124))),'Data Summary'!DN130="Yes"),OFFSET('Sanitation Data'!$H$13,0,10*ROW('Sanitation Data'!H124)),NA())</f>
        <v>#N/A</v>
      </c>
      <c r="AZ130" s="108" t="e">
        <f ca="true">+IF(AND(ISNUMBER(OFFSET('Hygiene Data'!$C$6,0,10*ROW('Hygiene Data'!C124))),'Data Summary'!DO130="Yes"),OFFSET('Hygiene Data'!$C$6,0,10*ROW('Hygiene Data'!C124)),NA())</f>
        <v>#N/A</v>
      </c>
      <c r="BA130" s="108" t="e">
        <f ca="true">+IF(AND(ISNUMBER(OFFSET('Hygiene Data'!$C$8,0,10*ROW('Hygiene Data'!C124))),'Data Summary'!DP130="Yes"),OFFSET('Hygiene Data'!$C$8,0,10*ROW('Hygiene Data'!C124)),NA())</f>
        <v>#N/A</v>
      </c>
      <c r="BB130" s="108" t="e">
        <f ca="true">+IF(AND(ISNUMBER(OFFSET('Hygiene Data'!$C$10,0,10*ROW('Hygiene Data'!C124))),'Data Summary'!DQ130="Yes"),OFFSET('Hygiene Data'!$C$10,0,10*ROW('Hygiene Data'!C124)),NA())</f>
        <v>#N/A</v>
      </c>
      <c r="BC130" s="108" t="e">
        <f ca="true">+IF(AND(ISNUMBER(OFFSET('Hygiene Data'!$D$6,0,10*ROW('Hygiene Data'!D124))),'Data Summary'!DR130="Yes"),OFFSET('Hygiene Data'!$D$6,0,10*ROW('Hygiene Data'!D124)),NA())</f>
        <v>#N/A</v>
      </c>
      <c r="BD130" s="108" t="e">
        <f ca="true">+IF(AND(ISNUMBER(OFFSET('Hygiene Data'!$D$8,0,10*ROW('Hygiene Data'!D124))),'Data Summary'!DS130="Yes"),OFFSET('Hygiene Data'!$D$8,0,10*ROW('Hygiene Data'!D124)),NA())</f>
        <v>#N/A</v>
      </c>
      <c r="BE130" s="108" t="e">
        <f ca="true">+IF(AND(ISNUMBER(OFFSET('Hygiene Data'!$D$10,0,10*ROW('Hygiene Data'!D124))),'Data Summary'!DT130="Yes"),OFFSET('Hygiene Data'!$D$10,0,10*ROW('Hygiene Data'!D124)),NA())</f>
        <v>#N/A</v>
      </c>
      <c r="BF130" s="108" t="e">
        <f ca="true">+IF(AND(ISNUMBER(OFFSET('Hygiene Data'!$E$6,0,10*ROW('Hygiene Data'!E124))),'Data Summary'!DU130="Yes"),OFFSET('Hygiene Data'!$E$6,0,10*ROW('Hygiene Data'!E124)),NA())</f>
        <v>#N/A</v>
      </c>
      <c r="BG130" s="108" t="e">
        <f ca="true">+IF(AND(ISNUMBER(OFFSET('Hygiene Data'!$E$8,0,10*ROW('Hygiene Data'!E124))),'Data Summary'!DV130="Yes"),OFFSET('Hygiene Data'!$E$8,0,10*ROW('Hygiene Data'!E124)),NA())</f>
        <v>#N/A</v>
      </c>
      <c r="BH130" s="108" t="e">
        <f ca="true">+IF(AND(ISNUMBER(OFFSET('Hygiene Data'!$E$10,0,10*ROW('Hygiene Data'!E124))),'Data Summary'!DW130="Yes"),OFFSET('Hygiene Data'!$E$10,0,10*ROW('Hygiene Data'!E124)),NA())</f>
        <v>#N/A</v>
      </c>
      <c r="BI130" s="108" t="e">
        <f ca="true">+IF(AND(ISNUMBER(OFFSET('Hygiene Data'!$F$6,0,10*ROW('Hygiene Data'!F124))),'Data Summary'!DX130="Yes"),OFFSET('Hygiene Data'!$F$6,0,10*ROW('Hygiene Data'!F124)),NA())</f>
        <v>#N/A</v>
      </c>
      <c r="BJ130" s="108" t="e">
        <f ca="true">+IF(AND(ISNUMBER(OFFSET('Hygiene Data'!$F$8,0,10*ROW('Hygiene Data'!F124))),'Data Summary'!DY130="Yes"),OFFSET('Hygiene Data'!$F$8,0,10*ROW('Hygiene Data'!F124)),NA())</f>
        <v>#N/A</v>
      </c>
      <c r="BK130" s="108" t="e">
        <f ca="true">+IF(AND(ISNUMBER(OFFSET('Hygiene Data'!$F$10,0,10*ROW('Hygiene Data'!F124))),'Data Summary'!DZ130="Yes"),OFFSET('Hygiene Data'!$F$10,0,10*ROW('Hygiene Data'!F124)),NA())</f>
        <v>#N/A</v>
      </c>
      <c r="BL130" s="108" t="e">
        <f ca="true">+IF(AND(ISNUMBER(OFFSET('Hygiene Data'!$G$6,0,10*ROW('Hygiene Data'!G124))),'Data Summary'!EA130="Yes"),OFFSET('Hygiene Data'!$G$6,0,10*ROW('Hygiene Data'!G124)),NA())</f>
        <v>#N/A</v>
      </c>
      <c r="BM130" s="108" t="e">
        <f ca="true">+IF(AND(ISNUMBER(OFFSET('Hygiene Data'!$G$8,0,10*ROW('Hygiene Data'!G124))),'Data Summary'!EB130="Yes"),OFFSET('Hygiene Data'!$G$8,0,10*ROW('Hygiene Data'!G124)),NA())</f>
        <v>#N/A</v>
      </c>
      <c r="BN130" s="108" t="e">
        <f ca="true">+IF(AND(ISNUMBER(OFFSET('Hygiene Data'!$G$10,0,10*ROW('Hygiene Data'!G124))),'Data Summary'!EC130="Yes"),OFFSET('Hygiene Data'!$G$10,0,10*ROW('Hygiene Data'!G124)),NA())</f>
        <v>#N/A</v>
      </c>
      <c r="BO130" s="108" t="e">
        <f ca="true">+IF(AND(ISNUMBER(OFFSET('Hygiene Data'!$H$6,0,10*ROW('Hygiene Data'!H124))),'Data Summary'!ED130="Yes"),OFFSET('Hygiene Data'!$H$6,0,10*ROW('Hygiene Data'!H124)),NA())</f>
        <v>#N/A</v>
      </c>
      <c r="BP130" s="108" t="e">
        <f ca="true">+IF(AND(ISNUMBER(OFFSET('Hygiene Data'!$H$8,0,10*ROW('Hygiene Data'!H124))),'Data Summary'!EE130="Yes"),OFFSET('Hygiene Data'!$H$8,0,10*ROW('Hygiene Data'!H124)),NA())</f>
        <v>#N/A</v>
      </c>
      <c r="BQ130" s="108" t="e">
        <f ca="true">+IF(AND(ISNUMBER(OFFSET('Hygiene Data'!$H$10,0,10*ROW('Hygiene Data'!H124))),'Data Summary'!EF130="Yes"),OFFSET('Hygiene Data'!$H$10,0,10*ROW('Hygiene Data'!H124)),NA())</f>
        <v>#N/A</v>
      </c>
    </row>
    <row r="131" x14ac:dyDescent="0.2">
      <c r="A131" s="56" t="e">
        <f ca="true">+IF(OFFSET('Water Data'!$B$1,0,10*ROW('Water Data'!B125))="",NA(),OFFSET('Water Data'!$B$1,0,10*ROW('Water Data'!B125)))</f>
        <v>#N/A</v>
      </c>
      <c r="B131" s="56" t="e">
        <f ca="true">+IF(OFFSET('Water Data'!$A$3,0,10*ROW('Water Data'!A128))="",NA(),OFFSET('Water Data'!$A$3,0,10*ROW('Water Data'!A128)))</f>
        <v>#N/A</v>
      </c>
      <c r="C131" s="56" t="e">
        <f ca="true">+IF(OFFSET('Water Data'!$C$3,0,10*ROW('Water Data'!C128))="",NA(),OFFSET('Water Data'!$C$3,0,10*ROW('Water Data'!C128)))</f>
        <v>#N/A</v>
      </c>
      <c r="D131" s="57" t="e">
        <f ca="true">+IF(AND(ISNUMBER(OFFSET('Water Data'!$C$5,0,10*ROW('Water Data'!C125))),'Data Summary'!BS131="Yes"),100-OFFSET('Water Data'!$C$5,0,10*ROW('Water Data'!C125)),NA())</f>
        <v>#N/A</v>
      </c>
      <c r="E131" s="57" t="e">
        <f ca="true">+IF(AND(ISNUMBER(OFFSET('Water Data'!$C$7,0,10*ROW('Water Data'!C125))),'Data Summary'!BT131="Yes"),OFFSET('Water Data'!$C$7,0,10*ROW('Water Data'!C125)),NA())</f>
        <v>#N/A</v>
      </c>
      <c r="F131" s="57" t="e">
        <f ca="true">+IF(AND(ISNUMBER(OFFSET('Water Data'!$C$10,0,10*ROW('Water Data'!C125))),'Data Summary'!BU131="Yes"),OFFSET('Water Data'!$C$10,0,10*ROW('Water Data'!C125)),NA())</f>
        <v>#N/A</v>
      </c>
      <c r="G131" s="57" t="e">
        <f ca="true">+IF(AND(ISNUMBER(OFFSET('Water Data'!$D$5,0,10*ROW('Water Data'!D125))),'Data Summary'!BV131="Yes"),100-OFFSET('Water Data'!$D$5,0,10*ROW('Water Data'!D125)),NA())</f>
        <v>#N/A</v>
      </c>
      <c r="H131" s="57" t="e">
        <f ca="true">+IF(AND(ISNUMBER(OFFSET('Water Data'!$D$7,0,10*ROW('Water Data'!D125))),'Data Summary'!BW131="Yes"),OFFSET('Water Data'!$D$7,0,10*ROW('Water Data'!D125)),NA())</f>
        <v>#N/A</v>
      </c>
      <c r="I131" s="57" t="e">
        <f ca="true">+IF(AND(ISNUMBER(OFFSET('Water Data'!$D$10,0,10*ROW('Water Data'!D125))),'Data Summary'!BX131="Yes"),OFFSET('Water Data'!$D$10,0,10*ROW('Water Data'!D125)),NA())</f>
        <v>#N/A</v>
      </c>
      <c r="J131" s="57" t="e">
        <f ca="true">+IF(AND(ISNUMBER(OFFSET('Water Data'!$E$5,0,10*ROW('Water Data'!E125))),'Data Summary'!BY131="Yes"),100-OFFSET('Water Data'!$E$5,0,10*ROW('Water Data'!E125)),NA())</f>
        <v>#N/A</v>
      </c>
      <c r="K131" s="57" t="e">
        <f ca="true">+IF(AND(ISNUMBER(OFFSET('Water Data'!$E$7,0,10*ROW('Water Data'!E125))),'Data Summary'!BZ131="Yes"),OFFSET('Water Data'!$E$7,0,10*ROW('Water Data'!E125)),NA())</f>
        <v>#N/A</v>
      </c>
      <c r="L131" s="57" t="e">
        <f ca="true">+IF(AND(ISNUMBER(OFFSET('Water Data'!$E$10,0,10*ROW('Water Data'!E125))),'Data Summary'!CA131="Yes"),OFFSET('Water Data'!$E$10,0,10*ROW('Water Data'!E125)),NA())</f>
        <v>#N/A</v>
      </c>
      <c r="M131" s="57" t="e">
        <f ca="true">+IF(AND(ISNUMBER(OFFSET('Water Data'!$F$5,0,10*ROW('Water Data'!F125))),'Data Summary'!CB131="Yes"),100-OFFSET('Water Data'!$F$5,0,10*ROW('Water Data'!F125)),NA())</f>
        <v>#N/A</v>
      </c>
      <c r="N131" s="57" t="e">
        <f ca="true">+IF(AND(ISNUMBER(OFFSET('Water Data'!$F$7,0,10*ROW('Water Data'!F125))),'Data Summary'!CC131="Yes"),OFFSET('Water Data'!$F$7,0,10*ROW('Water Data'!F125)),NA())</f>
        <v>#N/A</v>
      </c>
      <c r="O131" s="57" t="e">
        <f ca="true">+IF(AND(ISNUMBER(OFFSET('Water Data'!$F$10,0,10*ROW('Water Data'!F125))),'Data Summary'!CD131="Yes"),OFFSET('Water Data'!$F$10,0,10*ROW('Water Data'!F125)),NA())</f>
        <v>#N/A</v>
      </c>
      <c r="P131" s="57" t="e">
        <f ca="true">+IF(AND(ISNUMBER(OFFSET('Water Data'!$G$5,0,10*ROW('Water Data'!G125))),'Data Summary'!CE131="Yes"),100-OFFSET('Water Data'!$G$5,0,10*ROW('Water Data'!G125)),NA())</f>
        <v>#N/A</v>
      </c>
      <c r="Q131" s="57" t="e">
        <f ca="true">+IF(AND(ISNUMBER(OFFSET('Water Data'!$G$7,0,10*ROW('Water Data'!G125))),'Data Summary'!CF131="Yes"),OFFSET('Water Data'!$G$7,0,10*ROW('Water Data'!G125)),NA())</f>
        <v>#N/A</v>
      </c>
      <c r="R131" s="57" t="e">
        <f ca="true">+IF(AND(ISNUMBER(OFFSET('Water Data'!$G$10,0,10*ROW('Water Data'!G125))),'Data Summary'!CG131="Yes"),OFFSET('Water Data'!$G$10,0,10*ROW('Water Data'!G125)),NA())</f>
        <v>#N/A</v>
      </c>
      <c r="S131" s="57" t="e">
        <f ca="true">+IF(AND(ISNUMBER(OFFSET('Water Data'!$H$5,0,10*ROW('Water Data'!H125))),'Data Summary'!CH131="Yes"),100-OFFSET('Water Data'!$H$5,0,10*ROW('Water Data'!H125)),NA())</f>
        <v>#N/A</v>
      </c>
      <c r="T131" s="57" t="e">
        <f ca="true">+IF(AND(ISNUMBER(OFFSET('Water Data'!$H$7,0,10*ROW('Water Data'!H125))),'Data Summary'!CI131="Yes"),OFFSET('Water Data'!$H$7,0,10*ROW('Water Data'!H125)),NA())</f>
        <v>#N/A</v>
      </c>
      <c r="U131" s="57" t="e">
        <f ca="true">+IF(AND(ISNUMBER(OFFSET('Water Data'!$H$10,0,10*ROW('Water Data'!H125))),'Data Summary'!CJ131="Yes"),OFFSET('Water Data'!$H$10,0,10*ROW('Water Data'!H125)),NA())</f>
        <v>#N/A</v>
      </c>
      <c r="V131" s="103" t="e">
        <f ca="true">+IF(AND(ISNUMBER(OFFSET('Sanitation Data'!$C$5,0,10*ROW('Sanitation Data'!C125))),'Data Summary'!CK131="Yes"),100-OFFSET('Sanitation Data'!$C$5,0,10*ROW('Sanitation Data'!C125)),NA())</f>
        <v>#N/A</v>
      </c>
      <c r="W131" s="103" t="e">
        <f ca="true">+IF(AND(ISNUMBER(OFFSET('Sanitation Data'!$C$7,0,10*ROW('Sanitation Data'!C125))),'Data Summary'!CL131="Yes"),OFFSET('Sanitation Data'!$C$7,0,10*ROW('Sanitation Data'!C125)),NA())</f>
        <v>#N/A</v>
      </c>
      <c r="X131" s="103" t="e">
        <f ca="true">+IF(AND(ISNUMBER(OFFSET('Sanitation Data'!$C$11,0,10*ROW('Sanitation Data'!C125))),'Data Summary'!CM131="Yes"),OFFSET('Sanitation Data'!$C$11,0,10*ROW('Sanitation Data'!C125)),NA())</f>
        <v>#N/A</v>
      </c>
      <c r="Y131" s="103" t="e">
        <f ca="true">+IF(AND(ISNUMBER(OFFSET('Sanitation Data'!$C$12,0,10*ROW('Sanitation Data'!C125))),'Data Summary'!CN131="Yes"),OFFSET('Sanitation Data'!$C$12,0,10*ROW('Sanitation Data'!C125)),NA())</f>
        <v>#N/A</v>
      </c>
      <c r="Z131" s="103" t="e">
        <f ca="true">+IF(AND(ISNUMBER(OFFSET('Sanitation Data'!$C$13,0,10*ROW('Sanitation Data'!C125))),'Data Summary'!CO131="Yes"),OFFSET('Sanitation Data'!$C$13,0,10*ROW('Sanitation Data'!C125)),NA())</f>
        <v>#N/A</v>
      </c>
      <c r="AA131" s="103" t="e">
        <f ca="true">+IF(AND(ISNUMBER(OFFSET('Sanitation Data'!$D$5,0,10*ROW('Sanitation Data'!D125))),'Data Summary'!CP131="Yes"),100-OFFSET('Sanitation Data'!$D$5,0,10*ROW('Sanitation Data'!D125)),NA())</f>
        <v>#N/A</v>
      </c>
      <c r="AB131" s="103" t="e">
        <f ca="true">+IF(AND(ISNUMBER(OFFSET('Sanitation Data'!$D$7,0,10*ROW('Sanitation Data'!D125))),'Data Summary'!CQ131="Yes"),OFFSET('Sanitation Data'!$D$7,0,10*ROW('Sanitation Data'!D125)),NA())</f>
        <v>#N/A</v>
      </c>
      <c r="AC131" s="103" t="e">
        <f ca="true">+IF(AND(ISNUMBER(OFFSET('Sanitation Data'!$D$11,0,10*ROW('Sanitation Data'!D125))),'Data Summary'!CR131="Yes"),OFFSET('Sanitation Data'!$D$11,0,10*ROW('Sanitation Data'!D125)),NA())</f>
        <v>#N/A</v>
      </c>
      <c r="AD131" s="103" t="e">
        <f ca="true">+IF(AND(ISNUMBER(OFFSET('Sanitation Data'!$D$12,0,10*ROW('Sanitation Data'!D125))),'Data Summary'!CS131="Yes"),OFFSET('Sanitation Data'!$D$12,0,10*ROW('Sanitation Data'!D125)),NA())</f>
        <v>#N/A</v>
      </c>
      <c r="AE131" s="103" t="e">
        <f ca="true">+IF(AND(ISNUMBER(OFFSET('Sanitation Data'!$D$13,0,10*ROW('Sanitation Data'!D125))),'Data Summary'!CT131="Yes"),OFFSET('Sanitation Data'!$D$13,0,10*ROW('Sanitation Data'!D125)),NA())</f>
        <v>#N/A</v>
      </c>
      <c r="AF131" s="103" t="e">
        <f ca="true">+IF(AND(ISNUMBER(OFFSET('Sanitation Data'!$E$5,0,10*ROW('Sanitation Data'!E125))),'Data Summary'!CU131="Yes"),100-OFFSET('Sanitation Data'!$E$5,0,10*ROW('Sanitation Data'!E125)),NA())</f>
        <v>#N/A</v>
      </c>
      <c r="AG131" s="103" t="e">
        <f ca="true">+IF(AND(ISNUMBER(OFFSET('Sanitation Data'!$E$7,0,10*ROW('Sanitation Data'!E125))),'Data Summary'!CV131="Yes"),OFFSET('Sanitation Data'!$E$7,0,10*ROW('Sanitation Data'!E125)),NA())</f>
        <v>#N/A</v>
      </c>
      <c r="AH131" s="103" t="e">
        <f ca="true">+IF(AND(ISNUMBER(OFFSET('Sanitation Data'!$E$11,0,10*ROW('Sanitation Data'!E125))),'Data Summary'!CW131="Yes"),OFFSET('Sanitation Data'!$E$11,0,10*ROW('Sanitation Data'!E125)),NA())</f>
        <v>#N/A</v>
      </c>
      <c r="AI131" s="103" t="e">
        <f ca="true">+IF(AND(ISNUMBER(OFFSET('Sanitation Data'!$E$12,0,10*ROW('Sanitation Data'!E125))),'Data Summary'!CX131="Yes"),OFFSET('Sanitation Data'!$E$12,0,10*ROW('Sanitation Data'!E125)),NA())</f>
        <v>#N/A</v>
      </c>
      <c r="AJ131" s="103" t="e">
        <f ca="true">+IF(AND(ISNUMBER(OFFSET('Sanitation Data'!$E$13,0,10*ROW('Sanitation Data'!E125))),'Data Summary'!CY131="Yes"),OFFSET('Sanitation Data'!$E$13,0,10*ROW('Sanitation Data'!E125)),NA())</f>
        <v>#N/A</v>
      </c>
      <c r="AK131" s="103" t="e">
        <f ca="true">+IF(AND(ISNUMBER(OFFSET('Sanitation Data'!$F$5,0,10*ROW('Sanitation Data'!F125))),'Data Summary'!CZ131="Yes"),100-OFFSET('Sanitation Data'!$F$5,0,10*ROW('Sanitation Data'!F125)),NA())</f>
        <v>#N/A</v>
      </c>
      <c r="AL131" s="103" t="e">
        <f ca="true">+IF(AND(ISNUMBER(OFFSET('Sanitation Data'!$F$7,0,10*ROW('Sanitation Data'!F125))),'Data Summary'!DA131="Yes"),OFFSET('Sanitation Data'!$F$7,0,10*ROW('Sanitation Data'!F125)),NA())</f>
        <v>#N/A</v>
      </c>
      <c r="AM131" s="103" t="e">
        <f ca="true">+IF(AND(ISNUMBER(OFFSET('Sanitation Data'!$F$11,0,10*ROW('Sanitation Data'!F125))),'Data Summary'!DB131="Yes"),OFFSET('Sanitation Data'!$F$11,0,10*ROW('Sanitation Data'!F125)),NA())</f>
        <v>#N/A</v>
      </c>
      <c r="AN131" s="103" t="e">
        <f ca="true">+IF(AND(ISNUMBER(OFFSET('Sanitation Data'!$F$12,0,10*ROW('Sanitation Data'!F125))),'Data Summary'!DC131="Yes"),OFFSET('Sanitation Data'!$F$12,0,10*ROW('Sanitation Data'!F125)),NA())</f>
        <v>#N/A</v>
      </c>
      <c r="AO131" s="103" t="e">
        <f ca="true">+IF(AND(ISNUMBER(OFFSET('Sanitation Data'!$F$13,0,10*ROW('Sanitation Data'!F125))),'Data Summary'!DD131="Yes"),OFFSET('Sanitation Data'!$F$13,0,10*ROW('Sanitation Data'!F125)),NA())</f>
        <v>#N/A</v>
      </c>
      <c r="AP131" s="103" t="e">
        <f ca="true">+IF(AND(ISNUMBER(OFFSET('Sanitation Data'!$G$5,0,10*ROW('Sanitation Data'!G125))),'Data Summary'!DE131="Yes"),100-OFFSET('Sanitation Data'!$G$5,0,10*ROW('Sanitation Data'!G125)),NA())</f>
        <v>#N/A</v>
      </c>
      <c r="AQ131" s="103" t="e">
        <f ca="true">+IF(AND(ISNUMBER(OFFSET('Sanitation Data'!$G$7,0,10*ROW('Sanitation Data'!G125))),'Data Summary'!DF131="Yes"),OFFSET('Sanitation Data'!$G$7,0,10*ROW('Sanitation Data'!G125)),NA())</f>
        <v>#N/A</v>
      </c>
      <c r="AR131" s="103" t="e">
        <f ca="true">+IF(AND(ISNUMBER(OFFSET('Sanitation Data'!$G$11,0,10*ROW('Sanitation Data'!G125))),'Data Summary'!DG131="Yes"),OFFSET('Sanitation Data'!$G$11,0,10*ROW('Sanitation Data'!G125)),NA())</f>
        <v>#N/A</v>
      </c>
      <c r="AS131" s="103" t="e">
        <f ca="true">+IF(AND(ISNUMBER(OFFSET('Sanitation Data'!$G$12,0,10*ROW('Sanitation Data'!G125))),'Data Summary'!DH131="Yes"),OFFSET('Sanitation Data'!$G$12,0,10*ROW('Sanitation Data'!G125)),NA())</f>
        <v>#N/A</v>
      </c>
      <c r="AT131" s="103" t="e">
        <f ca="true">+IF(AND(ISNUMBER(OFFSET('Sanitation Data'!$G$13,0,10*ROW('Sanitation Data'!G125))),'Data Summary'!DI131="Yes"),OFFSET('Sanitation Data'!$G$13,0,10*ROW('Sanitation Data'!G125)),NA())</f>
        <v>#N/A</v>
      </c>
      <c r="AU131" s="103" t="e">
        <f ca="true">+IF(AND(ISNUMBER(OFFSET('Sanitation Data'!$H$5,0,10*ROW('Sanitation Data'!H125))),'Data Summary'!DJ131="Yes"),100-OFFSET('Sanitation Data'!$H$5,0,10*ROW('Sanitation Data'!H125)),NA())</f>
        <v>#N/A</v>
      </c>
      <c r="AV131" s="103" t="e">
        <f ca="true">+IF(AND(ISNUMBER(OFFSET('Sanitation Data'!$H$7,0,10*ROW('Sanitation Data'!H125))),'Data Summary'!DK131="Yes"),OFFSET('Sanitation Data'!$H$7,0,10*ROW('Sanitation Data'!H125)),NA())</f>
        <v>#N/A</v>
      </c>
      <c r="AW131" s="103" t="e">
        <f ca="true">+IF(AND(ISNUMBER(OFFSET('Sanitation Data'!$H$11,0,10*ROW('Sanitation Data'!H125))),'Data Summary'!DL131="Yes"),OFFSET('Sanitation Data'!$H$11,0,10*ROW('Sanitation Data'!H125)),NA())</f>
        <v>#N/A</v>
      </c>
      <c r="AX131" s="103" t="e">
        <f ca="true">+IF(AND(ISNUMBER(OFFSET('Sanitation Data'!$H$12,0,10*ROW('Sanitation Data'!H125))),'Data Summary'!DM131="Yes"),OFFSET('Sanitation Data'!$H$12,0,10*ROW('Sanitation Data'!H125)),NA())</f>
        <v>#N/A</v>
      </c>
      <c r="AY131" s="103" t="e">
        <f ca="true">+IF(AND(ISNUMBER(OFFSET('Sanitation Data'!$H$13,0,10*ROW('Sanitation Data'!H125))),'Data Summary'!DN131="Yes"),OFFSET('Sanitation Data'!$H$13,0,10*ROW('Sanitation Data'!H125)),NA())</f>
        <v>#N/A</v>
      </c>
      <c r="AZ131" s="108" t="e">
        <f ca="true">+IF(AND(ISNUMBER(OFFSET('Hygiene Data'!$C$6,0,10*ROW('Hygiene Data'!C125))),'Data Summary'!DO131="Yes"),OFFSET('Hygiene Data'!$C$6,0,10*ROW('Hygiene Data'!C125)),NA())</f>
        <v>#N/A</v>
      </c>
      <c r="BA131" s="108" t="e">
        <f ca="true">+IF(AND(ISNUMBER(OFFSET('Hygiene Data'!$C$8,0,10*ROW('Hygiene Data'!C125))),'Data Summary'!DP131="Yes"),OFFSET('Hygiene Data'!$C$8,0,10*ROW('Hygiene Data'!C125)),NA())</f>
        <v>#N/A</v>
      </c>
      <c r="BB131" s="108" t="e">
        <f ca="true">+IF(AND(ISNUMBER(OFFSET('Hygiene Data'!$C$10,0,10*ROW('Hygiene Data'!C125))),'Data Summary'!DQ131="Yes"),OFFSET('Hygiene Data'!$C$10,0,10*ROW('Hygiene Data'!C125)),NA())</f>
        <v>#N/A</v>
      </c>
      <c r="BC131" s="108" t="e">
        <f ca="true">+IF(AND(ISNUMBER(OFFSET('Hygiene Data'!$D$6,0,10*ROW('Hygiene Data'!D125))),'Data Summary'!DR131="Yes"),OFFSET('Hygiene Data'!$D$6,0,10*ROW('Hygiene Data'!D125)),NA())</f>
        <v>#N/A</v>
      </c>
      <c r="BD131" s="108" t="e">
        <f ca="true">+IF(AND(ISNUMBER(OFFSET('Hygiene Data'!$D$8,0,10*ROW('Hygiene Data'!D125))),'Data Summary'!DS131="Yes"),OFFSET('Hygiene Data'!$D$8,0,10*ROW('Hygiene Data'!D125)),NA())</f>
        <v>#N/A</v>
      </c>
      <c r="BE131" s="108" t="e">
        <f ca="true">+IF(AND(ISNUMBER(OFFSET('Hygiene Data'!$D$10,0,10*ROW('Hygiene Data'!D125))),'Data Summary'!DT131="Yes"),OFFSET('Hygiene Data'!$D$10,0,10*ROW('Hygiene Data'!D125)),NA())</f>
        <v>#N/A</v>
      </c>
      <c r="BF131" s="108" t="e">
        <f ca="true">+IF(AND(ISNUMBER(OFFSET('Hygiene Data'!$E$6,0,10*ROW('Hygiene Data'!E125))),'Data Summary'!DU131="Yes"),OFFSET('Hygiene Data'!$E$6,0,10*ROW('Hygiene Data'!E125)),NA())</f>
        <v>#N/A</v>
      </c>
      <c r="BG131" s="108" t="e">
        <f ca="true">+IF(AND(ISNUMBER(OFFSET('Hygiene Data'!$E$8,0,10*ROW('Hygiene Data'!E125))),'Data Summary'!DV131="Yes"),OFFSET('Hygiene Data'!$E$8,0,10*ROW('Hygiene Data'!E125)),NA())</f>
        <v>#N/A</v>
      </c>
      <c r="BH131" s="108" t="e">
        <f ca="true">+IF(AND(ISNUMBER(OFFSET('Hygiene Data'!$E$10,0,10*ROW('Hygiene Data'!E125))),'Data Summary'!DW131="Yes"),OFFSET('Hygiene Data'!$E$10,0,10*ROW('Hygiene Data'!E125)),NA())</f>
        <v>#N/A</v>
      </c>
      <c r="BI131" s="108" t="e">
        <f ca="true">+IF(AND(ISNUMBER(OFFSET('Hygiene Data'!$F$6,0,10*ROW('Hygiene Data'!F125))),'Data Summary'!DX131="Yes"),OFFSET('Hygiene Data'!$F$6,0,10*ROW('Hygiene Data'!F125)),NA())</f>
        <v>#N/A</v>
      </c>
      <c r="BJ131" s="108" t="e">
        <f ca="true">+IF(AND(ISNUMBER(OFFSET('Hygiene Data'!$F$8,0,10*ROW('Hygiene Data'!F125))),'Data Summary'!DY131="Yes"),OFFSET('Hygiene Data'!$F$8,0,10*ROW('Hygiene Data'!F125)),NA())</f>
        <v>#N/A</v>
      </c>
      <c r="BK131" s="108" t="e">
        <f ca="true">+IF(AND(ISNUMBER(OFFSET('Hygiene Data'!$F$10,0,10*ROW('Hygiene Data'!F125))),'Data Summary'!DZ131="Yes"),OFFSET('Hygiene Data'!$F$10,0,10*ROW('Hygiene Data'!F125)),NA())</f>
        <v>#N/A</v>
      </c>
      <c r="BL131" s="108" t="e">
        <f ca="true">+IF(AND(ISNUMBER(OFFSET('Hygiene Data'!$G$6,0,10*ROW('Hygiene Data'!G125))),'Data Summary'!EA131="Yes"),OFFSET('Hygiene Data'!$G$6,0,10*ROW('Hygiene Data'!G125)),NA())</f>
        <v>#N/A</v>
      </c>
      <c r="BM131" s="108" t="e">
        <f ca="true">+IF(AND(ISNUMBER(OFFSET('Hygiene Data'!$G$8,0,10*ROW('Hygiene Data'!G125))),'Data Summary'!EB131="Yes"),OFFSET('Hygiene Data'!$G$8,0,10*ROW('Hygiene Data'!G125)),NA())</f>
        <v>#N/A</v>
      </c>
      <c r="BN131" s="108" t="e">
        <f ca="true">+IF(AND(ISNUMBER(OFFSET('Hygiene Data'!$G$10,0,10*ROW('Hygiene Data'!G125))),'Data Summary'!EC131="Yes"),OFFSET('Hygiene Data'!$G$10,0,10*ROW('Hygiene Data'!G125)),NA())</f>
        <v>#N/A</v>
      </c>
      <c r="BO131" s="108" t="e">
        <f ca="true">+IF(AND(ISNUMBER(OFFSET('Hygiene Data'!$H$6,0,10*ROW('Hygiene Data'!H125))),'Data Summary'!ED131="Yes"),OFFSET('Hygiene Data'!$H$6,0,10*ROW('Hygiene Data'!H125)),NA())</f>
        <v>#N/A</v>
      </c>
      <c r="BP131" s="108" t="e">
        <f ca="true">+IF(AND(ISNUMBER(OFFSET('Hygiene Data'!$H$8,0,10*ROW('Hygiene Data'!H125))),'Data Summary'!EE131="Yes"),OFFSET('Hygiene Data'!$H$8,0,10*ROW('Hygiene Data'!H125)),NA())</f>
        <v>#N/A</v>
      </c>
      <c r="BQ131" s="108" t="e">
        <f ca="true">+IF(AND(ISNUMBER(OFFSET('Hygiene Data'!$H$10,0,10*ROW('Hygiene Data'!H125))),'Data Summary'!EF131="Yes"),OFFSET('Hygiene Data'!$H$10,0,10*ROW('Hygiene Data'!H125)),NA())</f>
        <v>#N/A</v>
      </c>
    </row>
    <row r="132" x14ac:dyDescent="0.2">
      <c r="A132" s="56" t="e">
        <f ca="true">+IF(OFFSET('Water Data'!$B$1,0,10*ROW('Water Data'!B126))="",NA(),OFFSET('Water Data'!$B$1,0,10*ROW('Water Data'!B126)))</f>
        <v>#N/A</v>
      </c>
      <c r="B132" s="56" t="e">
        <f ca="true">+IF(OFFSET('Water Data'!$A$3,0,10*ROW('Water Data'!A129))="",NA(),OFFSET('Water Data'!$A$3,0,10*ROW('Water Data'!A129)))</f>
        <v>#N/A</v>
      </c>
      <c r="C132" s="56" t="e">
        <f ca="true">+IF(OFFSET('Water Data'!$C$3,0,10*ROW('Water Data'!C129))="",NA(),OFFSET('Water Data'!$C$3,0,10*ROW('Water Data'!C129)))</f>
        <v>#N/A</v>
      </c>
      <c r="D132" s="57" t="e">
        <f ca="true">+IF(AND(ISNUMBER(OFFSET('Water Data'!$C$5,0,10*ROW('Water Data'!C126))),'Data Summary'!BS132="Yes"),100-OFFSET('Water Data'!$C$5,0,10*ROW('Water Data'!C126)),NA())</f>
        <v>#N/A</v>
      </c>
      <c r="E132" s="57" t="e">
        <f ca="true">+IF(AND(ISNUMBER(OFFSET('Water Data'!$C$7,0,10*ROW('Water Data'!C126))),'Data Summary'!BT132="Yes"),OFFSET('Water Data'!$C$7,0,10*ROW('Water Data'!C126)),NA())</f>
        <v>#N/A</v>
      </c>
      <c r="F132" s="57" t="e">
        <f ca="true">+IF(AND(ISNUMBER(OFFSET('Water Data'!$C$10,0,10*ROW('Water Data'!C126))),'Data Summary'!BU132="Yes"),OFFSET('Water Data'!$C$10,0,10*ROW('Water Data'!C126)),NA())</f>
        <v>#N/A</v>
      </c>
      <c r="G132" s="57" t="e">
        <f ca="true">+IF(AND(ISNUMBER(OFFSET('Water Data'!$D$5,0,10*ROW('Water Data'!D126))),'Data Summary'!BV132="Yes"),100-OFFSET('Water Data'!$D$5,0,10*ROW('Water Data'!D126)),NA())</f>
        <v>#N/A</v>
      </c>
      <c r="H132" s="57" t="e">
        <f ca="true">+IF(AND(ISNUMBER(OFFSET('Water Data'!$D$7,0,10*ROW('Water Data'!D126))),'Data Summary'!BW132="Yes"),OFFSET('Water Data'!$D$7,0,10*ROW('Water Data'!D126)),NA())</f>
        <v>#N/A</v>
      </c>
      <c r="I132" s="57" t="e">
        <f ca="true">+IF(AND(ISNUMBER(OFFSET('Water Data'!$D$10,0,10*ROW('Water Data'!D126))),'Data Summary'!BX132="Yes"),OFFSET('Water Data'!$D$10,0,10*ROW('Water Data'!D126)),NA())</f>
        <v>#N/A</v>
      </c>
      <c r="J132" s="57" t="e">
        <f ca="true">+IF(AND(ISNUMBER(OFFSET('Water Data'!$E$5,0,10*ROW('Water Data'!E126))),'Data Summary'!BY132="Yes"),100-OFFSET('Water Data'!$E$5,0,10*ROW('Water Data'!E126)),NA())</f>
        <v>#N/A</v>
      </c>
      <c r="K132" s="57" t="e">
        <f ca="true">+IF(AND(ISNUMBER(OFFSET('Water Data'!$E$7,0,10*ROW('Water Data'!E126))),'Data Summary'!BZ132="Yes"),OFFSET('Water Data'!$E$7,0,10*ROW('Water Data'!E126)),NA())</f>
        <v>#N/A</v>
      </c>
      <c r="L132" s="57" t="e">
        <f ca="true">+IF(AND(ISNUMBER(OFFSET('Water Data'!$E$10,0,10*ROW('Water Data'!E126))),'Data Summary'!CA132="Yes"),OFFSET('Water Data'!$E$10,0,10*ROW('Water Data'!E126)),NA())</f>
        <v>#N/A</v>
      </c>
      <c r="M132" s="57" t="e">
        <f ca="true">+IF(AND(ISNUMBER(OFFSET('Water Data'!$F$5,0,10*ROW('Water Data'!F126))),'Data Summary'!CB132="Yes"),100-OFFSET('Water Data'!$F$5,0,10*ROW('Water Data'!F126)),NA())</f>
        <v>#N/A</v>
      </c>
      <c r="N132" s="57" t="e">
        <f ca="true">+IF(AND(ISNUMBER(OFFSET('Water Data'!$F$7,0,10*ROW('Water Data'!F126))),'Data Summary'!CC132="Yes"),OFFSET('Water Data'!$F$7,0,10*ROW('Water Data'!F126)),NA())</f>
        <v>#N/A</v>
      </c>
      <c r="O132" s="57" t="e">
        <f ca="true">+IF(AND(ISNUMBER(OFFSET('Water Data'!$F$10,0,10*ROW('Water Data'!F126))),'Data Summary'!CD132="Yes"),OFFSET('Water Data'!$F$10,0,10*ROW('Water Data'!F126)),NA())</f>
        <v>#N/A</v>
      </c>
      <c r="P132" s="57" t="e">
        <f ca="true">+IF(AND(ISNUMBER(OFFSET('Water Data'!$G$5,0,10*ROW('Water Data'!G126))),'Data Summary'!CE132="Yes"),100-OFFSET('Water Data'!$G$5,0,10*ROW('Water Data'!G126)),NA())</f>
        <v>#N/A</v>
      </c>
      <c r="Q132" s="57" t="e">
        <f ca="true">+IF(AND(ISNUMBER(OFFSET('Water Data'!$G$7,0,10*ROW('Water Data'!G126))),'Data Summary'!CF132="Yes"),OFFSET('Water Data'!$G$7,0,10*ROW('Water Data'!G126)),NA())</f>
        <v>#N/A</v>
      </c>
      <c r="R132" s="57" t="e">
        <f ca="true">+IF(AND(ISNUMBER(OFFSET('Water Data'!$G$10,0,10*ROW('Water Data'!G126))),'Data Summary'!CG132="Yes"),OFFSET('Water Data'!$G$10,0,10*ROW('Water Data'!G126)),NA())</f>
        <v>#N/A</v>
      </c>
      <c r="S132" s="57" t="e">
        <f ca="true">+IF(AND(ISNUMBER(OFFSET('Water Data'!$H$5,0,10*ROW('Water Data'!H126))),'Data Summary'!CH132="Yes"),100-OFFSET('Water Data'!$H$5,0,10*ROW('Water Data'!H126)),NA())</f>
        <v>#N/A</v>
      </c>
      <c r="T132" s="57" t="e">
        <f ca="true">+IF(AND(ISNUMBER(OFFSET('Water Data'!$H$7,0,10*ROW('Water Data'!H126))),'Data Summary'!CI132="Yes"),OFFSET('Water Data'!$H$7,0,10*ROW('Water Data'!H126)),NA())</f>
        <v>#N/A</v>
      </c>
      <c r="U132" s="57" t="e">
        <f ca="true">+IF(AND(ISNUMBER(OFFSET('Water Data'!$H$10,0,10*ROW('Water Data'!H126))),'Data Summary'!CJ132="Yes"),OFFSET('Water Data'!$H$10,0,10*ROW('Water Data'!H126)),NA())</f>
        <v>#N/A</v>
      </c>
      <c r="V132" s="103" t="e">
        <f ca="true">+IF(AND(ISNUMBER(OFFSET('Sanitation Data'!$C$5,0,10*ROW('Sanitation Data'!C126))),'Data Summary'!CK132="Yes"),100-OFFSET('Sanitation Data'!$C$5,0,10*ROW('Sanitation Data'!C126)),NA())</f>
        <v>#N/A</v>
      </c>
      <c r="W132" s="103" t="e">
        <f ca="true">+IF(AND(ISNUMBER(OFFSET('Sanitation Data'!$C$7,0,10*ROW('Sanitation Data'!C126))),'Data Summary'!CL132="Yes"),OFFSET('Sanitation Data'!$C$7,0,10*ROW('Sanitation Data'!C126)),NA())</f>
        <v>#N/A</v>
      </c>
      <c r="X132" s="103" t="e">
        <f ca="true">+IF(AND(ISNUMBER(OFFSET('Sanitation Data'!$C$11,0,10*ROW('Sanitation Data'!C126))),'Data Summary'!CM132="Yes"),OFFSET('Sanitation Data'!$C$11,0,10*ROW('Sanitation Data'!C126)),NA())</f>
        <v>#N/A</v>
      </c>
      <c r="Y132" s="103" t="e">
        <f ca="true">+IF(AND(ISNUMBER(OFFSET('Sanitation Data'!$C$12,0,10*ROW('Sanitation Data'!C126))),'Data Summary'!CN132="Yes"),OFFSET('Sanitation Data'!$C$12,0,10*ROW('Sanitation Data'!C126)),NA())</f>
        <v>#N/A</v>
      </c>
      <c r="Z132" s="103" t="e">
        <f ca="true">+IF(AND(ISNUMBER(OFFSET('Sanitation Data'!$C$13,0,10*ROW('Sanitation Data'!C126))),'Data Summary'!CO132="Yes"),OFFSET('Sanitation Data'!$C$13,0,10*ROW('Sanitation Data'!C126)),NA())</f>
        <v>#N/A</v>
      </c>
      <c r="AA132" s="103" t="e">
        <f ca="true">+IF(AND(ISNUMBER(OFFSET('Sanitation Data'!$D$5,0,10*ROW('Sanitation Data'!D126))),'Data Summary'!CP132="Yes"),100-OFFSET('Sanitation Data'!$D$5,0,10*ROW('Sanitation Data'!D126)),NA())</f>
        <v>#N/A</v>
      </c>
      <c r="AB132" s="103" t="e">
        <f ca="true">+IF(AND(ISNUMBER(OFFSET('Sanitation Data'!$D$7,0,10*ROW('Sanitation Data'!D126))),'Data Summary'!CQ132="Yes"),OFFSET('Sanitation Data'!$D$7,0,10*ROW('Sanitation Data'!D126)),NA())</f>
        <v>#N/A</v>
      </c>
      <c r="AC132" s="103" t="e">
        <f ca="true">+IF(AND(ISNUMBER(OFFSET('Sanitation Data'!$D$11,0,10*ROW('Sanitation Data'!D126))),'Data Summary'!CR132="Yes"),OFFSET('Sanitation Data'!$D$11,0,10*ROW('Sanitation Data'!D126)),NA())</f>
        <v>#N/A</v>
      </c>
      <c r="AD132" s="103" t="e">
        <f ca="true">+IF(AND(ISNUMBER(OFFSET('Sanitation Data'!$D$12,0,10*ROW('Sanitation Data'!D126))),'Data Summary'!CS132="Yes"),OFFSET('Sanitation Data'!$D$12,0,10*ROW('Sanitation Data'!D126)),NA())</f>
        <v>#N/A</v>
      </c>
      <c r="AE132" s="103" t="e">
        <f ca="true">+IF(AND(ISNUMBER(OFFSET('Sanitation Data'!$D$13,0,10*ROW('Sanitation Data'!D126))),'Data Summary'!CT132="Yes"),OFFSET('Sanitation Data'!$D$13,0,10*ROW('Sanitation Data'!D126)),NA())</f>
        <v>#N/A</v>
      </c>
      <c r="AF132" s="103" t="e">
        <f ca="true">+IF(AND(ISNUMBER(OFFSET('Sanitation Data'!$E$5,0,10*ROW('Sanitation Data'!E126))),'Data Summary'!CU132="Yes"),100-OFFSET('Sanitation Data'!$E$5,0,10*ROW('Sanitation Data'!E126)),NA())</f>
        <v>#N/A</v>
      </c>
      <c r="AG132" s="103" t="e">
        <f ca="true">+IF(AND(ISNUMBER(OFFSET('Sanitation Data'!$E$7,0,10*ROW('Sanitation Data'!E126))),'Data Summary'!CV132="Yes"),OFFSET('Sanitation Data'!$E$7,0,10*ROW('Sanitation Data'!E126)),NA())</f>
        <v>#N/A</v>
      </c>
      <c r="AH132" s="103" t="e">
        <f ca="true">+IF(AND(ISNUMBER(OFFSET('Sanitation Data'!$E$11,0,10*ROW('Sanitation Data'!E126))),'Data Summary'!CW132="Yes"),OFFSET('Sanitation Data'!$E$11,0,10*ROW('Sanitation Data'!E126)),NA())</f>
        <v>#N/A</v>
      </c>
      <c r="AI132" s="103" t="e">
        <f ca="true">+IF(AND(ISNUMBER(OFFSET('Sanitation Data'!$E$12,0,10*ROW('Sanitation Data'!E126))),'Data Summary'!CX132="Yes"),OFFSET('Sanitation Data'!$E$12,0,10*ROW('Sanitation Data'!E126)),NA())</f>
        <v>#N/A</v>
      </c>
      <c r="AJ132" s="103" t="e">
        <f ca="true">+IF(AND(ISNUMBER(OFFSET('Sanitation Data'!$E$13,0,10*ROW('Sanitation Data'!E126))),'Data Summary'!CY132="Yes"),OFFSET('Sanitation Data'!$E$13,0,10*ROW('Sanitation Data'!E126)),NA())</f>
        <v>#N/A</v>
      </c>
      <c r="AK132" s="103" t="e">
        <f ca="true">+IF(AND(ISNUMBER(OFFSET('Sanitation Data'!$F$5,0,10*ROW('Sanitation Data'!F126))),'Data Summary'!CZ132="Yes"),100-OFFSET('Sanitation Data'!$F$5,0,10*ROW('Sanitation Data'!F126)),NA())</f>
        <v>#N/A</v>
      </c>
      <c r="AL132" s="103" t="e">
        <f ca="true">+IF(AND(ISNUMBER(OFFSET('Sanitation Data'!$F$7,0,10*ROW('Sanitation Data'!F126))),'Data Summary'!DA132="Yes"),OFFSET('Sanitation Data'!$F$7,0,10*ROW('Sanitation Data'!F126)),NA())</f>
        <v>#N/A</v>
      </c>
      <c r="AM132" s="103" t="e">
        <f ca="true">+IF(AND(ISNUMBER(OFFSET('Sanitation Data'!$F$11,0,10*ROW('Sanitation Data'!F126))),'Data Summary'!DB132="Yes"),OFFSET('Sanitation Data'!$F$11,0,10*ROW('Sanitation Data'!F126)),NA())</f>
        <v>#N/A</v>
      </c>
      <c r="AN132" s="103" t="e">
        <f ca="true">+IF(AND(ISNUMBER(OFFSET('Sanitation Data'!$F$12,0,10*ROW('Sanitation Data'!F126))),'Data Summary'!DC132="Yes"),OFFSET('Sanitation Data'!$F$12,0,10*ROW('Sanitation Data'!F126)),NA())</f>
        <v>#N/A</v>
      </c>
      <c r="AO132" s="103" t="e">
        <f ca="true">+IF(AND(ISNUMBER(OFFSET('Sanitation Data'!$F$13,0,10*ROW('Sanitation Data'!F126))),'Data Summary'!DD132="Yes"),OFFSET('Sanitation Data'!$F$13,0,10*ROW('Sanitation Data'!F126)),NA())</f>
        <v>#N/A</v>
      </c>
      <c r="AP132" s="103" t="e">
        <f ca="true">+IF(AND(ISNUMBER(OFFSET('Sanitation Data'!$G$5,0,10*ROW('Sanitation Data'!G126))),'Data Summary'!DE132="Yes"),100-OFFSET('Sanitation Data'!$G$5,0,10*ROW('Sanitation Data'!G126)),NA())</f>
        <v>#N/A</v>
      </c>
      <c r="AQ132" s="103" t="e">
        <f ca="true">+IF(AND(ISNUMBER(OFFSET('Sanitation Data'!$G$7,0,10*ROW('Sanitation Data'!G126))),'Data Summary'!DF132="Yes"),OFFSET('Sanitation Data'!$G$7,0,10*ROW('Sanitation Data'!G126)),NA())</f>
        <v>#N/A</v>
      </c>
      <c r="AR132" s="103" t="e">
        <f ca="true">+IF(AND(ISNUMBER(OFFSET('Sanitation Data'!$G$11,0,10*ROW('Sanitation Data'!G126))),'Data Summary'!DG132="Yes"),OFFSET('Sanitation Data'!$G$11,0,10*ROW('Sanitation Data'!G126)),NA())</f>
        <v>#N/A</v>
      </c>
      <c r="AS132" s="103" t="e">
        <f ca="true">+IF(AND(ISNUMBER(OFFSET('Sanitation Data'!$G$12,0,10*ROW('Sanitation Data'!G126))),'Data Summary'!DH132="Yes"),OFFSET('Sanitation Data'!$G$12,0,10*ROW('Sanitation Data'!G126)),NA())</f>
        <v>#N/A</v>
      </c>
      <c r="AT132" s="103" t="e">
        <f ca="true">+IF(AND(ISNUMBER(OFFSET('Sanitation Data'!$G$13,0,10*ROW('Sanitation Data'!G126))),'Data Summary'!DI132="Yes"),OFFSET('Sanitation Data'!$G$13,0,10*ROW('Sanitation Data'!G126)),NA())</f>
        <v>#N/A</v>
      </c>
      <c r="AU132" s="103" t="e">
        <f ca="true">+IF(AND(ISNUMBER(OFFSET('Sanitation Data'!$H$5,0,10*ROW('Sanitation Data'!H126))),'Data Summary'!DJ132="Yes"),100-OFFSET('Sanitation Data'!$H$5,0,10*ROW('Sanitation Data'!H126)),NA())</f>
        <v>#N/A</v>
      </c>
      <c r="AV132" s="103" t="e">
        <f ca="true">+IF(AND(ISNUMBER(OFFSET('Sanitation Data'!$H$7,0,10*ROW('Sanitation Data'!H126))),'Data Summary'!DK132="Yes"),OFFSET('Sanitation Data'!$H$7,0,10*ROW('Sanitation Data'!H126)),NA())</f>
        <v>#N/A</v>
      </c>
      <c r="AW132" s="103" t="e">
        <f ca="true">+IF(AND(ISNUMBER(OFFSET('Sanitation Data'!$H$11,0,10*ROW('Sanitation Data'!H126))),'Data Summary'!DL132="Yes"),OFFSET('Sanitation Data'!$H$11,0,10*ROW('Sanitation Data'!H126)),NA())</f>
        <v>#N/A</v>
      </c>
      <c r="AX132" s="103" t="e">
        <f ca="true">+IF(AND(ISNUMBER(OFFSET('Sanitation Data'!$H$12,0,10*ROW('Sanitation Data'!H126))),'Data Summary'!DM132="Yes"),OFFSET('Sanitation Data'!$H$12,0,10*ROW('Sanitation Data'!H126)),NA())</f>
        <v>#N/A</v>
      </c>
      <c r="AY132" s="103" t="e">
        <f ca="true">+IF(AND(ISNUMBER(OFFSET('Sanitation Data'!$H$13,0,10*ROW('Sanitation Data'!H126))),'Data Summary'!DN132="Yes"),OFFSET('Sanitation Data'!$H$13,0,10*ROW('Sanitation Data'!H126)),NA())</f>
        <v>#N/A</v>
      </c>
      <c r="AZ132" s="108" t="e">
        <f ca="true">+IF(AND(ISNUMBER(OFFSET('Hygiene Data'!$C$6,0,10*ROW('Hygiene Data'!C126))),'Data Summary'!DO132="Yes"),OFFSET('Hygiene Data'!$C$6,0,10*ROW('Hygiene Data'!C126)),NA())</f>
        <v>#N/A</v>
      </c>
      <c r="BA132" s="108" t="e">
        <f ca="true">+IF(AND(ISNUMBER(OFFSET('Hygiene Data'!$C$8,0,10*ROW('Hygiene Data'!C126))),'Data Summary'!DP132="Yes"),OFFSET('Hygiene Data'!$C$8,0,10*ROW('Hygiene Data'!C126)),NA())</f>
        <v>#N/A</v>
      </c>
      <c r="BB132" s="108" t="e">
        <f ca="true">+IF(AND(ISNUMBER(OFFSET('Hygiene Data'!$C$10,0,10*ROW('Hygiene Data'!C126))),'Data Summary'!DQ132="Yes"),OFFSET('Hygiene Data'!$C$10,0,10*ROW('Hygiene Data'!C126)),NA())</f>
        <v>#N/A</v>
      </c>
      <c r="BC132" s="108" t="e">
        <f ca="true">+IF(AND(ISNUMBER(OFFSET('Hygiene Data'!$D$6,0,10*ROW('Hygiene Data'!D126))),'Data Summary'!DR132="Yes"),OFFSET('Hygiene Data'!$D$6,0,10*ROW('Hygiene Data'!D126)),NA())</f>
        <v>#N/A</v>
      </c>
      <c r="BD132" s="108" t="e">
        <f ca="true">+IF(AND(ISNUMBER(OFFSET('Hygiene Data'!$D$8,0,10*ROW('Hygiene Data'!D126))),'Data Summary'!DS132="Yes"),OFFSET('Hygiene Data'!$D$8,0,10*ROW('Hygiene Data'!D126)),NA())</f>
        <v>#N/A</v>
      </c>
      <c r="BE132" s="108" t="e">
        <f ca="true">+IF(AND(ISNUMBER(OFFSET('Hygiene Data'!$D$10,0,10*ROW('Hygiene Data'!D126))),'Data Summary'!DT132="Yes"),OFFSET('Hygiene Data'!$D$10,0,10*ROW('Hygiene Data'!D126)),NA())</f>
        <v>#N/A</v>
      </c>
      <c r="BF132" s="108" t="e">
        <f ca="true">+IF(AND(ISNUMBER(OFFSET('Hygiene Data'!$E$6,0,10*ROW('Hygiene Data'!E126))),'Data Summary'!DU132="Yes"),OFFSET('Hygiene Data'!$E$6,0,10*ROW('Hygiene Data'!E126)),NA())</f>
        <v>#N/A</v>
      </c>
      <c r="BG132" s="108" t="e">
        <f ca="true">+IF(AND(ISNUMBER(OFFSET('Hygiene Data'!$E$8,0,10*ROW('Hygiene Data'!E126))),'Data Summary'!DV132="Yes"),OFFSET('Hygiene Data'!$E$8,0,10*ROW('Hygiene Data'!E126)),NA())</f>
        <v>#N/A</v>
      </c>
      <c r="BH132" s="108" t="e">
        <f ca="true">+IF(AND(ISNUMBER(OFFSET('Hygiene Data'!$E$10,0,10*ROW('Hygiene Data'!E126))),'Data Summary'!DW132="Yes"),OFFSET('Hygiene Data'!$E$10,0,10*ROW('Hygiene Data'!E126)),NA())</f>
        <v>#N/A</v>
      </c>
      <c r="BI132" s="108" t="e">
        <f ca="true">+IF(AND(ISNUMBER(OFFSET('Hygiene Data'!$F$6,0,10*ROW('Hygiene Data'!F126))),'Data Summary'!DX132="Yes"),OFFSET('Hygiene Data'!$F$6,0,10*ROW('Hygiene Data'!F126)),NA())</f>
        <v>#N/A</v>
      </c>
      <c r="BJ132" s="108" t="e">
        <f ca="true">+IF(AND(ISNUMBER(OFFSET('Hygiene Data'!$F$8,0,10*ROW('Hygiene Data'!F126))),'Data Summary'!DY132="Yes"),OFFSET('Hygiene Data'!$F$8,0,10*ROW('Hygiene Data'!F126)),NA())</f>
        <v>#N/A</v>
      </c>
      <c r="BK132" s="108" t="e">
        <f ca="true">+IF(AND(ISNUMBER(OFFSET('Hygiene Data'!$F$10,0,10*ROW('Hygiene Data'!F126))),'Data Summary'!DZ132="Yes"),OFFSET('Hygiene Data'!$F$10,0,10*ROW('Hygiene Data'!F126)),NA())</f>
        <v>#N/A</v>
      </c>
      <c r="BL132" s="108" t="e">
        <f ca="true">+IF(AND(ISNUMBER(OFFSET('Hygiene Data'!$G$6,0,10*ROW('Hygiene Data'!G126))),'Data Summary'!EA132="Yes"),OFFSET('Hygiene Data'!$G$6,0,10*ROW('Hygiene Data'!G126)),NA())</f>
        <v>#N/A</v>
      </c>
      <c r="BM132" s="108" t="e">
        <f ca="true">+IF(AND(ISNUMBER(OFFSET('Hygiene Data'!$G$8,0,10*ROW('Hygiene Data'!G126))),'Data Summary'!EB132="Yes"),OFFSET('Hygiene Data'!$G$8,0,10*ROW('Hygiene Data'!G126)),NA())</f>
        <v>#N/A</v>
      </c>
      <c r="BN132" s="108" t="e">
        <f ca="true">+IF(AND(ISNUMBER(OFFSET('Hygiene Data'!$G$10,0,10*ROW('Hygiene Data'!G126))),'Data Summary'!EC132="Yes"),OFFSET('Hygiene Data'!$G$10,0,10*ROW('Hygiene Data'!G126)),NA())</f>
        <v>#N/A</v>
      </c>
      <c r="BO132" s="108" t="e">
        <f ca="true">+IF(AND(ISNUMBER(OFFSET('Hygiene Data'!$H$6,0,10*ROW('Hygiene Data'!H126))),'Data Summary'!ED132="Yes"),OFFSET('Hygiene Data'!$H$6,0,10*ROW('Hygiene Data'!H126)),NA())</f>
        <v>#N/A</v>
      </c>
      <c r="BP132" s="108" t="e">
        <f ca="true">+IF(AND(ISNUMBER(OFFSET('Hygiene Data'!$H$8,0,10*ROW('Hygiene Data'!H126))),'Data Summary'!EE132="Yes"),OFFSET('Hygiene Data'!$H$8,0,10*ROW('Hygiene Data'!H126)),NA())</f>
        <v>#N/A</v>
      </c>
      <c r="BQ132" s="108" t="e">
        <f ca="true">+IF(AND(ISNUMBER(OFFSET('Hygiene Data'!$H$10,0,10*ROW('Hygiene Data'!H126))),'Data Summary'!EF132="Yes"),OFFSET('Hygiene Data'!$H$10,0,10*ROW('Hygiene Data'!H126)),NA())</f>
        <v>#N/A</v>
      </c>
    </row>
    <row r="133" x14ac:dyDescent="0.2">
      <c r="A133" s="56" t="e">
        <f ca="true">+IF(OFFSET('Water Data'!$B$1,0,10*ROW('Water Data'!B127))="",NA(),OFFSET('Water Data'!$B$1,0,10*ROW('Water Data'!B127)))</f>
        <v>#N/A</v>
      </c>
      <c r="B133" s="56" t="e">
        <f ca="true">+IF(OFFSET('Water Data'!$A$3,0,10*ROW('Water Data'!A130))="",NA(),OFFSET('Water Data'!$A$3,0,10*ROW('Water Data'!A130)))</f>
        <v>#N/A</v>
      </c>
      <c r="C133" s="56" t="e">
        <f ca="true">+IF(OFFSET('Water Data'!$C$3,0,10*ROW('Water Data'!C130))="",NA(),OFFSET('Water Data'!$C$3,0,10*ROW('Water Data'!C130)))</f>
        <v>#N/A</v>
      </c>
      <c r="D133" s="57" t="e">
        <f ca="true">+IF(AND(ISNUMBER(OFFSET('Water Data'!$C$5,0,10*ROW('Water Data'!C127))),'Data Summary'!BS133="Yes"),100-OFFSET('Water Data'!$C$5,0,10*ROW('Water Data'!C127)),NA())</f>
        <v>#N/A</v>
      </c>
      <c r="E133" s="57" t="e">
        <f ca="true">+IF(AND(ISNUMBER(OFFSET('Water Data'!$C$7,0,10*ROW('Water Data'!C127))),'Data Summary'!BT133="Yes"),OFFSET('Water Data'!$C$7,0,10*ROW('Water Data'!C127)),NA())</f>
        <v>#N/A</v>
      </c>
      <c r="F133" s="57" t="e">
        <f ca="true">+IF(AND(ISNUMBER(OFFSET('Water Data'!$C$10,0,10*ROW('Water Data'!C127))),'Data Summary'!BU133="Yes"),OFFSET('Water Data'!$C$10,0,10*ROW('Water Data'!C127)),NA())</f>
        <v>#N/A</v>
      </c>
      <c r="G133" s="57" t="e">
        <f ca="true">+IF(AND(ISNUMBER(OFFSET('Water Data'!$D$5,0,10*ROW('Water Data'!D127))),'Data Summary'!BV133="Yes"),100-OFFSET('Water Data'!$D$5,0,10*ROW('Water Data'!D127)),NA())</f>
        <v>#N/A</v>
      </c>
      <c r="H133" s="57" t="e">
        <f ca="true">+IF(AND(ISNUMBER(OFFSET('Water Data'!$D$7,0,10*ROW('Water Data'!D127))),'Data Summary'!BW133="Yes"),OFFSET('Water Data'!$D$7,0,10*ROW('Water Data'!D127)),NA())</f>
        <v>#N/A</v>
      </c>
      <c r="I133" s="57" t="e">
        <f ca="true">+IF(AND(ISNUMBER(OFFSET('Water Data'!$D$10,0,10*ROW('Water Data'!D127))),'Data Summary'!BX133="Yes"),OFFSET('Water Data'!$D$10,0,10*ROW('Water Data'!D127)),NA())</f>
        <v>#N/A</v>
      </c>
      <c r="J133" s="57" t="e">
        <f ca="true">+IF(AND(ISNUMBER(OFFSET('Water Data'!$E$5,0,10*ROW('Water Data'!E127))),'Data Summary'!BY133="Yes"),100-OFFSET('Water Data'!$E$5,0,10*ROW('Water Data'!E127)),NA())</f>
        <v>#N/A</v>
      </c>
      <c r="K133" s="57" t="e">
        <f ca="true">+IF(AND(ISNUMBER(OFFSET('Water Data'!$E$7,0,10*ROW('Water Data'!E127))),'Data Summary'!BZ133="Yes"),OFFSET('Water Data'!$E$7,0,10*ROW('Water Data'!E127)),NA())</f>
        <v>#N/A</v>
      </c>
      <c r="L133" s="57" t="e">
        <f ca="true">+IF(AND(ISNUMBER(OFFSET('Water Data'!$E$10,0,10*ROW('Water Data'!E127))),'Data Summary'!CA133="Yes"),OFFSET('Water Data'!$E$10,0,10*ROW('Water Data'!E127)),NA())</f>
        <v>#N/A</v>
      </c>
      <c r="M133" s="57" t="e">
        <f ca="true">+IF(AND(ISNUMBER(OFFSET('Water Data'!$F$5,0,10*ROW('Water Data'!F127))),'Data Summary'!CB133="Yes"),100-OFFSET('Water Data'!$F$5,0,10*ROW('Water Data'!F127)),NA())</f>
        <v>#N/A</v>
      </c>
      <c r="N133" s="57" t="e">
        <f ca="true">+IF(AND(ISNUMBER(OFFSET('Water Data'!$F$7,0,10*ROW('Water Data'!F127))),'Data Summary'!CC133="Yes"),OFFSET('Water Data'!$F$7,0,10*ROW('Water Data'!F127)),NA())</f>
        <v>#N/A</v>
      </c>
      <c r="O133" s="57" t="e">
        <f ca="true">+IF(AND(ISNUMBER(OFFSET('Water Data'!$F$10,0,10*ROW('Water Data'!F127))),'Data Summary'!CD133="Yes"),OFFSET('Water Data'!$F$10,0,10*ROW('Water Data'!F127)),NA())</f>
        <v>#N/A</v>
      </c>
      <c r="P133" s="57" t="e">
        <f ca="true">+IF(AND(ISNUMBER(OFFSET('Water Data'!$G$5,0,10*ROW('Water Data'!G127))),'Data Summary'!CE133="Yes"),100-OFFSET('Water Data'!$G$5,0,10*ROW('Water Data'!G127)),NA())</f>
        <v>#N/A</v>
      </c>
      <c r="Q133" s="57" t="e">
        <f ca="true">+IF(AND(ISNUMBER(OFFSET('Water Data'!$G$7,0,10*ROW('Water Data'!G127))),'Data Summary'!CF133="Yes"),OFFSET('Water Data'!$G$7,0,10*ROW('Water Data'!G127)),NA())</f>
        <v>#N/A</v>
      </c>
      <c r="R133" s="57" t="e">
        <f ca="true">+IF(AND(ISNUMBER(OFFSET('Water Data'!$G$10,0,10*ROW('Water Data'!G127))),'Data Summary'!CG133="Yes"),OFFSET('Water Data'!$G$10,0,10*ROW('Water Data'!G127)),NA())</f>
        <v>#N/A</v>
      </c>
      <c r="S133" s="57" t="e">
        <f ca="true">+IF(AND(ISNUMBER(OFFSET('Water Data'!$H$5,0,10*ROW('Water Data'!H127))),'Data Summary'!CH133="Yes"),100-OFFSET('Water Data'!$H$5,0,10*ROW('Water Data'!H127)),NA())</f>
        <v>#N/A</v>
      </c>
      <c r="T133" s="57" t="e">
        <f ca="true">+IF(AND(ISNUMBER(OFFSET('Water Data'!$H$7,0,10*ROW('Water Data'!H127))),'Data Summary'!CI133="Yes"),OFFSET('Water Data'!$H$7,0,10*ROW('Water Data'!H127)),NA())</f>
        <v>#N/A</v>
      </c>
      <c r="U133" s="57" t="e">
        <f ca="true">+IF(AND(ISNUMBER(OFFSET('Water Data'!$H$10,0,10*ROW('Water Data'!H127))),'Data Summary'!CJ133="Yes"),OFFSET('Water Data'!$H$10,0,10*ROW('Water Data'!H127)),NA())</f>
        <v>#N/A</v>
      </c>
      <c r="V133" s="103" t="e">
        <f ca="true">+IF(AND(ISNUMBER(OFFSET('Sanitation Data'!$C$5,0,10*ROW('Sanitation Data'!C127))),'Data Summary'!CK133="Yes"),100-OFFSET('Sanitation Data'!$C$5,0,10*ROW('Sanitation Data'!C127)),NA())</f>
        <v>#N/A</v>
      </c>
      <c r="W133" s="103" t="e">
        <f ca="true">+IF(AND(ISNUMBER(OFFSET('Sanitation Data'!$C$7,0,10*ROW('Sanitation Data'!C127))),'Data Summary'!CL133="Yes"),OFFSET('Sanitation Data'!$C$7,0,10*ROW('Sanitation Data'!C127)),NA())</f>
        <v>#N/A</v>
      </c>
      <c r="X133" s="103" t="e">
        <f ca="true">+IF(AND(ISNUMBER(OFFSET('Sanitation Data'!$C$11,0,10*ROW('Sanitation Data'!C127))),'Data Summary'!CM133="Yes"),OFFSET('Sanitation Data'!$C$11,0,10*ROW('Sanitation Data'!C127)),NA())</f>
        <v>#N/A</v>
      </c>
      <c r="Y133" s="103" t="e">
        <f ca="true">+IF(AND(ISNUMBER(OFFSET('Sanitation Data'!$C$12,0,10*ROW('Sanitation Data'!C127))),'Data Summary'!CN133="Yes"),OFFSET('Sanitation Data'!$C$12,0,10*ROW('Sanitation Data'!C127)),NA())</f>
        <v>#N/A</v>
      </c>
      <c r="Z133" s="103" t="e">
        <f ca="true">+IF(AND(ISNUMBER(OFFSET('Sanitation Data'!$C$13,0,10*ROW('Sanitation Data'!C127))),'Data Summary'!CO133="Yes"),OFFSET('Sanitation Data'!$C$13,0,10*ROW('Sanitation Data'!C127)),NA())</f>
        <v>#N/A</v>
      </c>
      <c r="AA133" s="103" t="e">
        <f ca="true">+IF(AND(ISNUMBER(OFFSET('Sanitation Data'!$D$5,0,10*ROW('Sanitation Data'!D127))),'Data Summary'!CP133="Yes"),100-OFFSET('Sanitation Data'!$D$5,0,10*ROW('Sanitation Data'!D127)),NA())</f>
        <v>#N/A</v>
      </c>
      <c r="AB133" s="103" t="e">
        <f ca="true">+IF(AND(ISNUMBER(OFFSET('Sanitation Data'!$D$7,0,10*ROW('Sanitation Data'!D127))),'Data Summary'!CQ133="Yes"),OFFSET('Sanitation Data'!$D$7,0,10*ROW('Sanitation Data'!D127)),NA())</f>
        <v>#N/A</v>
      </c>
      <c r="AC133" s="103" t="e">
        <f ca="true">+IF(AND(ISNUMBER(OFFSET('Sanitation Data'!$D$11,0,10*ROW('Sanitation Data'!D127))),'Data Summary'!CR133="Yes"),OFFSET('Sanitation Data'!$D$11,0,10*ROW('Sanitation Data'!D127)),NA())</f>
        <v>#N/A</v>
      </c>
      <c r="AD133" s="103" t="e">
        <f ca="true">+IF(AND(ISNUMBER(OFFSET('Sanitation Data'!$D$12,0,10*ROW('Sanitation Data'!D127))),'Data Summary'!CS133="Yes"),OFFSET('Sanitation Data'!$D$12,0,10*ROW('Sanitation Data'!D127)),NA())</f>
        <v>#N/A</v>
      </c>
      <c r="AE133" s="103" t="e">
        <f ca="true">+IF(AND(ISNUMBER(OFFSET('Sanitation Data'!$D$13,0,10*ROW('Sanitation Data'!D127))),'Data Summary'!CT133="Yes"),OFFSET('Sanitation Data'!$D$13,0,10*ROW('Sanitation Data'!D127)),NA())</f>
        <v>#N/A</v>
      </c>
      <c r="AF133" s="103" t="e">
        <f ca="true">+IF(AND(ISNUMBER(OFFSET('Sanitation Data'!$E$5,0,10*ROW('Sanitation Data'!E127))),'Data Summary'!CU133="Yes"),100-OFFSET('Sanitation Data'!$E$5,0,10*ROW('Sanitation Data'!E127)),NA())</f>
        <v>#N/A</v>
      </c>
      <c r="AG133" s="103" t="e">
        <f ca="true">+IF(AND(ISNUMBER(OFFSET('Sanitation Data'!$E$7,0,10*ROW('Sanitation Data'!E127))),'Data Summary'!CV133="Yes"),OFFSET('Sanitation Data'!$E$7,0,10*ROW('Sanitation Data'!E127)),NA())</f>
        <v>#N/A</v>
      </c>
      <c r="AH133" s="103" t="e">
        <f ca="true">+IF(AND(ISNUMBER(OFFSET('Sanitation Data'!$E$11,0,10*ROW('Sanitation Data'!E127))),'Data Summary'!CW133="Yes"),OFFSET('Sanitation Data'!$E$11,0,10*ROW('Sanitation Data'!E127)),NA())</f>
        <v>#N/A</v>
      </c>
      <c r="AI133" s="103" t="e">
        <f ca="true">+IF(AND(ISNUMBER(OFFSET('Sanitation Data'!$E$12,0,10*ROW('Sanitation Data'!E127))),'Data Summary'!CX133="Yes"),OFFSET('Sanitation Data'!$E$12,0,10*ROW('Sanitation Data'!E127)),NA())</f>
        <v>#N/A</v>
      </c>
      <c r="AJ133" s="103" t="e">
        <f ca="true">+IF(AND(ISNUMBER(OFFSET('Sanitation Data'!$E$13,0,10*ROW('Sanitation Data'!E127))),'Data Summary'!CY133="Yes"),OFFSET('Sanitation Data'!$E$13,0,10*ROW('Sanitation Data'!E127)),NA())</f>
        <v>#N/A</v>
      </c>
      <c r="AK133" s="103" t="e">
        <f ca="true">+IF(AND(ISNUMBER(OFFSET('Sanitation Data'!$F$5,0,10*ROW('Sanitation Data'!F127))),'Data Summary'!CZ133="Yes"),100-OFFSET('Sanitation Data'!$F$5,0,10*ROW('Sanitation Data'!F127)),NA())</f>
        <v>#N/A</v>
      </c>
      <c r="AL133" s="103" t="e">
        <f ca="true">+IF(AND(ISNUMBER(OFFSET('Sanitation Data'!$F$7,0,10*ROW('Sanitation Data'!F127))),'Data Summary'!DA133="Yes"),OFFSET('Sanitation Data'!$F$7,0,10*ROW('Sanitation Data'!F127)),NA())</f>
        <v>#N/A</v>
      </c>
      <c r="AM133" s="103" t="e">
        <f ca="true">+IF(AND(ISNUMBER(OFFSET('Sanitation Data'!$F$11,0,10*ROW('Sanitation Data'!F127))),'Data Summary'!DB133="Yes"),OFFSET('Sanitation Data'!$F$11,0,10*ROW('Sanitation Data'!F127)),NA())</f>
        <v>#N/A</v>
      </c>
      <c r="AN133" s="103" t="e">
        <f ca="true">+IF(AND(ISNUMBER(OFFSET('Sanitation Data'!$F$12,0,10*ROW('Sanitation Data'!F127))),'Data Summary'!DC133="Yes"),OFFSET('Sanitation Data'!$F$12,0,10*ROW('Sanitation Data'!F127)),NA())</f>
        <v>#N/A</v>
      </c>
      <c r="AO133" s="103" t="e">
        <f ca="true">+IF(AND(ISNUMBER(OFFSET('Sanitation Data'!$F$13,0,10*ROW('Sanitation Data'!F127))),'Data Summary'!DD133="Yes"),OFFSET('Sanitation Data'!$F$13,0,10*ROW('Sanitation Data'!F127)),NA())</f>
        <v>#N/A</v>
      </c>
      <c r="AP133" s="103" t="e">
        <f ca="true">+IF(AND(ISNUMBER(OFFSET('Sanitation Data'!$G$5,0,10*ROW('Sanitation Data'!G127))),'Data Summary'!DE133="Yes"),100-OFFSET('Sanitation Data'!$G$5,0,10*ROW('Sanitation Data'!G127)),NA())</f>
        <v>#N/A</v>
      </c>
      <c r="AQ133" s="103" t="e">
        <f ca="true">+IF(AND(ISNUMBER(OFFSET('Sanitation Data'!$G$7,0,10*ROW('Sanitation Data'!G127))),'Data Summary'!DF133="Yes"),OFFSET('Sanitation Data'!$G$7,0,10*ROW('Sanitation Data'!G127)),NA())</f>
        <v>#N/A</v>
      </c>
      <c r="AR133" s="103" t="e">
        <f ca="true">+IF(AND(ISNUMBER(OFFSET('Sanitation Data'!$G$11,0,10*ROW('Sanitation Data'!G127))),'Data Summary'!DG133="Yes"),OFFSET('Sanitation Data'!$G$11,0,10*ROW('Sanitation Data'!G127)),NA())</f>
        <v>#N/A</v>
      </c>
      <c r="AS133" s="103" t="e">
        <f ca="true">+IF(AND(ISNUMBER(OFFSET('Sanitation Data'!$G$12,0,10*ROW('Sanitation Data'!G127))),'Data Summary'!DH133="Yes"),OFFSET('Sanitation Data'!$G$12,0,10*ROW('Sanitation Data'!G127)),NA())</f>
        <v>#N/A</v>
      </c>
      <c r="AT133" s="103" t="e">
        <f ca="true">+IF(AND(ISNUMBER(OFFSET('Sanitation Data'!$G$13,0,10*ROW('Sanitation Data'!G127))),'Data Summary'!DI133="Yes"),OFFSET('Sanitation Data'!$G$13,0,10*ROW('Sanitation Data'!G127)),NA())</f>
        <v>#N/A</v>
      </c>
      <c r="AU133" s="103" t="e">
        <f ca="true">+IF(AND(ISNUMBER(OFFSET('Sanitation Data'!$H$5,0,10*ROW('Sanitation Data'!H127))),'Data Summary'!DJ133="Yes"),100-OFFSET('Sanitation Data'!$H$5,0,10*ROW('Sanitation Data'!H127)),NA())</f>
        <v>#N/A</v>
      </c>
      <c r="AV133" s="103" t="e">
        <f ca="true">+IF(AND(ISNUMBER(OFFSET('Sanitation Data'!$H$7,0,10*ROW('Sanitation Data'!H127))),'Data Summary'!DK133="Yes"),OFFSET('Sanitation Data'!$H$7,0,10*ROW('Sanitation Data'!H127)),NA())</f>
        <v>#N/A</v>
      </c>
      <c r="AW133" s="103" t="e">
        <f ca="true">+IF(AND(ISNUMBER(OFFSET('Sanitation Data'!$H$11,0,10*ROW('Sanitation Data'!H127))),'Data Summary'!DL133="Yes"),OFFSET('Sanitation Data'!$H$11,0,10*ROW('Sanitation Data'!H127)),NA())</f>
        <v>#N/A</v>
      </c>
      <c r="AX133" s="103" t="e">
        <f ca="true">+IF(AND(ISNUMBER(OFFSET('Sanitation Data'!$H$12,0,10*ROW('Sanitation Data'!H127))),'Data Summary'!DM133="Yes"),OFFSET('Sanitation Data'!$H$12,0,10*ROW('Sanitation Data'!H127)),NA())</f>
        <v>#N/A</v>
      </c>
      <c r="AY133" s="103" t="e">
        <f ca="true">+IF(AND(ISNUMBER(OFFSET('Sanitation Data'!$H$13,0,10*ROW('Sanitation Data'!H127))),'Data Summary'!DN133="Yes"),OFFSET('Sanitation Data'!$H$13,0,10*ROW('Sanitation Data'!H127)),NA())</f>
        <v>#N/A</v>
      </c>
      <c r="AZ133" s="108" t="e">
        <f ca="true">+IF(AND(ISNUMBER(OFFSET('Hygiene Data'!$C$6,0,10*ROW('Hygiene Data'!C127))),'Data Summary'!DO133="Yes"),OFFSET('Hygiene Data'!$C$6,0,10*ROW('Hygiene Data'!C127)),NA())</f>
        <v>#N/A</v>
      </c>
      <c r="BA133" s="108" t="e">
        <f ca="true">+IF(AND(ISNUMBER(OFFSET('Hygiene Data'!$C$8,0,10*ROW('Hygiene Data'!C127))),'Data Summary'!DP133="Yes"),OFFSET('Hygiene Data'!$C$8,0,10*ROW('Hygiene Data'!C127)),NA())</f>
        <v>#N/A</v>
      </c>
      <c r="BB133" s="108" t="e">
        <f ca="true">+IF(AND(ISNUMBER(OFFSET('Hygiene Data'!$C$10,0,10*ROW('Hygiene Data'!C127))),'Data Summary'!DQ133="Yes"),OFFSET('Hygiene Data'!$C$10,0,10*ROW('Hygiene Data'!C127)),NA())</f>
        <v>#N/A</v>
      </c>
      <c r="BC133" s="108" t="e">
        <f ca="true">+IF(AND(ISNUMBER(OFFSET('Hygiene Data'!$D$6,0,10*ROW('Hygiene Data'!D127))),'Data Summary'!DR133="Yes"),OFFSET('Hygiene Data'!$D$6,0,10*ROW('Hygiene Data'!D127)),NA())</f>
        <v>#N/A</v>
      </c>
      <c r="BD133" s="108" t="e">
        <f ca="true">+IF(AND(ISNUMBER(OFFSET('Hygiene Data'!$D$8,0,10*ROW('Hygiene Data'!D127))),'Data Summary'!DS133="Yes"),OFFSET('Hygiene Data'!$D$8,0,10*ROW('Hygiene Data'!D127)),NA())</f>
        <v>#N/A</v>
      </c>
      <c r="BE133" s="108" t="e">
        <f ca="true">+IF(AND(ISNUMBER(OFFSET('Hygiene Data'!$D$10,0,10*ROW('Hygiene Data'!D127))),'Data Summary'!DT133="Yes"),OFFSET('Hygiene Data'!$D$10,0,10*ROW('Hygiene Data'!D127)),NA())</f>
        <v>#N/A</v>
      </c>
      <c r="BF133" s="108" t="e">
        <f ca="true">+IF(AND(ISNUMBER(OFFSET('Hygiene Data'!$E$6,0,10*ROW('Hygiene Data'!E127))),'Data Summary'!DU133="Yes"),OFFSET('Hygiene Data'!$E$6,0,10*ROW('Hygiene Data'!E127)),NA())</f>
        <v>#N/A</v>
      </c>
      <c r="BG133" s="108" t="e">
        <f ca="true">+IF(AND(ISNUMBER(OFFSET('Hygiene Data'!$E$8,0,10*ROW('Hygiene Data'!E127))),'Data Summary'!DV133="Yes"),OFFSET('Hygiene Data'!$E$8,0,10*ROW('Hygiene Data'!E127)),NA())</f>
        <v>#N/A</v>
      </c>
      <c r="BH133" s="108" t="e">
        <f ca="true">+IF(AND(ISNUMBER(OFFSET('Hygiene Data'!$E$10,0,10*ROW('Hygiene Data'!E127))),'Data Summary'!DW133="Yes"),OFFSET('Hygiene Data'!$E$10,0,10*ROW('Hygiene Data'!E127)),NA())</f>
        <v>#N/A</v>
      </c>
      <c r="BI133" s="108" t="e">
        <f ca="true">+IF(AND(ISNUMBER(OFFSET('Hygiene Data'!$F$6,0,10*ROW('Hygiene Data'!F127))),'Data Summary'!DX133="Yes"),OFFSET('Hygiene Data'!$F$6,0,10*ROW('Hygiene Data'!F127)),NA())</f>
        <v>#N/A</v>
      </c>
      <c r="BJ133" s="108" t="e">
        <f ca="true">+IF(AND(ISNUMBER(OFFSET('Hygiene Data'!$F$8,0,10*ROW('Hygiene Data'!F127))),'Data Summary'!DY133="Yes"),OFFSET('Hygiene Data'!$F$8,0,10*ROW('Hygiene Data'!F127)),NA())</f>
        <v>#N/A</v>
      </c>
      <c r="BK133" s="108" t="e">
        <f ca="true">+IF(AND(ISNUMBER(OFFSET('Hygiene Data'!$F$10,0,10*ROW('Hygiene Data'!F127))),'Data Summary'!DZ133="Yes"),OFFSET('Hygiene Data'!$F$10,0,10*ROW('Hygiene Data'!F127)),NA())</f>
        <v>#N/A</v>
      </c>
      <c r="BL133" s="108" t="e">
        <f ca="true">+IF(AND(ISNUMBER(OFFSET('Hygiene Data'!$G$6,0,10*ROW('Hygiene Data'!G127))),'Data Summary'!EA133="Yes"),OFFSET('Hygiene Data'!$G$6,0,10*ROW('Hygiene Data'!G127)),NA())</f>
        <v>#N/A</v>
      </c>
      <c r="BM133" s="108" t="e">
        <f ca="true">+IF(AND(ISNUMBER(OFFSET('Hygiene Data'!$G$8,0,10*ROW('Hygiene Data'!G127))),'Data Summary'!EB133="Yes"),OFFSET('Hygiene Data'!$G$8,0,10*ROW('Hygiene Data'!G127)),NA())</f>
        <v>#N/A</v>
      </c>
      <c r="BN133" s="108" t="e">
        <f ca="true">+IF(AND(ISNUMBER(OFFSET('Hygiene Data'!$G$10,0,10*ROW('Hygiene Data'!G127))),'Data Summary'!EC133="Yes"),OFFSET('Hygiene Data'!$G$10,0,10*ROW('Hygiene Data'!G127)),NA())</f>
        <v>#N/A</v>
      </c>
      <c r="BO133" s="108" t="e">
        <f ca="true">+IF(AND(ISNUMBER(OFFSET('Hygiene Data'!$H$6,0,10*ROW('Hygiene Data'!H127))),'Data Summary'!ED133="Yes"),OFFSET('Hygiene Data'!$H$6,0,10*ROW('Hygiene Data'!H127)),NA())</f>
        <v>#N/A</v>
      </c>
      <c r="BP133" s="108" t="e">
        <f ca="true">+IF(AND(ISNUMBER(OFFSET('Hygiene Data'!$H$8,0,10*ROW('Hygiene Data'!H127))),'Data Summary'!EE133="Yes"),OFFSET('Hygiene Data'!$H$8,0,10*ROW('Hygiene Data'!H127)),NA())</f>
        <v>#N/A</v>
      </c>
      <c r="BQ133" s="108" t="e">
        <f ca="true">+IF(AND(ISNUMBER(OFFSET('Hygiene Data'!$H$10,0,10*ROW('Hygiene Data'!H127))),'Data Summary'!EF133="Yes"),OFFSET('Hygiene Data'!$H$10,0,10*ROW('Hygiene Data'!H127)),NA())</f>
        <v>#N/A</v>
      </c>
    </row>
    <row r="134" x14ac:dyDescent="0.2">
      <c r="A134" s="56" t="e">
        <f ca="true">+IF(OFFSET('Water Data'!$B$1,0,10*ROW('Water Data'!B128))="",NA(),OFFSET('Water Data'!$B$1,0,10*ROW('Water Data'!B128)))</f>
        <v>#N/A</v>
      </c>
      <c r="B134" s="56" t="e">
        <f ca="true">+IF(OFFSET('Water Data'!$A$3,0,10*ROW('Water Data'!A131))="",NA(),OFFSET('Water Data'!$A$3,0,10*ROW('Water Data'!A131)))</f>
        <v>#N/A</v>
      </c>
      <c r="C134" s="56" t="e">
        <f ca="true">+IF(OFFSET('Water Data'!$C$3,0,10*ROW('Water Data'!C131))="",NA(),OFFSET('Water Data'!$C$3,0,10*ROW('Water Data'!C131)))</f>
        <v>#N/A</v>
      </c>
      <c r="D134" s="57" t="e">
        <f ca="true">+IF(AND(ISNUMBER(OFFSET('Water Data'!$C$5,0,10*ROW('Water Data'!C128))),'Data Summary'!BS134="Yes"),100-OFFSET('Water Data'!$C$5,0,10*ROW('Water Data'!C128)),NA())</f>
        <v>#N/A</v>
      </c>
      <c r="E134" s="57" t="e">
        <f ca="true">+IF(AND(ISNUMBER(OFFSET('Water Data'!$C$7,0,10*ROW('Water Data'!C128))),'Data Summary'!BT134="Yes"),OFFSET('Water Data'!$C$7,0,10*ROW('Water Data'!C128)),NA())</f>
        <v>#N/A</v>
      </c>
      <c r="F134" s="57" t="e">
        <f ca="true">+IF(AND(ISNUMBER(OFFSET('Water Data'!$C$10,0,10*ROW('Water Data'!C128))),'Data Summary'!BU134="Yes"),OFFSET('Water Data'!$C$10,0,10*ROW('Water Data'!C128)),NA())</f>
        <v>#N/A</v>
      </c>
      <c r="G134" s="57" t="e">
        <f ca="true">+IF(AND(ISNUMBER(OFFSET('Water Data'!$D$5,0,10*ROW('Water Data'!D128))),'Data Summary'!BV134="Yes"),100-OFFSET('Water Data'!$D$5,0,10*ROW('Water Data'!D128)),NA())</f>
        <v>#N/A</v>
      </c>
      <c r="H134" s="57" t="e">
        <f ca="true">+IF(AND(ISNUMBER(OFFSET('Water Data'!$D$7,0,10*ROW('Water Data'!D128))),'Data Summary'!BW134="Yes"),OFFSET('Water Data'!$D$7,0,10*ROW('Water Data'!D128)),NA())</f>
        <v>#N/A</v>
      </c>
      <c r="I134" s="57" t="e">
        <f ca="true">+IF(AND(ISNUMBER(OFFSET('Water Data'!$D$10,0,10*ROW('Water Data'!D128))),'Data Summary'!BX134="Yes"),OFFSET('Water Data'!$D$10,0,10*ROW('Water Data'!D128)),NA())</f>
        <v>#N/A</v>
      </c>
      <c r="J134" s="57" t="e">
        <f ca="true">+IF(AND(ISNUMBER(OFFSET('Water Data'!$E$5,0,10*ROW('Water Data'!E128))),'Data Summary'!BY134="Yes"),100-OFFSET('Water Data'!$E$5,0,10*ROW('Water Data'!E128)),NA())</f>
        <v>#N/A</v>
      </c>
      <c r="K134" s="57" t="e">
        <f ca="true">+IF(AND(ISNUMBER(OFFSET('Water Data'!$E$7,0,10*ROW('Water Data'!E128))),'Data Summary'!BZ134="Yes"),OFFSET('Water Data'!$E$7,0,10*ROW('Water Data'!E128)),NA())</f>
        <v>#N/A</v>
      </c>
      <c r="L134" s="57" t="e">
        <f ca="true">+IF(AND(ISNUMBER(OFFSET('Water Data'!$E$10,0,10*ROW('Water Data'!E128))),'Data Summary'!CA134="Yes"),OFFSET('Water Data'!$E$10,0,10*ROW('Water Data'!E128)),NA())</f>
        <v>#N/A</v>
      </c>
      <c r="M134" s="57" t="e">
        <f ca="true">+IF(AND(ISNUMBER(OFFSET('Water Data'!$F$5,0,10*ROW('Water Data'!F128))),'Data Summary'!CB134="Yes"),100-OFFSET('Water Data'!$F$5,0,10*ROW('Water Data'!F128)),NA())</f>
        <v>#N/A</v>
      </c>
      <c r="N134" s="57" t="e">
        <f ca="true">+IF(AND(ISNUMBER(OFFSET('Water Data'!$F$7,0,10*ROW('Water Data'!F128))),'Data Summary'!CC134="Yes"),OFFSET('Water Data'!$F$7,0,10*ROW('Water Data'!F128)),NA())</f>
        <v>#N/A</v>
      </c>
      <c r="O134" s="57" t="e">
        <f ca="true">+IF(AND(ISNUMBER(OFFSET('Water Data'!$F$10,0,10*ROW('Water Data'!F128))),'Data Summary'!CD134="Yes"),OFFSET('Water Data'!$F$10,0,10*ROW('Water Data'!F128)),NA())</f>
        <v>#N/A</v>
      </c>
      <c r="P134" s="57" t="e">
        <f ca="true">+IF(AND(ISNUMBER(OFFSET('Water Data'!$G$5,0,10*ROW('Water Data'!G128))),'Data Summary'!CE134="Yes"),100-OFFSET('Water Data'!$G$5,0,10*ROW('Water Data'!G128)),NA())</f>
        <v>#N/A</v>
      </c>
      <c r="Q134" s="57" t="e">
        <f ca="true">+IF(AND(ISNUMBER(OFFSET('Water Data'!$G$7,0,10*ROW('Water Data'!G128))),'Data Summary'!CF134="Yes"),OFFSET('Water Data'!$G$7,0,10*ROW('Water Data'!G128)),NA())</f>
        <v>#N/A</v>
      </c>
      <c r="R134" s="57" t="e">
        <f ca="true">+IF(AND(ISNUMBER(OFFSET('Water Data'!$G$10,0,10*ROW('Water Data'!G128))),'Data Summary'!CG134="Yes"),OFFSET('Water Data'!$G$10,0,10*ROW('Water Data'!G128)),NA())</f>
        <v>#N/A</v>
      </c>
      <c r="S134" s="57" t="e">
        <f ca="true">+IF(AND(ISNUMBER(OFFSET('Water Data'!$H$5,0,10*ROW('Water Data'!H128))),'Data Summary'!CH134="Yes"),100-OFFSET('Water Data'!$H$5,0,10*ROW('Water Data'!H128)),NA())</f>
        <v>#N/A</v>
      </c>
      <c r="T134" s="57" t="e">
        <f ca="true">+IF(AND(ISNUMBER(OFFSET('Water Data'!$H$7,0,10*ROW('Water Data'!H128))),'Data Summary'!CI134="Yes"),OFFSET('Water Data'!$H$7,0,10*ROW('Water Data'!H128)),NA())</f>
        <v>#N/A</v>
      </c>
      <c r="U134" s="57" t="e">
        <f ca="true">+IF(AND(ISNUMBER(OFFSET('Water Data'!$H$10,0,10*ROW('Water Data'!H128))),'Data Summary'!CJ134="Yes"),OFFSET('Water Data'!$H$10,0,10*ROW('Water Data'!H128)),NA())</f>
        <v>#N/A</v>
      </c>
      <c r="V134" s="103" t="e">
        <f ca="true">+IF(AND(ISNUMBER(OFFSET('Sanitation Data'!$C$5,0,10*ROW('Sanitation Data'!C128))),'Data Summary'!CK134="Yes"),100-OFFSET('Sanitation Data'!$C$5,0,10*ROW('Sanitation Data'!C128)),NA())</f>
        <v>#N/A</v>
      </c>
      <c r="W134" s="103" t="e">
        <f ca="true">+IF(AND(ISNUMBER(OFFSET('Sanitation Data'!$C$7,0,10*ROW('Sanitation Data'!C128))),'Data Summary'!CL134="Yes"),OFFSET('Sanitation Data'!$C$7,0,10*ROW('Sanitation Data'!C128)),NA())</f>
        <v>#N/A</v>
      </c>
      <c r="X134" s="103" t="e">
        <f ca="true">+IF(AND(ISNUMBER(OFFSET('Sanitation Data'!$C$11,0,10*ROW('Sanitation Data'!C128))),'Data Summary'!CM134="Yes"),OFFSET('Sanitation Data'!$C$11,0,10*ROW('Sanitation Data'!C128)),NA())</f>
        <v>#N/A</v>
      </c>
      <c r="Y134" s="103" t="e">
        <f ca="true">+IF(AND(ISNUMBER(OFFSET('Sanitation Data'!$C$12,0,10*ROW('Sanitation Data'!C128))),'Data Summary'!CN134="Yes"),OFFSET('Sanitation Data'!$C$12,0,10*ROW('Sanitation Data'!C128)),NA())</f>
        <v>#N/A</v>
      </c>
      <c r="Z134" s="103" t="e">
        <f ca="true">+IF(AND(ISNUMBER(OFFSET('Sanitation Data'!$C$13,0,10*ROW('Sanitation Data'!C128))),'Data Summary'!CO134="Yes"),OFFSET('Sanitation Data'!$C$13,0,10*ROW('Sanitation Data'!C128)),NA())</f>
        <v>#N/A</v>
      </c>
      <c r="AA134" s="103" t="e">
        <f ca="true">+IF(AND(ISNUMBER(OFFSET('Sanitation Data'!$D$5,0,10*ROW('Sanitation Data'!D128))),'Data Summary'!CP134="Yes"),100-OFFSET('Sanitation Data'!$D$5,0,10*ROW('Sanitation Data'!D128)),NA())</f>
        <v>#N/A</v>
      </c>
      <c r="AB134" s="103" t="e">
        <f ca="true">+IF(AND(ISNUMBER(OFFSET('Sanitation Data'!$D$7,0,10*ROW('Sanitation Data'!D128))),'Data Summary'!CQ134="Yes"),OFFSET('Sanitation Data'!$D$7,0,10*ROW('Sanitation Data'!D128)),NA())</f>
        <v>#N/A</v>
      </c>
      <c r="AC134" s="103" t="e">
        <f ca="true">+IF(AND(ISNUMBER(OFFSET('Sanitation Data'!$D$11,0,10*ROW('Sanitation Data'!D128))),'Data Summary'!CR134="Yes"),OFFSET('Sanitation Data'!$D$11,0,10*ROW('Sanitation Data'!D128)),NA())</f>
        <v>#N/A</v>
      </c>
      <c r="AD134" s="103" t="e">
        <f ca="true">+IF(AND(ISNUMBER(OFFSET('Sanitation Data'!$D$12,0,10*ROW('Sanitation Data'!D128))),'Data Summary'!CS134="Yes"),OFFSET('Sanitation Data'!$D$12,0,10*ROW('Sanitation Data'!D128)),NA())</f>
        <v>#N/A</v>
      </c>
      <c r="AE134" s="103" t="e">
        <f ca="true">+IF(AND(ISNUMBER(OFFSET('Sanitation Data'!$D$13,0,10*ROW('Sanitation Data'!D128))),'Data Summary'!CT134="Yes"),OFFSET('Sanitation Data'!$D$13,0,10*ROW('Sanitation Data'!D128)),NA())</f>
        <v>#N/A</v>
      </c>
      <c r="AF134" s="103" t="e">
        <f ca="true">+IF(AND(ISNUMBER(OFFSET('Sanitation Data'!$E$5,0,10*ROW('Sanitation Data'!E128))),'Data Summary'!CU134="Yes"),100-OFFSET('Sanitation Data'!$E$5,0,10*ROW('Sanitation Data'!E128)),NA())</f>
        <v>#N/A</v>
      </c>
      <c r="AG134" s="103" t="e">
        <f ca="true">+IF(AND(ISNUMBER(OFFSET('Sanitation Data'!$E$7,0,10*ROW('Sanitation Data'!E128))),'Data Summary'!CV134="Yes"),OFFSET('Sanitation Data'!$E$7,0,10*ROW('Sanitation Data'!E128)),NA())</f>
        <v>#N/A</v>
      </c>
      <c r="AH134" s="103" t="e">
        <f ca="true">+IF(AND(ISNUMBER(OFFSET('Sanitation Data'!$E$11,0,10*ROW('Sanitation Data'!E128))),'Data Summary'!CW134="Yes"),OFFSET('Sanitation Data'!$E$11,0,10*ROW('Sanitation Data'!E128)),NA())</f>
        <v>#N/A</v>
      </c>
      <c r="AI134" s="103" t="e">
        <f ca="true">+IF(AND(ISNUMBER(OFFSET('Sanitation Data'!$E$12,0,10*ROW('Sanitation Data'!E128))),'Data Summary'!CX134="Yes"),OFFSET('Sanitation Data'!$E$12,0,10*ROW('Sanitation Data'!E128)),NA())</f>
        <v>#N/A</v>
      </c>
      <c r="AJ134" s="103" t="e">
        <f ca="true">+IF(AND(ISNUMBER(OFFSET('Sanitation Data'!$E$13,0,10*ROW('Sanitation Data'!E128))),'Data Summary'!CY134="Yes"),OFFSET('Sanitation Data'!$E$13,0,10*ROW('Sanitation Data'!E128)),NA())</f>
        <v>#N/A</v>
      </c>
      <c r="AK134" s="103" t="e">
        <f ca="true">+IF(AND(ISNUMBER(OFFSET('Sanitation Data'!$F$5,0,10*ROW('Sanitation Data'!F128))),'Data Summary'!CZ134="Yes"),100-OFFSET('Sanitation Data'!$F$5,0,10*ROW('Sanitation Data'!F128)),NA())</f>
        <v>#N/A</v>
      </c>
      <c r="AL134" s="103" t="e">
        <f ca="true">+IF(AND(ISNUMBER(OFFSET('Sanitation Data'!$F$7,0,10*ROW('Sanitation Data'!F128))),'Data Summary'!DA134="Yes"),OFFSET('Sanitation Data'!$F$7,0,10*ROW('Sanitation Data'!F128)),NA())</f>
        <v>#N/A</v>
      </c>
      <c r="AM134" s="103" t="e">
        <f ca="true">+IF(AND(ISNUMBER(OFFSET('Sanitation Data'!$F$11,0,10*ROW('Sanitation Data'!F128))),'Data Summary'!DB134="Yes"),OFFSET('Sanitation Data'!$F$11,0,10*ROW('Sanitation Data'!F128)),NA())</f>
        <v>#N/A</v>
      </c>
      <c r="AN134" s="103" t="e">
        <f ca="true">+IF(AND(ISNUMBER(OFFSET('Sanitation Data'!$F$12,0,10*ROW('Sanitation Data'!F128))),'Data Summary'!DC134="Yes"),OFFSET('Sanitation Data'!$F$12,0,10*ROW('Sanitation Data'!F128)),NA())</f>
        <v>#N/A</v>
      </c>
      <c r="AO134" s="103" t="e">
        <f ca="true">+IF(AND(ISNUMBER(OFFSET('Sanitation Data'!$F$13,0,10*ROW('Sanitation Data'!F128))),'Data Summary'!DD134="Yes"),OFFSET('Sanitation Data'!$F$13,0,10*ROW('Sanitation Data'!F128)),NA())</f>
        <v>#N/A</v>
      </c>
      <c r="AP134" s="103" t="e">
        <f ca="true">+IF(AND(ISNUMBER(OFFSET('Sanitation Data'!$G$5,0,10*ROW('Sanitation Data'!G128))),'Data Summary'!DE134="Yes"),100-OFFSET('Sanitation Data'!$G$5,0,10*ROW('Sanitation Data'!G128)),NA())</f>
        <v>#N/A</v>
      </c>
      <c r="AQ134" s="103" t="e">
        <f ca="true">+IF(AND(ISNUMBER(OFFSET('Sanitation Data'!$G$7,0,10*ROW('Sanitation Data'!G128))),'Data Summary'!DF134="Yes"),OFFSET('Sanitation Data'!$G$7,0,10*ROW('Sanitation Data'!G128)),NA())</f>
        <v>#N/A</v>
      </c>
      <c r="AR134" s="103" t="e">
        <f ca="true">+IF(AND(ISNUMBER(OFFSET('Sanitation Data'!$G$11,0,10*ROW('Sanitation Data'!G128))),'Data Summary'!DG134="Yes"),OFFSET('Sanitation Data'!$G$11,0,10*ROW('Sanitation Data'!G128)),NA())</f>
        <v>#N/A</v>
      </c>
      <c r="AS134" s="103" t="e">
        <f ca="true">+IF(AND(ISNUMBER(OFFSET('Sanitation Data'!$G$12,0,10*ROW('Sanitation Data'!G128))),'Data Summary'!DH134="Yes"),OFFSET('Sanitation Data'!$G$12,0,10*ROW('Sanitation Data'!G128)),NA())</f>
        <v>#N/A</v>
      </c>
      <c r="AT134" s="103" t="e">
        <f ca="true">+IF(AND(ISNUMBER(OFFSET('Sanitation Data'!$G$13,0,10*ROW('Sanitation Data'!G128))),'Data Summary'!DI134="Yes"),OFFSET('Sanitation Data'!$G$13,0,10*ROW('Sanitation Data'!G128)),NA())</f>
        <v>#N/A</v>
      </c>
      <c r="AU134" s="103" t="e">
        <f ca="true">+IF(AND(ISNUMBER(OFFSET('Sanitation Data'!$H$5,0,10*ROW('Sanitation Data'!H128))),'Data Summary'!DJ134="Yes"),100-OFFSET('Sanitation Data'!$H$5,0,10*ROW('Sanitation Data'!H128)),NA())</f>
        <v>#N/A</v>
      </c>
      <c r="AV134" s="103" t="e">
        <f ca="true">+IF(AND(ISNUMBER(OFFSET('Sanitation Data'!$H$7,0,10*ROW('Sanitation Data'!H128))),'Data Summary'!DK134="Yes"),OFFSET('Sanitation Data'!$H$7,0,10*ROW('Sanitation Data'!H128)),NA())</f>
        <v>#N/A</v>
      </c>
      <c r="AW134" s="103" t="e">
        <f ca="true">+IF(AND(ISNUMBER(OFFSET('Sanitation Data'!$H$11,0,10*ROW('Sanitation Data'!H128))),'Data Summary'!DL134="Yes"),OFFSET('Sanitation Data'!$H$11,0,10*ROW('Sanitation Data'!H128)),NA())</f>
        <v>#N/A</v>
      </c>
      <c r="AX134" s="103" t="e">
        <f ca="true">+IF(AND(ISNUMBER(OFFSET('Sanitation Data'!$H$12,0,10*ROW('Sanitation Data'!H128))),'Data Summary'!DM134="Yes"),OFFSET('Sanitation Data'!$H$12,0,10*ROW('Sanitation Data'!H128)),NA())</f>
        <v>#N/A</v>
      </c>
      <c r="AY134" s="103" t="e">
        <f ca="true">+IF(AND(ISNUMBER(OFFSET('Sanitation Data'!$H$13,0,10*ROW('Sanitation Data'!H128))),'Data Summary'!DN134="Yes"),OFFSET('Sanitation Data'!$H$13,0,10*ROW('Sanitation Data'!H128)),NA())</f>
        <v>#N/A</v>
      </c>
      <c r="AZ134" s="108" t="e">
        <f ca="true">+IF(AND(ISNUMBER(OFFSET('Hygiene Data'!$C$6,0,10*ROW('Hygiene Data'!C128))),'Data Summary'!DO134="Yes"),OFFSET('Hygiene Data'!$C$6,0,10*ROW('Hygiene Data'!C128)),NA())</f>
        <v>#N/A</v>
      </c>
      <c r="BA134" s="108" t="e">
        <f ca="true">+IF(AND(ISNUMBER(OFFSET('Hygiene Data'!$C$8,0,10*ROW('Hygiene Data'!C128))),'Data Summary'!DP134="Yes"),OFFSET('Hygiene Data'!$C$8,0,10*ROW('Hygiene Data'!C128)),NA())</f>
        <v>#N/A</v>
      </c>
      <c r="BB134" s="108" t="e">
        <f ca="true">+IF(AND(ISNUMBER(OFFSET('Hygiene Data'!$C$10,0,10*ROW('Hygiene Data'!C128))),'Data Summary'!DQ134="Yes"),OFFSET('Hygiene Data'!$C$10,0,10*ROW('Hygiene Data'!C128)),NA())</f>
        <v>#N/A</v>
      </c>
      <c r="BC134" s="108" t="e">
        <f ca="true">+IF(AND(ISNUMBER(OFFSET('Hygiene Data'!$D$6,0,10*ROW('Hygiene Data'!D128))),'Data Summary'!DR134="Yes"),OFFSET('Hygiene Data'!$D$6,0,10*ROW('Hygiene Data'!D128)),NA())</f>
        <v>#N/A</v>
      </c>
      <c r="BD134" s="108" t="e">
        <f ca="true">+IF(AND(ISNUMBER(OFFSET('Hygiene Data'!$D$8,0,10*ROW('Hygiene Data'!D128))),'Data Summary'!DS134="Yes"),OFFSET('Hygiene Data'!$D$8,0,10*ROW('Hygiene Data'!D128)),NA())</f>
        <v>#N/A</v>
      </c>
      <c r="BE134" s="108" t="e">
        <f ca="true">+IF(AND(ISNUMBER(OFFSET('Hygiene Data'!$D$10,0,10*ROW('Hygiene Data'!D128))),'Data Summary'!DT134="Yes"),OFFSET('Hygiene Data'!$D$10,0,10*ROW('Hygiene Data'!D128)),NA())</f>
        <v>#N/A</v>
      </c>
      <c r="BF134" s="108" t="e">
        <f ca="true">+IF(AND(ISNUMBER(OFFSET('Hygiene Data'!$E$6,0,10*ROW('Hygiene Data'!E128))),'Data Summary'!DU134="Yes"),OFFSET('Hygiene Data'!$E$6,0,10*ROW('Hygiene Data'!E128)),NA())</f>
        <v>#N/A</v>
      </c>
      <c r="BG134" s="108" t="e">
        <f ca="true">+IF(AND(ISNUMBER(OFFSET('Hygiene Data'!$E$8,0,10*ROW('Hygiene Data'!E128))),'Data Summary'!DV134="Yes"),OFFSET('Hygiene Data'!$E$8,0,10*ROW('Hygiene Data'!E128)),NA())</f>
        <v>#N/A</v>
      </c>
      <c r="BH134" s="108" t="e">
        <f ca="true">+IF(AND(ISNUMBER(OFFSET('Hygiene Data'!$E$10,0,10*ROW('Hygiene Data'!E128))),'Data Summary'!DW134="Yes"),OFFSET('Hygiene Data'!$E$10,0,10*ROW('Hygiene Data'!E128)),NA())</f>
        <v>#N/A</v>
      </c>
      <c r="BI134" s="108" t="e">
        <f ca="true">+IF(AND(ISNUMBER(OFFSET('Hygiene Data'!$F$6,0,10*ROW('Hygiene Data'!F128))),'Data Summary'!DX134="Yes"),OFFSET('Hygiene Data'!$F$6,0,10*ROW('Hygiene Data'!F128)),NA())</f>
        <v>#N/A</v>
      </c>
      <c r="BJ134" s="108" t="e">
        <f ca="true">+IF(AND(ISNUMBER(OFFSET('Hygiene Data'!$F$8,0,10*ROW('Hygiene Data'!F128))),'Data Summary'!DY134="Yes"),OFFSET('Hygiene Data'!$F$8,0,10*ROW('Hygiene Data'!F128)),NA())</f>
        <v>#N/A</v>
      </c>
      <c r="BK134" s="108" t="e">
        <f ca="true">+IF(AND(ISNUMBER(OFFSET('Hygiene Data'!$F$10,0,10*ROW('Hygiene Data'!F128))),'Data Summary'!DZ134="Yes"),OFFSET('Hygiene Data'!$F$10,0,10*ROW('Hygiene Data'!F128)),NA())</f>
        <v>#N/A</v>
      </c>
      <c r="BL134" s="108" t="e">
        <f ca="true">+IF(AND(ISNUMBER(OFFSET('Hygiene Data'!$G$6,0,10*ROW('Hygiene Data'!G128))),'Data Summary'!EA134="Yes"),OFFSET('Hygiene Data'!$G$6,0,10*ROW('Hygiene Data'!G128)),NA())</f>
        <v>#N/A</v>
      </c>
      <c r="BM134" s="108" t="e">
        <f ca="true">+IF(AND(ISNUMBER(OFFSET('Hygiene Data'!$G$8,0,10*ROW('Hygiene Data'!G128))),'Data Summary'!EB134="Yes"),OFFSET('Hygiene Data'!$G$8,0,10*ROW('Hygiene Data'!G128)),NA())</f>
        <v>#N/A</v>
      </c>
      <c r="BN134" s="108" t="e">
        <f ca="true">+IF(AND(ISNUMBER(OFFSET('Hygiene Data'!$G$10,0,10*ROW('Hygiene Data'!G128))),'Data Summary'!EC134="Yes"),OFFSET('Hygiene Data'!$G$10,0,10*ROW('Hygiene Data'!G128)),NA())</f>
        <v>#N/A</v>
      </c>
      <c r="BO134" s="108" t="e">
        <f ca="true">+IF(AND(ISNUMBER(OFFSET('Hygiene Data'!$H$6,0,10*ROW('Hygiene Data'!H128))),'Data Summary'!ED134="Yes"),OFFSET('Hygiene Data'!$H$6,0,10*ROW('Hygiene Data'!H128)),NA())</f>
        <v>#N/A</v>
      </c>
      <c r="BP134" s="108" t="e">
        <f ca="true">+IF(AND(ISNUMBER(OFFSET('Hygiene Data'!$H$8,0,10*ROW('Hygiene Data'!H128))),'Data Summary'!EE134="Yes"),OFFSET('Hygiene Data'!$H$8,0,10*ROW('Hygiene Data'!H128)),NA())</f>
        <v>#N/A</v>
      </c>
      <c r="BQ134" s="108" t="e">
        <f ca="true">+IF(AND(ISNUMBER(OFFSET('Hygiene Data'!$H$10,0,10*ROW('Hygiene Data'!H128))),'Data Summary'!EF134="Yes"),OFFSET('Hygiene Data'!$H$10,0,10*ROW('Hygiene Data'!H128)),NA())</f>
        <v>#N/A</v>
      </c>
    </row>
    <row r="135" x14ac:dyDescent="0.2">
      <c r="A135" s="56" t="e">
        <f ca="true">+IF(OFFSET('Water Data'!$B$1,0,10*ROW('Water Data'!B129))="",NA(),OFFSET('Water Data'!$B$1,0,10*ROW('Water Data'!B129)))</f>
        <v>#N/A</v>
      </c>
      <c r="B135" s="56" t="e">
        <f ca="true">+IF(OFFSET('Water Data'!$A$3,0,10*ROW('Water Data'!A132))="",NA(),OFFSET('Water Data'!$A$3,0,10*ROW('Water Data'!A132)))</f>
        <v>#N/A</v>
      </c>
      <c r="C135" s="56" t="e">
        <f ca="true">+IF(OFFSET('Water Data'!$C$3,0,10*ROW('Water Data'!C132))="",NA(),OFFSET('Water Data'!$C$3,0,10*ROW('Water Data'!C132)))</f>
        <v>#N/A</v>
      </c>
      <c r="D135" s="57" t="e">
        <f ca="true">+IF(AND(ISNUMBER(OFFSET('Water Data'!$C$5,0,10*ROW('Water Data'!C129))),'Data Summary'!BS135="Yes"),100-OFFSET('Water Data'!$C$5,0,10*ROW('Water Data'!C129)),NA())</f>
        <v>#N/A</v>
      </c>
      <c r="E135" s="57" t="e">
        <f ca="true">+IF(AND(ISNUMBER(OFFSET('Water Data'!$C$7,0,10*ROW('Water Data'!C129))),'Data Summary'!BT135="Yes"),OFFSET('Water Data'!$C$7,0,10*ROW('Water Data'!C129)),NA())</f>
        <v>#N/A</v>
      </c>
      <c r="F135" s="57" t="e">
        <f ca="true">+IF(AND(ISNUMBER(OFFSET('Water Data'!$C$10,0,10*ROW('Water Data'!C129))),'Data Summary'!BU135="Yes"),OFFSET('Water Data'!$C$10,0,10*ROW('Water Data'!C129)),NA())</f>
        <v>#N/A</v>
      </c>
      <c r="G135" s="57" t="e">
        <f ca="true">+IF(AND(ISNUMBER(OFFSET('Water Data'!$D$5,0,10*ROW('Water Data'!D129))),'Data Summary'!BV135="Yes"),100-OFFSET('Water Data'!$D$5,0,10*ROW('Water Data'!D129)),NA())</f>
        <v>#N/A</v>
      </c>
      <c r="H135" s="57" t="e">
        <f ca="true">+IF(AND(ISNUMBER(OFFSET('Water Data'!$D$7,0,10*ROW('Water Data'!D129))),'Data Summary'!BW135="Yes"),OFFSET('Water Data'!$D$7,0,10*ROW('Water Data'!D129)),NA())</f>
        <v>#N/A</v>
      </c>
      <c r="I135" s="57" t="e">
        <f ca="true">+IF(AND(ISNUMBER(OFFSET('Water Data'!$D$10,0,10*ROW('Water Data'!D129))),'Data Summary'!BX135="Yes"),OFFSET('Water Data'!$D$10,0,10*ROW('Water Data'!D129)),NA())</f>
        <v>#N/A</v>
      </c>
      <c r="J135" s="57" t="e">
        <f ca="true">+IF(AND(ISNUMBER(OFFSET('Water Data'!$E$5,0,10*ROW('Water Data'!E129))),'Data Summary'!BY135="Yes"),100-OFFSET('Water Data'!$E$5,0,10*ROW('Water Data'!E129)),NA())</f>
        <v>#N/A</v>
      </c>
      <c r="K135" s="57" t="e">
        <f ca="true">+IF(AND(ISNUMBER(OFFSET('Water Data'!$E$7,0,10*ROW('Water Data'!E129))),'Data Summary'!BZ135="Yes"),OFFSET('Water Data'!$E$7,0,10*ROW('Water Data'!E129)),NA())</f>
        <v>#N/A</v>
      </c>
      <c r="L135" s="57" t="e">
        <f ca="true">+IF(AND(ISNUMBER(OFFSET('Water Data'!$E$10,0,10*ROW('Water Data'!E129))),'Data Summary'!CA135="Yes"),OFFSET('Water Data'!$E$10,0,10*ROW('Water Data'!E129)),NA())</f>
        <v>#N/A</v>
      </c>
      <c r="M135" s="57" t="e">
        <f ca="true">+IF(AND(ISNUMBER(OFFSET('Water Data'!$F$5,0,10*ROW('Water Data'!F129))),'Data Summary'!CB135="Yes"),100-OFFSET('Water Data'!$F$5,0,10*ROW('Water Data'!F129)),NA())</f>
        <v>#N/A</v>
      </c>
      <c r="N135" s="57" t="e">
        <f ca="true">+IF(AND(ISNUMBER(OFFSET('Water Data'!$F$7,0,10*ROW('Water Data'!F129))),'Data Summary'!CC135="Yes"),OFFSET('Water Data'!$F$7,0,10*ROW('Water Data'!F129)),NA())</f>
        <v>#N/A</v>
      </c>
      <c r="O135" s="57" t="e">
        <f ca="true">+IF(AND(ISNUMBER(OFFSET('Water Data'!$F$10,0,10*ROW('Water Data'!F129))),'Data Summary'!CD135="Yes"),OFFSET('Water Data'!$F$10,0,10*ROW('Water Data'!F129)),NA())</f>
        <v>#N/A</v>
      </c>
      <c r="P135" s="57" t="e">
        <f ca="true">+IF(AND(ISNUMBER(OFFSET('Water Data'!$G$5,0,10*ROW('Water Data'!G129))),'Data Summary'!CE135="Yes"),100-OFFSET('Water Data'!$G$5,0,10*ROW('Water Data'!G129)),NA())</f>
        <v>#N/A</v>
      </c>
      <c r="Q135" s="57" t="e">
        <f ca="true">+IF(AND(ISNUMBER(OFFSET('Water Data'!$G$7,0,10*ROW('Water Data'!G129))),'Data Summary'!CF135="Yes"),OFFSET('Water Data'!$G$7,0,10*ROW('Water Data'!G129)),NA())</f>
        <v>#N/A</v>
      </c>
      <c r="R135" s="57" t="e">
        <f ca="true">+IF(AND(ISNUMBER(OFFSET('Water Data'!$G$10,0,10*ROW('Water Data'!G129))),'Data Summary'!CG135="Yes"),OFFSET('Water Data'!$G$10,0,10*ROW('Water Data'!G129)),NA())</f>
        <v>#N/A</v>
      </c>
      <c r="S135" s="57" t="e">
        <f ca="true">+IF(AND(ISNUMBER(OFFSET('Water Data'!$H$5,0,10*ROW('Water Data'!H129))),'Data Summary'!CH135="Yes"),100-OFFSET('Water Data'!$H$5,0,10*ROW('Water Data'!H129)),NA())</f>
        <v>#N/A</v>
      </c>
      <c r="T135" s="57" t="e">
        <f ca="true">+IF(AND(ISNUMBER(OFFSET('Water Data'!$H$7,0,10*ROW('Water Data'!H129))),'Data Summary'!CI135="Yes"),OFFSET('Water Data'!$H$7,0,10*ROW('Water Data'!H129)),NA())</f>
        <v>#N/A</v>
      </c>
      <c r="U135" s="57" t="e">
        <f ca="true">+IF(AND(ISNUMBER(OFFSET('Water Data'!$H$10,0,10*ROW('Water Data'!H129))),'Data Summary'!CJ135="Yes"),OFFSET('Water Data'!$H$10,0,10*ROW('Water Data'!H129)),NA())</f>
        <v>#N/A</v>
      </c>
      <c r="V135" s="103" t="e">
        <f ca="true">+IF(AND(ISNUMBER(OFFSET('Sanitation Data'!$C$5,0,10*ROW('Sanitation Data'!C129))),'Data Summary'!CK135="Yes"),100-OFFSET('Sanitation Data'!$C$5,0,10*ROW('Sanitation Data'!C129)),NA())</f>
        <v>#N/A</v>
      </c>
      <c r="W135" s="103" t="e">
        <f ca="true">+IF(AND(ISNUMBER(OFFSET('Sanitation Data'!$C$7,0,10*ROW('Sanitation Data'!C129))),'Data Summary'!CL135="Yes"),OFFSET('Sanitation Data'!$C$7,0,10*ROW('Sanitation Data'!C129)),NA())</f>
        <v>#N/A</v>
      </c>
      <c r="X135" s="103" t="e">
        <f ca="true">+IF(AND(ISNUMBER(OFFSET('Sanitation Data'!$C$11,0,10*ROW('Sanitation Data'!C129))),'Data Summary'!CM135="Yes"),OFFSET('Sanitation Data'!$C$11,0,10*ROW('Sanitation Data'!C129)),NA())</f>
        <v>#N/A</v>
      </c>
      <c r="Y135" s="103" t="e">
        <f ca="true">+IF(AND(ISNUMBER(OFFSET('Sanitation Data'!$C$12,0,10*ROW('Sanitation Data'!C129))),'Data Summary'!CN135="Yes"),OFFSET('Sanitation Data'!$C$12,0,10*ROW('Sanitation Data'!C129)),NA())</f>
        <v>#N/A</v>
      </c>
      <c r="Z135" s="103" t="e">
        <f ca="true">+IF(AND(ISNUMBER(OFFSET('Sanitation Data'!$C$13,0,10*ROW('Sanitation Data'!C129))),'Data Summary'!CO135="Yes"),OFFSET('Sanitation Data'!$C$13,0,10*ROW('Sanitation Data'!C129)),NA())</f>
        <v>#N/A</v>
      </c>
      <c r="AA135" s="103" t="e">
        <f ca="true">+IF(AND(ISNUMBER(OFFSET('Sanitation Data'!$D$5,0,10*ROW('Sanitation Data'!D129))),'Data Summary'!CP135="Yes"),100-OFFSET('Sanitation Data'!$D$5,0,10*ROW('Sanitation Data'!D129)),NA())</f>
        <v>#N/A</v>
      </c>
      <c r="AB135" s="103" t="e">
        <f ca="true">+IF(AND(ISNUMBER(OFFSET('Sanitation Data'!$D$7,0,10*ROW('Sanitation Data'!D129))),'Data Summary'!CQ135="Yes"),OFFSET('Sanitation Data'!$D$7,0,10*ROW('Sanitation Data'!D129)),NA())</f>
        <v>#N/A</v>
      </c>
      <c r="AC135" s="103" t="e">
        <f ca="true">+IF(AND(ISNUMBER(OFFSET('Sanitation Data'!$D$11,0,10*ROW('Sanitation Data'!D129))),'Data Summary'!CR135="Yes"),OFFSET('Sanitation Data'!$D$11,0,10*ROW('Sanitation Data'!D129)),NA())</f>
        <v>#N/A</v>
      </c>
      <c r="AD135" s="103" t="e">
        <f ca="true">+IF(AND(ISNUMBER(OFFSET('Sanitation Data'!$D$12,0,10*ROW('Sanitation Data'!D129))),'Data Summary'!CS135="Yes"),OFFSET('Sanitation Data'!$D$12,0,10*ROW('Sanitation Data'!D129)),NA())</f>
        <v>#N/A</v>
      </c>
      <c r="AE135" s="103" t="e">
        <f ca="true">+IF(AND(ISNUMBER(OFFSET('Sanitation Data'!$D$13,0,10*ROW('Sanitation Data'!D129))),'Data Summary'!CT135="Yes"),OFFSET('Sanitation Data'!$D$13,0,10*ROW('Sanitation Data'!D129)),NA())</f>
        <v>#N/A</v>
      </c>
      <c r="AF135" s="103" t="e">
        <f ca="true">+IF(AND(ISNUMBER(OFFSET('Sanitation Data'!$E$5,0,10*ROW('Sanitation Data'!E129))),'Data Summary'!CU135="Yes"),100-OFFSET('Sanitation Data'!$E$5,0,10*ROW('Sanitation Data'!E129)),NA())</f>
        <v>#N/A</v>
      </c>
      <c r="AG135" s="103" t="e">
        <f ca="true">+IF(AND(ISNUMBER(OFFSET('Sanitation Data'!$E$7,0,10*ROW('Sanitation Data'!E129))),'Data Summary'!CV135="Yes"),OFFSET('Sanitation Data'!$E$7,0,10*ROW('Sanitation Data'!E129)),NA())</f>
        <v>#N/A</v>
      </c>
      <c r="AH135" s="103" t="e">
        <f ca="true">+IF(AND(ISNUMBER(OFFSET('Sanitation Data'!$E$11,0,10*ROW('Sanitation Data'!E129))),'Data Summary'!CW135="Yes"),OFFSET('Sanitation Data'!$E$11,0,10*ROW('Sanitation Data'!E129)),NA())</f>
        <v>#N/A</v>
      </c>
      <c r="AI135" s="103" t="e">
        <f ca="true">+IF(AND(ISNUMBER(OFFSET('Sanitation Data'!$E$12,0,10*ROW('Sanitation Data'!E129))),'Data Summary'!CX135="Yes"),OFFSET('Sanitation Data'!$E$12,0,10*ROW('Sanitation Data'!E129)),NA())</f>
        <v>#N/A</v>
      </c>
      <c r="AJ135" s="103" t="e">
        <f ca="true">+IF(AND(ISNUMBER(OFFSET('Sanitation Data'!$E$13,0,10*ROW('Sanitation Data'!E129))),'Data Summary'!CY135="Yes"),OFFSET('Sanitation Data'!$E$13,0,10*ROW('Sanitation Data'!E129)),NA())</f>
        <v>#N/A</v>
      </c>
      <c r="AK135" s="103" t="e">
        <f ca="true">+IF(AND(ISNUMBER(OFFSET('Sanitation Data'!$F$5,0,10*ROW('Sanitation Data'!F129))),'Data Summary'!CZ135="Yes"),100-OFFSET('Sanitation Data'!$F$5,0,10*ROW('Sanitation Data'!F129)),NA())</f>
        <v>#N/A</v>
      </c>
      <c r="AL135" s="103" t="e">
        <f ca="true">+IF(AND(ISNUMBER(OFFSET('Sanitation Data'!$F$7,0,10*ROW('Sanitation Data'!F129))),'Data Summary'!DA135="Yes"),OFFSET('Sanitation Data'!$F$7,0,10*ROW('Sanitation Data'!F129)),NA())</f>
        <v>#N/A</v>
      </c>
      <c r="AM135" s="103" t="e">
        <f ca="true">+IF(AND(ISNUMBER(OFFSET('Sanitation Data'!$F$11,0,10*ROW('Sanitation Data'!F129))),'Data Summary'!DB135="Yes"),OFFSET('Sanitation Data'!$F$11,0,10*ROW('Sanitation Data'!F129)),NA())</f>
        <v>#N/A</v>
      </c>
      <c r="AN135" s="103" t="e">
        <f ca="true">+IF(AND(ISNUMBER(OFFSET('Sanitation Data'!$F$12,0,10*ROW('Sanitation Data'!F129))),'Data Summary'!DC135="Yes"),OFFSET('Sanitation Data'!$F$12,0,10*ROW('Sanitation Data'!F129)),NA())</f>
        <v>#N/A</v>
      </c>
      <c r="AO135" s="103" t="e">
        <f ca="true">+IF(AND(ISNUMBER(OFFSET('Sanitation Data'!$F$13,0,10*ROW('Sanitation Data'!F129))),'Data Summary'!DD135="Yes"),OFFSET('Sanitation Data'!$F$13,0,10*ROW('Sanitation Data'!F129)),NA())</f>
        <v>#N/A</v>
      </c>
      <c r="AP135" s="103" t="e">
        <f ca="true">+IF(AND(ISNUMBER(OFFSET('Sanitation Data'!$G$5,0,10*ROW('Sanitation Data'!G129))),'Data Summary'!DE135="Yes"),100-OFFSET('Sanitation Data'!$G$5,0,10*ROW('Sanitation Data'!G129)),NA())</f>
        <v>#N/A</v>
      </c>
      <c r="AQ135" s="103" t="e">
        <f ca="true">+IF(AND(ISNUMBER(OFFSET('Sanitation Data'!$G$7,0,10*ROW('Sanitation Data'!G129))),'Data Summary'!DF135="Yes"),OFFSET('Sanitation Data'!$G$7,0,10*ROW('Sanitation Data'!G129)),NA())</f>
        <v>#N/A</v>
      </c>
      <c r="AR135" s="103" t="e">
        <f ca="true">+IF(AND(ISNUMBER(OFFSET('Sanitation Data'!$G$11,0,10*ROW('Sanitation Data'!G129))),'Data Summary'!DG135="Yes"),OFFSET('Sanitation Data'!$G$11,0,10*ROW('Sanitation Data'!G129)),NA())</f>
        <v>#N/A</v>
      </c>
      <c r="AS135" s="103" t="e">
        <f ca="true">+IF(AND(ISNUMBER(OFFSET('Sanitation Data'!$G$12,0,10*ROW('Sanitation Data'!G129))),'Data Summary'!DH135="Yes"),OFFSET('Sanitation Data'!$G$12,0,10*ROW('Sanitation Data'!G129)),NA())</f>
        <v>#N/A</v>
      </c>
      <c r="AT135" s="103" t="e">
        <f ca="true">+IF(AND(ISNUMBER(OFFSET('Sanitation Data'!$G$13,0,10*ROW('Sanitation Data'!G129))),'Data Summary'!DI135="Yes"),OFFSET('Sanitation Data'!$G$13,0,10*ROW('Sanitation Data'!G129)),NA())</f>
        <v>#N/A</v>
      </c>
      <c r="AU135" s="103" t="e">
        <f ca="true">+IF(AND(ISNUMBER(OFFSET('Sanitation Data'!$H$5,0,10*ROW('Sanitation Data'!H129))),'Data Summary'!DJ135="Yes"),100-OFFSET('Sanitation Data'!$H$5,0,10*ROW('Sanitation Data'!H129)),NA())</f>
        <v>#N/A</v>
      </c>
      <c r="AV135" s="103" t="e">
        <f ca="true">+IF(AND(ISNUMBER(OFFSET('Sanitation Data'!$H$7,0,10*ROW('Sanitation Data'!H129))),'Data Summary'!DK135="Yes"),OFFSET('Sanitation Data'!$H$7,0,10*ROW('Sanitation Data'!H129)),NA())</f>
        <v>#N/A</v>
      </c>
      <c r="AW135" s="103" t="e">
        <f ca="true">+IF(AND(ISNUMBER(OFFSET('Sanitation Data'!$H$11,0,10*ROW('Sanitation Data'!H129))),'Data Summary'!DL135="Yes"),OFFSET('Sanitation Data'!$H$11,0,10*ROW('Sanitation Data'!H129)),NA())</f>
        <v>#N/A</v>
      </c>
      <c r="AX135" s="103" t="e">
        <f ca="true">+IF(AND(ISNUMBER(OFFSET('Sanitation Data'!$H$12,0,10*ROW('Sanitation Data'!H129))),'Data Summary'!DM135="Yes"),OFFSET('Sanitation Data'!$H$12,0,10*ROW('Sanitation Data'!H129)),NA())</f>
        <v>#N/A</v>
      </c>
      <c r="AY135" s="103" t="e">
        <f ca="true">+IF(AND(ISNUMBER(OFFSET('Sanitation Data'!$H$13,0,10*ROW('Sanitation Data'!H129))),'Data Summary'!DN135="Yes"),OFFSET('Sanitation Data'!$H$13,0,10*ROW('Sanitation Data'!H129)),NA())</f>
        <v>#N/A</v>
      </c>
      <c r="AZ135" s="108" t="e">
        <f ca="true">+IF(AND(ISNUMBER(OFFSET('Hygiene Data'!$C$6,0,10*ROW('Hygiene Data'!C129))),'Data Summary'!DO135="Yes"),OFFSET('Hygiene Data'!$C$6,0,10*ROW('Hygiene Data'!C129)),NA())</f>
        <v>#N/A</v>
      </c>
      <c r="BA135" s="108" t="e">
        <f ca="true">+IF(AND(ISNUMBER(OFFSET('Hygiene Data'!$C$8,0,10*ROW('Hygiene Data'!C129))),'Data Summary'!DP135="Yes"),OFFSET('Hygiene Data'!$C$8,0,10*ROW('Hygiene Data'!C129)),NA())</f>
        <v>#N/A</v>
      </c>
      <c r="BB135" s="108" t="e">
        <f ca="true">+IF(AND(ISNUMBER(OFFSET('Hygiene Data'!$C$10,0,10*ROW('Hygiene Data'!C129))),'Data Summary'!DQ135="Yes"),OFFSET('Hygiene Data'!$C$10,0,10*ROW('Hygiene Data'!C129)),NA())</f>
        <v>#N/A</v>
      </c>
      <c r="BC135" s="108" t="e">
        <f ca="true">+IF(AND(ISNUMBER(OFFSET('Hygiene Data'!$D$6,0,10*ROW('Hygiene Data'!D129))),'Data Summary'!DR135="Yes"),OFFSET('Hygiene Data'!$D$6,0,10*ROW('Hygiene Data'!D129)),NA())</f>
        <v>#N/A</v>
      </c>
      <c r="BD135" s="108" t="e">
        <f ca="true">+IF(AND(ISNUMBER(OFFSET('Hygiene Data'!$D$8,0,10*ROW('Hygiene Data'!D129))),'Data Summary'!DS135="Yes"),OFFSET('Hygiene Data'!$D$8,0,10*ROW('Hygiene Data'!D129)),NA())</f>
        <v>#N/A</v>
      </c>
      <c r="BE135" s="108" t="e">
        <f ca="true">+IF(AND(ISNUMBER(OFFSET('Hygiene Data'!$D$10,0,10*ROW('Hygiene Data'!D129))),'Data Summary'!DT135="Yes"),OFFSET('Hygiene Data'!$D$10,0,10*ROW('Hygiene Data'!D129)),NA())</f>
        <v>#N/A</v>
      </c>
      <c r="BF135" s="108" t="e">
        <f ca="true">+IF(AND(ISNUMBER(OFFSET('Hygiene Data'!$E$6,0,10*ROW('Hygiene Data'!E129))),'Data Summary'!DU135="Yes"),OFFSET('Hygiene Data'!$E$6,0,10*ROW('Hygiene Data'!E129)),NA())</f>
        <v>#N/A</v>
      </c>
      <c r="BG135" s="108" t="e">
        <f ca="true">+IF(AND(ISNUMBER(OFFSET('Hygiene Data'!$E$8,0,10*ROW('Hygiene Data'!E129))),'Data Summary'!DV135="Yes"),OFFSET('Hygiene Data'!$E$8,0,10*ROW('Hygiene Data'!E129)),NA())</f>
        <v>#N/A</v>
      </c>
      <c r="BH135" s="108" t="e">
        <f ca="true">+IF(AND(ISNUMBER(OFFSET('Hygiene Data'!$E$10,0,10*ROW('Hygiene Data'!E129))),'Data Summary'!DW135="Yes"),OFFSET('Hygiene Data'!$E$10,0,10*ROW('Hygiene Data'!E129)),NA())</f>
        <v>#N/A</v>
      </c>
      <c r="BI135" s="108" t="e">
        <f ca="true">+IF(AND(ISNUMBER(OFFSET('Hygiene Data'!$F$6,0,10*ROW('Hygiene Data'!F129))),'Data Summary'!DX135="Yes"),OFFSET('Hygiene Data'!$F$6,0,10*ROW('Hygiene Data'!F129)),NA())</f>
        <v>#N/A</v>
      </c>
      <c r="BJ135" s="108" t="e">
        <f ca="true">+IF(AND(ISNUMBER(OFFSET('Hygiene Data'!$F$8,0,10*ROW('Hygiene Data'!F129))),'Data Summary'!DY135="Yes"),OFFSET('Hygiene Data'!$F$8,0,10*ROW('Hygiene Data'!F129)),NA())</f>
        <v>#N/A</v>
      </c>
      <c r="BK135" s="108" t="e">
        <f ca="true">+IF(AND(ISNUMBER(OFFSET('Hygiene Data'!$F$10,0,10*ROW('Hygiene Data'!F129))),'Data Summary'!DZ135="Yes"),OFFSET('Hygiene Data'!$F$10,0,10*ROW('Hygiene Data'!F129)),NA())</f>
        <v>#N/A</v>
      </c>
      <c r="BL135" s="108" t="e">
        <f ca="true">+IF(AND(ISNUMBER(OFFSET('Hygiene Data'!$G$6,0,10*ROW('Hygiene Data'!G129))),'Data Summary'!EA135="Yes"),OFFSET('Hygiene Data'!$G$6,0,10*ROW('Hygiene Data'!G129)),NA())</f>
        <v>#N/A</v>
      </c>
      <c r="BM135" s="108" t="e">
        <f ca="true">+IF(AND(ISNUMBER(OFFSET('Hygiene Data'!$G$8,0,10*ROW('Hygiene Data'!G129))),'Data Summary'!EB135="Yes"),OFFSET('Hygiene Data'!$G$8,0,10*ROW('Hygiene Data'!G129)),NA())</f>
        <v>#N/A</v>
      </c>
      <c r="BN135" s="108" t="e">
        <f ca="true">+IF(AND(ISNUMBER(OFFSET('Hygiene Data'!$G$10,0,10*ROW('Hygiene Data'!G129))),'Data Summary'!EC135="Yes"),OFFSET('Hygiene Data'!$G$10,0,10*ROW('Hygiene Data'!G129)),NA())</f>
        <v>#N/A</v>
      </c>
      <c r="BO135" s="108" t="e">
        <f ca="true">+IF(AND(ISNUMBER(OFFSET('Hygiene Data'!$H$6,0,10*ROW('Hygiene Data'!H129))),'Data Summary'!ED135="Yes"),OFFSET('Hygiene Data'!$H$6,0,10*ROW('Hygiene Data'!H129)),NA())</f>
        <v>#N/A</v>
      </c>
      <c r="BP135" s="108" t="e">
        <f ca="true">+IF(AND(ISNUMBER(OFFSET('Hygiene Data'!$H$8,0,10*ROW('Hygiene Data'!H129))),'Data Summary'!EE135="Yes"),OFFSET('Hygiene Data'!$H$8,0,10*ROW('Hygiene Data'!H129)),NA())</f>
        <v>#N/A</v>
      </c>
      <c r="BQ135" s="108" t="e">
        <f ca="true">+IF(AND(ISNUMBER(OFFSET('Hygiene Data'!$H$10,0,10*ROW('Hygiene Data'!H129))),'Data Summary'!EF135="Yes"),OFFSET('Hygiene Data'!$H$10,0,10*ROW('Hygiene Data'!H129)),NA())</f>
        <v>#N/A</v>
      </c>
    </row>
    <row r="136" x14ac:dyDescent="0.2">
      <c r="A136" s="56" t="e">
        <f ca="true">+IF(OFFSET('Water Data'!$B$1,0,10*ROW('Water Data'!B130))="",NA(),OFFSET('Water Data'!$B$1,0,10*ROW('Water Data'!B130)))</f>
        <v>#N/A</v>
      </c>
      <c r="B136" s="56" t="e">
        <f ca="true">+IF(OFFSET('Water Data'!$A$3,0,10*ROW('Water Data'!A133))="",NA(),OFFSET('Water Data'!$A$3,0,10*ROW('Water Data'!A133)))</f>
        <v>#N/A</v>
      </c>
      <c r="C136" s="56" t="e">
        <f ca="true">+IF(OFFSET('Water Data'!$C$3,0,10*ROW('Water Data'!C133))="",NA(),OFFSET('Water Data'!$C$3,0,10*ROW('Water Data'!C133)))</f>
        <v>#N/A</v>
      </c>
      <c r="D136" s="57" t="e">
        <f ca="true">+IF(AND(ISNUMBER(OFFSET('Water Data'!$C$5,0,10*ROW('Water Data'!C130))),'Data Summary'!BS136="Yes"),100-OFFSET('Water Data'!$C$5,0,10*ROW('Water Data'!C130)),NA())</f>
        <v>#N/A</v>
      </c>
      <c r="E136" s="57" t="e">
        <f ca="true">+IF(AND(ISNUMBER(OFFSET('Water Data'!$C$7,0,10*ROW('Water Data'!C130))),'Data Summary'!BT136="Yes"),OFFSET('Water Data'!$C$7,0,10*ROW('Water Data'!C130)),NA())</f>
        <v>#N/A</v>
      </c>
      <c r="F136" s="57" t="e">
        <f ca="true">+IF(AND(ISNUMBER(OFFSET('Water Data'!$C$10,0,10*ROW('Water Data'!C130))),'Data Summary'!BU136="Yes"),OFFSET('Water Data'!$C$10,0,10*ROW('Water Data'!C130)),NA())</f>
        <v>#N/A</v>
      </c>
      <c r="G136" s="57" t="e">
        <f ca="true">+IF(AND(ISNUMBER(OFFSET('Water Data'!$D$5,0,10*ROW('Water Data'!D130))),'Data Summary'!BV136="Yes"),100-OFFSET('Water Data'!$D$5,0,10*ROW('Water Data'!D130)),NA())</f>
        <v>#N/A</v>
      </c>
      <c r="H136" s="57" t="e">
        <f ca="true">+IF(AND(ISNUMBER(OFFSET('Water Data'!$D$7,0,10*ROW('Water Data'!D130))),'Data Summary'!BW136="Yes"),OFFSET('Water Data'!$D$7,0,10*ROW('Water Data'!D130)),NA())</f>
        <v>#N/A</v>
      </c>
      <c r="I136" s="57" t="e">
        <f ca="true">+IF(AND(ISNUMBER(OFFSET('Water Data'!$D$10,0,10*ROW('Water Data'!D130))),'Data Summary'!BX136="Yes"),OFFSET('Water Data'!$D$10,0,10*ROW('Water Data'!D130)),NA())</f>
        <v>#N/A</v>
      </c>
      <c r="J136" s="57" t="e">
        <f ca="true">+IF(AND(ISNUMBER(OFFSET('Water Data'!$E$5,0,10*ROW('Water Data'!E130))),'Data Summary'!BY136="Yes"),100-OFFSET('Water Data'!$E$5,0,10*ROW('Water Data'!E130)),NA())</f>
        <v>#N/A</v>
      </c>
      <c r="K136" s="57" t="e">
        <f ca="true">+IF(AND(ISNUMBER(OFFSET('Water Data'!$E$7,0,10*ROW('Water Data'!E130))),'Data Summary'!BZ136="Yes"),OFFSET('Water Data'!$E$7,0,10*ROW('Water Data'!E130)),NA())</f>
        <v>#N/A</v>
      </c>
      <c r="L136" s="57" t="e">
        <f ca="true">+IF(AND(ISNUMBER(OFFSET('Water Data'!$E$10,0,10*ROW('Water Data'!E130))),'Data Summary'!CA136="Yes"),OFFSET('Water Data'!$E$10,0,10*ROW('Water Data'!E130)),NA())</f>
        <v>#N/A</v>
      </c>
      <c r="M136" s="57" t="e">
        <f ca="true">+IF(AND(ISNUMBER(OFFSET('Water Data'!$F$5,0,10*ROW('Water Data'!F130))),'Data Summary'!CB136="Yes"),100-OFFSET('Water Data'!$F$5,0,10*ROW('Water Data'!F130)),NA())</f>
        <v>#N/A</v>
      </c>
      <c r="N136" s="57" t="e">
        <f ca="true">+IF(AND(ISNUMBER(OFFSET('Water Data'!$F$7,0,10*ROW('Water Data'!F130))),'Data Summary'!CC136="Yes"),OFFSET('Water Data'!$F$7,0,10*ROW('Water Data'!F130)),NA())</f>
        <v>#N/A</v>
      </c>
      <c r="O136" s="57" t="e">
        <f ca="true">+IF(AND(ISNUMBER(OFFSET('Water Data'!$F$10,0,10*ROW('Water Data'!F130))),'Data Summary'!CD136="Yes"),OFFSET('Water Data'!$F$10,0,10*ROW('Water Data'!F130)),NA())</f>
        <v>#N/A</v>
      </c>
      <c r="P136" s="57" t="e">
        <f ca="true">+IF(AND(ISNUMBER(OFFSET('Water Data'!$G$5,0,10*ROW('Water Data'!G130))),'Data Summary'!CE136="Yes"),100-OFFSET('Water Data'!$G$5,0,10*ROW('Water Data'!G130)),NA())</f>
        <v>#N/A</v>
      </c>
      <c r="Q136" s="57" t="e">
        <f ca="true">+IF(AND(ISNUMBER(OFFSET('Water Data'!$G$7,0,10*ROW('Water Data'!G130))),'Data Summary'!CF136="Yes"),OFFSET('Water Data'!$G$7,0,10*ROW('Water Data'!G130)),NA())</f>
        <v>#N/A</v>
      </c>
      <c r="R136" s="57" t="e">
        <f ca="true">+IF(AND(ISNUMBER(OFFSET('Water Data'!$G$10,0,10*ROW('Water Data'!G130))),'Data Summary'!CG136="Yes"),OFFSET('Water Data'!$G$10,0,10*ROW('Water Data'!G130)),NA())</f>
        <v>#N/A</v>
      </c>
      <c r="S136" s="57" t="e">
        <f ca="true">+IF(AND(ISNUMBER(OFFSET('Water Data'!$H$5,0,10*ROW('Water Data'!H130))),'Data Summary'!CH136="Yes"),100-OFFSET('Water Data'!$H$5,0,10*ROW('Water Data'!H130)),NA())</f>
        <v>#N/A</v>
      </c>
      <c r="T136" s="57" t="e">
        <f ca="true">+IF(AND(ISNUMBER(OFFSET('Water Data'!$H$7,0,10*ROW('Water Data'!H130))),'Data Summary'!CI136="Yes"),OFFSET('Water Data'!$H$7,0,10*ROW('Water Data'!H130)),NA())</f>
        <v>#N/A</v>
      </c>
      <c r="U136" s="57" t="e">
        <f ca="true">+IF(AND(ISNUMBER(OFFSET('Water Data'!$H$10,0,10*ROW('Water Data'!H130))),'Data Summary'!CJ136="Yes"),OFFSET('Water Data'!$H$10,0,10*ROW('Water Data'!H130)),NA())</f>
        <v>#N/A</v>
      </c>
      <c r="V136" s="103" t="e">
        <f ca="true">+IF(AND(ISNUMBER(OFFSET('Sanitation Data'!$C$5,0,10*ROW('Sanitation Data'!C130))),'Data Summary'!CK136="Yes"),100-OFFSET('Sanitation Data'!$C$5,0,10*ROW('Sanitation Data'!C130)),NA())</f>
        <v>#N/A</v>
      </c>
      <c r="W136" s="103" t="e">
        <f ca="true">+IF(AND(ISNUMBER(OFFSET('Sanitation Data'!$C$7,0,10*ROW('Sanitation Data'!C130))),'Data Summary'!CL136="Yes"),OFFSET('Sanitation Data'!$C$7,0,10*ROW('Sanitation Data'!C130)),NA())</f>
        <v>#N/A</v>
      </c>
      <c r="X136" s="103" t="e">
        <f ca="true">+IF(AND(ISNUMBER(OFFSET('Sanitation Data'!$C$11,0,10*ROW('Sanitation Data'!C130))),'Data Summary'!CM136="Yes"),OFFSET('Sanitation Data'!$C$11,0,10*ROW('Sanitation Data'!C130)),NA())</f>
        <v>#N/A</v>
      </c>
      <c r="Y136" s="103" t="e">
        <f ca="true">+IF(AND(ISNUMBER(OFFSET('Sanitation Data'!$C$12,0,10*ROW('Sanitation Data'!C130))),'Data Summary'!CN136="Yes"),OFFSET('Sanitation Data'!$C$12,0,10*ROW('Sanitation Data'!C130)),NA())</f>
        <v>#N/A</v>
      </c>
      <c r="Z136" s="103" t="e">
        <f ca="true">+IF(AND(ISNUMBER(OFFSET('Sanitation Data'!$C$13,0,10*ROW('Sanitation Data'!C130))),'Data Summary'!CO136="Yes"),OFFSET('Sanitation Data'!$C$13,0,10*ROW('Sanitation Data'!C130)),NA())</f>
        <v>#N/A</v>
      </c>
      <c r="AA136" s="103" t="e">
        <f ca="true">+IF(AND(ISNUMBER(OFFSET('Sanitation Data'!$D$5,0,10*ROW('Sanitation Data'!D130))),'Data Summary'!CP136="Yes"),100-OFFSET('Sanitation Data'!$D$5,0,10*ROW('Sanitation Data'!D130)),NA())</f>
        <v>#N/A</v>
      </c>
      <c r="AB136" s="103" t="e">
        <f ca="true">+IF(AND(ISNUMBER(OFFSET('Sanitation Data'!$D$7,0,10*ROW('Sanitation Data'!D130))),'Data Summary'!CQ136="Yes"),OFFSET('Sanitation Data'!$D$7,0,10*ROW('Sanitation Data'!D130)),NA())</f>
        <v>#N/A</v>
      </c>
      <c r="AC136" s="103" t="e">
        <f ca="true">+IF(AND(ISNUMBER(OFFSET('Sanitation Data'!$D$11,0,10*ROW('Sanitation Data'!D130))),'Data Summary'!CR136="Yes"),OFFSET('Sanitation Data'!$D$11,0,10*ROW('Sanitation Data'!D130)),NA())</f>
        <v>#N/A</v>
      </c>
      <c r="AD136" s="103" t="e">
        <f ca="true">+IF(AND(ISNUMBER(OFFSET('Sanitation Data'!$D$12,0,10*ROW('Sanitation Data'!D130))),'Data Summary'!CS136="Yes"),OFFSET('Sanitation Data'!$D$12,0,10*ROW('Sanitation Data'!D130)),NA())</f>
        <v>#N/A</v>
      </c>
      <c r="AE136" s="103" t="e">
        <f ca="true">+IF(AND(ISNUMBER(OFFSET('Sanitation Data'!$D$13,0,10*ROW('Sanitation Data'!D130))),'Data Summary'!CT136="Yes"),OFFSET('Sanitation Data'!$D$13,0,10*ROW('Sanitation Data'!D130)),NA())</f>
        <v>#N/A</v>
      </c>
      <c r="AF136" s="103" t="e">
        <f ca="true">+IF(AND(ISNUMBER(OFFSET('Sanitation Data'!$E$5,0,10*ROW('Sanitation Data'!E130))),'Data Summary'!CU136="Yes"),100-OFFSET('Sanitation Data'!$E$5,0,10*ROW('Sanitation Data'!E130)),NA())</f>
        <v>#N/A</v>
      </c>
      <c r="AG136" s="103" t="e">
        <f ca="true">+IF(AND(ISNUMBER(OFFSET('Sanitation Data'!$E$7,0,10*ROW('Sanitation Data'!E130))),'Data Summary'!CV136="Yes"),OFFSET('Sanitation Data'!$E$7,0,10*ROW('Sanitation Data'!E130)),NA())</f>
        <v>#N/A</v>
      </c>
      <c r="AH136" s="103" t="e">
        <f ca="true">+IF(AND(ISNUMBER(OFFSET('Sanitation Data'!$E$11,0,10*ROW('Sanitation Data'!E130))),'Data Summary'!CW136="Yes"),OFFSET('Sanitation Data'!$E$11,0,10*ROW('Sanitation Data'!E130)),NA())</f>
        <v>#N/A</v>
      </c>
      <c r="AI136" s="103" t="e">
        <f ca="true">+IF(AND(ISNUMBER(OFFSET('Sanitation Data'!$E$12,0,10*ROW('Sanitation Data'!E130))),'Data Summary'!CX136="Yes"),OFFSET('Sanitation Data'!$E$12,0,10*ROW('Sanitation Data'!E130)),NA())</f>
        <v>#N/A</v>
      </c>
      <c r="AJ136" s="103" t="e">
        <f ca="true">+IF(AND(ISNUMBER(OFFSET('Sanitation Data'!$E$13,0,10*ROW('Sanitation Data'!E130))),'Data Summary'!CY136="Yes"),OFFSET('Sanitation Data'!$E$13,0,10*ROW('Sanitation Data'!E130)),NA())</f>
        <v>#N/A</v>
      </c>
      <c r="AK136" s="103" t="e">
        <f ca="true">+IF(AND(ISNUMBER(OFFSET('Sanitation Data'!$F$5,0,10*ROW('Sanitation Data'!F130))),'Data Summary'!CZ136="Yes"),100-OFFSET('Sanitation Data'!$F$5,0,10*ROW('Sanitation Data'!F130)),NA())</f>
        <v>#N/A</v>
      </c>
      <c r="AL136" s="103" t="e">
        <f ca="true">+IF(AND(ISNUMBER(OFFSET('Sanitation Data'!$F$7,0,10*ROW('Sanitation Data'!F130))),'Data Summary'!DA136="Yes"),OFFSET('Sanitation Data'!$F$7,0,10*ROW('Sanitation Data'!F130)),NA())</f>
        <v>#N/A</v>
      </c>
      <c r="AM136" s="103" t="e">
        <f ca="true">+IF(AND(ISNUMBER(OFFSET('Sanitation Data'!$F$11,0,10*ROW('Sanitation Data'!F130))),'Data Summary'!DB136="Yes"),OFFSET('Sanitation Data'!$F$11,0,10*ROW('Sanitation Data'!F130)),NA())</f>
        <v>#N/A</v>
      </c>
      <c r="AN136" s="103" t="e">
        <f ca="true">+IF(AND(ISNUMBER(OFFSET('Sanitation Data'!$F$12,0,10*ROW('Sanitation Data'!F130))),'Data Summary'!DC136="Yes"),OFFSET('Sanitation Data'!$F$12,0,10*ROW('Sanitation Data'!F130)),NA())</f>
        <v>#N/A</v>
      </c>
      <c r="AO136" s="103" t="e">
        <f ca="true">+IF(AND(ISNUMBER(OFFSET('Sanitation Data'!$F$13,0,10*ROW('Sanitation Data'!F130))),'Data Summary'!DD136="Yes"),OFFSET('Sanitation Data'!$F$13,0,10*ROW('Sanitation Data'!F130)),NA())</f>
        <v>#N/A</v>
      </c>
      <c r="AP136" s="103" t="e">
        <f ca="true">+IF(AND(ISNUMBER(OFFSET('Sanitation Data'!$G$5,0,10*ROW('Sanitation Data'!G130))),'Data Summary'!DE136="Yes"),100-OFFSET('Sanitation Data'!$G$5,0,10*ROW('Sanitation Data'!G130)),NA())</f>
        <v>#N/A</v>
      </c>
      <c r="AQ136" s="103" t="e">
        <f ca="true">+IF(AND(ISNUMBER(OFFSET('Sanitation Data'!$G$7,0,10*ROW('Sanitation Data'!G130))),'Data Summary'!DF136="Yes"),OFFSET('Sanitation Data'!$G$7,0,10*ROW('Sanitation Data'!G130)),NA())</f>
        <v>#N/A</v>
      </c>
      <c r="AR136" s="103" t="e">
        <f ca="true">+IF(AND(ISNUMBER(OFFSET('Sanitation Data'!$G$11,0,10*ROW('Sanitation Data'!G130))),'Data Summary'!DG136="Yes"),OFFSET('Sanitation Data'!$G$11,0,10*ROW('Sanitation Data'!G130)),NA())</f>
        <v>#N/A</v>
      </c>
      <c r="AS136" s="103" t="e">
        <f ca="true">+IF(AND(ISNUMBER(OFFSET('Sanitation Data'!$G$12,0,10*ROW('Sanitation Data'!G130))),'Data Summary'!DH136="Yes"),OFFSET('Sanitation Data'!$G$12,0,10*ROW('Sanitation Data'!G130)),NA())</f>
        <v>#N/A</v>
      </c>
      <c r="AT136" s="103" t="e">
        <f ca="true">+IF(AND(ISNUMBER(OFFSET('Sanitation Data'!$G$13,0,10*ROW('Sanitation Data'!G130))),'Data Summary'!DI136="Yes"),OFFSET('Sanitation Data'!$G$13,0,10*ROW('Sanitation Data'!G130)),NA())</f>
        <v>#N/A</v>
      </c>
      <c r="AU136" s="103" t="e">
        <f ca="true">+IF(AND(ISNUMBER(OFFSET('Sanitation Data'!$H$5,0,10*ROW('Sanitation Data'!H130))),'Data Summary'!DJ136="Yes"),100-OFFSET('Sanitation Data'!$H$5,0,10*ROW('Sanitation Data'!H130)),NA())</f>
        <v>#N/A</v>
      </c>
      <c r="AV136" s="103" t="e">
        <f ca="true">+IF(AND(ISNUMBER(OFFSET('Sanitation Data'!$H$7,0,10*ROW('Sanitation Data'!H130))),'Data Summary'!DK136="Yes"),OFFSET('Sanitation Data'!$H$7,0,10*ROW('Sanitation Data'!H130)),NA())</f>
        <v>#N/A</v>
      </c>
      <c r="AW136" s="103" t="e">
        <f ca="true">+IF(AND(ISNUMBER(OFFSET('Sanitation Data'!$H$11,0,10*ROW('Sanitation Data'!H130))),'Data Summary'!DL136="Yes"),OFFSET('Sanitation Data'!$H$11,0,10*ROW('Sanitation Data'!H130)),NA())</f>
        <v>#N/A</v>
      </c>
      <c r="AX136" s="103" t="e">
        <f ca="true">+IF(AND(ISNUMBER(OFFSET('Sanitation Data'!$H$12,0,10*ROW('Sanitation Data'!H130))),'Data Summary'!DM136="Yes"),OFFSET('Sanitation Data'!$H$12,0,10*ROW('Sanitation Data'!H130)),NA())</f>
        <v>#N/A</v>
      </c>
      <c r="AY136" s="103" t="e">
        <f ca="true">+IF(AND(ISNUMBER(OFFSET('Sanitation Data'!$H$13,0,10*ROW('Sanitation Data'!H130))),'Data Summary'!DN136="Yes"),OFFSET('Sanitation Data'!$H$13,0,10*ROW('Sanitation Data'!H130)),NA())</f>
        <v>#N/A</v>
      </c>
      <c r="AZ136" s="108" t="e">
        <f ca="true">+IF(AND(ISNUMBER(OFFSET('Hygiene Data'!$C$6,0,10*ROW('Hygiene Data'!C130))),'Data Summary'!DO136="Yes"),OFFSET('Hygiene Data'!$C$6,0,10*ROW('Hygiene Data'!C130)),NA())</f>
        <v>#N/A</v>
      </c>
      <c r="BA136" s="108" t="e">
        <f ca="true">+IF(AND(ISNUMBER(OFFSET('Hygiene Data'!$C$8,0,10*ROW('Hygiene Data'!C130))),'Data Summary'!DP136="Yes"),OFFSET('Hygiene Data'!$C$8,0,10*ROW('Hygiene Data'!C130)),NA())</f>
        <v>#N/A</v>
      </c>
      <c r="BB136" s="108" t="e">
        <f ca="true">+IF(AND(ISNUMBER(OFFSET('Hygiene Data'!$C$10,0,10*ROW('Hygiene Data'!C130))),'Data Summary'!DQ136="Yes"),OFFSET('Hygiene Data'!$C$10,0,10*ROW('Hygiene Data'!C130)),NA())</f>
        <v>#N/A</v>
      </c>
      <c r="BC136" s="108" t="e">
        <f ca="true">+IF(AND(ISNUMBER(OFFSET('Hygiene Data'!$D$6,0,10*ROW('Hygiene Data'!D130))),'Data Summary'!DR136="Yes"),OFFSET('Hygiene Data'!$D$6,0,10*ROW('Hygiene Data'!D130)),NA())</f>
        <v>#N/A</v>
      </c>
      <c r="BD136" s="108" t="e">
        <f ca="true">+IF(AND(ISNUMBER(OFFSET('Hygiene Data'!$D$8,0,10*ROW('Hygiene Data'!D130))),'Data Summary'!DS136="Yes"),OFFSET('Hygiene Data'!$D$8,0,10*ROW('Hygiene Data'!D130)),NA())</f>
        <v>#N/A</v>
      </c>
      <c r="BE136" s="108" t="e">
        <f ca="true">+IF(AND(ISNUMBER(OFFSET('Hygiene Data'!$D$10,0,10*ROW('Hygiene Data'!D130))),'Data Summary'!DT136="Yes"),OFFSET('Hygiene Data'!$D$10,0,10*ROW('Hygiene Data'!D130)),NA())</f>
        <v>#N/A</v>
      </c>
      <c r="BF136" s="108" t="e">
        <f ca="true">+IF(AND(ISNUMBER(OFFSET('Hygiene Data'!$E$6,0,10*ROW('Hygiene Data'!E130))),'Data Summary'!DU136="Yes"),OFFSET('Hygiene Data'!$E$6,0,10*ROW('Hygiene Data'!E130)),NA())</f>
        <v>#N/A</v>
      </c>
      <c r="BG136" s="108" t="e">
        <f ca="true">+IF(AND(ISNUMBER(OFFSET('Hygiene Data'!$E$8,0,10*ROW('Hygiene Data'!E130))),'Data Summary'!DV136="Yes"),OFFSET('Hygiene Data'!$E$8,0,10*ROW('Hygiene Data'!E130)),NA())</f>
        <v>#N/A</v>
      </c>
      <c r="BH136" s="108" t="e">
        <f ca="true">+IF(AND(ISNUMBER(OFFSET('Hygiene Data'!$E$10,0,10*ROW('Hygiene Data'!E130))),'Data Summary'!DW136="Yes"),OFFSET('Hygiene Data'!$E$10,0,10*ROW('Hygiene Data'!E130)),NA())</f>
        <v>#N/A</v>
      </c>
      <c r="BI136" s="108" t="e">
        <f ca="true">+IF(AND(ISNUMBER(OFFSET('Hygiene Data'!$F$6,0,10*ROW('Hygiene Data'!F130))),'Data Summary'!DX136="Yes"),OFFSET('Hygiene Data'!$F$6,0,10*ROW('Hygiene Data'!F130)),NA())</f>
        <v>#N/A</v>
      </c>
      <c r="BJ136" s="108" t="e">
        <f ca="true">+IF(AND(ISNUMBER(OFFSET('Hygiene Data'!$F$8,0,10*ROW('Hygiene Data'!F130))),'Data Summary'!DY136="Yes"),OFFSET('Hygiene Data'!$F$8,0,10*ROW('Hygiene Data'!F130)),NA())</f>
        <v>#N/A</v>
      </c>
      <c r="BK136" s="108" t="e">
        <f ca="true">+IF(AND(ISNUMBER(OFFSET('Hygiene Data'!$F$10,0,10*ROW('Hygiene Data'!F130))),'Data Summary'!DZ136="Yes"),OFFSET('Hygiene Data'!$F$10,0,10*ROW('Hygiene Data'!F130)),NA())</f>
        <v>#N/A</v>
      </c>
      <c r="BL136" s="108" t="e">
        <f ca="true">+IF(AND(ISNUMBER(OFFSET('Hygiene Data'!$G$6,0,10*ROW('Hygiene Data'!G130))),'Data Summary'!EA136="Yes"),OFFSET('Hygiene Data'!$G$6,0,10*ROW('Hygiene Data'!G130)),NA())</f>
        <v>#N/A</v>
      </c>
      <c r="BM136" s="108" t="e">
        <f ca="true">+IF(AND(ISNUMBER(OFFSET('Hygiene Data'!$G$8,0,10*ROW('Hygiene Data'!G130))),'Data Summary'!EB136="Yes"),OFFSET('Hygiene Data'!$G$8,0,10*ROW('Hygiene Data'!G130)),NA())</f>
        <v>#N/A</v>
      </c>
      <c r="BN136" s="108" t="e">
        <f ca="true">+IF(AND(ISNUMBER(OFFSET('Hygiene Data'!$G$10,0,10*ROW('Hygiene Data'!G130))),'Data Summary'!EC136="Yes"),OFFSET('Hygiene Data'!$G$10,0,10*ROW('Hygiene Data'!G130)),NA())</f>
        <v>#N/A</v>
      </c>
      <c r="BO136" s="108" t="e">
        <f ca="true">+IF(AND(ISNUMBER(OFFSET('Hygiene Data'!$H$6,0,10*ROW('Hygiene Data'!H130))),'Data Summary'!ED136="Yes"),OFFSET('Hygiene Data'!$H$6,0,10*ROW('Hygiene Data'!H130)),NA())</f>
        <v>#N/A</v>
      </c>
      <c r="BP136" s="108" t="e">
        <f ca="true">+IF(AND(ISNUMBER(OFFSET('Hygiene Data'!$H$8,0,10*ROW('Hygiene Data'!H130))),'Data Summary'!EE136="Yes"),OFFSET('Hygiene Data'!$H$8,0,10*ROW('Hygiene Data'!H130)),NA())</f>
        <v>#N/A</v>
      </c>
      <c r="BQ136" s="108" t="e">
        <f ca="true">+IF(AND(ISNUMBER(OFFSET('Hygiene Data'!$H$10,0,10*ROW('Hygiene Data'!H130))),'Data Summary'!EF136="Yes"),OFFSET('Hygiene Data'!$H$10,0,10*ROW('Hygiene Data'!H130)),NA())</f>
        <v>#N/A</v>
      </c>
    </row>
    <row r="137" x14ac:dyDescent="0.2">
      <c r="A137" s="56" t="e">
        <f ca="true">+IF(OFFSET('Water Data'!$B$1,0,10*ROW('Water Data'!B131))="",NA(),OFFSET('Water Data'!$B$1,0,10*ROW('Water Data'!B131)))</f>
        <v>#N/A</v>
      </c>
      <c r="B137" s="56" t="e">
        <f ca="true">+IF(OFFSET('Water Data'!$A$3,0,10*ROW('Water Data'!A134))="",NA(),OFFSET('Water Data'!$A$3,0,10*ROW('Water Data'!A134)))</f>
        <v>#N/A</v>
      </c>
      <c r="C137" s="56" t="e">
        <f ca="true">+IF(OFFSET('Water Data'!$C$3,0,10*ROW('Water Data'!C134))="",NA(),OFFSET('Water Data'!$C$3,0,10*ROW('Water Data'!C134)))</f>
        <v>#N/A</v>
      </c>
      <c r="D137" s="57" t="e">
        <f ca="true">+IF(AND(ISNUMBER(OFFSET('Water Data'!$C$5,0,10*ROW('Water Data'!C131))),'Data Summary'!BS137="Yes"),100-OFFSET('Water Data'!$C$5,0,10*ROW('Water Data'!C131)),NA())</f>
        <v>#N/A</v>
      </c>
      <c r="E137" s="57" t="e">
        <f ca="true">+IF(AND(ISNUMBER(OFFSET('Water Data'!$C$7,0,10*ROW('Water Data'!C131))),'Data Summary'!BT137="Yes"),OFFSET('Water Data'!$C$7,0,10*ROW('Water Data'!C131)),NA())</f>
        <v>#N/A</v>
      </c>
      <c r="F137" s="57" t="e">
        <f ca="true">+IF(AND(ISNUMBER(OFFSET('Water Data'!$C$10,0,10*ROW('Water Data'!C131))),'Data Summary'!BU137="Yes"),OFFSET('Water Data'!$C$10,0,10*ROW('Water Data'!C131)),NA())</f>
        <v>#N/A</v>
      </c>
      <c r="G137" s="57" t="e">
        <f ca="true">+IF(AND(ISNUMBER(OFFSET('Water Data'!$D$5,0,10*ROW('Water Data'!D131))),'Data Summary'!BV137="Yes"),100-OFFSET('Water Data'!$D$5,0,10*ROW('Water Data'!D131)),NA())</f>
        <v>#N/A</v>
      </c>
      <c r="H137" s="57" t="e">
        <f ca="true">+IF(AND(ISNUMBER(OFFSET('Water Data'!$D$7,0,10*ROW('Water Data'!D131))),'Data Summary'!BW137="Yes"),OFFSET('Water Data'!$D$7,0,10*ROW('Water Data'!D131)),NA())</f>
        <v>#N/A</v>
      </c>
      <c r="I137" s="57" t="e">
        <f ca="true">+IF(AND(ISNUMBER(OFFSET('Water Data'!$D$10,0,10*ROW('Water Data'!D131))),'Data Summary'!BX137="Yes"),OFFSET('Water Data'!$D$10,0,10*ROW('Water Data'!D131)),NA())</f>
        <v>#N/A</v>
      </c>
      <c r="J137" s="57" t="e">
        <f ca="true">+IF(AND(ISNUMBER(OFFSET('Water Data'!$E$5,0,10*ROW('Water Data'!E131))),'Data Summary'!BY137="Yes"),100-OFFSET('Water Data'!$E$5,0,10*ROW('Water Data'!E131)),NA())</f>
        <v>#N/A</v>
      </c>
      <c r="K137" s="57" t="e">
        <f ca="true">+IF(AND(ISNUMBER(OFFSET('Water Data'!$E$7,0,10*ROW('Water Data'!E131))),'Data Summary'!BZ137="Yes"),OFFSET('Water Data'!$E$7,0,10*ROW('Water Data'!E131)),NA())</f>
        <v>#N/A</v>
      </c>
      <c r="L137" s="57" t="e">
        <f ca="true">+IF(AND(ISNUMBER(OFFSET('Water Data'!$E$10,0,10*ROW('Water Data'!E131))),'Data Summary'!CA137="Yes"),OFFSET('Water Data'!$E$10,0,10*ROW('Water Data'!E131)),NA())</f>
        <v>#N/A</v>
      </c>
      <c r="M137" s="57" t="e">
        <f ca="true">+IF(AND(ISNUMBER(OFFSET('Water Data'!$F$5,0,10*ROW('Water Data'!F131))),'Data Summary'!CB137="Yes"),100-OFFSET('Water Data'!$F$5,0,10*ROW('Water Data'!F131)),NA())</f>
        <v>#N/A</v>
      </c>
      <c r="N137" s="57" t="e">
        <f ca="true">+IF(AND(ISNUMBER(OFFSET('Water Data'!$F$7,0,10*ROW('Water Data'!F131))),'Data Summary'!CC137="Yes"),OFFSET('Water Data'!$F$7,0,10*ROW('Water Data'!F131)),NA())</f>
        <v>#N/A</v>
      </c>
      <c r="O137" s="57" t="e">
        <f ca="true">+IF(AND(ISNUMBER(OFFSET('Water Data'!$F$10,0,10*ROW('Water Data'!F131))),'Data Summary'!CD137="Yes"),OFFSET('Water Data'!$F$10,0,10*ROW('Water Data'!F131)),NA())</f>
        <v>#N/A</v>
      </c>
      <c r="P137" s="57" t="e">
        <f ca="true">+IF(AND(ISNUMBER(OFFSET('Water Data'!$G$5,0,10*ROW('Water Data'!G131))),'Data Summary'!CE137="Yes"),100-OFFSET('Water Data'!$G$5,0,10*ROW('Water Data'!G131)),NA())</f>
        <v>#N/A</v>
      </c>
      <c r="Q137" s="57" t="e">
        <f ca="true">+IF(AND(ISNUMBER(OFFSET('Water Data'!$G$7,0,10*ROW('Water Data'!G131))),'Data Summary'!CF137="Yes"),OFFSET('Water Data'!$G$7,0,10*ROW('Water Data'!G131)),NA())</f>
        <v>#N/A</v>
      </c>
      <c r="R137" s="57" t="e">
        <f ca="true">+IF(AND(ISNUMBER(OFFSET('Water Data'!$G$10,0,10*ROW('Water Data'!G131))),'Data Summary'!CG137="Yes"),OFFSET('Water Data'!$G$10,0,10*ROW('Water Data'!G131)),NA())</f>
        <v>#N/A</v>
      </c>
      <c r="S137" s="57" t="e">
        <f ca="true">+IF(AND(ISNUMBER(OFFSET('Water Data'!$H$5,0,10*ROW('Water Data'!H131))),'Data Summary'!CH137="Yes"),100-OFFSET('Water Data'!$H$5,0,10*ROW('Water Data'!H131)),NA())</f>
        <v>#N/A</v>
      </c>
      <c r="T137" s="57" t="e">
        <f ca="true">+IF(AND(ISNUMBER(OFFSET('Water Data'!$H$7,0,10*ROW('Water Data'!H131))),'Data Summary'!CI137="Yes"),OFFSET('Water Data'!$H$7,0,10*ROW('Water Data'!H131)),NA())</f>
        <v>#N/A</v>
      </c>
      <c r="U137" s="57" t="e">
        <f ca="true">+IF(AND(ISNUMBER(OFFSET('Water Data'!$H$10,0,10*ROW('Water Data'!H131))),'Data Summary'!CJ137="Yes"),OFFSET('Water Data'!$H$10,0,10*ROW('Water Data'!H131)),NA())</f>
        <v>#N/A</v>
      </c>
      <c r="V137" s="103" t="e">
        <f ca="true">+IF(AND(ISNUMBER(OFFSET('Sanitation Data'!$C$5,0,10*ROW('Sanitation Data'!C131))),'Data Summary'!CK137="Yes"),100-OFFSET('Sanitation Data'!$C$5,0,10*ROW('Sanitation Data'!C131)),NA())</f>
        <v>#N/A</v>
      </c>
      <c r="W137" s="103" t="e">
        <f ca="true">+IF(AND(ISNUMBER(OFFSET('Sanitation Data'!$C$7,0,10*ROW('Sanitation Data'!C131))),'Data Summary'!CL137="Yes"),OFFSET('Sanitation Data'!$C$7,0,10*ROW('Sanitation Data'!C131)),NA())</f>
        <v>#N/A</v>
      </c>
      <c r="X137" s="103" t="e">
        <f ca="true">+IF(AND(ISNUMBER(OFFSET('Sanitation Data'!$C$11,0,10*ROW('Sanitation Data'!C131))),'Data Summary'!CM137="Yes"),OFFSET('Sanitation Data'!$C$11,0,10*ROW('Sanitation Data'!C131)),NA())</f>
        <v>#N/A</v>
      </c>
      <c r="Y137" s="103" t="e">
        <f ca="true">+IF(AND(ISNUMBER(OFFSET('Sanitation Data'!$C$12,0,10*ROW('Sanitation Data'!C131))),'Data Summary'!CN137="Yes"),OFFSET('Sanitation Data'!$C$12,0,10*ROW('Sanitation Data'!C131)),NA())</f>
        <v>#N/A</v>
      </c>
      <c r="Z137" s="103" t="e">
        <f ca="true">+IF(AND(ISNUMBER(OFFSET('Sanitation Data'!$C$13,0,10*ROW('Sanitation Data'!C131))),'Data Summary'!CO137="Yes"),OFFSET('Sanitation Data'!$C$13,0,10*ROW('Sanitation Data'!C131)),NA())</f>
        <v>#N/A</v>
      </c>
      <c r="AA137" s="103" t="e">
        <f ca="true">+IF(AND(ISNUMBER(OFFSET('Sanitation Data'!$D$5,0,10*ROW('Sanitation Data'!D131))),'Data Summary'!CP137="Yes"),100-OFFSET('Sanitation Data'!$D$5,0,10*ROW('Sanitation Data'!D131)),NA())</f>
        <v>#N/A</v>
      </c>
      <c r="AB137" s="103" t="e">
        <f ca="true">+IF(AND(ISNUMBER(OFFSET('Sanitation Data'!$D$7,0,10*ROW('Sanitation Data'!D131))),'Data Summary'!CQ137="Yes"),OFFSET('Sanitation Data'!$D$7,0,10*ROW('Sanitation Data'!D131)),NA())</f>
        <v>#N/A</v>
      </c>
      <c r="AC137" s="103" t="e">
        <f ca="true">+IF(AND(ISNUMBER(OFFSET('Sanitation Data'!$D$11,0,10*ROW('Sanitation Data'!D131))),'Data Summary'!CR137="Yes"),OFFSET('Sanitation Data'!$D$11,0,10*ROW('Sanitation Data'!D131)),NA())</f>
        <v>#N/A</v>
      </c>
      <c r="AD137" s="103" t="e">
        <f ca="true">+IF(AND(ISNUMBER(OFFSET('Sanitation Data'!$D$12,0,10*ROW('Sanitation Data'!D131))),'Data Summary'!CS137="Yes"),OFFSET('Sanitation Data'!$D$12,0,10*ROW('Sanitation Data'!D131)),NA())</f>
        <v>#N/A</v>
      </c>
      <c r="AE137" s="103" t="e">
        <f ca="true">+IF(AND(ISNUMBER(OFFSET('Sanitation Data'!$D$13,0,10*ROW('Sanitation Data'!D131))),'Data Summary'!CT137="Yes"),OFFSET('Sanitation Data'!$D$13,0,10*ROW('Sanitation Data'!D131)),NA())</f>
        <v>#N/A</v>
      </c>
      <c r="AF137" s="103" t="e">
        <f ca="true">+IF(AND(ISNUMBER(OFFSET('Sanitation Data'!$E$5,0,10*ROW('Sanitation Data'!E131))),'Data Summary'!CU137="Yes"),100-OFFSET('Sanitation Data'!$E$5,0,10*ROW('Sanitation Data'!E131)),NA())</f>
        <v>#N/A</v>
      </c>
      <c r="AG137" s="103" t="e">
        <f ca="true">+IF(AND(ISNUMBER(OFFSET('Sanitation Data'!$E$7,0,10*ROW('Sanitation Data'!E131))),'Data Summary'!CV137="Yes"),OFFSET('Sanitation Data'!$E$7,0,10*ROW('Sanitation Data'!E131)),NA())</f>
        <v>#N/A</v>
      </c>
      <c r="AH137" s="103" t="e">
        <f ca="true">+IF(AND(ISNUMBER(OFFSET('Sanitation Data'!$E$11,0,10*ROW('Sanitation Data'!E131))),'Data Summary'!CW137="Yes"),OFFSET('Sanitation Data'!$E$11,0,10*ROW('Sanitation Data'!E131)),NA())</f>
        <v>#N/A</v>
      </c>
      <c r="AI137" s="103" t="e">
        <f ca="true">+IF(AND(ISNUMBER(OFFSET('Sanitation Data'!$E$12,0,10*ROW('Sanitation Data'!E131))),'Data Summary'!CX137="Yes"),OFFSET('Sanitation Data'!$E$12,0,10*ROW('Sanitation Data'!E131)),NA())</f>
        <v>#N/A</v>
      </c>
      <c r="AJ137" s="103" t="e">
        <f ca="true">+IF(AND(ISNUMBER(OFFSET('Sanitation Data'!$E$13,0,10*ROW('Sanitation Data'!E131))),'Data Summary'!CY137="Yes"),OFFSET('Sanitation Data'!$E$13,0,10*ROW('Sanitation Data'!E131)),NA())</f>
        <v>#N/A</v>
      </c>
      <c r="AK137" s="103" t="e">
        <f ca="true">+IF(AND(ISNUMBER(OFFSET('Sanitation Data'!$F$5,0,10*ROW('Sanitation Data'!F131))),'Data Summary'!CZ137="Yes"),100-OFFSET('Sanitation Data'!$F$5,0,10*ROW('Sanitation Data'!F131)),NA())</f>
        <v>#N/A</v>
      </c>
      <c r="AL137" s="103" t="e">
        <f ca="true">+IF(AND(ISNUMBER(OFFSET('Sanitation Data'!$F$7,0,10*ROW('Sanitation Data'!F131))),'Data Summary'!DA137="Yes"),OFFSET('Sanitation Data'!$F$7,0,10*ROW('Sanitation Data'!F131)),NA())</f>
        <v>#N/A</v>
      </c>
      <c r="AM137" s="103" t="e">
        <f ca="true">+IF(AND(ISNUMBER(OFFSET('Sanitation Data'!$F$11,0,10*ROW('Sanitation Data'!F131))),'Data Summary'!DB137="Yes"),OFFSET('Sanitation Data'!$F$11,0,10*ROW('Sanitation Data'!F131)),NA())</f>
        <v>#N/A</v>
      </c>
      <c r="AN137" s="103" t="e">
        <f ca="true">+IF(AND(ISNUMBER(OFFSET('Sanitation Data'!$F$12,0,10*ROW('Sanitation Data'!F131))),'Data Summary'!DC137="Yes"),OFFSET('Sanitation Data'!$F$12,0,10*ROW('Sanitation Data'!F131)),NA())</f>
        <v>#N/A</v>
      </c>
      <c r="AO137" s="103" t="e">
        <f ca="true">+IF(AND(ISNUMBER(OFFSET('Sanitation Data'!$F$13,0,10*ROW('Sanitation Data'!F131))),'Data Summary'!DD137="Yes"),OFFSET('Sanitation Data'!$F$13,0,10*ROW('Sanitation Data'!F131)),NA())</f>
        <v>#N/A</v>
      </c>
      <c r="AP137" s="103" t="e">
        <f ca="true">+IF(AND(ISNUMBER(OFFSET('Sanitation Data'!$G$5,0,10*ROW('Sanitation Data'!G131))),'Data Summary'!DE137="Yes"),100-OFFSET('Sanitation Data'!$G$5,0,10*ROW('Sanitation Data'!G131)),NA())</f>
        <v>#N/A</v>
      </c>
      <c r="AQ137" s="103" t="e">
        <f ca="true">+IF(AND(ISNUMBER(OFFSET('Sanitation Data'!$G$7,0,10*ROW('Sanitation Data'!G131))),'Data Summary'!DF137="Yes"),OFFSET('Sanitation Data'!$G$7,0,10*ROW('Sanitation Data'!G131)),NA())</f>
        <v>#N/A</v>
      </c>
      <c r="AR137" s="103" t="e">
        <f ca="true">+IF(AND(ISNUMBER(OFFSET('Sanitation Data'!$G$11,0,10*ROW('Sanitation Data'!G131))),'Data Summary'!DG137="Yes"),OFFSET('Sanitation Data'!$G$11,0,10*ROW('Sanitation Data'!G131)),NA())</f>
        <v>#N/A</v>
      </c>
      <c r="AS137" s="103" t="e">
        <f ca="true">+IF(AND(ISNUMBER(OFFSET('Sanitation Data'!$G$12,0,10*ROW('Sanitation Data'!G131))),'Data Summary'!DH137="Yes"),OFFSET('Sanitation Data'!$G$12,0,10*ROW('Sanitation Data'!G131)),NA())</f>
        <v>#N/A</v>
      </c>
      <c r="AT137" s="103" t="e">
        <f ca="true">+IF(AND(ISNUMBER(OFFSET('Sanitation Data'!$G$13,0,10*ROW('Sanitation Data'!G131))),'Data Summary'!DI137="Yes"),OFFSET('Sanitation Data'!$G$13,0,10*ROW('Sanitation Data'!G131)),NA())</f>
        <v>#N/A</v>
      </c>
      <c r="AU137" s="103" t="e">
        <f ca="true">+IF(AND(ISNUMBER(OFFSET('Sanitation Data'!$H$5,0,10*ROW('Sanitation Data'!H131))),'Data Summary'!DJ137="Yes"),100-OFFSET('Sanitation Data'!$H$5,0,10*ROW('Sanitation Data'!H131)),NA())</f>
        <v>#N/A</v>
      </c>
      <c r="AV137" s="103" t="e">
        <f ca="true">+IF(AND(ISNUMBER(OFFSET('Sanitation Data'!$H$7,0,10*ROW('Sanitation Data'!H131))),'Data Summary'!DK137="Yes"),OFFSET('Sanitation Data'!$H$7,0,10*ROW('Sanitation Data'!H131)),NA())</f>
        <v>#N/A</v>
      </c>
      <c r="AW137" s="103" t="e">
        <f ca="true">+IF(AND(ISNUMBER(OFFSET('Sanitation Data'!$H$11,0,10*ROW('Sanitation Data'!H131))),'Data Summary'!DL137="Yes"),OFFSET('Sanitation Data'!$H$11,0,10*ROW('Sanitation Data'!H131)),NA())</f>
        <v>#N/A</v>
      </c>
      <c r="AX137" s="103" t="e">
        <f ca="true">+IF(AND(ISNUMBER(OFFSET('Sanitation Data'!$H$12,0,10*ROW('Sanitation Data'!H131))),'Data Summary'!DM137="Yes"),OFFSET('Sanitation Data'!$H$12,0,10*ROW('Sanitation Data'!H131)),NA())</f>
        <v>#N/A</v>
      </c>
      <c r="AY137" s="103" t="e">
        <f ca="true">+IF(AND(ISNUMBER(OFFSET('Sanitation Data'!$H$13,0,10*ROW('Sanitation Data'!H131))),'Data Summary'!DN137="Yes"),OFFSET('Sanitation Data'!$H$13,0,10*ROW('Sanitation Data'!H131)),NA())</f>
        <v>#N/A</v>
      </c>
      <c r="AZ137" s="108" t="e">
        <f ca="true">+IF(AND(ISNUMBER(OFFSET('Hygiene Data'!$C$6,0,10*ROW('Hygiene Data'!C131))),'Data Summary'!DO137="Yes"),OFFSET('Hygiene Data'!$C$6,0,10*ROW('Hygiene Data'!C131)),NA())</f>
        <v>#N/A</v>
      </c>
      <c r="BA137" s="108" t="e">
        <f ca="true">+IF(AND(ISNUMBER(OFFSET('Hygiene Data'!$C$8,0,10*ROW('Hygiene Data'!C131))),'Data Summary'!DP137="Yes"),OFFSET('Hygiene Data'!$C$8,0,10*ROW('Hygiene Data'!C131)),NA())</f>
        <v>#N/A</v>
      </c>
      <c r="BB137" s="108" t="e">
        <f ca="true">+IF(AND(ISNUMBER(OFFSET('Hygiene Data'!$C$10,0,10*ROW('Hygiene Data'!C131))),'Data Summary'!DQ137="Yes"),OFFSET('Hygiene Data'!$C$10,0,10*ROW('Hygiene Data'!C131)),NA())</f>
        <v>#N/A</v>
      </c>
      <c r="BC137" s="108" t="e">
        <f ca="true">+IF(AND(ISNUMBER(OFFSET('Hygiene Data'!$D$6,0,10*ROW('Hygiene Data'!D131))),'Data Summary'!DR137="Yes"),OFFSET('Hygiene Data'!$D$6,0,10*ROW('Hygiene Data'!D131)),NA())</f>
        <v>#N/A</v>
      </c>
      <c r="BD137" s="108" t="e">
        <f ca="true">+IF(AND(ISNUMBER(OFFSET('Hygiene Data'!$D$8,0,10*ROW('Hygiene Data'!D131))),'Data Summary'!DS137="Yes"),OFFSET('Hygiene Data'!$D$8,0,10*ROW('Hygiene Data'!D131)),NA())</f>
        <v>#N/A</v>
      </c>
      <c r="BE137" s="108" t="e">
        <f ca="true">+IF(AND(ISNUMBER(OFFSET('Hygiene Data'!$D$10,0,10*ROW('Hygiene Data'!D131))),'Data Summary'!DT137="Yes"),OFFSET('Hygiene Data'!$D$10,0,10*ROW('Hygiene Data'!D131)),NA())</f>
        <v>#N/A</v>
      </c>
      <c r="BF137" s="108" t="e">
        <f ca="true">+IF(AND(ISNUMBER(OFFSET('Hygiene Data'!$E$6,0,10*ROW('Hygiene Data'!E131))),'Data Summary'!DU137="Yes"),OFFSET('Hygiene Data'!$E$6,0,10*ROW('Hygiene Data'!E131)),NA())</f>
        <v>#N/A</v>
      </c>
      <c r="BG137" s="108" t="e">
        <f ca="true">+IF(AND(ISNUMBER(OFFSET('Hygiene Data'!$E$8,0,10*ROW('Hygiene Data'!E131))),'Data Summary'!DV137="Yes"),OFFSET('Hygiene Data'!$E$8,0,10*ROW('Hygiene Data'!E131)),NA())</f>
        <v>#N/A</v>
      </c>
      <c r="BH137" s="108" t="e">
        <f ca="true">+IF(AND(ISNUMBER(OFFSET('Hygiene Data'!$E$10,0,10*ROW('Hygiene Data'!E131))),'Data Summary'!DW137="Yes"),OFFSET('Hygiene Data'!$E$10,0,10*ROW('Hygiene Data'!E131)),NA())</f>
        <v>#N/A</v>
      </c>
      <c r="BI137" s="108" t="e">
        <f ca="true">+IF(AND(ISNUMBER(OFFSET('Hygiene Data'!$F$6,0,10*ROW('Hygiene Data'!F131))),'Data Summary'!DX137="Yes"),OFFSET('Hygiene Data'!$F$6,0,10*ROW('Hygiene Data'!F131)),NA())</f>
        <v>#N/A</v>
      </c>
      <c r="BJ137" s="108" t="e">
        <f ca="true">+IF(AND(ISNUMBER(OFFSET('Hygiene Data'!$F$8,0,10*ROW('Hygiene Data'!F131))),'Data Summary'!DY137="Yes"),OFFSET('Hygiene Data'!$F$8,0,10*ROW('Hygiene Data'!F131)),NA())</f>
        <v>#N/A</v>
      </c>
      <c r="BK137" s="108" t="e">
        <f ca="true">+IF(AND(ISNUMBER(OFFSET('Hygiene Data'!$F$10,0,10*ROW('Hygiene Data'!F131))),'Data Summary'!DZ137="Yes"),OFFSET('Hygiene Data'!$F$10,0,10*ROW('Hygiene Data'!F131)),NA())</f>
        <v>#N/A</v>
      </c>
      <c r="BL137" s="108" t="e">
        <f ca="true">+IF(AND(ISNUMBER(OFFSET('Hygiene Data'!$G$6,0,10*ROW('Hygiene Data'!G131))),'Data Summary'!EA137="Yes"),OFFSET('Hygiene Data'!$G$6,0,10*ROW('Hygiene Data'!G131)),NA())</f>
        <v>#N/A</v>
      </c>
      <c r="BM137" s="108" t="e">
        <f ca="true">+IF(AND(ISNUMBER(OFFSET('Hygiene Data'!$G$8,0,10*ROW('Hygiene Data'!G131))),'Data Summary'!EB137="Yes"),OFFSET('Hygiene Data'!$G$8,0,10*ROW('Hygiene Data'!G131)),NA())</f>
        <v>#N/A</v>
      </c>
      <c r="BN137" s="108" t="e">
        <f ca="true">+IF(AND(ISNUMBER(OFFSET('Hygiene Data'!$G$10,0,10*ROW('Hygiene Data'!G131))),'Data Summary'!EC137="Yes"),OFFSET('Hygiene Data'!$G$10,0,10*ROW('Hygiene Data'!G131)),NA())</f>
        <v>#N/A</v>
      </c>
      <c r="BO137" s="108" t="e">
        <f ca="true">+IF(AND(ISNUMBER(OFFSET('Hygiene Data'!$H$6,0,10*ROW('Hygiene Data'!H131))),'Data Summary'!ED137="Yes"),OFFSET('Hygiene Data'!$H$6,0,10*ROW('Hygiene Data'!H131)),NA())</f>
        <v>#N/A</v>
      </c>
      <c r="BP137" s="108" t="e">
        <f ca="true">+IF(AND(ISNUMBER(OFFSET('Hygiene Data'!$H$8,0,10*ROW('Hygiene Data'!H131))),'Data Summary'!EE137="Yes"),OFFSET('Hygiene Data'!$H$8,0,10*ROW('Hygiene Data'!H131)),NA())</f>
        <v>#N/A</v>
      </c>
      <c r="BQ137" s="108" t="e">
        <f ca="true">+IF(AND(ISNUMBER(OFFSET('Hygiene Data'!$H$10,0,10*ROW('Hygiene Data'!H131))),'Data Summary'!EF137="Yes"),OFFSET('Hygiene Data'!$H$10,0,10*ROW('Hygiene Data'!H131)),NA())</f>
        <v>#N/A</v>
      </c>
    </row>
    <row r="138" x14ac:dyDescent="0.2">
      <c r="A138" s="56" t="e">
        <f ca="true">+IF(OFFSET('Water Data'!$B$1,0,10*ROW('Water Data'!B132))="",NA(),OFFSET('Water Data'!$B$1,0,10*ROW('Water Data'!B132)))</f>
        <v>#N/A</v>
      </c>
      <c r="B138" s="56" t="e">
        <f ca="true">+IF(OFFSET('Water Data'!$A$3,0,10*ROW('Water Data'!A135))="",NA(),OFFSET('Water Data'!$A$3,0,10*ROW('Water Data'!A135)))</f>
        <v>#N/A</v>
      </c>
      <c r="C138" s="56" t="e">
        <f ca="true">+IF(OFFSET('Water Data'!$C$3,0,10*ROW('Water Data'!C135))="",NA(),OFFSET('Water Data'!$C$3,0,10*ROW('Water Data'!C135)))</f>
        <v>#N/A</v>
      </c>
      <c r="D138" s="57" t="e">
        <f ca="true">+IF(AND(ISNUMBER(OFFSET('Water Data'!$C$5,0,10*ROW('Water Data'!C132))),'Data Summary'!BS138="Yes"),100-OFFSET('Water Data'!$C$5,0,10*ROW('Water Data'!C132)),NA())</f>
        <v>#N/A</v>
      </c>
      <c r="E138" s="57" t="e">
        <f ca="true">+IF(AND(ISNUMBER(OFFSET('Water Data'!$C$7,0,10*ROW('Water Data'!C132))),'Data Summary'!BT138="Yes"),OFFSET('Water Data'!$C$7,0,10*ROW('Water Data'!C132)),NA())</f>
        <v>#N/A</v>
      </c>
      <c r="F138" s="57" t="e">
        <f ca="true">+IF(AND(ISNUMBER(OFFSET('Water Data'!$C$10,0,10*ROW('Water Data'!C132))),'Data Summary'!BU138="Yes"),OFFSET('Water Data'!$C$10,0,10*ROW('Water Data'!C132)),NA())</f>
        <v>#N/A</v>
      </c>
      <c r="G138" s="57" t="e">
        <f ca="true">+IF(AND(ISNUMBER(OFFSET('Water Data'!$D$5,0,10*ROW('Water Data'!D132))),'Data Summary'!BV138="Yes"),100-OFFSET('Water Data'!$D$5,0,10*ROW('Water Data'!D132)),NA())</f>
        <v>#N/A</v>
      </c>
      <c r="H138" s="57" t="e">
        <f ca="true">+IF(AND(ISNUMBER(OFFSET('Water Data'!$D$7,0,10*ROW('Water Data'!D132))),'Data Summary'!BW138="Yes"),OFFSET('Water Data'!$D$7,0,10*ROW('Water Data'!D132)),NA())</f>
        <v>#N/A</v>
      </c>
      <c r="I138" s="57" t="e">
        <f ca="true">+IF(AND(ISNUMBER(OFFSET('Water Data'!$D$10,0,10*ROW('Water Data'!D132))),'Data Summary'!BX138="Yes"),OFFSET('Water Data'!$D$10,0,10*ROW('Water Data'!D132)),NA())</f>
        <v>#N/A</v>
      </c>
      <c r="J138" s="57" t="e">
        <f ca="true">+IF(AND(ISNUMBER(OFFSET('Water Data'!$E$5,0,10*ROW('Water Data'!E132))),'Data Summary'!BY138="Yes"),100-OFFSET('Water Data'!$E$5,0,10*ROW('Water Data'!E132)),NA())</f>
        <v>#N/A</v>
      </c>
      <c r="K138" s="57" t="e">
        <f ca="true">+IF(AND(ISNUMBER(OFFSET('Water Data'!$E$7,0,10*ROW('Water Data'!E132))),'Data Summary'!BZ138="Yes"),OFFSET('Water Data'!$E$7,0,10*ROW('Water Data'!E132)),NA())</f>
        <v>#N/A</v>
      </c>
      <c r="L138" s="57" t="e">
        <f ca="true">+IF(AND(ISNUMBER(OFFSET('Water Data'!$E$10,0,10*ROW('Water Data'!E132))),'Data Summary'!CA138="Yes"),OFFSET('Water Data'!$E$10,0,10*ROW('Water Data'!E132)),NA())</f>
        <v>#N/A</v>
      </c>
      <c r="M138" s="57" t="e">
        <f ca="true">+IF(AND(ISNUMBER(OFFSET('Water Data'!$F$5,0,10*ROW('Water Data'!F132))),'Data Summary'!CB138="Yes"),100-OFFSET('Water Data'!$F$5,0,10*ROW('Water Data'!F132)),NA())</f>
        <v>#N/A</v>
      </c>
      <c r="N138" s="57" t="e">
        <f ca="true">+IF(AND(ISNUMBER(OFFSET('Water Data'!$F$7,0,10*ROW('Water Data'!F132))),'Data Summary'!CC138="Yes"),OFFSET('Water Data'!$F$7,0,10*ROW('Water Data'!F132)),NA())</f>
        <v>#N/A</v>
      </c>
      <c r="O138" s="57" t="e">
        <f ca="true">+IF(AND(ISNUMBER(OFFSET('Water Data'!$F$10,0,10*ROW('Water Data'!F132))),'Data Summary'!CD138="Yes"),OFFSET('Water Data'!$F$10,0,10*ROW('Water Data'!F132)),NA())</f>
        <v>#N/A</v>
      </c>
      <c r="P138" s="57" t="e">
        <f ca="true">+IF(AND(ISNUMBER(OFFSET('Water Data'!$G$5,0,10*ROW('Water Data'!G132))),'Data Summary'!CE138="Yes"),100-OFFSET('Water Data'!$G$5,0,10*ROW('Water Data'!G132)),NA())</f>
        <v>#N/A</v>
      </c>
      <c r="Q138" s="57" t="e">
        <f ca="true">+IF(AND(ISNUMBER(OFFSET('Water Data'!$G$7,0,10*ROW('Water Data'!G132))),'Data Summary'!CF138="Yes"),OFFSET('Water Data'!$G$7,0,10*ROW('Water Data'!G132)),NA())</f>
        <v>#N/A</v>
      </c>
      <c r="R138" s="57" t="e">
        <f ca="true">+IF(AND(ISNUMBER(OFFSET('Water Data'!$G$10,0,10*ROW('Water Data'!G132))),'Data Summary'!CG138="Yes"),OFFSET('Water Data'!$G$10,0,10*ROW('Water Data'!G132)),NA())</f>
        <v>#N/A</v>
      </c>
      <c r="S138" s="57" t="e">
        <f ca="true">+IF(AND(ISNUMBER(OFFSET('Water Data'!$H$5,0,10*ROW('Water Data'!H132))),'Data Summary'!CH138="Yes"),100-OFFSET('Water Data'!$H$5,0,10*ROW('Water Data'!H132)),NA())</f>
        <v>#N/A</v>
      </c>
      <c r="T138" s="57" t="e">
        <f ca="true">+IF(AND(ISNUMBER(OFFSET('Water Data'!$H$7,0,10*ROW('Water Data'!H132))),'Data Summary'!CI138="Yes"),OFFSET('Water Data'!$H$7,0,10*ROW('Water Data'!H132)),NA())</f>
        <v>#N/A</v>
      </c>
      <c r="U138" s="57" t="e">
        <f ca="true">+IF(AND(ISNUMBER(OFFSET('Water Data'!$H$10,0,10*ROW('Water Data'!H132))),'Data Summary'!CJ138="Yes"),OFFSET('Water Data'!$H$10,0,10*ROW('Water Data'!H132)),NA())</f>
        <v>#N/A</v>
      </c>
      <c r="V138" s="103" t="e">
        <f ca="true">+IF(AND(ISNUMBER(OFFSET('Sanitation Data'!$C$5,0,10*ROW('Sanitation Data'!C132))),'Data Summary'!CK138="Yes"),100-OFFSET('Sanitation Data'!$C$5,0,10*ROW('Sanitation Data'!C132)),NA())</f>
        <v>#N/A</v>
      </c>
      <c r="W138" s="103" t="e">
        <f ca="true">+IF(AND(ISNUMBER(OFFSET('Sanitation Data'!$C$7,0,10*ROW('Sanitation Data'!C132))),'Data Summary'!CL138="Yes"),OFFSET('Sanitation Data'!$C$7,0,10*ROW('Sanitation Data'!C132)),NA())</f>
        <v>#N/A</v>
      </c>
      <c r="X138" s="103" t="e">
        <f ca="true">+IF(AND(ISNUMBER(OFFSET('Sanitation Data'!$C$11,0,10*ROW('Sanitation Data'!C132))),'Data Summary'!CM138="Yes"),OFFSET('Sanitation Data'!$C$11,0,10*ROW('Sanitation Data'!C132)),NA())</f>
        <v>#N/A</v>
      </c>
      <c r="Y138" s="103" t="e">
        <f ca="true">+IF(AND(ISNUMBER(OFFSET('Sanitation Data'!$C$12,0,10*ROW('Sanitation Data'!C132))),'Data Summary'!CN138="Yes"),OFFSET('Sanitation Data'!$C$12,0,10*ROW('Sanitation Data'!C132)),NA())</f>
        <v>#N/A</v>
      </c>
      <c r="Z138" s="103" t="e">
        <f ca="true">+IF(AND(ISNUMBER(OFFSET('Sanitation Data'!$C$13,0,10*ROW('Sanitation Data'!C132))),'Data Summary'!CO138="Yes"),OFFSET('Sanitation Data'!$C$13,0,10*ROW('Sanitation Data'!C132)),NA())</f>
        <v>#N/A</v>
      </c>
      <c r="AA138" s="103" t="e">
        <f ca="true">+IF(AND(ISNUMBER(OFFSET('Sanitation Data'!$D$5,0,10*ROW('Sanitation Data'!D132))),'Data Summary'!CP138="Yes"),100-OFFSET('Sanitation Data'!$D$5,0,10*ROW('Sanitation Data'!D132)),NA())</f>
        <v>#N/A</v>
      </c>
      <c r="AB138" s="103" t="e">
        <f ca="true">+IF(AND(ISNUMBER(OFFSET('Sanitation Data'!$D$7,0,10*ROW('Sanitation Data'!D132))),'Data Summary'!CQ138="Yes"),OFFSET('Sanitation Data'!$D$7,0,10*ROW('Sanitation Data'!D132)),NA())</f>
        <v>#N/A</v>
      </c>
      <c r="AC138" s="103" t="e">
        <f ca="true">+IF(AND(ISNUMBER(OFFSET('Sanitation Data'!$D$11,0,10*ROW('Sanitation Data'!D132))),'Data Summary'!CR138="Yes"),OFFSET('Sanitation Data'!$D$11,0,10*ROW('Sanitation Data'!D132)),NA())</f>
        <v>#N/A</v>
      </c>
      <c r="AD138" s="103" t="e">
        <f ca="true">+IF(AND(ISNUMBER(OFFSET('Sanitation Data'!$D$12,0,10*ROW('Sanitation Data'!D132))),'Data Summary'!CS138="Yes"),OFFSET('Sanitation Data'!$D$12,0,10*ROW('Sanitation Data'!D132)),NA())</f>
        <v>#N/A</v>
      </c>
      <c r="AE138" s="103" t="e">
        <f ca="true">+IF(AND(ISNUMBER(OFFSET('Sanitation Data'!$D$13,0,10*ROW('Sanitation Data'!D132))),'Data Summary'!CT138="Yes"),OFFSET('Sanitation Data'!$D$13,0,10*ROW('Sanitation Data'!D132)),NA())</f>
        <v>#N/A</v>
      </c>
      <c r="AF138" s="103" t="e">
        <f ca="true">+IF(AND(ISNUMBER(OFFSET('Sanitation Data'!$E$5,0,10*ROW('Sanitation Data'!E132))),'Data Summary'!CU138="Yes"),100-OFFSET('Sanitation Data'!$E$5,0,10*ROW('Sanitation Data'!E132)),NA())</f>
        <v>#N/A</v>
      </c>
      <c r="AG138" s="103" t="e">
        <f ca="true">+IF(AND(ISNUMBER(OFFSET('Sanitation Data'!$E$7,0,10*ROW('Sanitation Data'!E132))),'Data Summary'!CV138="Yes"),OFFSET('Sanitation Data'!$E$7,0,10*ROW('Sanitation Data'!E132)),NA())</f>
        <v>#N/A</v>
      </c>
      <c r="AH138" s="103" t="e">
        <f ca="true">+IF(AND(ISNUMBER(OFFSET('Sanitation Data'!$E$11,0,10*ROW('Sanitation Data'!E132))),'Data Summary'!CW138="Yes"),OFFSET('Sanitation Data'!$E$11,0,10*ROW('Sanitation Data'!E132)),NA())</f>
        <v>#N/A</v>
      </c>
      <c r="AI138" s="103" t="e">
        <f ca="true">+IF(AND(ISNUMBER(OFFSET('Sanitation Data'!$E$12,0,10*ROW('Sanitation Data'!E132))),'Data Summary'!CX138="Yes"),OFFSET('Sanitation Data'!$E$12,0,10*ROW('Sanitation Data'!E132)),NA())</f>
        <v>#N/A</v>
      </c>
      <c r="AJ138" s="103" t="e">
        <f ca="true">+IF(AND(ISNUMBER(OFFSET('Sanitation Data'!$E$13,0,10*ROW('Sanitation Data'!E132))),'Data Summary'!CY138="Yes"),OFFSET('Sanitation Data'!$E$13,0,10*ROW('Sanitation Data'!E132)),NA())</f>
        <v>#N/A</v>
      </c>
      <c r="AK138" s="103" t="e">
        <f ca="true">+IF(AND(ISNUMBER(OFFSET('Sanitation Data'!$F$5,0,10*ROW('Sanitation Data'!F132))),'Data Summary'!CZ138="Yes"),100-OFFSET('Sanitation Data'!$F$5,0,10*ROW('Sanitation Data'!F132)),NA())</f>
        <v>#N/A</v>
      </c>
      <c r="AL138" s="103" t="e">
        <f ca="true">+IF(AND(ISNUMBER(OFFSET('Sanitation Data'!$F$7,0,10*ROW('Sanitation Data'!F132))),'Data Summary'!DA138="Yes"),OFFSET('Sanitation Data'!$F$7,0,10*ROW('Sanitation Data'!F132)),NA())</f>
        <v>#N/A</v>
      </c>
      <c r="AM138" s="103" t="e">
        <f ca="true">+IF(AND(ISNUMBER(OFFSET('Sanitation Data'!$F$11,0,10*ROW('Sanitation Data'!F132))),'Data Summary'!DB138="Yes"),OFFSET('Sanitation Data'!$F$11,0,10*ROW('Sanitation Data'!F132)),NA())</f>
        <v>#N/A</v>
      </c>
      <c r="AN138" s="103" t="e">
        <f ca="true">+IF(AND(ISNUMBER(OFFSET('Sanitation Data'!$F$12,0,10*ROW('Sanitation Data'!F132))),'Data Summary'!DC138="Yes"),OFFSET('Sanitation Data'!$F$12,0,10*ROW('Sanitation Data'!F132)),NA())</f>
        <v>#N/A</v>
      </c>
      <c r="AO138" s="103" t="e">
        <f ca="true">+IF(AND(ISNUMBER(OFFSET('Sanitation Data'!$F$13,0,10*ROW('Sanitation Data'!F132))),'Data Summary'!DD138="Yes"),OFFSET('Sanitation Data'!$F$13,0,10*ROW('Sanitation Data'!F132)),NA())</f>
        <v>#N/A</v>
      </c>
      <c r="AP138" s="103" t="e">
        <f ca="true">+IF(AND(ISNUMBER(OFFSET('Sanitation Data'!$G$5,0,10*ROW('Sanitation Data'!G132))),'Data Summary'!DE138="Yes"),100-OFFSET('Sanitation Data'!$G$5,0,10*ROW('Sanitation Data'!G132)),NA())</f>
        <v>#N/A</v>
      </c>
      <c r="AQ138" s="103" t="e">
        <f ca="true">+IF(AND(ISNUMBER(OFFSET('Sanitation Data'!$G$7,0,10*ROW('Sanitation Data'!G132))),'Data Summary'!DF138="Yes"),OFFSET('Sanitation Data'!$G$7,0,10*ROW('Sanitation Data'!G132)),NA())</f>
        <v>#N/A</v>
      </c>
      <c r="AR138" s="103" t="e">
        <f ca="true">+IF(AND(ISNUMBER(OFFSET('Sanitation Data'!$G$11,0,10*ROW('Sanitation Data'!G132))),'Data Summary'!DG138="Yes"),OFFSET('Sanitation Data'!$G$11,0,10*ROW('Sanitation Data'!G132)),NA())</f>
        <v>#N/A</v>
      </c>
      <c r="AS138" s="103" t="e">
        <f ca="true">+IF(AND(ISNUMBER(OFFSET('Sanitation Data'!$G$12,0,10*ROW('Sanitation Data'!G132))),'Data Summary'!DH138="Yes"),OFFSET('Sanitation Data'!$G$12,0,10*ROW('Sanitation Data'!G132)),NA())</f>
        <v>#N/A</v>
      </c>
      <c r="AT138" s="103" t="e">
        <f ca="true">+IF(AND(ISNUMBER(OFFSET('Sanitation Data'!$G$13,0,10*ROW('Sanitation Data'!G132))),'Data Summary'!DI138="Yes"),OFFSET('Sanitation Data'!$G$13,0,10*ROW('Sanitation Data'!G132)),NA())</f>
        <v>#N/A</v>
      </c>
      <c r="AU138" s="103" t="e">
        <f ca="true">+IF(AND(ISNUMBER(OFFSET('Sanitation Data'!$H$5,0,10*ROW('Sanitation Data'!H132))),'Data Summary'!DJ138="Yes"),100-OFFSET('Sanitation Data'!$H$5,0,10*ROW('Sanitation Data'!H132)),NA())</f>
        <v>#N/A</v>
      </c>
      <c r="AV138" s="103" t="e">
        <f ca="true">+IF(AND(ISNUMBER(OFFSET('Sanitation Data'!$H$7,0,10*ROW('Sanitation Data'!H132))),'Data Summary'!DK138="Yes"),OFFSET('Sanitation Data'!$H$7,0,10*ROW('Sanitation Data'!H132)),NA())</f>
        <v>#N/A</v>
      </c>
      <c r="AW138" s="103" t="e">
        <f ca="true">+IF(AND(ISNUMBER(OFFSET('Sanitation Data'!$H$11,0,10*ROW('Sanitation Data'!H132))),'Data Summary'!DL138="Yes"),OFFSET('Sanitation Data'!$H$11,0,10*ROW('Sanitation Data'!H132)),NA())</f>
        <v>#N/A</v>
      </c>
      <c r="AX138" s="103" t="e">
        <f ca="true">+IF(AND(ISNUMBER(OFFSET('Sanitation Data'!$H$12,0,10*ROW('Sanitation Data'!H132))),'Data Summary'!DM138="Yes"),OFFSET('Sanitation Data'!$H$12,0,10*ROW('Sanitation Data'!H132)),NA())</f>
        <v>#N/A</v>
      </c>
      <c r="AY138" s="103" t="e">
        <f ca="true">+IF(AND(ISNUMBER(OFFSET('Sanitation Data'!$H$13,0,10*ROW('Sanitation Data'!H132))),'Data Summary'!DN138="Yes"),OFFSET('Sanitation Data'!$H$13,0,10*ROW('Sanitation Data'!H132)),NA())</f>
        <v>#N/A</v>
      </c>
      <c r="AZ138" s="108" t="e">
        <f ca="true">+IF(AND(ISNUMBER(OFFSET('Hygiene Data'!$C$6,0,10*ROW('Hygiene Data'!C132))),'Data Summary'!DO138="Yes"),OFFSET('Hygiene Data'!$C$6,0,10*ROW('Hygiene Data'!C132)),NA())</f>
        <v>#N/A</v>
      </c>
      <c r="BA138" s="108" t="e">
        <f ca="true">+IF(AND(ISNUMBER(OFFSET('Hygiene Data'!$C$8,0,10*ROW('Hygiene Data'!C132))),'Data Summary'!DP138="Yes"),OFFSET('Hygiene Data'!$C$8,0,10*ROW('Hygiene Data'!C132)),NA())</f>
        <v>#N/A</v>
      </c>
      <c r="BB138" s="108" t="e">
        <f ca="true">+IF(AND(ISNUMBER(OFFSET('Hygiene Data'!$C$10,0,10*ROW('Hygiene Data'!C132))),'Data Summary'!DQ138="Yes"),OFFSET('Hygiene Data'!$C$10,0,10*ROW('Hygiene Data'!C132)),NA())</f>
        <v>#N/A</v>
      </c>
      <c r="BC138" s="108" t="e">
        <f ca="true">+IF(AND(ISNUMBER(OFFSET('Hygiene Data'!$D$6,0,10*ROW('Hygiene Data'!D132))),'Data Summary'!DR138="Yes"),OFFSET('Hygiene Data'!$D$6,0,10*ROW('Hygiene Data'!D132)),NA())</f>
        <v>#N/A</v>
      </c>
      <c r="BD138" s="108" t="e">
        <f ca="true">+IF(AND(ISNUMBER(OFFSET('Hygiene Data'!$D$8,0,10*ROW('Hygiene Data'!D132))),'Data Summary'!DS138="Yes"),OFFSET('Hygiene Data'!$D$8,0,10*ROW('Hygiene Data'!D132)),NA())</f>
        <v>#N/A</v>
      </c>
      <c r="BE138" s="108" t="e">
        <f ca="true">+IF(AND(ISNUMBER(OFFSET('Hygiene Data'!$D$10,0,10*ROW('Hygiene Data'!D132))),'Data Summary'!DT138="Yes"),OFFSET('Hygiene Data'!$D$10,0,10*ROW('Hygiene Data'!D132)),NA())</f>
        <v>#N/A</v>
      </c>
      <c r="BF138" s="108" t="e">
        <f ca="true">+IF(AND(ISNUMBER(OFFSET('Hygiene Data'!$E$6,0,10*ROW('Hygiene Data'!E132))),'Data Summary'!DU138="Yes"),OFFSET('Hygiene Data'!$E$6,0,10*ROW('Hygiene Data'!E132)),NA())</f>
        <v>#N/A</v>
      </c>
      <c r="BG138" s="108" t="e">
        <f ca="true">+IF(AND(ISNUMBER(OFFSET('Hygiene Data'!$E$8,0,10*ROW('Hygiene Data'!E132))),'Data Summary'!DV138="Yes"),OFFSET('Hygiene Data'!$E$8,0,10*ROW('Hygiene Data'!E132)),NA())</f>
        <v>#N/A</v>
      </c>
      <c r="BH138" s="108" t="e">
        <f ca="true">+IF(AND(ISNUMBER(OFFSET('Hygiene Data'!$E$10,0,10*ROW('Hygiene Data'!E132))),'Data Summary'!DW138="Yes"),OFFSET('Hygiene Data'!$E$10,0,10*ROW('Hygiene Data'!E132)),NA())</f>
        <v>#N/A</v>
      </c>
      <c r="BI138" s="108" t="e">
        <f ca="true">+IF(AND(ISNUMBER(OFFSET('Hygiene Data'!$F$6,0,10*ROW('Hygiene Data'!F132))),'Data Summary'!DX138="Yes"),OFFSET('Hygiene Data'!$F$6,0,10*ROW('Hygiene Data'!F132)),NA())</f>
        <v>#N/A</v>
      </c>
      <c r="BJ138" s="108" t="e">
        <f ca="true">+IF(AND(ISNUMBER(OFFSET('Hygiene Data'!$F$8,0,10*ROW('Hygiene Data'!F132))),'Data Summary'!DY138="Yes"),OFFSET('Hygiene Data'!$F$8,0,10*ROW('Hygiene Data'!F132)),NA())</f>
        <v>#N/A</v>
      </c>
      <c r="BK138" s="108" t="e">
        <f ca="true">+IF(AND(ISNUMBER(OFFSET('Hygiene Data'!$F$10,0,10*ROW('Hygiene Data'!F132))),'Data Summary'!DZ138="Yes"),OFFSET('Hygiene Data'!$F$10,0,10*ROW('Hygiene Data'!F132)),NA())</f>
        <v>#N/A</v>
      </c>
      <c r="BL138" s="108" t="e">
        <f ca="true">+IF(AND(ISNUMBER(OFFSET('Hygiene Data'!$G$6,0,10*ROW('Hygiene Data'!G132))),'Data Summary'!EA138="Yes"),OFFSET('Hygiene Data'!$G$6,0,10*ROW('Hygiene Data'!G132)),NA())</f>
        <v>#N/A</v>
      </c>
      <c r="BM138" s="108" t="e">
        <f ca="true">+IF(AND(ISNUMBER(OFFSET('Hygiene Data'!$G$8,0,10*ROW('Hygiene Data'!G132))),'Data Summary'!EB138="Yes"),OFFSET('Hygiene Data'!$G$8,0,10*ROW('Hygiene Data'!G132)),NA())</f>
        <v>#N/A</v>
      </c>
      <c r="BN138" s="108" t="e">
        <f ca="true">+IF(AND(ISNUMBER(OFFSET('Hygiene Data'!$G$10,0,10*ROW('Hygiene Data'!G132))),'Data Summary'!EC138="Yes"),OFFSET('Hygiene Data'!$G$10,0,10*ROW('Hygiene Data'!G132)),NA())</f>
        <v>#N/A</v>
      </c>
      <c r="BO138" s="108" t="e">
        <f ca="true">+IF(AND(ISNUMBER(OFFSET('Hygiene Data'!$H$6,0,10*ROW('Hygiene Data'!H132))),'Data Summary'!ED138="Yes"),OFFSET('Hygiene Data'!$H$6,0,10*ROW('Hygiene Data'!H132)),NA())</f>
        <v>#N/A</v>
      </c>
      <c r="BP138" s="108" t="e">
        <f ca="true">+IF(AND(ISNUMBER(OFFSET('Hygiene Data'!$H$8,0,10*ROW('Hygiene Data'!H132))),'Data Summary'!EE138="Yes"),OFFSET('Hygiene Data'!$H$8,0,10*ROW('Hygiene Data'!H132)),NA())</f>
        <v>#N/A</v>
      </c>
      <c r="BQ138" s="108" t="e">
        <f ca="true">+IF(AND(ISNUMBER(OFFSET('Hygiene Data'!$H$10,0,10*ROW('Hygiene Data'!H132))),'Data Summary'!EF138="Yes"),OFFSET('Hygiene Data'!$H$10,0,10*ROW('Hygiene Data'!H132)),NA())</f>
        <v>#N/A</v>
      </c>
    </row>
    <row r="139" x14ac:dyDescent="0.2">
      <c r="A139" s="56" t="e">
        <f ca="true">+IF(OFFSET('Water Data'!$B$1,0,10*ROW('Water Data'!B133))="",NA(),OFFSET('Water Data'!$B$1,0,10*ROW('Water Data'!B133)))</f>
        <v>#N/A</v>
      </c>
      <c r="B139" s="56" t="e">
        <f ca="true">+IF(OFFSET('Water Data'!$A$3,0,10*ROW('Water Data'!A136))="",NA(),OFFSET('Water Data'!$A$3,0,10*ROW('Water Data'!A136)))</f>
        <v>#N/A</v>
      </c>
      <c r="C139" s="56" t="e">
        <f ca="true">+IF(OFFSET('Water Data'!$C$3,0,10*ROW('Water Data'!C136))="",NA(),OFFSET('Water Data'!$C$3,0,10*ROW('Water Data'!C136)))</f>
        <v>#N/A</v>
      </c>
      <c r="D139" s="57" t="e">
        <f ca="true">+IF(AND(ISNUMBER(OFFSET('Water Data'!$C$5,0,10*ROW('Water Data'!C133))),'Data Summary'!BS139="Yes"),100-OFFSET('Water Data'!$C$5,0,10*ROW('Water Data'!C133)),NA())</f>
        <v>#N/A</v>
      </c>
      <c r="E139" s="57" t="e">
        <f ca="true">+IF(AND(ISNUMBER(OFFSET('Water Data'!$C$7,0,10*ROW('Water Data'!C133))),'Data Summary'!BT139="Yes"),OFFSET('Water Data'!$C$7,0,10*ROW('Water Data'!C133)),NA())</f>
        <v>#N/A</v>
      </c>
      <c r="F139" s="57" t="e">
        <f ca="true">+IF(AND(ISNUMBER(OFFSET('Water Data'!$C$10,0,10*ROW('Water Data'!C133))),'Data Summary'!BU139="Yes"),OFFSET('Water Data'!$C$10,0,10*ROW('Water Data'!C133)),NA())</f>
        <v>#N/A</v>
      </c>
      <c r="G139" s="57" t="e">
        <f ca="true">+IF(AND(ISNUMBER(OFFSET('Water Data'!$D$5,0,10*ROW('Water Data'!D133))),'Data Summary'!BV139="Yes"),100-OFFSET('Water Data'!$D$5,0,10*ROW('Water Data'!D133)),NA())</f>
        <v>#N/A</v>
      </c>
      <c r="H139" s="57" t="e">
        <f ca="true">+IF(AND(ISNUMBER(OFFSET('Water Data'!$D$7,0,10*ROW('Water Data'!D133))),'Data Summary'!BW139="Yes"),OFFSET('Water Data'!$D$7,0,10*ROW('Water Data'!D133)),NA())</f>
        <v>#N/A</v>
      </c>
      <c r="I139" s="57" t="e">
        <f ca="true">+IF(AND(ISNUMBER(OFFSET('Water Data'!$D$10,0,10*ROW('Water Data'!D133))),'Data Summary'!BX139="Yes"),OFFSET('Water Data'!$D$10,0,10*ROW('Water Data'!D133)),NA())</f>
        <v>#N/A</v>
      </c>
      <c r="J139" s="57" t="e">
        <f ca="true">+IF(AND(ISNUMBER(OFFSET('Water Data'!$E$5,0,10*ROW('Water Data'!E133))),'Data Summary'!BY139="Yes"),100-OFFSET('Water Data'!$E$5,0,10*ROW('Water Data'!E133)),NA())</f>
        <v>#N/A</v>
      </c>
      <c r="K139" s="57" t="e">
        <f ca="true">+IF(AND(ISNUMBER(OFFSET('Water Data'!$E$7,0,10*ROW('Water Data'!E133))),'Data Summary'!BZ139="Yes"),OFFSET('Water Data'!$E$7,0,10*ROW('Water Data'!E133)),NA())</f>
        <v>#N/A</v>
      </c>
      <c r="L139" s="57" t="e">
        <f ca="true">+IF(AND(ISNUMBER(OFFSET('Water Data'!$E$10,0,10*ROW('Water Data'!E133))),'Data Summary'!CA139="Yes"),OFFSET('Water Data'!$E$10,0,10*ROW('Water Data'!E133)),NA())</f>
        <v>#N/A</v>
      </c>
      <c r="M139" s="57" t="e">
        <f ca="true">+IF(AND(ISNUMBER(OFFSET('Water Data'!$F$5,0,10*ROW('Water Data'!F133))),'Data Summary'!CB139="Yes"),100-OFFSET('Water Data'!$F$5,0,10*ROW('Water Data'!F133)),NA())</f>
        <v>#N/A</v>
      </c>
      <c r="N139" s="57" t="e">
        <f ca="true">+IF(AND(ISNUMBER(OFFSET('Water Data'!$F$7,0,10*ROW('Water Data'!F133))),'Data Summary'!CC139="Yes"),OFFSET('Water Data'!$F$7,0,10*ROW('Water Data'!F133)),NA())</f>
        <v>#N/A</v>
      </c>
      <c r="O139" s="57" t="e">
        <f ca="true">+IF(AND(ISNUMBER(OFFSET('Water Data'!$F$10,0,10*ROW('Water Data'!F133))),'Data Summary'!CD139="Yes"),OFFSET('Water Data'!$F$10,0,10*ROW('Water Data'!F133)),NA())</f>
        <v>#N/A</v>
      </c>
      <c r="P139" s="57" t="e">
        <f ca="true">+IF(AND(ISNUMBER(OFFSET('Water Data'!$G$5,0,10*ROW('Water Data'!G133))),'Data Summary'!CE139="Yes"),100-OFFSET('Water Data'!$G$5,0,10*ROW('Water Data'!G133)),NA())</f>
        <v>#N/A</v>
      </c>
      <c r="Q139" s="57" t="e">
        <f ca="true">+IF(AND(ISNUMBER(OFFSET('Water Data'!$G$7,0,10*ROW('Water Data'!G133))),'Data Summary'!CF139="Yes"),OFFSET('Water Data'!$G$7,0,10*ROW('Water Data'!G133)),NA())</f>
        <v>#N/A</v>
      </c>
      <c r="R139" s="57" t="e">
        <f ca="true">+IF(AND(ISNUMBER(OFFSET('Water Data'!$G$10,0,10*ROW('Water Data'!G133))),'Data Summary'!CG139="Yes"),OFFSET('Water Data'!$G$10,0,10*ROW('Water Data'!G133)),NA())</f>
        <v>#N/A</v>
      </c>
      <c r="S139" s="57" t="e">
        <f ca="true">+IF(AND(ISNUMBER(OFFSET('Water Data'!$H$5,0,10*ROW('Water Data'!H133))),'Data Summary'!CH139="Yes"),100-OFFSET('Water Data'!$H$5,0,10*ROW('Water Data'!H133)),NA())</f>
        <v>#N/A</v>
      </c>
      <c r="T139" s="57" t="e">
        <f ca="true">+IF(AND(ISNUMBER(OFFSET('Water Data'!$H$7,0,10*ROW('Water Data'!H133))),'Data Summary'!CI139="Yes"),OFFSET('Water Data'!$H$7,0,10*ROW('Water Data'!H133)),NA())</f>
        <v>#N/A</v>
      </c>
      <c r="U139" s="57" t="e">
        <f ca="true">+IF(AND(ISNUMBER(OFFSET('Water Data'!$H$10,0,10*ROW('Water Data'!H133))),'Data Summary'!CJ139="Yes"),OFFSET('Water Data'!$H$10,0,10*ROW('Water Data'!H133)),NA())</f>
        <v>#N/A</v>
      </c>
      <c r="V139" s="103" t="e">
        <f ca="true">+IF(AND(ISNUMBER(OFFSET('Sanitation Data'!$C$5,0,10*ROW('Sanitation Data'!C133))),'Data Summary'!CK139="Yes"),100-OFFSET('Sanitation Data'!$C$5,0,10*ROW('Sanitation Data'!C133)),NA())</f>
        <v>#N/A</v>
      </c>
      <c r="W139" s="103" t="e">
        <f ca="true">+IF(AND(ISNUMBER(OFFSET('Sanitation Data'!$C$7,0,10*ROW('Sanitation Data'!C133))),'Data Summary'!CL139="Yes"),OFFSET('Sanitation Data'!$C$7,0,10*ROW('Sanitation Data'!C133)),NA())</f>
        <v>#N/A</v>
      </c>
      <c r="X139" s="103" t="e">
        <f ca="true">+IF(AND(ISNUMBER(OFFSET('Sanitation Data'!$C$11,0,10*ROW('Sanitation Data'!C133))),'Data Summary'!CM139="Yes"),OFFSET('Sanitation Data'!$C$11,0,10*ROW('Sanitation Data'!C133)),NA())</f>
        <v>#N/A</v>
      </c>
      <c r="Y139" s="103" t="e">
        <f ca="true">+IF(AND(ISNUMBER(OFFSET('Sanitation Data'!$C$12,0,10*ROW('Sanitation Data'!C133))),'Data Summary'!CN139="Yes"),OFFSET('Sanitation Data'!$C$12,0,10*ROW('Sanitation Data'!C133)),NA())</f>
        <v>#N/A</v>
      </c>
      <c r="Z139" s="103" t="e">
        <f ca="true">+IF(AND(ISNUMBER(OFFSET('Sanitation Data'!$C$13,0,10*ROW('Sanitation Data'!C133))),'Data Summary'!CO139="Yes"),OFFSET('Sanitation Data'!$C$13,0,10*ROW('Sanitation Data'!C133)),NA())</f>
        <v>#N/A</v>
      </c>
      <c r="AA139" s="103" t="e">
        <f ca="true">+IF(AND(ISNUMBER(OFFSET('Sanitation Data'!$D$5,0,10*ROW('Sanitation Data'!D133))),'Data Summary'!CP139="Yes"),100-OFFSET('Sanitation Data'!$D$5,0,10*ROW('Sanitation Data'!D133)),NA())</f>
        <v>#N/A</v>
      </c>
      <c r="AB139" s="103" t="e">
        <f ca="true">+IF(AND(ISNUMBER(OFFSET('Sanitation Data'!$D$7,0,10*ROW('Sanitation Data'!D133))),'Data Summary'!CQ139="Yes"),OFFSET('Sanitation Data'!$D$7,0,10*ROW('Sanitation Data'!D133)),NA())</f>
        <v>#N/A</v>
      </c>
      <c r="AC139" s="103" t="e">
        <f ca="true">+IF(AND(ISNUMBER(OFFSET('Sanitation Data'!$D$11,0,10*ROW('Sanitation Data'!D133))),'Data Summary'!CR139="Yes"),OFFSET('Sanitation Data'!$D$11,0,10*ROW('Sanitation Data'!D133)),NA())</f>
        <v>#N/A</v>
      </c>
      <c r="AD139" s="103" t="e">
        <f ca="true">+IF(AND(ISNUMBER(OFFSET('Sanitation Data'!$D$12,0,10*ROW('Sanitation Data'!D133))),'Data Summary'!CS139="Yes"),OFFSET('Sanitation Data'!$D$12,0,10*ROW('Sanitation Data'!D133)),NA())</f>
        <v>#N/A</v>
      </c>
      <c r="AE139" s="103" t="e">
        <f ca="true">+IF(AND(ISNUMBER(OFFSET('Sanitation Data'!$D$13,0,10*ROW('Sanitation Data'!D133))),'Data Summary'!CT139="Yes"),OFFSET('Sanitation Data'!$D$13,0,10*ROW('Sanitation Data'!D133)),NA())</f>
        <v>#N/A</v>
      </c>
      <c r="AF139" s="103" t="e">
        <f ca="true">+IF(AND(ISNUMBER(OFFSET('Sanitation Data'!$E$5,0,10*ROW('Sanitation Data'!E133))),'Data Summary'!CU139="Yes"),100-OFFSET('Sanitation Data'!$E$5,0,10*ROW('Sanitation Data'!E133)),NA())</f>
        <v>#N/A</v>
      </c>
      <c r="AG139" s="103" t="e">
        <f ca="true">+IF(AND(ISNUMBER(OFFSET('Sanitation Data'!$E$7,0,10*ROW('Sanitation Data'!E133))),'Data Summary'!CV139="Yes"),OFFSET('Sanitation Data'!$E$7,0,10*ROW('Sanitation Data'!E133)),NA())</f>
        <v>#N/A</v>
      </c>
      <c r="AH139" s="103" t="e">
        <f ca="true">+IF(AND(ISNUMBER(OFFSET('Sanitation Data'!$E$11,0,10*ROW('Sanitation Data'!E133))),'Data Summary'!CW139="Yes"),OFFSET('Sanitation Data'!$E$11,0,10*ROW('Sanitation Data'!E133)),NA())</f>
        <v>#N/A</v>
      </c>
      <c r="AI139" s="103" t="e">
        <f ca="true">+IF(AND(ISNUMBER(OFFSET('Sanitation Data'!$E$12,0,10*ROW('Sanitation Data'!E133))),'Data Summary'!CX139="Yes"),OFFSET('Sanitation Data'!$E$12,0,10*ROW('Sanitation Data'!E133)),NA())</f>
        <v>#N/A</v>
      </c>
      <c r="AJ139" s="103" t="e">
        <f ca="true">+IF(AND(ISNUMBER(OFFSET('Sanitation Data'!$E$13,0,10*ROW('Sanitation Data'!E133))),'Data Summary'!CY139="Yes"),OFFSET('Sanitation Data'!$E$13,0,10*ROW('Sanitation Data'!E133)),NA())</f>
        <v>#N/A</v>
      </c>
      <c r="AK139" s="103" t="e">
        <f ca="true">+IF(AND(ISNUMBER(OFFSET('Sanitation Data'!$F$5,0,10*ROW('Sanitation Data'!F133))),'Data Summary'!CZ139="Yes"),100-OFFSET('Sanitation Data'!$F$5,0,10*ROW('Sanitation Data'!F133)),NA())</f>
        <v>#N/A</v>
      </c>
      <c r="AL139" s="103" t="e">
        <f ca="true">+IF(AND(ISNUMBER(OFFSET('Sanitation Data'!$F$7,0,10*ROW('Sanitation Data'!F133))),'Data Summary'!DA139="Yes"),OFFSET('Sanitation Data'!$F$7,0,10*ROW('Sanitation Data'!F133)),NA())</f>
        <v>#N/A</v>
      </c>
      <c r="AM139" s="103" t="e">
        <f ca="true">+IF(AND(ISNUMBER(OFFSET('Sanitation Data'!$F$11,0,10*ROW('Sanitation Data'!F133))),'Data Summary'!DB139="Yes"),OFFSET('Sanitation Data'!$F$11,0,10*ROW('Sanitation Data'!F133)),NA())</f>
        <v>#N/A</v>
      </c>
      <c r="AN139" s="103" t="e">
        <f ca="true">+IF(AND(ISNUMBER(OFFSET('Sanitation Data'!$F$12,0,10*ROW('Sanitation Data'!F133))),'Data Summary'!DC139="Yes"),OFFSET('Sanitation Data'!$F$12,0,10*ROW('Sanitation Data'!F133)),NA())</f>
        <v>#N/A</v>
      </c>
      <c r="AO139" s="103" t="e">
        <f ca="true">+IF(AND(ISNUMBER(OFFSET('Sanitation Data'!$F$13,0,10*ROW('Sanitation Data'!F133))),'Data Summary'!DD139="Yes"),OFFSET('Sanitation Data'!$F$13,0,10*ROW('Sanitation Data'!F133)),NA())</f>
        <v>#N/A</v>
      </c>
      <c r="AP139" s="103" t="e">
        <f ca="true">+IF(AND(ISNUMBER(OFFSET('Sanitation Data'!$G$5,0,10*ROW('Sanitation Data'!G133))),'Data Summary'!DE139="Yes"),100-OFFSET('Sanitation Data'!$G$5,0,10*ROW('Sanitation Data'!G133)),NA())</f>
        <v>#N/A</v>
      </c>
      <c r="AQ139" s="103" t="e">
        <f ca="true">+IF(AND(ISNUMBER(OFFSET('Sanitation Data'!$G$7,0,10*ROW('Sanitation Data'!G133))),'Data Summary'!DF139="Yes"),OFFSET('Sanitation Data'!$G$7,0,10*ROW('Sanitation Data'!G133)),NA())</f>
        <v>#N/A</v>
      </c>
      <c r="AR139" s="103" t="e">
        <f ca="true">+IF(AND(ISNUMBER(OFFSET('Sanitation Data'!$G$11,0,10*ROW('Sanitation Data'!G133))),'Data Summary'!DG139="Yes"),OFFSET('Sanitation Data'!$G$11,0,10*ROW('Sanitation Data'!G133)),NA())</f>
        <v>#N/A</v>
      </c>
      <c r="AS139" s="103" t="e">
        <f ca="true">+IF(AND(ISNUMBER(OFFSET('Sanitation Data'!$G$12,0,10*ROW('Sanitation Data'!G133))),'Data Summary'!DH139="Yes"),OFFSET('Sanitation Data'!$G$12,0,10*ROW('Sanitation Data'!G133)),NA())</f>
        <v>#N/A</v>
      </c>
      <c r="AT139" s="103" t="e">
        <f ca="true">+IF(AND(ISNUMBER(OFFSET('Sanitation Data'!$G$13,0,10*ROW('Sanitation Data'!G133))),'Data Summary'!DI139="Yes"),OFFSET('Sanitation Data'!$G$13,0,10*ROW('Sanitation Data'!G133)),NA())</f>
        <v>#N/A</v>
      </c>
      <c r="AU139" s="103" t="e">
        <f ca="true">+IF(AND(ISNUMBER(OFFSET('Sanitation Data'!$H$5,0,10*ROW('Sanitation Data'!H133))),'Data Summary'!DJ139="Yes"),100-OFFSET('Sanitation Data'!$H$5,0,10*ROW('Sanitation Data'!H133)),NA())</f>
        <v>#N/A</v>
      </c>
      <c r="AV139" s="103" t="e">
        <f ca="true">+IF(AND(ISNUMBER(OFFSET('Sanitation Data'!$H$7,0,10*ROW('Sanitation Data'!H133))),'Data Summary'!DK139="Yes"),OFFSET('Sanitation Data'!$H$7,0,10*ROW('Sanitation Data'!H133)),NA())</f>
        <v>#N/A</v>
      </c>
      <c r="AW139" s="103" t="e">
        <f ca="true">+IF(AND(ISNUMBER(OFFSET('Sanitation Data'!$H$11,0,10*ROW('Sanitation Data'!H133))),'Data Summary'!DL139="Yes"),OFFSET('Sanitation Data'!$H$11,0,10*ROW('Sanitation Data'!H133)),NA())</f>
        <v>#N/A</v>
      </c>
      <c r="AX139" s="103" t="e">
        <f ca="true">+IF(AND(ISNUMBER(OFFSET('Sanitation Data'!$H$12,0,10*ROW('Sanitation Data'!H133))),'Data Summary'!DM139="Yes"),OFFSET('Sanitation Data'!$H$12,0,10*ROW('Sanitation Data'!H133)),NA())</f>
        <v>#N/A</v>
      </c>
      <c r="AY139" s="103" t="e">
        <f ca="true">+IF(AND(ISNUMBER(OFFSET('Sanitation Data'!$H$13,0,10*ROW('Sanitation Data'!H133))),'Data Summary'!DN139="Yes"),OFFSET('Sanitation Data'!$H$13,0,10*ROW('Sanitation Data'!H133)),NA())</f>
        <v>#N/A</v>
      </c>
      <c r="AZ139" s="108" t="e">
        <f ca="true">+IF(AND(ISNUMBER(OFFSET('Hygiene Data'!$C$6,0,10*ROW('Hygiene Data'!C133))),'Data Summary'!DO139="Yes"),OFFSET('Hygiene Data'!$C$6,0,10*ROW('Hygiene Data'!C133)),NA())</f>
        <v>#N/A</v>
      </c>
      <c r="BA139" s="108" t="e">
        <f ca="true">+IF(AND(ISNUMBER(OFFSET('Hygiene Data'!$C$8,0,10*ROW('Hygiene Data'!C133))),'Data Summary'!DP139="Yes"),OFFSET('Hygiene Data'!$C$8,0,10*ROW('Hygiene Data'!C133)),NA())</f>
        <v>#N/A</v>
      </c>
      <c r="BB139" s="108" t="e">
        <f ca="true">+IF(AND(ISNUMBER(OFFSET('Hygiene Data'!$C$10,0,10*ROW('Hygiene Data'!C133))),'Data Summary'!DQ139="Yes"),OFFSET('Hygiene Data'!$C$10,0,10*ROW('Hygiene Data'!C133)),NA())</f>
        <v>#N/A</v>
      </c>
      <c r="BC139" s="108" t="e">
        <f ca="true">+IF(AND(ISNUMBER(OFFSET('Hygiene Data'!$D$6,0,10*ROW('Hygiene Data'!D133))),'Data Summary'!DR139="Yes"),OFFSET('Hygiene Data'!$D$6,0,10*ROW('Hygiene Data'!D133)),NA())</f>
        <v>#N/A</v>
      </c>
      <c r="BD139" s="108" t="e">
        <f ca="true">+IF(AND(ISNUMBER(OFFSET('Hygiene Data'!$D$8,0,10*ROW('Hygiene Data'!D133))),'Data Summary'!DS139="Yes"),OFFSET('Hygiene Data'!$D$8,0,10*ROW('Hygiene Data'!D133)),NA())</f>
        <v>#N/A</v>
      </c>
      <c r="BE139" s="108" t="e">
        <f ca="true">+IF(AND(ISNUMBER(OFFSET('Hygiene Data'!$D$10,0,10*ROW('Hygiene Data'!D133))),'Data Summary'!DT139="Yes"),OFFSET('Hygiene Data'!$D$10,0,10*ROW('Hygiene Data'!D133)),NA())</f>
        <v>#N/A</v>
      </c>
      <c r="BF139" s="108" t="e">
        <f ca="true">+IF(AND(ISNUMBER(OFFSET('Hygiene Data'!$E$6,0,10*ROW('Hygiene Data'!E133))),'Data Summary'!DU139="Yes"),OFFSET('Hygiene Data'!$E$6,0,10*ROW('Hygiene Data'!E133)),NA())</f>
        <v>#N/A</v>
      </c>
      <c r="BG139" s="108" t="e">
        <f ca="true">+IF(AND(ISNUMBER(OFFSET('Hygiene Data'!$E$8,0,10*ROW('Hygiene Data'!E133))),'Data Summary'!DV139="Yes"),OFFSET('Hygiene Data'!$E$8,0,10*ROW('Hygiene Data'!E133)),NA())</f>
        <v>#N/A</v>
      </c>
      <c r="BH139" s="108" t="e">
        <f ca="true">+IF(AND(ISNUMBER(OFFSET('Hygiene Data'!$E$10,0,10*ROW('Hygiene Data'!E133))),'Data Summary'!DW139="Yes"),OFFSET('Hygiene Data'!$E$10,0,10*ROW('Hygiene Data'!E133)),NA())</f>
        <v>#N/A</v>
      </c>
      <c r="BI139" s="108" t="e">
        <f ca="true">+IF(AND(ISNUMBER(OFFSET('Hygiene Data'!$F$6,0,10*ROW('Hygiene Data'!F133))),'Data Summary'!DX139="Yes"),OFFSET('Hygiene Data'!$F$6,0,10*ROW('Hygiene Data'!F133)),NA())</f>
        <v>#N/A</v>
      </c>
      <c r="BJ139" s="108" t="e">
        <f ca="true">+IF(AND(ISNUMBER(OFFSET('Hygiene Data'!$F$8,0,10*ROW('Hygiene Data'!F133))),'Data Summary'!DY139="Yes"),OFFSET('Hygiene Data'!$F$8,0,10*ROW('Hygiene Data'!F133)),NA())</f>
        <v>#N/A</v>
      </c>
      <c r="BK139" s="108" t="e">
        <f ca="true">+IF(AND(ISNUMBER(OFFSET('Hygiene Data'!$F$10,0,10*ROW('Hygiene Data'!F133))),'Data Summary'!DZ139="Yes"),OFFSET('Hygiene Data'!$F$10,0,10*ROW('Hygiene Data'!F133)),NA())</f>
        <v>#N/A</v>
      </c>
      <c r="BL139" s="108" t="e">
        <f ca="true">+IF(AND(ISNUMBER(OFFSET('Hygiene Data'!$G$6,0,10*ROW('Hygiene Data'!G133))),'Data Summary'!EA139="Yes"),OFFSET('Hygiene Data'!$G$6,0,10*ROW('Hygiene Data'!G133)),NA())</f>
        <v>#N/A</v>
      </c>
      <c r="BM139" s="108" t="e">
        <f ca="true">+IF(AND(ISNUMBER(OFFSET('Hygiene Data'!$G$8,0,10*ROW('Hygiene Data'!G133))),'Data Summary'!EB139="Yes"),OFFSET('Hygiene Data'!$G$8,0,10*ROW('Hygiene Data'!G133)),NA())</f>
        <v>#N/A</v>
      </c>
      <c r="BN139" s="108" t="e">
        <f ca="true">+IF(AND(ISNUMBER(OFFSET('Hygiene Data'!$G$10,0,10*ROW('Hygiene Data'!G133))),'Data Summary'!EC139="Yes"),OFFSET('Hygiene Data'!$G$10,0,10*ROW('Hygiene Data'!G133)),NA())</f>
        <v>#N/A</v>
      </c>
      <c r="BO139" s="108" t="e">
        <f ca="true">+IF(AND(ISNUMBER(OFFSET('Hygiene Data'!$H$6,0,10*ROW('Hygiene Data'!H133))),'Data Summary'!ED139="Yes"),OFFSET('Hygiene Data'!$H$6,0,10*ROW('Hygiene Data'!H133)),NA())</f>
        <v>#N/A</v>
      </c>
      <c r="BP139" s="108" t="e">
        <f ca="true">+IF(AND(ISNUMBER(OFFSET('Hygiene Data'!$H$8,0,10*ROW('Hygiene Data'!H133))),'Data Summary'!EE139="Yes"),OFFSET('Hygiene Data'!$H$8,0,10*ROW('Hygiene Data'!H133)),NA())</f>
        <v>#N/A</v>
      </c>
      <c r="BQ139" s="108" t="e">
        <f ca="true">+IF(AND(ISNUMBER(OFFSET('Hygiene Data'!$H$10,0,10*ROW('Hygiene Data'!H133))),'Data Summary'!EF139="Yes"),OFFSET('Hygiene Data'!$H$10,0,10*ROW('Hygiene Data'!H133)),NA())</f>
        <v>#N/A</v>
      </c>
    </row>
    <row r="140" x14ac:dyDescent="0.2">
      <c r="A140" s="56" t="e">
        <f ca="true">+IF(OFFSET('Water Data'!$B$1,0,10*ROW('Water Data'!B134))="",NA(),OFFSET('Water Data'!$B$1,0,10*ROW('Water Data'!B134)))</f>
        <v>#N/A</v>
      </c>
      <c r="B140" s="56" t="e">
        <f ca="true">+IF(OFFSET('Water Data'!$A$3,0,10*ROW('Water Data'!A137))="",NA(),OFFSET('Water Data'!$A$3,0,10*ROW('Water Data'!A137)))</f>
        <v>#N/A</v>
      </c>
      <c r="C140" s="56" t="e">
        <f ca="true">+IF(OFFSET('Water Data'!$C$3,0,10*ROW('Water Data'!C137))="",NA(),OFFSET('Water Data'!$C$3,0,10*ROW('Water Data'!C137)))</f>
        <v>#N/A</v>
      </c>
      <c r="D140" s="57" t="e">
        <f ca="true">+IF(AND(ISNUMBER(OFFSET('Water Data'!$C$5,0,10*ROW('Water Data'!C134))),'Data Summary'!BS140="Yes"),100-OFFSET('Water Data'!$C$5,0,10*ROW('Water Data'!C134)),NA())</f>
        <v>#N/A</v>
      </c>
      <c r="E140" s="57" t="e">
        <f ca="true">+IF(AND(ISNUMBER(OFFSET('Water Data'!$C$7,0,10*ROW('Water Data'!C134))),'Data Summary'!BT140="Yes"),OFFSET('Water Data'!$C$7,0,10*ROW('Water Data'!C134)),NA())</f>
        <v>#N/A</v>
      </c>
      <c r="F140" s="57" t="e">
        <f ca="true">+IF(AND(ISNUMBER(OFFSET('Water Data'!$C$10,0,10*ROW('Water Data'!C134))),'Data Summary'!BU140="Yes"),OFFSET('Water Data'!$C$10,0,10*ROW('Water Data'!C134)),NA())</f>
        <v>#N/A</v>
      </c>
      <c r="G140" s="57" t="e">
        <f ca="true">+IF(AND(ISNUMBER(OFFSET('Water Data'!$D$5,0,10*ROW('Water Data'!D134))),'Data Summary'!BV140="Yes"),100-OFFSET('Water Data'!$D$5,0,10*ROW('Water Data'!D134)),NA())</f>
        <v>#N/A</v>
      </c>
      <c r="H140" s="57" t="e">
        <f ca="true">+IF(AND(ISNUMBER(OFFSET('Water Data'!$D$7,0,10*ROW('Water Data'!D134))),'Data Summary'!BW140="Yes"),OFFSET('Water Data'!$D$7,0,10*ROW('Water Data'!D134)),NA())</f>
        <v>#N/A</v>
      </c>
      <c r="I140" s="57" t="e">
        <f ca="true">+IF(AND(ISNUMBER(OFFSET('Water Data'!$D$10,0,10*ROW('Water Data'!D134))),'Data Summary'!BX140="Yes"),OFFSET('Water Data'!$D$10,0,10*ROW('Water Data'!D134)),NA())</f>
        <v>#N/A</v>
      </c>
      <c r="J140" s="57" t="e">
        <f ca="true">+IF(AND(ISNUMBER(OFFSET('Water Data'!$E$5,0,10*ROW('Water Data'!E134))),'Data Summary'!BY140="Yes"),100-OFFSET('Water Data'!$E$5,0,10*ROW('Water Data'!E134)),NA())</f>
        <v>#N/A</v>
      </c>
      <c r="K140" s="57" t="e">
        <f ca="true">+IF(AND(ISNUMBER(OFFSET('Water Data'!$E$7,0,10*ROW('Water Data'!E134))),'Data Summary'!BZ140="Yes"),OFFSET('Water Data'!$E$7,0,10*ROW('Water Data'!E134)),NA())</f>
        <v>#N/A</v>
      </c>
      <c r="L140" s="57" t="e">
        <f ca="true">+IF(AND(ISNUMBER(OFFSET('Water Data'!$E$10,0,10*ROW('Water Data'!E134))),'Data Summary'!CA140="Yes"),OFFSET('Water Data'!$E$10,0,10*ROW('Water Data'!E134)),NA())</f>
        <v>#N/A</v>
      </c>
      <c r="M140" s="57" t="e">
        <f ca="true">+IF(AND(ISNUMBER(OFFSET('Water Data'!$F$5,0,10*ROW('Water Data'!F134))),'Data Summary'!CB140="Yes"),100-OFFSET('Water Data'!$F$5,0,10*ROW('Water Data'!F134)),NA())</f>
        <v>#N/A</v>
      </c>
      <c r="N140" s="57" t="e">
        <f ca="true">+IF(AND(ISNUMBER(OFFSET('Water Data'!$F$7,0,10*ROW('Water Data'!F134))),'Data Summary'!CC140="Yes"),OFFSET('Water Data'!$F$7,0,10*ROW('Water Data'!F134)),NA())</f>
        <v>#N/A</v>
      </c>
      <c r="O140" s="57" t="e">
        <f ca="true">+IF(AND(ISNUMBER(OFFSET('Water Data'!$F$10,0,10*ROW('Water Data'!F134))),'Data Summary'!CD140="Yes"),OFFSET('Water Data'!$F$10,0,10*ROW('Water Data'!F134)),NA())</f>
        <v>#N/A</v>
      </c>
      <c r="P140" s="57" t="e">
        <f ca="true">+IF(AND(ISNUMBER(OFFSET('Water Data'!$G$5,0,10*ROW('Water Data'!G134))),'Data Summary'!CE140="Yes"),100-OFFSET('Water Data'!$G$5,0,10*ROW('Water Data'!G134)),NA())</f>
        <v>#N/A</v>
      </c>
      <c r="Q140" s="57" t="e">
        <f ca="true">+IF(AND(ISNUMBER(OFFSET('Water Data'!$G$7,0,10*ROW('Water Data'!G134))),'Data Summary'!CF140="Yes"),OFFSET('Water Data'!$G$7,0,10*ROW('Water Data'!G134)),NA())</f>
        <v>#N/A</v>
      </c>
      <c r="R140" s="57" t="e">
        <f ca="true">+IF(AND(ISNUMBER(OFFSET('Water Data'!$G$10,0,10*ROW('Water Data'!G134))),'Data Summary'!CG140="Yes"),OFFSET('Water Data'!$G$10,0,10*ROW('Water Data'!G134)),NA())</f>
        <v>#N/A</v>
      </c>
      <c r="S140" s="57" t="e">
        <f ca="true">+IF(AND(ISNUMBER(OFFSET('Water Data'!$H$5,0,10*ROW('Water Data'!H134))),'Data Summary'!CH140="Yes"),100-OFFSET('Water Data'!$H$5,0,10*ROW('Water Data'!H134)),NA())</f>
        <v>#N/A</v>
      </c>
      <c r="T140" s="57" t="e">
        <f ca="true">+IF(AND(ISNUMBER(OFFSET('Water Data'!$H$7,0,10*ROW('Water Data'!H134))),'Data Summary'!CI140="Yes"),OFFSET('Water Data'!$H$7,0,10*ROW('Water Data'!H134)),NA())</f>
        <v>#N/A</v>
      </c>
      <c r="U140" s="57" t="e">
        <f ca="true">+IF(AND(ISNUMBER(OFFSET('Water Data'!$H$10,0,10*ROW('Water Data'!H134))),'Data Summary'!CJ140="Yes"),OFFSET('Water Data'!$H$10,0,10*ROW('Water Data'!H134)),NA())</f>
        <v>#N/A</v>
      </c>
      <c r="V140" s="103" t="e">
        <f ca="true">+IF(AND(ISNUMBER(OFFSET('Sanitation Data'!$C$5,0,10*ROW('Sanitation Data'!C134))),'Data Summary'!CK140="Yes"),100-OFFSET('Sanitation Data'!$C$5,0,10*ROW('Sanitation Data'!C134)),NA())</f>
        <v>#N/A</v>
      </c>
      <c r="W140" s="103" t="e">
        <f ca="true">+IF(AND(ISNUMBER(OFFSET('Sanitation Data'!$C$7,0,10*ROW('Sanitation Data'!C134))),'Data Summary'!CL140="Yes"),OFFSET('Sanitation Data'!$C$7,0,10*ROW('Sanitation Data'!C134)),NA())</f>
        <v>#N/A</v>
      </c>
      <c r="X140" s="103" t="e">
        <f ca="true">+IF(AND(ISNUMBER(OFFSET('Sanitation Data'!$C$11,0,10*ROW('Sanitation Data'!C134))),'Data Summary'!CM140="Yes"),OFFSET('Sanitation Data'!$C$11,0,10*ROW('Sanitation Data'!C134)),NA())</f>
        <v>#N/A</v>
      </c>
      <c r="Y140" s="103" t="e">
        <f ca="true">+IF(AND(ISNUMBER(OFFSET('Sanitation Data'!$C$12,0,10*ROW('Sanitation Data'!C134))),'Data Summary'!CN140="Yes"),OFFSET('Sanitation Data'!$C$12,0,10*ROW('Sanitation Data'!C134)),NA())</f>
        <v>#N/A</v>
      </c>
      <c r="Z140" s="103" t="e">
        <f ca="true">+IF(AND(ISNUMBER(OFFSET('Sanitation Data'!$C$13,0,10*ROW('Sanitation Data'!C134))),'Data Summary'!CO140="Yes"),OFFSET('Sanitation Data'!$C$13,0,10*ROW('Sanitation Data'!C134)),NA())</f>
        <v>#N/A</v>
      </c>
      <c r="AA140" s="103" t="e">
        <f ca="true">+IF(AND(ISNUMBER(OFFSET('Sanitation Data'!$D$5,0,10*ROW('Sanitation Data'!D134))),'Data Summary'!CP140="Yes"),100-OFFSET('Sanitation Data'!$D$5,0,10*ROW('Sanitation Data'!D134)),NA())</f>
        <v>#N/A</v>
      </c>
      <c r="AB140" s="103" t="e">
        <f ca="true">+IF(AND(ISNUMBER(OFFSET('Sanitation Data'!$D$7,0,10*ROW('Sanitation Data'!D134))),'Data Summary'!CQ140="Yes"),OFFSET('Sanitation Data'!$D$7,0,10*ROW('Sanitation Data'!D134)),NA())</f>
        <v>#N/A</v>
      </c>
      <c r="AC140" s="103" t="e">
        <f ca="true">+IF(AND(ISNUMBER(OFFSET('Sanitation Data'!$D$11,0,10*ROW('Sanitation Data'!D134))),'Data Summary'!CR140="Yes"),OFFSET('Sanitation Data'!$D$11,0,10*ROW('Sanitation Data'!D134)),NA())</f>
        <v>#N/A</v>
      </c>
      <c r="AD140" s="103" t="e">
        <f ca="true">+IF(AND(ISNUMBER(OFFSET('Sanitation Data'!$D$12,0,10*ROW('Sanitation Data'!D134))),'Data Summary'!CS140="Yes"),OFFSET('Sanitation Data'!$D$12,0,10*ROW('Sanitation Data'!D134)),NA())</f>
        <v>#N/A</v>
      </c>
      <c r="AE140" s="103" t="e">
        <f ca="true">+IF(AND(ISNUMBER(OFFSET('Sanitation Data'!$D$13,0,10*ROW('Sanitation Data'!D134))),'Data Summary'!CT140="Yes"),OFFSET('Sanitation Data'!$D$13,0,10*ROW('Sanitation Data'!D134)),NA())</f>
        <v>#N/A</v>
      </c>
      <c r="AF140" s="103" t="e">
        <f ca="true">+IF(AND(ISNUMBER(OFFSET('Sanitation Data'!$E$5,0,10*ROW('Sanitation Data'!E134))),'Data Summary'!CU140="Yes"),100-OFFSET('Sanitation Data'!$E$5,0,10*ROW('Sanitation Data'!E134)),NA())</f>
        <v>#N/A</v>
      </c>
      <c r="AG140" s="103" t="e">
        <f ca="true">+IF(AND(ISNUMBER(OFFSET('Sanitation Data'!$E$7,0,10*ROW('Sanitation Data'!E134))),'Data Summary'!CV140="Yes"),OFFSET('Sanitation Data'!$E$7,0,10*ROW('Sanitation Data'!E134)),NA())</f>
        <v>#N/A</v>
      </c>
      <c r="AH140" s="103" t="e">
        <f ca="true">+IF(AND(ISNUMBER(OFFSET('Sanitation Data'!$E$11,0,10*ROW('Sanitation Data'!E134))),'Data Summary'!CW140="Yes"),OFFSET('Sanitation Data'!$E$11,0,10*ROW('Sanitation Data'!E134)),NA())</f>
        <v>#N/A</v>
      </c>
      <c r="AI140" s="103" t="e">
        <f ca="true">+IF(AND(ISNUMBER(OFFSET('Sanitation Data'!$E$12,0,10*ROW('Sanitation Data'!E134))),'Data Summary'!CX140="Yes"),OFFSET('Sanitation Data'!$E$12,0,10*ROW('Sanitation Data'!E134)),NA())</f>
        <v>#N/A</v>
      </c>
      <c r="AJ140" s="103" t="e">
        <f ca="true">+IF(AND(ISNUMBER(OFFSET('Sanitation Data'!$E$13,0,10*ROW('Sanitation Data'!E134))),'Data Summary'!CY140="Yes"),OFFSET('Sanitation Data'!$E$13,0,10*ROW('Sanitation Data'!E134)),NA())</f>
        <v>#N/A</v>
      </c>
      <c r="AK140" s="103" t="e">
        <f ca="true">+IF(AND(ISNUMBER(OFFSET('Sanitation Data'!$F$5,0,10*ROW('Sanitation Data'!F134))),'Data Summary'!CZ140="Yes"),100-OFFSET('Sanitation Data'!$F$5,0,10*ROW('Sanitation Data'!F134)),NA())</f>
        <v>#N/A</v>
      </c>
      <c r="AL140" s="103" t="e">
        <f ca="true">+IF(AND(ISNUMBER(OFFSET('Sanitation Data'!$F$7,0,10*ROW('Sanitation Data'!F134))),'Data Summary'!DA140="Yes"),OFFSET('Sanitation Data'!$F$7,0,10*ROW('Sanitation Data'!F134)),NA())</f>
        <v>#N/A</v>
      </c>
      <c r="AM140" s="103" t="e">
        <f ca="true">+IF(AND(ISNUMBER(OFFSET('Sanitation Data'!$F$11,0,10*ROW('Sanitation Data'!F134))),'Data Summary'!DB140="Yes"),OFFSET('Sanitation Data'!$F$11,0,10*ROW('Sanitation Data'!F134)),NA())</f>
        <v>#N/A</v>
      </c>
      <c r="AN140" s="103" t="e">
        <f ca="true">+IF(AND(ISNUMBER(OFFSET('Sanitation Data'!$F$12,0,10*ROW('Sanitation Data'!F134))),'Data Summary'!DC140="Yes"),OFFSET('Sanitation Data'!$F$12,0,10*ROW('Sanitation Data'!F134)),NA())</f>
        <v>#N/A</v>
      </c>
      <c r="AO140" s="103" t="e">
        <f ca="true">+IF(AND(ISNUMBER(OFFSET('Sanitation Data'!$F$13,0,10*ROW('Sanitation Data'!F134))),'Data Summary'!DD140="Yes"),OFFSET('Sanitation Data'!$F$13,0,10*ROW('Sanitation Data'!F134)),NA())</f>
        <v>#N/A</v>
      </c>
      <c r="AP140" s="103" t="e">
        <f ca="true">+IF(AND(ISNUMBER(OFFSET('Sanitation Data'!$G$5,0,10*ROW('Sanitation Data'!G134))),'Data Summary'!DE140="Yes"),100-OFFSET('Sanitation Data'!$G$5,0,10*ROW('Sanitation Data'!G134)),NA())</f>
        <v>#N/A</v>
      </c>
      <c r="AQ140" s="103" t="e">
        <f ca="true">+IF(AND(ISNUMBER(OFFSET('Sanitation Data'!$G$7,0,10*ROW('Sanitation Data'!G134))),'Data Summary'!DF140="Yes"),OFFSET('Sanitation Data'!$G$7,0,10*ROW('Sanitation Data'!G134)),NA())</f>
        <v>#N/A</v>
      </c>
      <c r="AR140" s="103" t="e">
        <f ca="true">+IF(AND(ISNUMBER(OFFSET('Sanitation Data'!$G$11,0,10*ROW('Sanitation Data'!G134))),'Data Summary'!DG140="Yes"),OFFSET('Sanitation Data'!$G$11,0,10*ROW('Sanitation Data'!G134)),NA())</f>
        <v>#N/A</v>
      </c>
      <c r="AS140" s="103" t="e">
        <f ca="true">+IF(AND(ISNUMBER(OFFSET('Sanitation Data'!$G$12,0,10*ROW('Sanitation Data'!G134))),'Data Summary'!DH140="Yes"),OFFSET('Sanitation Data'!$G$12,0,10*ROW('Sanitation Data'!G134)),NA())</f>
        <v>#N/A</v>
      </c>
      <c r="AT140" s="103" t="e">
        <f ca="true">+IF(AND(ISNUMBER(OFFSET('Sanitation Data'!$G$13,0,10*ROW('Sanitation Data'!G134))),'Data Summary'!DI140="Yes"),OFFSET('Sanitation Data'!$G$13,0,10*ROW('Sanitation Data'!G134)),NA())</f>
        <v>#N/A</v>
      </c>
      <c r="AU140" s="103" t="e">
        <f ca="true">+IF(AND(ISNUMBER(OFFSET('Sanitation Data'!$H$5,0,10*ROW('Sanitation Data'!H134))),'Data Summary'!DJ140="Yes"),100-OFFSET('Sanitation Data'!$H$5,0,10*ROW('Sanitation Data'!H134)),NA())</f>
        <v>#N/A</v>
      </c>
      <c r="AV140" s="103" t="e">
        <f ca="true">+IF(AND(ISNUMBER(OFFSET('Sanitation Data'!$H$7,0,10*ROW('Sanitation Data'!H134))),'Data Summary'!DK140="Yes"),OFFSET('Sanitation Data'!$H$7,0,10*ROW('Sanitation Data'!H134)),NA())</f>
        <v>#N/A</v>
      </c>
      <c r="AW140" s="103" t="e">
        <f ca="true">+IF(AND(ISNUMBER(OFFSET('Sanitation Data'!$H$11,0,10*ROW('Sanitation Data'!H134))),'Data Summary'!DL140="Yes"),OFFSET('Sanitation Data'!$H$11,0,10*ROW('Sanitation Data'!H134)),NA())</f>
        <v>#N/A</v>
      </c>
      <c r="AX140" s="103" t="e">
        <f ca="true">+IF(AND(ISNUMBER(OFFSET('Sanitation Data'!$H$12,0,10*ROW('Sanitation Data'!H134))),'Data Summary'!DM140="Yes"),OFFSET('Sanitation Data'!$H$12,0,10*ROW('Sanitation Data'!H134)),NA())</f>
        <v>#N/A</v>
      </c>
      <c r="AY140" s="103" t="e">
        <f ca="true">+IF(AND(ISNUMBER(OFFSET('Sanitation Data'!$H$13,0,10*ROW('Sanitation Data'!H134))),'Data Summary'!DN140="Yes"),OFFSET('Sanitation Data'!$H$13,0,10*ROW('Sanitation Data'!H134)),NA())</f>
        <v>#N/A</v>
      </c>
      <c r="AZ140" s="108" t="e">
        <f ca="true">+IF(AND(ISNUMBER(OFFSET('Hygiene Data'!$C$6,0,10*ROW('Hygiene Data'!C134))),'Data Summary'!DO140="Yes"),OFFSET('Hygiene Data'!$C$6,0,10*ROW('Hygiene Data'!C134)),NA())</f>
        <v>#N/A</v>
      </c>
      <c r="BA140" s="108" t="e">
        <f ca="true">+IF(AND(ISNUMBER(OFFSET('Hygiene Data'!$C$8,0,10*ROW('Hygiene Data'!C134))),'Data Summary'!DP140="Yes"),OFFSET('Hygiene Data'!$C$8,0,10*ROW('Hygiene Data'!C134)),NA())</f>
        <v>#N/A</v>
      </c>
      <c r="BB140" s="108" t="e">
        <f ca="true">+IF(AND(ISNUMBER(OFFSET('Hygiene Data'!$C$10,0,10*ROW('Hygiene Data'!C134))),'Data Summary'!DQ140="Yes"),OFFSET('Hygiene Data'!$C$10,0,10*ROW('Hygiene Data'!C134)),NA())</f>
        <v>#N/A</v>
      </c>
      <c r="BC140" s="108" t="e">
        <f ca="true">+IF(AND(ISNUMBER(OFFSET('Hygiene Data'!$D$6,0,10*ROW('Hygiene Data'!D134))),'Data Summary'!DR140="Yes"),OFFSET('Hygiene Data'!$D$6,0,10*ROW('Hygiene Data'!D134)),NA())</f>
        <v>#N/A</v>
      </c>
      <c r="BD140" s="108" t="e">
        <f ca="true">+IF(AND(ISNUMBER(OFFSET('Hygiene Data'!$D$8,0,10*ROW('Hygiene Data'!D134))),'Data Summary'!DS140="Yes"),OFFSET('Hygiene Data'!$D$8,0,10*ROW('Hygiene Data'!D134)),NA())</f>
        <v>#N/A</v>
      </c>
      <c r="BE140" s="108" t="e">
        <f ca="true">+IF(AND(ISNUMBER(OFFSET('Hygiene Data'!$D$10,0,10*ROW('Hygiene Data'!D134))),'Data Summary'!DT140="Yes"),OFFSET('Hygiene Data'!$D$10,0,10*ROW('Hygiene Data'!D134)),NA())</f>
        <v>#N/A</v>
      </c>
      <c r="BF140" s="108" t="e">
        <f ca="true">+IF(AND(ISNUMBER(OFFSET('Hygiene Data'!$E$6,0,10*ROW('Hygiene Data'!E134))),'Data Summary'!DU140="Yes"),OFFSET('Hygiene Data'!$E$6,0,10*ROW('Hygiene Data'!E134)),NA())</f>
        <v>#N/A</v>
      </c>
      <c r="BG140" s="108" t="e">
        <f ca="true">+IF(AND(ISNUMBER(OFFSET('Hygiene Data'!$E$8,0,10*ROW('Hygiene Data'!E134))),'Data Summary'!DV140="Yes"),OFFSET('Hygiene Data'!$E$8,0,10*ROW('Hygiene Data'!E134)),NA())</f>
        <v>#N/A</v>
      </c>
      <c r="BH140" s="108" t="e">
        <f ca="true">+IF(AND(ISNUMBER(OFFSET('Hygiene Data'!$E$10,0,10*ROW('Hygiene Data'!E134))),'Data Summary'!DW140="Yes"),OFFSET('Hygiene Data'!$E$10,0,10*ROW('Hygiene Data'!E134)),NA())</f>
        <v>#N/A</v>
      </c>
      <c r="BI140" s="108" t="e">
        <f ca="true">+IF(AND(ISNUMBER(OFFSET('Hygiene Data'!$F$6,0,10*ROW('Hygiene Data'!F134))),'Data Summary'!DX140="Yes"),OFFSET('Hygiene Data'!$F$6,0,10*ROW('Hygiene Data'!F134)),NA())</f>
        <v>#N/A</v>
      </c>
      <c r="BJ140" s="108" t="e">
        <f ca="true">+IF(AND(ISNUMBER(OFFSET('Hygiene Data'!$F$8,0,10*ROW('Hygiene Data'!F134))),'Data Summary'!DY140="Yes"),OFFSET('Hygiene Data'!$F$8,0,10*ROW('Hygiene Data'!F134)),NA())</f>
        <v>#N/A</v>
      </c>
      <c r="BK140" s="108" t="e">
        <f ca="true">+IF(AND(ISNUMBER(OFFSET('Hygiene Data'!$F$10,0,10*ROW('Hygiene Data'!F134))),'Data Summary'!DZ140="Yes"),OFFSET('Hygiene Data'!$F$10,0,10*ROW('Hygiene Data'!F134)),NA())</f>
        <v>#N/A</v>
      </c>
      <c r="BL140" s="108" t="e">
        <f ca="true">+IF(AND(ISNUMBER(OFFSET('Hygiene Data'!$G$6,0,10*ROW('Hygiene Data'!G134))),'Data Summary'!EA140="Yes"),OFFSET('Hygiene Data'!$G$6,0,10*ROW('Hygiene Data'!G134)),NA())</f>
        <v>#N/A</v>
      </c>
      <c r="BM140" s="108" t="e">
        <f ca="true">+IF(AND(ISNUMBER(OFFSET('Hygiene Data'!$G$8,0,10*ROW('Hygiene Data'!G134))),'Data Summary'!EB140="Yes"),OFFSET('Hygiene Data'!$G$8,0,10*ROW('Hygiene Data'!G134)),NA())</f>
        <v>#N/A</v>
      </c>
      <c r="BN140" s="108" t="e">
        <f ca="true">+IF(AND(ISNUMBER(OFFSET('Hygiene Data'!$G$10,0,10*ROW('Hygiene Data'!G134))),'Data Summary'!EC140="Yes"),OFFSET('Hygiene Data'!$G$10,0,10*ROW('Hygiene Data'!G134)),NA())</f>
        <v>#N/A</v>
      </c>
      <c r="BO140" s="108" t="e">
        <f ca="true">+IF(AND(ISNUMBER(OFFSET('Hygiene Data'!$H$6,0,10*ROW('Hygiene Data'!H134))),'Data Summary'!ED140="Yes"),OFFSET('Hygiene Data'!$H$6,0,10*ROW('Hygiene Data'!H134)),NA())</f>
        <v>#N/A</v>
      </c>
      <c r="BP140" s="108" t="e">
        <f ca="true">+IF(AND(ISNUMBER(OFFSET('Hygiene Data'!$H$8,0,10*ROW('Hygiene Data'!H134))),'Data Summary'!EE140="Yes"),OFFSET('Hygiene Data'!$H$8,0,10*ROW('Hygiene Data'!H134)),NA())</f>
        <v>#N/A</v>
      </c>
      <c r="BQ140" s="108" t="e">
        <f ca="true">+IF(AND(ISNUMBER(OFFSET('Hygiene Data'!$H$10,0,10*ROW('Hygiene Data'!H134))),'Data Summary'!EF140="Yes"),OFFSET('Hygiene Data'!$H$10,0,10*ROW('Hygiene Data'!H134)),NA())</f>
        <v>#N/A</v>
      </c>
    </row>
    <row r="141" x14ac:dyDescent="0.2">
      <c r="A141" s="56" t="e">
        <f ca="true">+IF(OFFSET('Water Data'!$B$1,0,10*ROW('Water Data'!B135))="",NA(),OFFSET('Water Data'!$B$1,0,10*ROW('Water Data'!B135)))</f>
        <v>#N/A</v>
      </c>
      <c r="B141" s="56" t="e">
        <f ca="true">+IF(OFFSET('Water Data'!$A$3,0,10*ROW('Water Data'!A138))="",NA(),OFFSET('Water Data'!$A$3,0,10*ROW('Water Data'!A138)))</f>
        <v>#N/A</v>
      </c>
      <c r="C141" s="56" t="e">
        <f ca="true">+IF(OFFSET('Water Data'!$C$3,0,10*ROW('Water Data'!C138))="",NA(),OFFSET('Water Data'!$C$3,0,10*ROW('Water Data'!C138)))</f>
        <v>#N/A</v>
      </c>
      <c r="D141" s="57" t="e">
        <f ca="true">+IF(AND(ISNUMBER(OFFSET('Water Data'!$C$5,0,10*ROW('Water Data'!C135))),'Data Summary'!BS141="Yes"),100-OFFSET('Water Data'!$C$5,0,10*ROW('Water Data'!C135)),NA())</f>
        <v>#N/A</v>
      </c>
      <c r="E141" s="57" t="e">
        <f ca="true">+IF(AND(ISNUMBER(OFFSET('Water Data'!$C$7,0,10*ROW('Water Data'!C135))),'Data Summary'!BT141="Yes"),OFFSET('Water Data'!$C$7,0,10*ROW('Water Data'!C135)),NA())</f>
        <v>#N/A</v>
      </c>
      <c r="F141" s="57" t="e">
        <f ca="true">+IF(AND(ISNUMBER(OFFSET('Water Data'!$C$10,0,10*ROW('Water Data'!C135))),'Data Summary'!BU141="Yes"),OFFSET('Water Data'!$C$10,0,10*ROW('Water Data'!C135)),NA())</f>
        <v>#N/A</v>
      </c>
      <c r="G141" s="57" t="e">
        <f ca="true">+IF(AND(ISNUMBER(OFFSET('Water Data'!$D$5,0,10*ROW('Water Data'!D135))),'Data Summary'!BV141="Yes"),100-OFFSET('Water Data'!$D$5,0,10*ROW('Water Data'!D135)),NA())</f>
        <v>#N/A</v>
      </c>
      <c r="H141" s="57" t="e">
        <f ca="true">+IF(AND(ISNUMBER(OFFSET('Water Data'!$D$7,0,10*ROW('Water Data'!D135))),'Data Summary'!BW141="Yes"),OFFSET('Water Data'!$D$7,0,10*ROW('Water Data'!D135)),NA())</f>
        <v>#N/A</v>
      </c>
      <c r="I141" s="57" t="e">
        <f ca="true">+IF(AND(ISNUMBER(OFFSET('Water Data'!$D$10,0,10*ROW('Water Data'!D135))),'Data Summary'!BX141="Yes"),OFFSET('Water Data'!$D$10,0,10*ROW('Water Data'!D135)),NA())</f>
        <v>#N/A</v>
      </c>
      <c r="J141" s="57" t="e">
        <f ca="true">+IF(AND(ISNUMBER(OFFSET('Water Data'!$E$5,0,10*ROW('Water Data'!E135))),'Data Summary'!BY141="Yes"),100-OFFSET('Water Data'!$E$5,0,10*ROW('Water Data'!E135)),NA())</f>
        <v>#N/A</v>
      </c>
      <c r="K141" s="57" t="e">
        <f ca="true">+IF(AND(ISNUMBER(OFFSET('Water Data'!$E$7,0,10*ROW('Water Data'!E135))),'Data Summary'!BZ141="Yes"),OFFSET('Water Data'!$E$7,0,10*ROW('Water Data'!E135)),NA())</f>
        <v>#N/A</v>
      </c>
      <c r="L141" s="57" t="e">
        <f ca="true">+IF(AND(ISNUMBER(OFFSET('Water Data'!$E$10,0,10*ROW('Water Data'!E135))),'Data Summary'!CA141="Yes"),OFFSET('Water Data'!$E$10,0,10*ROW('Water Data'!E135)),NA())</f>
        <v>#N/A</v>
      </c>
      <c r="M141" s="57" t="e">
        <f ca="true">+IF(AND(ISNUMBER(OFFSET('Water Data'!$F$5,0,10*ROW('Water Data'!F135))),'Data Summary'!CB141="Yes"),100-OFFSET('Water Data'!$F$5,0,10*ROW('Water Data'!F135)),NA())</f>
        <v>#N/A</v>
      </c>
      <c r="N141" s="57" t="e">
        <f ca="true">+IF(AND(ISNUMBER(OFFSET('Water Data'!$F$7,0,10*ROW('Water Data'!F135))),'Data Summary'!CC141="Yes"),OFFSET('Water Data'!$F$7,0,10*ROW('Water Data'!F135)),NA())</f>
        <v>#N/A</v>
      </c>
      <c r="O141" s="57" t="e">
        <f ca="true">+IF(AND(ISNUMBER(OFFSET('Water Data'!$F$10,0,10*ROW('Water Data'!F135))),'Data Summary'!CD141="Yes"),OFFSET('Water Data'!$F$10,0,10*ROW('Water Data'!F135)),NA())</f>
        <v>#N/A</v>
      </c>
      <c r="P141" s="57" t="e">
        <f ca="true">+IF(AND(ISNUMBER(OFFSET('Water Data'!$G$5,0,10*ROW('Water Data'!G135))),'Data Summary'!CE141="Yes"),100-OFFSET('Water Data'!$G$5,0,10*ROW('Water Data'!G135)),NA())</f>
        <v>#N/A</v>
      </c>
      <c r="Q141" s="57" t="e">
        <f ca="true">+IF(AND(ISNUMBER(OFFSET('Water Data'!$G$7,0,10*ROW('Water Data'!G135))),'Data Summary'!CF141="Yes"),OFFSET('Water Data'!$G$7,0,10*ROW('Water Data'!G135)),NA())</f>
        <v>#N/A</v>
      </c>
      <c r="R141" s="57" t="e">
        <f ca="true">+IF(AND(ISNUMBER(OFFSET('Water Data'!$G$10,0,10*ROW('Water Data'!G135))),'Data Summary'!CG141="Yes"),OFFSET('Water Data'!$G$10,0,10*ROW('Water Data'!G135)),NA())</f>
        <v>#N/A</v>
      </c>
      <c r="S141" s="57" t="e">
        <f ca="true">+IF(AND(ISNUMBER(OFFSET('Water Data'!$H$5,0,10*ROW('Water Data'!H135))),'Data Summary'!CH141="Yes"),100-OFFSET('Water Data'!$H$5,0,10*ROW('Water Data'!H135)),NA())</f>
        <v>#N/A</v>
      </c>
      <c r="T141" s="57" t="e">
        <f ca="true">+IF(AND(ISNUMBER(OFFSET('Water Data'!$H$7,0,10*ROW('Water Data'!H135))),'Data Summary'!CI141="Yes"),OFFSET('Water Data'!$H$7,0,10*ROW('Water Data'!H135)),NA())</f>
        <v>#N/A</v>
      </c>
      <c r="U141" s="57" t="e">
        <f ca="true">+IF(AND(ISNUMBER(OFFSET('Water Data'!$H$10,0,10*ROW('Water Data'!H135))),'Data Summary'!CJ141="Yes"),OFFSET('Water Data'!$H$10,0,10*ROW('Water Data'!H135)),NA())</f>
        <v>#N/A</v>
      </c>
      <c r="V141" s="103" t="e">
        <f ca="true">+IF(AND(ISNUMBER(OFFSET('Sanitation Data'!$C$5,0,10*ROW('Sanitation Data'!C135))),'Data Summary'!CK141="Yes"),100-OFFSET('Sanitation Data'!$C$5,0,10*ROW('Sanitation Data'!C135)),NA())</f>
        <v>#N/A</v>
      </c>
      <c r="W141" s="103" t="e">
        <f ca="true">+IF(AND(ISNUMBER(OFFSET('Sanitation Data'!$C$7,0,10*ROW('Sanitation Data'!C135))),'Data Summary'!CL141="Yes"),OFFSET('Sanitation Data'!$C$7,0,10*ROW('Sanitation Data'!C135)),NA())</f>
        <v>#N/A</v>
      </c>
      <c r="X141" s="103" t="e">
        <f ca="true">+IF(AND(ISNUMBER(OFFSET('Sanitation Data'!$C$11,0,10*ROW('Sanitation Data'!C135))),'Data Summary'!CM141="Yes"),OFFSET('Sanitation Data'!$C$11,0,10*ROW('Sanitation Data'!C135)),NA())</f>
        <v>#N/A</v>
      </c>
      <c r="Y141" s="103" t="e">
        <f ca="true">+IF(AND(ISNUMBER(OFFSET('Sanitation Data'!$C$12,0,10*ROW('Sanitation Data'!C135))),'Data Summary'!CN141="Yes"),OFFSET('Sanitation Data'!$C$12,0,10*ROW('Sanitation Data'!C135)),NA())</f>
        <v>#N/A</v>
      </c>
      <c r="Z141" s="103" t="e">
        <f ca="true">+IF(AND(ISNUMBER(OFFSET('Sanitation Data'!$C$13,0,10*ROW('Sanitation Data'!C135))),'Data Summary'!CO141="Yes"),OFFSET('Sanitation Data'!$C$13,0,10*ROW('Sanitation Data'!C135)),NA())</f>
        <v>#N/A</v>
      </c>
      <c r="AA141" s="103" t="e">
        <f ca="true">+IF(AND(ISNUMBER(OFFSET('Sanitation Data'!$D$5,0,10*ROW('Sanitation Data'!D135))),'Data Summary'!CP141="Yes"),100-OFFSET('Sanitation Data'!$D$5,0,10*ROW('Sanitation Data'!D135)),NA())</f>
        <v>#N/A</v>
      </c>
      <c r="AB141" s="103" t="e">
        <f ca="true">+IF(AND(ISNUMBER(OFFSET('Sanitation Data'!$D$7,0,10*ROW('Sanitation Data'!D135))),'Data Summary'!CQ141="Yes"),OFFSET('Sanitation Data'!$D$7,0,10*ROW('Sanitation Data'!D135)),NA())</f>
        <v>#N/A</v>
      </c>
      <c r="AC141" s="103" t="e">
        <f ca="true">+IF(AND(ISNUMBER(OFFSET('Sanitation Data'!$D$11,0,10*ROW('Sanitation Data'!D135))),'Data Summary'!CR141="Yes"),OFFSET('Sanitation Data'!$D$11,0,10*ROW('Sanitation Data'!D135)),NA())</f>
        <v>#N/A</v>
      </c>
      <c r="AD141" s="103" t="e">
        <f ca="true">+IF(AND(ISNUMBER(OFFSET('Sanitation Data'!$D$12,0,10*ROW('Sanitation Data'!D135))),'Data Summary'!CS141="Yes"),OFFSET('Sanitation Data'!$D$12,0,10*ROW('Sanitation Data'!D135)),NA())</f>
        <v>#N/A</v>
      </c>
      <c r="AE141" s="103" t="e">
        <f ca="true">+IF(AND(ISNUMBER(OFFSET('Sanitation Data'!$D$13,0,10*ROW('Sanitation Data'!D135))),'Data Summary'!CT141="Yes"),OFFSET('Sanitation Data'!$D$13,0,10*ROW('Sanitation Data'!D135)),NA())</f>
        <v>#N/A</v>
      </c>
      <c r="AF141" s="103" t="e">
        <f ca="true">+IF(AND(ISNUMBER(OFFSET('Sanitation Data'!$E$5,0,10*ROW('Sanitation Data'!E135))),'Data Summary'!CU141="Yes"),100-OFFSET('Sanitation Data'!$E$5,0,10*ROW('Sanitation Data'!E135)),NA())</f>
        <v>#N/A</v>
      </c>
      <c r="AG141" s="103" t="e">
        <f ca="true">+IF(AND(ISNUMBER(OFFSET('Sanitation Data'!$E$7,0,10*ROW('Sanitation Data'!E135))),'Data Summary'!CV141="Yes"),OFFSET('Sanitation Data'!$E$7,0,10*ROW('Sanitation Data'!E135)),NA())</f>
        <v>#N/A</v>
      </c>
      <c r="AH141" s="103" t="e">
        <f ca="true">+IF(AND(ISNUMBER(OFFSET('Sanitation Data'!$E$11,0,10*ROW('Sanitation Data'!E135))),'Data Summary'!CW141="Yes"),OFFSET('Sanitation Data'!$E$11,0,10*ROW('Sanitation Data'!E135)),NA())</f>
        <v>#N/A</v>
      </c>
      <c r="AI141" s="103" t="e">
        <f ca="true">+IF(AND(ISNUMBER(OFFSET('Sanitation Data'!$E$12,0,10*ROW('Sanitation Data'!E135))),'Data Summary'!CX141="Yes"),OFFSET('Sanitation Data'!$E$12,0,10*ROW('Sanitation Data'!E135)),NA())</f>
        <v>#N/A</v>
      </c>
      <c r="AJ141" s="103" t="e">
        <f ca="true">+IF(AND(ISNUMBER(OFFSET('Sanitation Data'!$E$13,0,10*ROW('Sanitation Data'!E135))),'Data Summary'!CY141="Yes"),OFFSET('Sanitation Data'!$E$13,0,10*ROW('Sanitation Data'!E135)),NA())</f>
        <v>#N/A</v>
      </c>
      <c r="AK141" s="103" t="e">
        <f ca="true">+IF(AND(ISNUMBER(OFFSET('Sanitation Data'!$F$5,0,10*ROW('Sanitation Data'!F135))),'Data Summary'!CZ141="Yes"),100-OFFSET('Sanitation Data'!$F$5,0,10*ROW('Sanitation Data'!F135)),NA())</f>
        <v>#N/A</v>
      </c>
      <c r="AL141" s="103" t="e">
        <f ca="true">+IF(AND(ISNUMBER(OFFSET('Sanitation Data'!$F$7,0,10*ROW('Sanitation Data'!F135))),'Data Summary'!DA141="Yes"),OFFSET('Sanitation Data'!$F$7,0,10*ROW('Sanitation Data'!F135)),NA())</f>
        <v>#N/A</v>
      </c>
      <c r="AM141" s="103" t="e">
        <f ca="true">+IF(AND(ISNUMBER(OFFSET('Sanitation Data'!$F$11,0,10*ROW('Sanitation Data'!F135))),'Data Summary'!DB141="Yes"),OFFSET('Sanitation Data'!$F$11,0,10*ROW('Sanitation Data'!F135)),NA())</f>
        <v>#N/A</v>
      </c>
      <c r="AN141" s="103" t="e">
        <f ca="true">+IF(AND(ISNUMBER(OFFSET('Sanitation Data'!$F$12,0,10*ROW('Sanitation Data'!F135))),'Data Summary'!DC141="Yes"),OFFSET('Sanitation Data'!$F$12,0,10*ROW('Sanitation Data'!F135)),NA())</f>
        <v>#N/A</v>
      </c>
      <c r="AO141" s="103" t="e">
        <f ca="true">+IF(AND(ISNUMBER(OFFSET('Sanitation Data'!$F$13,0,10*ROW('Sanitation Data'!F135))),'Data Summary'!DD141="Yes"),OFFSET('Sanitation Data'!$F$13,0,10*ROW('Sanitation Data'!F135)),NA())</f>
        <v>#N/A</v>
      </c>
      <c r="AP141" s="103" t="e">
        <f ca="true">+IF(AND(ISNUMBER(OFFSET('Sanitation Data'!$G$5,0,10*ROW('Sanitation Data'!G135))),'Data Summary'!DE141="Yes"),100-OFFSET('Sanitation Data'!$G$5,0,10*ROW('Sanitation Data'!G135)),NA())</f>
        <v>#N/A</v>
      </c>
      <c r="AQ141" s="103" t="e">
        <f ca="true">+IF(AND(ISNUMBER(OFFSET('Sanitation Data'!$G$7,0,10*ROW('Sanitation Data'!G135))),'Data Summary'!DF141="Yes"),OFFSET('Sanitation Data'!$G$7,0,10*ROW('Sanitation Data'!G135)),NA())</f>
        <v>#N/A</v>
      </c>
      <c r="AR141" s="103" t="e">
        <f ca="true">+IF(AND(ISNUMBER(OFFSET('Sanitation Data'!$G$11,0,10*ROW('Sanitation Data'!G135))),'Data Summary'!DG141="Yes"),OFFSET('Sanitation Data'!$G$11,0,10*ROW('Sanitation Data'!G135)),NA())</f>
        <v>#N/A</v>
      </c>
      <c r="AS141" s="103" t="e">
        <f ca="true">+IF(AND(ISNUMBER(OFFSET('Sanitation Data'!$G$12,0,10*ROW('Sanitation Data'!G135))),'Data Summary'!DH141="Yes"),OFFSET('Sanitation Data'!$G$12,0,10*ROW('Sanitation Data'!G135)),NA())</f>
        <v>#N/A</v>
      </c>
      <c r="AT141" s="103" t="e">
        <f ca="true">+IF(AND(ISNUMBER(OFFSET('Sanitation Data'!$G$13,0,10*ROW('Sanitation Data'!G135))),'Data Summary'!DI141="Yes"),OFFSET('Sanitation Data'!$G$13,0,10*ROW('Sanitation Data'!G135)),NA())</f>
        <v>#N/A</v>
      </c>
      <c r="AU141" s="103" t="e">
        <f ca="true">+IF(AND(ISNUMBER(OFFSET('Sanitation Data'!$H$5,0,10*ROW('Sanitation Data'!H135))),'Data Summary'!DJ141="Yes"),100-OFFSET('Sanitation Data'!$H$5,0,10*ROW('Sanitation Data'!H135)),NA())</f>
        <v>#N/A</v>
      </c>
      <c r="AV141" s="103" t="e">
        <f ca="true">+IF(AND(ISNUMBER(OFFSET('Sanitation Data'!$H$7,0,10*ROW('Sanitation Data'!H135))),'Data Summary'!DK141="Yes"),OFFSET('Sanitation Data'!$H$7,0,10*ROW('Sanitation Data'!H135)),NA())</f>
        <v>#N/A</v>
      </c>
      <c r="AW141" s="103" t="e">
        <f ca="true">+IF(AND(ISNUMBER(OFFSET('Sanitation Data'!$H$11,0,10*ROW('Sanitation Data'!H135))),'Data Summary'!DL141="Yes"),OFFSET('Sanitation Data'!$H$11,0,10*ROW('Sanitation Data'!H135)),NA())</f>
        <v>#N/A</v>
      </c>
      <c r="AX141" s="103" t="e">
        <f ca="true">+IF(AND(ISNUMBER(OFFSET('Sanitation Data'!$H$12,0,10*ROW('Sanitation Data'!H135))),'Data Summary'!DM141="Yes"),OFFSET('Sanitation Data'!$H$12,0,10*ROW('Sanitation Data'!H135)),NA())</f>
        <v>#N/A</v>
      </c>
      <c r="AY141" s="103" t="e">
        <f ca="true">+IF(AND(ISNUMBER(OFFSET('Sanitation Data'!$H$13,0,10*ROW('Sanitation Data'!H135))),'Data Summary'!DN141="Yes"),OFFSET('Sanitation Data'!$H$13,0,10*ROW('Sanitation Data'!H135)),NA())</f>
        <v>#N/A</v>
      </c>
      <c r="AZ141" s="108" t="e">
        <f ca="true">+IF(AND(ISNUMBER(OFFSET('Hygiene Data'!$C$6,0,10*ROW('Hygiene Data'!C135))),'Data Summary'!DO141="Yes"),OFFSET('Hygiene Data'!$C$6,0,10*ROW('Hygiene Data'!C135)),NA())</f>
        <v>#N/A</v>
      </c>
      <c r="BA141" s="108" t="e">
        <f ca="true">+IF(AND(ISNUMBER(OFFSET('Hygiene Data'!$C$8,0,10*ROW('Hygiene Data'!C135))),'Data Summary'!DP141="Yes"),OFFSET('Hygiene Data'!$C$8,0,10*ROW('Hygiene Data'!C135)),NA())</f>
        <v>#N/A</v>
      </c>
      <c r="BB141" s="108" t="e">
        <f ca="true">+IF(AND(ISNUMBER(OFFSET('Hygiene Data'!$C$10,0,10*ROW('Hygiene Data'!C135))),'Data Summary'!DQ141="Yes"),OFFSET('Hygiene Data'!$C$10,0,10*ROW('Hygiene Data'!C135)),NA())</f>
        <v>#N/A</v>
      </c>
      <c r="BC141" s="108" t="e">
        <f ca="true">+IF(AND(ISNUMBER(OFFSET('Hygiene Data'!$D$6,0,10*ROW('Hygiene Data'!D135))),'Data Summary'!DR141="Yes"),OFFSET('Hygiene Data'!$D$6,0,10*ROW('Hygiene Data'!D135)),NA())</f>
        <v>#N/A</v>
      </c>
      <c r="BD141" s="108" t="e">
        <f ca="true">+IF(AND(ISNUMBER(OFFSET('Hygiene Data'!$D$8,0,10*ROW('Hygiene Data'!D135))),'Data Summary'!DS141="Yes"),OFFSET('Hygiene Data'!$D$8,0,10*ROW('Hygiene Data'!D135)),NA())</f>
        <v>#N/A</v>
      </c>
      <c r="BE141" s="108" t="e">
        <f ca="true">+IF(AND(ISNUMBER(OFFSET('Hygiene Data'!$D$10,0,10*ROW('Hygiene Data'!D135))),'Data Summary'!DT141="Yes"),OFFSET('Hygiene Data'!$D$10,0,10*ROW('Hygiene Data'!D135)),NA())</f>
        <v>#N/A</v>
      </c>
      <c r="BF141" s="108" t="e">
        <f ca="true">+IF(AND(ISNUMBER(OFFSET('Hygiene Data'!$E$6,0,10*ROW('Hygiene Data'!E135))),'Data Summary'!DU141="Yes"),OFFSET('Hygiene Data'!$E$6,0,10*ROW('Hygiene Data'!E135)),NA())</f>
        <v>#N/A</v>
      </c>
      <c r="BG141" s="108" t="e">
        <f ca="true">+IF(AND(ISNUMBER(OFFSET('Hygiene Data'!$E$8,0,10*ROW('Hygiene Data'!E135))),'Data Summary'!DV141="Yes"),OFFSET('Hygiene Data'!$E$8,0,10*ROW('Hygiene Data'!E135)),NA())</f>
        <v>#N/A</v>
      </c>
      <c r="BH141" s="108" t="e">
        <f ca="true">+IF(AND(ISNUMBER(OFFSET('Hygiene Data'!$E$10,0,10*ROW('Hygiene Data'!E135))),'Data Summary'!DW141="Yes"),OFFSET('Hygiene Data'!$E$10,0,10*ROW('Hygiene Data'!E135)),NA())</f>
        <v>#N/A</v>
      </c>
      <c r="BI141" s="108" t="e">
        <f ca="true">+IF(AND(ISNUMBER(OFFSET('Hygiene Data'!$F$6,0,10*ROW('Hygiene Data'!F135))),'Data Summary'!DX141="Yes"),OFFSET('Hygiene Data'!$F$6,0,10*ROW('Hygiene Data'!F135)),NA())</f>
        <v>#N/A</v>
      </c>
      <c r="BJ141" s="108" t="e">
        <f ca="true">+IF(AND(ISNUMBER(OFFSET('Hygiene Data'!$F$8,0,10*ROW('Hygiene Data'!F135))),'Data Summary'!DY141="Yes"),OFFSET('Hygiene Data'!$F$8,0,10*ROW('Hygiene Data'!F135)),NA())</f>
        <v>#N/A</v>
      </c>
      <c r="BK141" s="108" t="e">
        <f ca="true">+IF(AND(ISNUMBER(OFFSET('Hygiene Data'!$F$10,0,10*ROW('Hygiene Data'!F135))),'Data Summary'!DZ141="Yes"),OFFSET('Hygiene Data'!$F$10,0,10*ROW('Hygiene Data'!F135)),NA())</f>
        <v>#N/A</v>
      </c>
      <c r="BL141" s="108" t="e">
        <f ca="true">+IF(AND(ISNUMBER(OFFSET('Hygiene Data'!$G$6,0,10*ROW('Hygiene Data'!G135))),'Data Summary'!EA141="Yes"),OFFSET('Hygiene Data'!$G$6,0,10*ROW('Hygiene Data'!G135)),NA())</f>
        <v>#N/A</v>
      </c>
      <c r="BM141" s="108" t="e">
        <f ca="true">+IF(AND(ISNUMBER(OFFSET('Hygiene Data'!$G$8,0,10*ROW('Hygiene Data'!G135))),'Data Summary'!EB141="Yes"),OFFSET('Hygiene Data'!$G$8,0,10*ROW('Hygiene Data'!G135)),NA())</f>
        <v>#N/A</v>
      </c>
      <c r="BN141" s="108" t="e">
        <f ca="true">+IF(AND(ISNUMBER(OFFSET('Hygiene Data'!$G$10,0,10*ROW('Hygiene Data'!G135))),'Data Summary'!EC141="Yes"),OFFSET('Hygiene Data'!$G$10,0,10*ROW('Hygiene Data'!G135)),NA())</f>
        <v>#N/A</v>
      </c>
      <c r="BO141" s="108" t="e">
        <f ca="true">+IF(AND(ISNUMBER(OFFSET('Hygiene Data'!$H$6,0,10*ROW('Hygiene Data'!H135))),'Data Summary'!ED141="Yes"),OFFSET('Hygiene Data'!$H$6,0,10*ROW('Hygiene Data'!H135)),NA())</f>
        <v>#N/A</v>
      </c>
      <c r="BP141" s="108" t="e">
        <f ca="true">+IF(AND(ISNUMBER(OFFSET('Hygiene Data'!$H$8,0,10*ROW('Hygiene Data'!H135))),'Data Summary'!EE141="Yes"),OFFSET('Hygiene Data'!$H$8,0,10*ROW('Hygiene Data'!H135)),NA())</f>
        <v>#N/A</v>
      </c>
      <c r="BQ141" s="108" t="e">
        <f ca="true">+IF(AND(ISNUMBER(OFFSET('Hygiene Data'!$H$10,0,10*ROW('Hygiene Data'!H135))),'Data Summary'!EF141="Yes"),OFFSET('Hygiene Data'!$H$10,0,10*ROW('Hygiene Data'!H135)),NA())</f>
        <v>#N/A</v>
      </c>
    </row>
    <row r="142" x14ac:dyDescent="0.2">
      <c r="A142" s="56" t="e">
        <f ca="true">+IF(OFFSET('Water Data'!$B$1,0,10*ROW('Water Data'!B136))="",NA(),OFFSET('Water Data'!$B$1,0,10*ROW('Water Data'!B136)))</f>
        <v>#N/A</v>
      </c>
      <c r="B142" s="56" t="e">
        <f ca="true">+IF(OFFSET('Water Data'!$A$3,0,10*ROW('Water Data'!A139))="",NA(),OFFSET('Water Data'!$A$3,0,10*ROW('Water Data'!A139)))</f>
        <v>#N/A</v>
      </c>
      <c r="C142" s="56" t="e">
        <f ca="true">+IF(OFFSET('Water Data'!$C$3,0,10*ROW('Water Data'!C139))="",NA(),OFFSET('Water Data'!$C$3,0,10*ROW('Water Data'!C139)))</f>
        <v>#N/A</v>
      </c>
      <c r="D142" s="57" t="e">
        <f ca="true">+IF(AND(ISNUMBER(OFFSET('Water Data'!$C$5,0,10*ROW('Water Data'!C136))),'Data Summary'!BS142="Yes"),100-OFFSET('Water Data'!$C$5,0,10*ROW('Water Data'!C136)),NA())</f>
        <v>#N/A</v>
      </c>
      <c r="E142" s="57" t="e">
        <f ca="true">+IF(AND(ISNUMBER(OFFSET('Water Data'!$C$7,0,10*ROW('Water Data'!C136))),'Data Summary'!BT142="Yes"),OFFSET('Water Data'!$C$7,0,10*ROW('Water Data'!C136)),NA())</f>
        <v>#N/A</v>
      </c>
      <c r="F142" s="57" t="e">
        <f ca="true">+IF(AND(ISNUMBER(OFFSET('Water Data'!$C$10,0,10*ROW('Water Data'!C136))),'Data Summary'!BU142="Yes"),OFFSET('Water Data'!$C$10,0,10*ROW('Water Data'!C136)),NA())</f>
        <v>#N/A</v>
      </c>
      <c r="G142" s="57" t="e">
        <f ca="true">+IF(AND(ISNUMBER(OFFSET('Water Data'!$D$5,0,10*ROW('Water Data'!D136))),'Data Summary'!BV142="Yes"),100-OFFSET('Water Data'!$D$5,0,10*ROW('Water Data'!D136)),NA())</f>
        <v>#N/A</v>
      </c>
      <c r="H142" s="57" t="e">
        <f ca="true">+IF(AND(ISNUMBER(OFFSET('Water Data'!$D$7,0,10*ROW('Water Data'!D136))),'Data Summary'!BW142="Yes"),OFFSET('Water Data'!$D$7,0,10*ROW('Water Data'!D136)),NA())</f>
        <v>#N/A</v>
      </c>
      <c r="I142" s="57" t="e">
        <f ca="true">+IF(AND(ISNUMBER(OFFSET('Water Data'!$D$10,0,10*ROW('Water Data'!D136))),'Data Summary'!BX142="Yes"),OFFSET('Water Data'!$D$10,0,10*ROW('Water Data'!D136)),NA())</f>
        <v>#N/A</v>
      </c>
      <c r="J142" s="57" t="e">
        <f ca="true">+IF(AND(ISNUMBER(OFFSET('Water Data'!$E$5,0,10*ROW('Water Data'!E136))),'Data Summary'!BY142="Yes"),100-OFFSET('Water Data'!$E$5,0,10*ROW('Water Data'!E136)),NA())</f>
        <v>#N/A</v>
      </c>
      <c r="K142" s="57" t="e">
        <f ca="true">+IF(AND(ISNUMBER(OFFSET('Water Data'!$E$7,0,10*ROW('Water Data'!E136))),'Data Summary'!BZ142="Yes"),OFFSET('Water Data'!$E$7,0,10*ROW('Water Data'!E136)),NA())</f>
        <v>#N/A</v>
      </c>
      <c r="L142" s="57" t="e">
        <f ca="true">+IF(AND(ISNUMBER(OFFSET('Water Data'!$E$10,0,10*ROW('Water Data'!E136))),'Data Summary'!CA142="Yes"),OFFSET('Water Data'!$E$10,0,10*ROW('Water Data'!E136)),NA())</f>
        <v>#N/A</v>
      </c>
      <c r="M142" s="57" t="e">
        <f ca="true">+IF(AND(ISNUMBER(OFFSET('Water Data'!$F$5,0,10*ROW('Water Data'!F136))),'Data Summary'!CB142="Yes"),100-OFFSET('Water Data'!$F$5,0,10*ROW('Water Data'!F136)),NA())</f>
        <v>#N/A</v>
      </c>
      <c r="N142" s="57" t="e">
        <f ca="true">+IF(AND(ISNUMBER(OFFSET('Water Data'!$F$7,0,10*ROW('Water Data'!F136))),'Data Summary'!CC142="Yes"),OFFSET('Water Data'!$F$7,0,10*ROW('Water Data'!F136)),NA())</f>
        <v>#N/A</v>
      </c>
      <c r="O142" s="57" t="e">
        <f ca="true">+IF(AND(ISNUMBER(OFFSET('Water Data'!$F$10,0,10*ROW('Water Data'!F136))),'Data Summary'!CD142="Yes"),OFFSET('Water Data'!$F$10,0,10*ROW('Water Data'!F136)),NA())</f>
        <v>#N/A</v>
      </c>
      <c r="P142" s="57" t="e">
        <f ca="true">+IF(AND(ISNUMBER(OFFSET('Water Data'!$G$5,0,10*ROW('Water Data'!G136))),'Data Summary'!CE142="Yes"),100-OFFSET('Water Data'!$G$5,0,10*ROW('Water Data'!G136)),NA())</f>
        <v>#N/A</v>
      </c>
      <c r="Q142" s="57" t="e">
        <f ca="true">+IF(AND(ISNUMBER(OFFSET('Water Data'!$G$7,0,10*ROW('Water Data'!G136))),'Data Summary'!CF142="Yes"),OFFSET('Water Data'!$G$7,0,10*ROW('Water Data'!G136)),NA())</f>
        <v>#N/A</v>
      </c>
      <c r="R142" s="57" t="e">
        <f ca="true">+IF(AND(ISNUMBER(OFFSET('Water Data'!$G$10,0,10*ROW('Water Data'!G136))),'Data Summary'!CG142="Yes"),OFFSET('Water Data'!$G$10,0,10*ROW('Water Data'!G136)),NA())</f>
        <v>#N/A</v>
      </c>
      <c r="S142" s="57" t="e">
        <f ca="true">+IF(AND(ISNUMBER(OFFSET('Water Data'!$H$5,0,10*ROW('Water Data'!H136))),'Data Summary'!CH142="Yes"),100-OFFSET('Water Data'!$H$5,0,10*ROW('Water Data'!H136)),NA())</f>
        <v>#N/A</v>
      </c>
      <c r="T142" s="57" t="e">
        <f ca="true">+IF(AND(ISNUMBER(OFFSET('Water Data'!$H$7,0,10*ROW('Water Data'!H136))),'Data Summary'!CI142="Yes"),OFFSET('Water Data'!$H$7,0,10*ROW('Water Data'!H136)),NA())</f>
        <v>#N/A</v>
      </c>
      <c r="U142" s="57" t="e">
        <f ca="true">+IF(AND(ISNUMBER(OFFSET('Water Data'!$H$10,0,10*ROW('Water Data'!H136))),'Data Summary'!CJ142="Yes"),OFFSET('Water Data'!$H$10,0,10*ROW('Water Data'!H136)),NA())</f>
        <v>#N/A</v>
      </c>
      <c r="V142" s="103" t="e">
        <f ca="true">+IF(AND(ISNUMBER(OFFSET('Sanitation Data'!$C$5,0,10*ROW('Sanitation Data'!C136))),'Data Summary'!CK142="Yes"),100-OFFSET('Sanitation Data'!$C$5,0,10*ROW('Sanitation Data'!C136)),NA())</f>
        <v>#N/A</v>
      </c>
      <c r="W142" s="103" t="e">
        <f ca="true">+IF(AND(ISNUMBER(OFFSET('Sanitation Data'!$C$7,0,10*ROW('Sanitation Data'!C136))),'Data Summary'!CL142="Yes"),OFFSET('Sanitation Data'!$C$7,0,10*ROW('Sanitation Data'!C136)),NA())</f>
        <v>#N/A</v>
      </c>
      <c r="X142" s="103" t="e">
        <f ca="true">+IF(AND(ISNUMBER(OFFSET('Sanitation Data'!$C$11,0,10*ROW('Sanitation Data'!C136))),'Data Summary'!CM142="Yes"),OFFSET('Sanitation Data'!$C$11,0,10*ROW('Sanitation Data'!C136)),NA())</f>
        <v>#N/A</v>
      </c>
      <c r="Y142" s="103" t="e">
        <f ca="true">+IF(AND(ISNUMBER(OFFSET('Sanitation Data'!$C$12,0,10*ROW('Sanitation Data'!C136))),'Data Summary'!CN142="Yes"),OFFSET('Sanitation Data'!$C$12,0,10*ROW('Sanitation Data'!C136)),NA())</f>
        <v>#N/A</v>
      </c>
      <c r="Z142" s="103" t="e">
        <f ca="true">+IF(AND(ISNUMBER(OFFSET('Sanitation Data'!$C$13,0,10*ROW('Sanitation Data'!C136))),'Data Summary'!CO142="Yes"),OFFSET('Sanitation Data'!$C$13,0,10*ROW('Sanitation Data'!C136)),NA())</f>
        <v>#N/A</v>
      </c>
      <c r="AA142" s="103" t="e">
        <f ca="true">+IF(AND(ISNUMBER(OFFSET('Sanitation Data'!$D$5,0,10*ROW('Sanitation Data'!D136))),'Data Summary'!CP142="Yes"),100-OFFSET('Sanitation Data'!$D$5,0,10*ROW('Sanitation Data'!D136)),NA())</f>
        <v>#N/A</v>
      </c>
      <c r="AB142" s="103" t="e">
        <f ca="true">+IF(AND(ISNUMBER(OFFSET('Sanitation Data'!$D$7,0,10*ROW('Sanitation Data'!D136))),'Data Summary'!CQ142="Yes"),OFFSET('Sanitation Data'!$D$7,0,10*ROW('Sanitation Data'!D136)),NA())</f>
        <v>#N/A</v>
      </c>
      <c r="AC142" s="103" t="e">
        <f ca="true">+IF(AND(ISNUMBER(OFFSET('Sanitation Data'!$D$11,0,10*ROW('Sanitation Data'!D136))),'Data Summary'!CR142="Yes"),OFFSET('Sanitation Data'!$D$11,0,10*ROW('Sanitation Data'!D136)),NA())</f>
        <v>#N/A</v>
      </c>
      <c r="AD142" s="103" t="e">
        <f ca="true">+IF(AND(ISNUMBER(OFFSET('Sanitation Data'!$D$12,0,10*ROW('Sanitation Data'!D136))),'Data Summary'!CS142="Yes"),OFFSET('Sanitation Data'!$D$12,0,10*ROW('Sanitation Data'!D136)),NA())</f>
        <v>#N/A</v>
      </c>
      <c r="AE142" s="103" t="e">
        <f ca="true">+IF(AND(ISNUMBER(OFFSET('Sanitation Data'!$D$13,0,10*ROW('Sanitation Data'!D136))),'Data Summary'!CT142="Yes"),OFFSET('Sanitation Data'!$D$13,0,10*ROW('Sanitation Data'!D136)),NA())</f>
        <v>#N/A</v>
      </c>
      <c r="AF142" s="103" t="e">
        <f ca="true">+IF(AND(ISNUMBER(OFFSET('Sanitation Data'!$E$5,0,10*ROW('Sanitation Data'!E136))),'Data Summary'!CU142="Yes"),100-OFFSET('Sanitation Data'!$E$5,0,10*ROW('Sanitation Data'!E136)),NA())</f>
        <v>#N/A</v>
      </c>
      <c r="AG142" s="103" t="e">
        <f ca="true">+IF(AND(ISNUMBER(OFFSET('Sanitation Data'!$E$7,0,10*ROW('Sanitation Data'!E136))),'Data Summary'!CV142="Yes"),OFFSET('Sanitation Data'!$E$7,0,10*ROW('Sanitation Data'!E136)),NA())</f>
        <v>#N/A</v>
      </c>
      <c r="AH142" s="103" t="e">
        <f ca="true">+IF(AND(ISNUMBER(OFFSET('Sanitation Data'!$E$11,0,10*ROW('Sanitation Data'!E136))),'Data Summary'!CW142="Yes"),OFFSET('Sanitation Data'!$E$11,0,10*ROW('Sanitation Data'!E136)),NA())</f>
        <v>#N/A</v>
      </c>
      <c r="AI142" s="103" t="e">
        <f ca="true">+IF(AND(ISNUMBER(OFFSET('Sanitation Data'!$E$12,0,10*ROW('Sanitation Data'!E136))),'Data Summary'!CX142="Yes"),OFFSET('Sanitation Data'!$E$12,0,10*ROW('Sanitation Data'!E136)),NA())</f>
        <v>#N/A</v>
      </c>
      <c r="AJ142" s="103" t="e">
        <f ca="true">+IF(AND(ISNUMBER(OFFSET('Sanitation Data'!$E$13,0,10*ROW('Sanitation Data'!E136))),'Data Summary'!CY142="Yes"),OFFSET('Sanitation Data'!$E$13,0,10*ROW('Sanitation Data'!E136)),NA())</f>
        <v>#N/A</v>
      </c>
      <c r="AK142" s="103" t="e">
        <f ca="true">+IF(AND(ISNUMBER(OFFSET('Sanitation Data'!$F$5,0,10*ROW('Sanitation Data'!F136))),'Data Summary'!CZ142="Yes"),100-OFFSET('Sanitation Data'!$F$5,0,10*ROW('Sanitation Data'!F136)),NA())</f>
        <v>#N/A</v>
      </c>
      <c r="AL142" s="103" t="e">
        <f ca="true">+IF(AND(ISNUMBER(OFFSET('Sanitation Data'!$F$7,0,10*ROW('Sanitation Data'!F136))),'Data Summary'!DA142="Yes"),OFFSET('Sanitation Data'!$F$7,0,10*ROW('Sanitation Data'!F136)),NA())</f>
        <v>#N/A</v>
      </c>
      <c r="AM142" s="103" t="e">
        <f ca="true">+IF(AND(ISNUMBER(OFFSET('Sanitation Data'!$F$11,0,10*ROW('Sanitation Data'!F136))),'Data Summary'!DB142="Yes"),OFFSET('Sanitation Data'!$F$11,0,10*ROW('Sanitation Data'!F136)),NA())</f>
        <v>#N/A</v>
      </c>
      <c r="AN142" s="103" t="e">
        <f ca="true">+IF(AND(ISNUMBER(OFFSET('Sanitation Data'!$F$12,0,10*ROW('Sanitation Data'!F136))),'Data Summary'!DC142="Yes"),OFFSET('Sanitation Data'!$F$12,0,10*ROW('Sanitation Data'!F136)),NA())</f>
        <v>#N/A</v>
      </c>
      <c r="AO142" s="103" t="e">
        <f ca="true">+IF(AND(ISNUMBER(OFFSET('Sanitation Data'!$F$13,0,10*ROW('Sanitation Data'!F136))),'Data Summary'!DD142="Yes"),OFFSET('Sanitation Data'!$F$13,0,10*ROW('Sanitation Data'!F136)),NA())</f>
        <v>#N/A</v>
      </c>
      <c r="AP142" s="103" t="e">
        <f ca="true">+IF(AND(ISNUMBER(OFFSET('Sanitation Data'!$G$5,0,10*ROW('Sanitation Data'!G136))),'Data Summary'!DE142="Yes"),100-OFFSET('Sanitation Data'!$G$5,0,10*ROW('Sanitation Data'!G136)),NA())</f>
        <v>#N/A</v>
      </c>
      <c r="AQ142" s="103" t="e">
        <f ca="true">+IF(AND(ISNUMBER(OFFSET('Sanitation Data'!$G$7,0,10*ROW('Sanitation Data'!G136))),'Data Summary'!DF142="Yes"),OFFSET('Sanitation Data'!$G$7,0,10*ROW('Sanitation Data'!G136)),NA())</f>
        <v>#N/A</v>
      </c>
      <c r="AR142" s="103" t="e">
        <f ca="true">+IF(AND(ISNUMBER(OFFSET('Sanitation Data'!$G$11,0,10*ROW('Sanitation Data'!G136))),'Data Summary'!DG142="Yes"),OFFSET('Sanitation Data'!$G$11,0,10*ROW('Sanitation Data'!G136)),NA())</f>
        <v>#N/A</v>
      </c>
      <c r="AS142" s="103" t="e">
        <f ca="true">+IF(AND(ISNUMBER(OFFSET('Sanitation Data'!$G$12,0,10*ROW('Sanitation Data'!G136))),'Data Summary'!DH142="Yes"),OFFSET('Sanitation Data'!$G$12,0,10*ROW('Sanitation Data'!G136)),NA())</f>
        <v>#N/A</v>
      </c>
      <c r="AT142" s="103" t="e">
        <f ca="true">+IF(AND(ISNUMBER(OFFSET('Sanitation Data'!$G$13,0,10*ROW('Sanitation Data'!G136))),'Data Summary'!DI142="Yes"),OFFSET('Sanitation Data'!$G$13,0,10*ROW('Sanitation Data'!G136)),NA())</f>
        <v>#N/A</v>
      </c>
      <c r="AU142" s="103" t="e">
        <f ca="true">+IF(AND(ISNUMBER(OFFSET('Sanitation Data'!$H$5,0,10*ROW('Sanitation Data'!H136))),'Data Summary'!DJ142="Yes"),100-OFFSET('Sanitation Data'!$H$5,0,10*ROW('Sanitation Data'!H136)),NA())</f>
        <v>#N/A</v>
      </c>
      <c r="AV142" s="103" t="e">
        <f ca="true">+IF(AND(ISNUMBER(OFFSET('Sanitation Data'!$H$7,0,10*ROW('Sanitation Data'!H136))),'Data Summary'!DK142="Yes"),OFFSET('Sanitation Data'!$H$7,0,10*ROW('Sanitation Data'!H136)),NA())</f>
        <v>#N/A</v>
      </c>
      <c r="AW142" s="103" t="e">
        <f ca="true">+IF(AND(ISNUMBER(OFFSET('Sanitation Data'!$H$11,0,10*ROW('Sanitation Data'!H136))),'Data Summary'!DL142="Yes"),OFFSET('Sanitation Data'!$H$11,0,10*ROW('Sanitation Data'!H136)),NA())</f>
        <v>#N/A</v>
      </c>
      <c r="AX142" s="103" t="e">
        <f ca="true">+IF(AND(ISNUMBER(OFFSET('Sanitation Data'!$H$12,0,10*ROW('Sanitation Data'!H136))),'Data Summary'!DM142="Yes"),OFFSET('Sanitation Data'!$H$12,0,10*ROW('Sanitation Data'!H136)),NA())</f>
        <v>#N/A</v>
      </c>
      <c r="AY142" s="103" t="e">
        <f ca="true">+IF(AND(ISNUMBER(OFFSET('Sanitation Data'!$H$13,0,10*ROW('Sanitation Data'!H136))),'Data Summary'!DN142="Yes"),OFFSET('Sanitation Data'!$H$13,0,10*ROW('Sanitation Data'!H136)),NA())</f>
        <v>#N/A</v>
      </c>
      <c r="AZ142" s="108" t="e">
        <f ca="true">+IF(AND(ISNUMBER(OFFSET('Hygiene Data'!$C$6,0,10*ROW('Hygiene Data'!C136))),'Data Summary'!DO142="Yes"),OFFSET('Hygiene Data'!$C$6,0,10*ROW('Hygiene Data'!C136)),NA())</f>
        <v>#N/A</v>
      </c>
      <c r="BA142" s="108" t="e">
        <f ca="true">+IF(AND(ISNUMBER(OFFSET('Hygiene Data'!$C$8,0,10*ROW('Hygiene Data'!C136))),'Data Summary'!DP142="Yes"),OFFSET('Hygiene Data'!$C$8,0,10*ROW('Hygiene Data'!C136)),NA())</f>
        <v>#N/A</v>
      </c>
      <c r="BB142" s="108" t="e">
        <f ca="true">+IF(AND(ISNUMBER(OFFSET('Hygiene Data'!$C$10,0,10*ROW('Hygiene Data'!C136))),'Data Summary'!DQ142="Yes"),OFFSET('Hygiene Data'!$C$10,0,10*ROW('Hygiene Data'!C136)),NA())</f>
        <v>#N/A</v>
      </c>
      <c r="BC142" s="108" t="e">
        <f ca="true">+IF(AND(ISNUMBER(OFFSET('Hygiene Data'!$D$6,0,10*ROW('Hygiene Data'!D136))),'Data Summary'!DR142="Yes"),OFFSET('Hygiene Data'!$D$6,0,10*ROW('Hygiene Data'!D136)),NA())</f>
        <v>#N/A</v>
      </c>
      <c r="BD142" s="108" t="e">
        <f ca="true">+IF(AND(ISNUMBER(OFFSET('Hygiene Data'!$D$8,0,10*ROW('Hygiene Data'!D136))),'Data Summary'!DS142="Yes"),OFFSET('Hygiene Data'!$D$8,0,10*ROW('Hygiene Data'!D136)),NA())</f>
        <v>#N/A</v>
      </c>
      <c r="BE142" s="108" t="e">
        <f ca="true">+IF(AND(ISNUMBER(OFFSET('Hygiene Data'!$D$10,0,10*ROW('Hygiene Data'!D136))),'Data Summary'!DT142="Yes"),OFFSET('Hygiene Data'!$D$10,0,10*ROW('Hygiene Data'!D136)),NA())</f>
        <v>#N/A</v>
      </c>
      <c r="BF142" s="108" t="e">
        <f ca="true">+IF(AND(ISNUMBER(OFFSET('Hygiene Data'!$E$6,0,10*ROW('Hygiene Data'!E136))),'Data Summary'!DU142="Yes"),OFFSET('Hygiene Data'!$E$6,0,10*ROW('Hygiene Data'!E136)),NA())</f>
        <v>#N/A</v>
      </c>
      <c r="BG142" s="108" t="e">
        <f ca="true">+IF(AND(ISNUMBER(OFFSET('Hygiene Data'!$E$8,0,10*ROW('Hygiene Data'!E136))),'Data Summary'!DV142="Yes"),OFFSET('Hygiene Data'!$E$8,0,10*ROW('Hygiene Data'!E136)),NA())</f>
        <v>#N/A</v>
      </c>
      <c r="BH142" s="108" t="e">
        <f ca="true">+IF(AND(ISNUMBER(OFFSET('Hygiene Data'!$E$10,0,10*ROW('Hygiene Data'!E136))),'Data Summary'!DW142="Yes"),OFFSET('Hygiene Data'!$E$10,0,10*ROW('Hygiene Data'!E136)),NA())</f>
        <v>#N/A</v>
      </c>
      <c r="BI142" s="108" t="e">
        <f ca="true">+IF(AND(ISNUMBER(OFFSET('Hygiene Data'!$F$6,0,10*ROW('Hygiene Data'!F136))),'Data Summary'!DX142="Yes"),OFFSET('Hygiene Data'!$F$6,0,10*ROW('Hygiene Data'!F136)),NA())</f>
        <v>#N/A</v>
      </c>
      <c r="BJ142" s="108" t="e">
        <f ca="true">+IF(AND(ISNUMBER(OFFSET('Hygiene Data'!$F$8,0,10*ROW('Hygiene Data'!F136))),'Data Summary'!DY142="Yes"),OFFSET('Hygiene Data'!$F$8,0,10*ROW('Hygiene Data'!F136)),NA())</f>
        <v>#N/A</v>
      </c>
      <c r="BK142" s="108" t="e">
        <f ca="true">+IF(AND(ISNUMBER(OFFSET('Hygiene Data'!$F$10,0,10*ROW('Hygiene Data'!F136))),'Data Summary'!DZ142="Yes"),OFFSET('Hygiene Data'!$F$10,0,10*ROW('Hygiene Data'!F136)),NA())</f>
        <v>#N/A</v>
      </c>
      <c r="BL142" s="108" t="e">
        <f ca="true">+IF(AND(ISNUMBER(OFFSET('Hygiene Data'!$G$6,0,10*ROW('Hygiene Data'!G136))),'Data Summary'!EA142="Yes"),OFFSET('Hygiene Data'!$G$6,0,10*ROW('Hygiene Data'!G136)),NA())</f>
        <v>#N/A</v>
      </c>
      <c r="BM142" s="108" t="e">
        <f ca="true">+IF(AND(ISNUMBER(OFFSET('Hygiene Data'!$G$8,0,10*ROW('Hygiene Data'!G136))),'Data Summary'!EB142="Yes"),OFFSET('Hygiene Data'!$G$8,0,10*ROW('Hygiene Data'!G136)),NA())</f>
        <v>#N/A</v>
      </c>
      <c r="BN142" s="108" t="e">
        <f ca="true">+IF(AND(ISNUMBER(OFFSET('Hygiene Data'!$G$10,0,10*ROW('Hygiene Data'!G136))),'Data Summary'!EC142="Yes"),OFFSET('Hygiene Data'!$G$10,0,10*ROW('Hygiene Data'!G136)),NA())</f>
        <v>#N/A</v>
      </c>
      <c r="BO142" s="108" t="e">
        <f ca="true">+IF(AND(ISNUMBER(OFFSET('Hygiene Data'!$H$6,0,10*ROW('Hygiene Data'!H136))),'Data Summary'!ED142="Yes"),OFFSET('Hygiene Data'!$H$6,0,10*ROW('Hygiene Data'!H136)),NA())</f>
        <v>#N/A</v>
      </c>
      <c r="BP142" s="108" t="e">
        <f ca="true">+IF(AND(ISNUMBER(OFFSET('Hygiene Data'!$H$8,0,10*ROW('Hygiene Data'!H136))),'Data Summary'!EE142="Yes"),OFFSET('Hygiene Data'!$H$8,0,10*ROW('Hygiene Data'!H136)),NA())</f>
        <v>#N/A</v>
      </c>
      <c r="BQ142" s="108" t="e">
        <f ca="true">+IF(AND(ISNUMBER(OFFSET('Hygiene Data'!$H$10,0,10*ROW('Hygiene Data'!H136))),'Data Summary'!EF142="Yes"),OFFSET('Hygiene Data'!$H$10,0,10*ROW('Hygiene Data'!H136)),NA())</f>
        <v>#N/A</v>
      </c>
    </row>
    <row r="143" x14ac:dyDescent="0.2">
      <c r="A143" s="56" t="e">
        <f ca="true">+IF(OFFSET('Water Data'!$B$1,0,10*ROW('Water Data'!B137))="",NA(),OFFSET('Water Data'!$B$1,0,10*ROW('Water Data'!B137)))</f>
        <v>#N/A</v>
      </c>
      <c r="B143" s="56" t="e">
        <f ca="true">+IF(OFFSET('Water Data'!$A$3,0,10*ROW('Water Data'!A140))="",NA(),OFFSET('Water Data'!$A$3,0,10*ROW('Water Data'!A140)))</f>
        <v>#N/A</v>
      </c>
      <c r="C143" s="56" t="e">
        <f ca="true">+IF(OFFSET('Water Data'!$C$3,0,10*ROW('Water Data'!C140))="",NA(),OFFSET('Water Data'!$C$3,0,10*ROW('Water Data'!C140)))</f>
        <v>#N/A</v>
      </c>
      <c r="D143" s="57" t="e">
        <f ca="true">+IF(AND(ISNUMBER(OFFSET('Water Data'!$C$5,0,10*ROW('Water Data'!C137))),'Data Summary'!BS143="Yes"),100-OFFSET('Water Data'!$C$5,0,10*ROW('Water Data'!C137)),NA())</f>
        <v>#N/A</v>
      </c>
      <c r="E143" s="57" t="e">
        <f ca="true">+IF(AND(ISNUMBER(OFFSET('Water Data'!$C$7,0,10*ROW('Water Data'!C137))),'Data Summary'!BT143="Yes"),OFFSET('Water Data'!$C$7,0,10*ROW('Water Data'!C137)),NA())</f>
        <v>#N/A</v>
      </c>
      <c r="F143" s="57" t="e">
        <f ca="true">+IF(AND(ISNUMBER(OFFSET('Water Data'!$C$10,0,10*ROW('Water Data'!C137))),'Data Summary'!BU143="Yes"),OFFSET('Water Data'!$C$10,0,10*ROW('Water Data'!C137)),NA())</f>
        <v>#N/A</v>
      </c>
      <c r="G143" s="57" t="e">
        <f ca="true">+IF(AND(ISNUMBER(OFFSET('Water Data'!$D$5,0,10*ROW('Water Data'!D137))),'Data Summary'!BV143="Yes"),100-OFFSET('Water Data'!$D$5,0,10*ROW('Water Data'!D137)),NA())</f>
        <v>#N/A</v>
      </c>
      <c r="H143" s="57" t="e">
        <f ca="true">+IF(AND(ISNUMBER(OFFSET('Water Data'!$D$7,0,10*ROW('Water Data'!D137))),'Data Summary'!BW143="Yes"),OFFSET('Water Data'!$D$7,0,10*ROW('Water Data'!D137)),NA())</f>
        <v>#N/A</v>
      </c>
      <c r="I143" s="57" t="e">
        <f ca="true">+IF(AND(ISNUMBER(OFFSET('Water Data'!$D$10,0,10*ROW('Water Data'!D137))),'Data Summary'!BX143="Yes"),OFFSET('Water Data'!$D$10,0,10*ROW('Water Data'!D137)),NA())</f>
        <v>#N/A</v>
      </c>
      <c r="J143" s="57" t="e">
        <f ca="true">+IF(AND(ISNUMBER(OFFSET('Water Data'!$E$5,0,10*ROW('Water Data'!E137))),'Data Summary'!BY143="Yes"),100-OFFSET('Water Data'!$E$5,0,10*ROW('Water Data'!E137)),NA())</f>
        <v>#N/A</v>
      </c>
      <c r="K143" s="57" t="e">
        <f ca="true">+IF(AND(ISNUMBER(OFFSET('Water Data'!$E$7,0,10*ROW('Water Data'!E137))),'Data Summary'!BZ143="Yes"),OFFSET('Water Data'!$E$7,0,10*ROW('Water Data'!E137)),NA())</f>
        <v>#N/A</v>
      </c>
      <c r="L143" s="57" t="e">
        <f ca="true">+IF(AND(ISNUMBER(OFFSET('Water Data'!$E$10,0,10*ROW('Water Data'!E137))),'Data Summary'!CA143="Yes"),OFFSET('Water Data'!$E$10,0,10*ROW('Water Data'!E137)),NA())</f>
        <v>#N/A</v>
      </c>
      <c r="M143" s="57" t="e">
        <f ca="true">+IF(AND(ISNUMBER(OFFSET('Water Data'!$F$5,0,10*ROW('Water Data'!F137))),'Data Summary'!CB143="Yes"),100-OFFSET('Water Data'!$F$5,0,10*ROW('Water Data'!F137)),NA())</f>
        <v>#N/A</v>
      </c>
      <c r="N143" s="57" t="e">
        <f ca="true">+IF(AND(ISNUMBER(OFFSET('Water Data'!$F$7,0,10*ROW('Water Data'!F137))),'Data Summary'!CC143="Yes"),OFFSET('Water Data'!$F$7,0,10*ROW('Water Data'!F137)),NA())</f>
        <v>#N/A</v>
      </c>
      <c r="O143" s="57" t="e">
        <f ca="true">+IF(AND(ISNUMBER(OFFSET('Water Data'!$F$10,0,10*ROW('Water Data'!F137))),'Data Summary'!CD143="Yes"),OFFSET('Water Data'!$F$10,0,10*ROW('Water Data'!F137)),NA())</f>
        <v>#N/A</v>
      </c>
      <c r="P143" s="57" t="e">
        <f ca="true">+IF(AND(ISNUMBER(OFFSET('Water Data'!$G$5,0,10*ROW('Water Data'!G137))),'Data Summary'!CE143="Yes"),100-OFFSET('Water Data'!$G$5,0,10*ROW('Water Data'!G137)),NA())</f>
        <v>#N/A</v>
      </c>
      <c r="Q143" s="57" t="e">
        <f ca="true">+IF(AND(ISNUMBER(OFFSET('Water Data'!$G$7,0,10*ROW('Water Data'!G137))),'Data Summary'!CF143="Yes"),OFFSET('Water Data'!$G$7,0,10*ROW('Water Data'!G137)),NA())</f>
        <v>#N/A</v>
      </c>
      <c r="R143" s="57" t="e">
        <f ca="true">+IF(AND(ISNUMBER(OFFSET('Water Data'!$G$10,0,10*ROW('Water Data'!G137))),'Data Summary'!CG143="Yes"),OFFSET('Water Data'!$G$10,0,10*ROW('Water Data'!G137)),NA())</f>
        <v>#N/A</v>
      </c>
      <c r="S143" s="57" t="e">
        <f ca="true">+IF(AND(ISNUMBER(OFFSET('Water Data'!$H$5,0,10*ROW('Water Data'!H137))),'Data Summary'!CH143="Yes"),100-OFFSET('Water Data'!$H$5,0,10*ROW('Water Data'!H137)),NA())</f>
        <v>#N/A</v>
      </c>
      <c r="T143" s="57" t="e">
        <f ca="true">+IF(AND(ISNUMBER(OFFSET('Water Data'!$H$7,0,10*ROW('Water Data'!H137))),'Data Summary'!CI143="Yes"),OFFSET('Water Data'!$H$7,0,10*ROW('Water Data'!H137)),NA())</f>
        <v>#N/A</v>
      </c>
      <c r="U143" s="57" t="e">
        <f ca="true">+IF(AND(ISNUMBER(OFFSET('Water Data'!$H$10,0,10*ROW('Water Data'!H137))),'Data Summary'!CJ143="Yes"),OFFSET('Water Data'!$H$10,0,10*ROW('Water Data'!H137)),NA())</f>
        <v>#N/A</v>
      </c>
      <c r="V143" s="103" t="e">
        <f ca="true">+IF(AND(ISNUMBER(OFFSET('Sanitation Data'!$C$5,0,10*ROW('Sanitation Data'!C137))),'Data Summary'!CK143="Yes"),100-OFFSET('Sanitation Data'!$C$5,0,10*ROW('Sanitation Data'!C137)),NA())</f>
        <v>#N/A</v>
      </c>
      <c r="W143" s="103" t="e">
        <f ca="true">+IF(AND(ISNUMBER(OFFSET('Sanitation Data'!$C$7,0,10*ROW('Sanitation Data'!C137))),'Data Summary'!CL143="Yes"),OFFSET('Sanitation Data'!$C$7,0,10*ROW('Sanitation Data'!C137)),NA())</f>
        <v>#N/A</v>
      </c>
      <c r="X143" s="103" t="e">
        <f ca="true">+IF(AND(ISNUMBER(OFFSET('Sanitation Data'!$C$11,0,10*ROW('Sanitation Data'!C137))),'Data Summary'!CM143="Yes"),OFFSET('Sanitation Data'!$C$11,0,10*ROW('Sanitation Data'!C137)),NA())</f>
        <v>#N/A</v>
      </c>
      <c r="Y143" s="103" t="e">
        <f ca="true">+IF(AND(ISNUMBER(OFFSET('Sanitation Data'!$C$12,0,10*ROW('Sanitation Data'!C137))),'Data Summary'!CN143="Yes"),OFFSET('Sanitation Data'!$C$12,0,10*ROW('Sanitation Data'!C137)),NA())</f>
        <v>#N/A</v>
      </c>
      <c r="Z143" s="103" t="e">
        <f ca="true">+IF(AND(ISNUMBER(OFFSET('Sanitation Data'!$C$13,0,10*ROW('Sanitation Data'!C137))),'Data Summary'!CO143="Yes"),OFFSET('Sanitation Data'!$C$13,0,10*ROW('Sanitation Data'!C137)),NA())</f>
        <v>#N/A</v>
      </c>
      <c r="AA143" s="103" t="e">
        <f ca="true">+IF(AND(ISNUMBER(OFFSET('Sanitation Data'!$D$5,0,10*ROW('Sanitation Data'!D137))),'Data Summary'!CP143="Yes"),100-OFFSET('Sanitation Data'!$D$5,0,10*ROW('Sanitation Data'!D137)),NA())</f>
        <v>#N/A</v>
      </c>
      <c r="AB143" s="103" t="e">
        <f ca="true">+IF(AND(ISNUMBER(OFFSET('Sanitation Data'!$D$7,0,10*ROW('Sanitation Data'!D137))),'Data Summary'!CQ143="Yes"),OFFSET('Sanitation Data'!$D$7,0,10*ROW('Sanitation Data'!D137)),NA())</f>
        <v>#N/A</v>
      </c>
      <c r="AC143" s="103" t="e">
        <f ca="true">+IF(AND(ISNUMBER(OFFSET('Sanitation Data'!$D$11,0,10*ROW('Sanitation Data'!D137))),'Data Summary'!CR143="Yes"),OFFSET('Sanitation Data'!$D$11,0,10*ROW('Sanitation Data'!D137)),NA())</f>
        <v>#N/A</v>
      </c>
      <c r="AD143" s="103" t="e">
        <f ca="true">+IF(AND(ISNUMBER(OFFSET('Sanitation Data'!$D$12,0,10*ROW('Sanitation Data'!D137))),'Data Summary'!CS143="Yes"),OFFSET('Sanitation Data'!$D$12,0,10*ROW('Sanitation Data'!D137)),NA())</f>
        <v>#N/A</v>
      </c>
      <c r="AE143" s="103" t="e">
        <f ca="true">+IF(AND(ISNUMBER(OFFSET('Sanitation Data'!$D$13,0,10*ROW('Sanitation Data'!D137))),'Data Summary'!CT143="Yes"),OFFSET('Sanitation Data'!$D$13,0,10*ROW('Sanitation Data'!D137)),NA())</f>
        <v>#N/A</v>
      </c>
      <c r="AF143" s="103" t="e">
        <f ca="true">+IF(AND(ISNUMBER(OFFSET('Sanitation Data'!$E$5,0,10*ROW('Sanitation Data'!E137))),'Data Summary'!CU143="Yes"),100-OFFSET('Sanitation Data'!$E$5,0,10*ROW('Sanitation Data'!E137)),NA())</f>
        <v>#N/A</v>
      </c>
      <c r="AG143" s="103" t="e">
        <f ca="true">+IF(AND(ISNUMBER(OFFSET('Sanitation Data'!$E$7,0,10*ROW('Sanitation Data'!E137))),'Data Summary'!CV143="Yes"),OFFSET('Sanitation Data'!$E$7,0,10*ROW('Sanitation Data'!E137)),NA())</f>
        <v>#N/A</v>
      </c>
      <c r="AH143" s="103" t="e">
        <f ca="true">+IF(AND(ISNUMBER(OFFSET('Sanitation Data'!$E$11,0,10*ROW('Sanitation Data'!E137))),'Data Summary'!CW143="Yes"),OFFSET('Sanitation Data'!$E$11,0,10*ROW('Sanitation Data'!E137)),NA())</f>
        <v>#N/A</v>
      </c>
      <c r="AI143" s="103" t="e">
        <f ca="true">+IF(AND(ISNUMBER(OFFSET('Sanitation Data'!$E$12,0,10*ROW('Sanitation Data'!E137))),'Data Summary'!CX143="Yes"),OFFSET('Sanitation Data'!$E$12,0,10*ROW('Sanitation Data'!E137)),NA())</f>
        <v>#N/A</v>
      </c>
      <c r="AJ143" s="103" t="e">
        <f ca="true">+IF(AND(ISNUMBER(OFFSET('Sanitation Data'!$E$13,0,10*ROW('Sanitation Data'!E137))),'Data Summary'!CY143="Yes"),OFFSET('Sanitation Data'!$E$13,0,10*ROW('Sanitation Data'!E137)),NA())</f>
        <v>#N/A</v>
      </c>
      <c r="AK143" s="103" t="e">
        <f ca="true">+IF(AND(ISNUMBER(OFFSET('Sanitation Data'!$F$5,0,10*ROW('Sanitation Data'!F137))),'Data Summary'!CZ143="Yes"),100-OFFSET('Sanitation Data'!$F$5,0,10*ROW('Sanitation Data'!F137)),NA())</f>
        <v>#N/A</v>
      </c>
      <c r="AL143" s="103" t="e">
        <f ca="true">+IF(AND(ISNUMBER(OFFSET('Sanitation Data'!$F$7,0,10*ROW('Sanitation Data'!F137))),'Data Summary'!DA143="Yes"),OFFSET('Sanitation Data'!$F$7,0,10*ROW('Sanitation Data'!F137)),NA())</f>
        <v>#N/A</v>
      </c>
      <c r="AM143" s="103" t="e">
        <f ca="true">+IF(AND(ISNUMBER(OFFSET('Sanitation Data'!$F$11,0,10*ROW('Sanitation Data'!F137))),'Data Summary'!DB143="Yes"),OFFSET('Sanitation Data'!$F$11,0,10*ROW('Sanitation Data'!F137)),NA())</f>
        <v>#N/A</v>
      </c>
      <c r="AN143" s="103" t="e">
        <f ca="true">+IF(AND(ISNUMBER(OFFSET('Sanitation Data'!$F$12,0,10*ROW('Sanitation Data'!F137))),'Data Summary'!DC143="Yes"),OFFSET('Sanitation Data'!$F$12,0,10*ROW('Sanitation Data'!F137)),NA())</f>
        <v>#N/A</v>
      </c>
      <c r="AO143" s="103" t="e">
        <f ca="true">+IF(AND(ISNUMBER(OFFSET('Sanitation Data'!$F$13,0,10*ROW('Sanitation Data'!F137))),'Data Summary'!DD143="Yes"),OFFSET('Sanitation Data'!$F$13,0,10*ROW('Sanitation Data'!F137)),NA())</f>
        <v>#N/A</v>
      </c>
      <c r="AP143" s="103" t="e">
        <f ca="true">+IF(AND(ISNUMBER(OFFSET('Sanitation Data'!$G$5,0,10*ROW('Sanitation Data'!G137))),'Data Summary'!DE143="Yes"),100-OFFSET('Sanitation Data'!$G$5,0,10*ROW('Sanitation Data'!G137)),NA())</f>
        <v>#N/A</v>
      </c>
      <c r="AQ143" s="103" t="e">
        <f ca="true">+IF(AND(ISNUMBER(OFFSET('Sanitation Data'!$G$7,0,10*ROW('Sanitation Data'!G137))),'Data Summary'!DF143="Yes"),OFFSET('Sanitation Data'!$G$7,0,10*ROW('Sanitation Data'!G137)),NA())</f>
        <v>#N/A</v>
      </c>
      <c r="AR143" s="103" t="e">
        <f ca="true">+IF(AND(ISNUMBER(OFFSET('Sanitation Data'!$G$11,0,10*ROW('Sanitation Data'!G137))),'Data Summary'!DG143="Yes"),OFFSET('Sanitation Data'!$G$11,0,10*ROW('Sanitation Data'!G137)),NA())</f>
        <v>#N/A</v>
      </c>
      <c r="AS143" s="103" t="e">
        <f ca="true">+IF(AND(ISNUMBER(OFFSET('Sanitation Data'!$G$12,0,10*ROW('Sanitation Data'!G137))),'Data Summary'!DH143="Yes"),OFFSET('Sanitation Data'!$G$12,0,10*ROW('Sanitation Data'!G137)),NA())</f>
        <v>#N/A</v>
      </c>
      <c r="AT143" s="103" t="e">
        <f ca="true">+IF(AND(ISNUMBER(OFFSET('Sanitation Data'!$G$13,0,10*ROW('Sanitation Data'!G137))),'Data Summary'!DI143="Yes"),OFFSET('Sanitation Data'!$G$13,0,10*ROW('Sanitation Data'!G137)),NA())</f>
        <v>#N/A</v>
      </c>
      <c r="AU143" s="103" t="e">
        <f ca="true">+IF(AND(ISNUMBER(OFFSET('Sanitation Data'!$H$5,0,10*ROW('Sanitation Data'!H137))),'Data Summary'!DJ143="Yes"),100-OFFSET('Sanitation Data'!$H$5,0,10*ROW('Sanitation Data'!H137)),NA())</f>
        <v>#N/A</v>
      </c>
      <c r="AV143" s="103" t="e">
        <f ca="true">+IF(AND(ISNUMBER(OFFSET('Sanitation Data'!$H$7,0,10*ROW('Sanitation Data'!H137))),'Data Summary'!DK143="Yes"),OFFSET('Sanitation Data'!$H$7,0,10*ROW('Sanitation Data'!H137)),NA())</f>
        <v>#N/A</v>
      </c>
      <c r="AW143" s="103" t="e">
        <f ca="true">+IF(AND(ISNUMBER(OFFSET('Sanitation Data'!$H$11,0,10*ROW('Sanitation Data'!H137))),'Data Summary'!DL143="Yes"),OFFSET('Sanitation Data'!$H$11,0,10*ROW('Sanitation Data'!H137)),NA())</f>
        <v>#N/A</v>
      </c>
      <c r="AX143" s="103" t="e">
        <f ca="true">+IF(AND(ISNUMBER(OFFSET('Sanitation Data'!$H$12,0,10*ROW('Sanitation Data'!H137))),'Data Summary'!DM143="Yes"),OFFSET('Sanitation Data'!$H$12,0,10*ROW('Sanitation Data'!H137)),NA())</f>
        <v>#N/A</v>
      </c>
      <c r="AY143" s="103" t="e">
        <f ca="true">+IF(AND(ISNUMBER(OFFSET('Sanitation Data'!$H$13,0,10*ROW('Sanitation Data'!H137))),'Data Summary'!DN143="Yes"),OFFSET('Sanitation Data'!$H$13,0,10*ROW('Sanitation Data'!H137)),NA())</f>
        <v>#N/A</v>
      </c>
      <c r="AZ143" s="108" t="e">
        <f ca="true">+IF(AND(ISNUMBER(OFFSET('Hygiene Data'!$C$6,0,10*ROW('Hygiene Data'!C137))),'Data Summary'!DO143="Yes"),OFFSET('Hygiene Data'!$C$6,0,10*ROW('Hygiene Data'!C137)),NA())</f>
        <v>#N/A</v>
      </c>
      <c r="BA143" s="108" t="e">
        <f ca="true">+IF(AND(ISNUMBER(OFFSET('Hygiene Data'!$C$8,0,10*ROW('Hygiene Data'!C137))),'Data Summary'!DP143="Yes"),OFFSET('Hygiene Data'!$C$8,0,10*ROW('Hygiene Data'!C137)),NA())</f>
        <v>#N/A</v>
      </c>
      <c r="BB143" s="108" t="e">
        <f ca="true">+IF(AND(ISNUMBER(OFFSET('Hygiene Data'!$C$10,0,10*ROW('Hygiene Data'!C137))),'Data Summary'!DQ143="Yes"),OFFSET('Hygiene Data'!$C$10,0,10*ROW('Hygiene Data'!C137)),NA())</f>
        <v>#N/A</v>
      </c>
      <c r="BC143" s="108" t="e">
        <f ca="true">+IF(AND(ISNUMBER(OFFSET('Hygiene Data'!$D$6,0,10*ROW('Hygiene Data'!D137))),'Data Summary'!DR143="Yes"),OFFSET('Hygiene Data'!$D$6,0,10*ROW('Hygiene Data'!D137)),NA())</f>
        <v>#N/A</v>
      </c>
      <c r="BD143" s="108" t="e">
        <f ca="true">+IF(AND(ISNUMBER(OFFSET('Hygiene Data'!$D$8,0,10*ROW('Hygiene Data'!D137))),'Data Summary'!DS143="Yes"),OFFSET('Hygiene Data'!$D$8,0,10*ROW('Hygiene Data'!D137)),NA())</f>
        <v>#N/A</v>
      </c>
      <c r="BE143" s="108" t="e">
        <f ca="true">+IF(AND(ISNUMBER(OFFSET('Hygiene Data'!$D$10,0,10*ROW('Hygiene Data'!D137))),'Data Summary'!DT143="Yes"),OFFSET('Hygiene Data'!$D$10,0,10*ROW('Hygiene Data'!D137)),NA())</f>
        <v>#N/A</v>
      </c>
      <c r="BF143" s="108" t="e">
        <f ca="true">+IF(AND(ISNUMBER(OFFSET('Hygiene Data'!$E$6,0,10*ROW('Hygiene Data'!E137))),'Data Summary'!DU143="Yes"),OFFSET('Hygiene Data'!$E$6,0,10*ROW('Hygiene Data'!E137)),NA())</f>
        <v>#N/A</v>
      </c>
      <c r="BG143" s="108" t="e">
        <f ca="true">+IF(AND(ISNUMBER(OFFSET('Hygiene Data'!$E$8,0,10*ROW('Hygiene Data'!E137))),'Data Summary'!DV143="Yes"),OFFSET('Hygiene Data'!$E$8,0,10*ROW('Hygiene Data'!E137)),NA())</f>
        <v>#N/A</v>
      </c>
      <c r="BH143" s="108" t="e">
        <f ca="true">+IF(AND(ISNUMBER(OFFSET('Hygiene Data'!$E$10,0,10*ROW('Hygiene Data'!E137))),'Data Summary'!DW143="Yes"),OFFSET('Hygiene Data'!$E$10,0,10*ROW('Hygiene Data'!E137)),NA())</f>
        <v>#N/A</v>
      </c>
      <c r="BI143" s="108" t="e">
        <f ca="true">+IF(AND(ISNUMBER(OFFSET('Hygiene Data'!$F$6,0,10*ROW('Hygiene Data'!F137))),'Data Summary'!DX143="Yes"),OFFSET('Hygiene Data'!$F$6,0,10*ROW('Hygiene Data'!F137)),NA())</f>
        <v>#N/A</v>
      </c>
      <c r="BJ143" s="108" t="e">
        <f ca="true">+IF(AND(ISNUMBER(OFFSET('Hygiene Data'!$F$8,0,10*ROW('Hygiene Data'!F137))),'Data Summary'!DY143="Yes"),OFFSET('Hygiene Data'!$F$8,0,10*ROW('Hygiene Data'!F137)),NA())</f>
        <v>#N/A</v>
      </c>
      <c r="BK143" s="108" t="e">
        <f ca="true">+IF(AND(ISNUMBER(OFFSET('Hygiene Data'!$F$10,0,10*ROW('Hygiene Data'!F137))),'Data Summary'!DZ143="Yes"),OFFSET('Hygiene Data'!$F$10,0,10*ROW('Hygiene Data'!F137)),NA())</f>
        <v>#N/A</v>
      </c>
      <c r="BL143" s="108" t="e">
        <f ca="true">+IF(AND(ISNUMBER(OFFSET('Hygiene Data'!$G$6,0,10*ROW('Hygiene Data'!G137))),'Data Summary'!EA143="Yes"),OFFSET('Hygiene Data'!$G$6,0,10*ROW('Hygiene Data'!G137)),NA())</f>
        <v>#N/A</v>
      </c>
      <c r="BM143" s="108" t="e">
        <f ca="true">+IF(AND(ISNUMBER(OFFSET('Hygiene Data'!$G$8,0,10*ROW('Hygiene Data'!G137))),'Data Summary'!EB143="Yes"),OFFSET('Hygiene Data'!$G$8,0,10*ROW('Hygiene Data'!G137)),NA())</f>
        <v>#N/A</v>
      </c>
      <c r="BN143" s="108" t="e">
        <f ca="true">+IF(AND(ISNUMBER(OFFSET('Hygiene Data'!$G$10,0,10*ROW('Hygiene Data'!G137))),'Data Summary'!EC143="Yes"),OFFSET('Hygiene Data'!$G$10,0,10*ROW('Hygiene Data'!G137)),NA())</f>
        <v>#N/A</v>
      </c>
      <c r="BO143" s="108" t="e">
        <f ca="true">+IF(AND(ISNUMBER(OFFSET('Hygiene Data'!$H$6,0,10*ROW('Hygiene Data'!H137))),'Data Summary'!ED143="Yes"),OFFSET('Hygiene Data'!$H$6,0,10*ROW('Hygiene Data'!H137)),NA())</f>
        <v>#N/A</v>
      </c>
      <c r="BP143" s="108" t="e">
        <f ca="true">+IF(AND(ISNUMBER(OFFSET('Hygiene Data'!$H$8,0,10*ROW('Hygiene Data'!H137))),'Data Summary'!EE143="Yes"),OFFSET('Hygiene Data'!$H$8,0,10*ROW('Hygiene Data'!H137)),NA())</f>
        <v>#N/A</v>
      </c>
      <c r="BQ143" s="108" t="e">
        <f ca="true">+IF(AND(ISNUMBER(OFFSET('Hygiene Data'!$H$10,0,10*ROW('Hygiene Data'!H137))),'Data Summary'!EF143="Yes"),OFFSET('Hygiene Data'!$H$10,0,10*ROW('Hygiene Data'!H137)),NA())</f>
        <v>#N/A</v>
      </c>
    </row>
    <row r="144" x14ac:dyDescent="0.2">
      <c r="A144" s="56" t="e">
        <f ca="true">+IF(OFFSET('Water Data'!$B$1,0,10*ROW('Water Data'!B138))="",NA(),OFFSET('Water Data'!$B$1,0,10*ROW('Water Data'!B138)))</f>
        <v>#N/A</v>
      </c>
      <c r="B144" s="56" t="e">
        <f ca="true">+IF(OFFSET('Water Data'!$A$3,0,10*ROW('Water Data'!A141))="",NA(),OFFSET('Water Data'!$A$3,0,10*ROW('Water Data'!A141)))</f>
        <v>#N/A</v>
      </c>
      <c r="C144" s="56" t="e">
        <f ca="true">+IF(OFFSET('Water Data'!$C$3,0,10*ROW('Water Data'!C141))="",NA(),OFFSET('Water Data'!$C$3,0,10*ROW('Water Data'!C141)))</f>
        <v>#N/A</v>
      </c>
      <c r="D144" s="57" t="e">
        <f ca="true">+IF(AND(ISNUMBER(OFFSET('Water Data'!$C$5,0,10*ROW('Water Data'!C138))),'Data Summary'!BS144="Yes"),100-OFFSET('Water Data'!$C$5,0,10*ROW('Water Data'!C138)),NA())</f>
        <v>#N/A</v>
      </c>
      <c r="E144" s="57" t="e">
        <f ca="true">+IF(AND(ISNUMBER(OFFSET('Water Data'!$C$7,0,10*ROW('Water Data'!C138))),'Data Summary'!BT144="Yes"),OFFSET('Water Data'!$C$7,0,10*ROW('Water Data'!C138)),NA())</f>
        <v>#N/A</v>
      </c>
      <c r="F144" s="57" t="e">
        <f ca="true">+IF(AND(ISNUMBER(OFFSET('Water Data'!$C$10,0,10*ROW('Water Data'!C138))),'Data Summary'!BU144="Yes"),OFFSET('Water Data'!$C$10,0,10*ROW('Water Data'!C138)),NA())</f>
        <v>#N/A</v>
      </c>
      <c r="G144" s="57" t="e">
        <f ca="true">+IF(AND(ISNUMBER(OFFSET('Water Data'!$D$5,0,10*ROW('Water Data'!D138))),'Data Summary'!BV144="Yes"),100-OFFSET('Water Data'!$D$5,0,10*ROW('Water Data'!D138)),NA())</f>
        <v>#N/A</v>
      </c>
      <c r="H144" s="57" t="e">
        <f ca="true">+IF(AND(ISNUMBER(OFFSET('Water Data'!$D$7,0,10*ROW('Water Data'!D138))),'Data Summary'!BW144="Yes"),OFFSET('Water Data'!$D$7,0,10*ROW('Water Data'!D138)),NA())</f>
        <v>#N/A</v>
      </c>
      <c r="I144" s="57" t="e">
        <f ca="true">+IF(AND(ISNUMBER(OFFSET('Water Data'!$D$10,0,10*ROW('Water Data'!D138))),'Data Summary'!BX144="Yes"),OFFSET('Water Data'!$D$10,0,10*ROW('Water Data'!D138)),NA())</f>
        <v>#N/A</v>
      </c>
      <c r="J144" s="57" t="e">
        <f ca="true">+IF(AND(ISNUMBER(OFFSET('Water Data'!$E$5,0,10*ROW('Water Data'!E138))),'Data Summary'!BY144="Yes"),100-OFFSET('Water Data'!$E$5,0,10*ROW('Water Data'!E138)),NA())</f>
        <v>#N/A</v>
      </c>
      <c r="K144" s="57" t="e">
        <f ca="true">+IF(AND(ISNUMBER(OFFSET('Water Data'!$E$7,0,10*ROW('Water Data'!E138))),'Data Summary'!BZ144="Yes"),OFFSET('Water Data'!$E$7,0,10*ROW('Water Data'!E138)),NA())</f>
        <v>#N/A</v>
      </c>
      <c r="L144" s="57" t="e">
        <f ca="true">+IF(AND(ISNUMBER(OFFSET('Water Data'!$E$10,0,10*ROW('Water Data'!E138))),'Data Summary'!CA144="Yes"),OFFSET('Water Data'!$E$10,0,10*ROW('Water Data'!E138)),NA())</f>
        <v>#N/A</v>
      </c>
      <c r="M144" s="57" t="e">
        <f ca="true">+IF(AND(ISNUMBER(OFFSET('Water Data'!$F$5,0,10*ROW('Water Data'!F138))),'Data Summary'!CB144="Yes"),100-OFFSET('Water Data'!$F$5,0,10*ROW('Water Data'!F138)),NA())</f>
        <v>#N/A</v>
      </c>
      <c r="N144" s="57" t="e">
        <f ca="true">+IF(AND(ISNUMBER(OFFSET('Water Data'!$F$7,0,10*ROW('Water Data'!F138))),'Data Summary'!CC144="Yes"),OFFSET('Water Data'!$F$7,0,10*ROW('Water Data'!F138)),NA())</f>
        <v>#N/A</v>
      </c>
      <c r="O144" s="57" t="e">
        <f ca="true">+IF(AND(ISNUMBER(OFFSET('Water Data'!$F$10,0,10*ROW('Water Data'!F138))),'Data Summary'!CD144="Yes"),OFFSET('Water Data'!$F$10,0,10*ROW('Water Data'!F138)),NA())</f>
        <v>#N/A</v>
      </c>
      <c r="P144" s="57" t="e">
        <f ca="true">+IF(AND(ISNUMBER(OFFSET('Water Data'!$G$5,0,10*ROW('Water Data'!G138))),'Data Summary'!CE144="Yes"),100-OFFSET('Water Data'!$G$5,0,10*ROW('Water Data'!G138)),NA())</f>
        <v>#N/A</v>
      </c>
      <c r="Q144" s="57" t="e">
        <f ca="true">+IF(AND(ISNUMBER(OFFSET('Water Data'!$G$7,0,10*ROW('Water Data'!G138))),'Data Summary'!CF144="Yes"),OFFSET('Water Data'!$G$7,0,10*ROW('Water Data'!G138)),NA())</f>
        <v>#N/A</v>
      </c>
      <c r="R144" s="57" t="e">
        <f ca="true">+IF(AND(ISNUMBER(OFFSET('Water Data'!$G$10,0,10*ROW('Water Data'!G138))),'Data Summary'!CG144="Yes"),OFFSET('Water Data'!$G$10,0,10*ROW('Water Data'!G138)),NA())</f>
        <v>#N/A</v>
      </c>
      <c r="S144" s="57" t="e">
        <f ca="true">+IF(AND(ISNUMBER(OFFSET('Water Data'!$H$5,0,10*ROW('Water Data'!H138))),'Data Summary'!CH144="Yes"),100-OFFSET('Water Data'!$H$5,0,10*ROW('Water Data'!H138)),NA())</f>
        <v>#N/A</v>
      </c>
      <c r="T144" s="57" t="e">
        <f ca="true">+IF(AND(ISNUMBER(OFFSET('Water Data'!$H$7,0,10*ROW('Water Data'!H138))),'Data Summary'!CI144="Yes"),OFFSET('Water Data'!$H$7,0,10*ROW('Water Data'!H138)),NA())</f>
        <v>#N/A</v>
      </c>
      <c r="U144" s="57" t="e">
        <f ca="true">+IF(AND(ISNUMBER(OFFSET('Water Data'!$H$10,0,10*ROW('Water Data'!H138))),'Data Summary'!CJ144="Yes"),OFFSET('Water Data'!$H$10,0,10*ROW('Water Data'!H138)),NA())</f>
        <v>#N/A</v>
      </c>
      <c r="V144" s="103" t="e">
        <f ca="true">+IF(AND(ISNUMBER(OFFSET('Sanitation Data'!$C$5,0,10*ROW('Sanitation Data'!C138))),'Data Summary'!CK144="Yes"),100-OFFSET('Sanitation Data'!$C$5,0,10*ROW('Sanitation Data'!C138)),NA())</f>
        <v>#N/A</v>
      </c>
      <c r="W144" s="103" t="e">
        <f ca="true">+IF(AND(ISNUMBER(OFFSET('Sanitation Data'!$C$7,0,10*ROW('Sanitation Data'!C138))),'Data Summary'!CL144="Yes"),OFFSET('Sanitation Data'!$C$7,0,10*ROW('Sanitation Data'!C138)),NA())</f>
        <v>#N/A</v>
      </c>
      <c r="X144" s="103" t="e">
        <f ca="true">+IF(AND(ISNUMBER(OFFSET('Sanitation Data'!$C$11,0,10*ROW('Sanitation Data'!C138))),'Data Summary'!CM144="Yes"),OFFSET('Sanitation Data'!$C$11,0,10*ROW('Sanitation Data'!C138)),NA())</f>
        <v>#N/A</v>
      </c>
      <c r="Y144" s="103" t="e">
        <f ca="true">+IF(AND(ISNUMBER(OFFSET('Sanitation Data'!$C$12,0,10*ROW('Sanitation Data'!C138))),'Data Summary'!CN144="Yes"),OFFSET('Sanitation Data'!$C$12,0,10*ROW('Sanitation Data'!C138)),NA())</f>
        <v>#N/A</v>
      </c>
      <c r="Z144" s="103" t="e">
        <f ca="true">+IF(AND(ISNUMBER(OFFSET('Sanitation Data'!$C$13,0,10*ROW('Sanitation Data'!C138))),'Data Summary'!CO144="Yes"),OFFSET('Sanitation Data'!$C$13,0,10*ROW('Sanitation Data'!C138)),NA())</f>
        <v>#N/A</v>
      </c>
      <c r="AA144" s="103" t="e">
        <f ca="true">+IF(AND(ISNUMBER(OFFSET('Sanitation Data'!$D$5,0,10*ROW('Sanitation Data'!D138))),'Data Summary'!CP144="Yes"),100-OFFSET('Sanitation Data'!$D$5,0,10*ROW('Sanitation Data'!D138)),NA())</f>
        <v>#N/A</v>
      </c>
      <c r="AB144" s="103" t="e">
        <f ca="true">+IF(AND(ISNUMBER(OFFSET('Sanitation Data'!$D$7,0,10*ROW('Sanitation Data'!D138))),'Data Summary'!CQ144="Yes"),OFFSET('Sanitation Data'!$D$7,0,10*ROW('Sanitation Data'!D138)),NA())</f>
        <v>#N/A</v>
      </c>
      <c r="AC144" s="103" t="e">
        <f ca="true">+IF(AND(ISNUMBER(OFFSET('Sanitation Data'!$D$11,0,10*ROW('Sanitation Data'!D138))),'Data Summary'!CR144="Yes"),OFFSET('Sanitation Data'!$D$11,0,10*ROW('Sanitation Data'!D138)),NA())</f>
        <v>#N/A</v>
      </c>
      <c r="AD144" s="103" t="e">
        <f ca="true">+IF(AND(ISNUMBER(OFFSET('Sanitation Data'!$D$12,0,10*ROW('Sanitation Data'!D138))),'Data Summary'!CS144="Yes"),OFFSET('Sanitation Data'!$D$12,0,10*ROW('Sanitation Data'!D138)),NA())</f>
        <v>#N/A</v>
      </c>
      <c r="AE144" s="103" t="e">
        <f ca="true">+IF(AND(ISNUMBER(OFFSET('Sanitation Data'!$D$13,0,10*ROW('Sanitation Data'!D138))),'Data Summary'!CT144="Yes"),OFFSET('Sanitation Data'!$D$13,0,10*ROW('Sanitation Data'!D138)),NA())</f>
        <v>#N/A</v>
      </c>
      <c r="AF144" s="103" t="e">
        <f ca="true">+IF(AND(ISNUMBER(OFFSET('Sanitation Data'!$E$5,0,10*ROW('Sanitation Data'!E138))),'Data Summary'!CU144="Yes"),100-OFFSET('Sanitation Data'!$E$5,0,10*ROW('Sanitation Data'!E138)),NA())</f>
        <v>#N/A</v>
      </c>
      <c r="AG144" s="103" t="e">
        <f ca="true">+IF(AND(ISNUMBER(OFFSET('Sanitation Data'!$E$7,0,10*ROW('Sanitation Data'!E138))),'Data Summary'!CV144="Yes"),OFFSET('Sanitation Data'!$E$7,0,10*ROW('Sanitation Data'!E138)),NA())</f>
        <v>#N/A</v>
      </c>
      <c r="AH144" s="103" t="e">
        <f ca="true">+IF(AND(ISNUMBER(OFFSET('Sanitation Data'!$E$11,0,10*ROW('Sanitation Data'!E138))),'Data Summary'!CW144="Yes"),OFFSET('Sanitation Data'!$E$11,0,10*ROW('Sanitation Data'!E138)),NA())</f>
        <v>#N/A</v>
      </c>
      <c r="AI144" s="103" t="e">
        <f ca="true">+IF(AND(ISNUMBER(OFFSET('Sanitation Data'!$E$12,0,10*ROW('Sanitation Data'!E138))),'Data Summary'!CX144="Yes"),OFFSET('Sanitation Data'!$E$12,0,10*ROW('Sanitation Data'!E138)),NA())</f>
        <v>#N/A</v>
      </c>
      <c r="AJ144" s="103" t="e">
        <f ca="true">+IF(AND(ISNUMBER(OFFSET('Sanitation Data'!$E$13,0,10*ROW('Sanitation Data'!E138))),'Data Summary'!CY144="Yes"),OFFSET('Sanitation Data'!$E$13,0,10*ROW('Sanitation Data'!E138)),NA())</f>
        <v>#N/A</v>
      </c>
      <c r="AK144" s="103" t="e">
        <f ca="true">+IF(AND(ISNUMBER(OFFSET('Sanitation Data'!$F$5,0,10*ROW('Sanitation Data'!F138))),'Data Summary'!CZ144="Yes"),100-OFFSET('Sanitation Data'!$F$5,0,10*ROW('Sanitation Data'!F138)),NA())</f>
        <v>#N/A</v>
      </c>
      <c r="AL144" s="103" t="e">
        <f ca="true">+IF(AND(ISNUMBER(OFFSET('Sanitation Data'!$F$7,0,10*ROW('Sanitation Data'!F138))),'Data Summary'!DA144="Yes"),OFFSET('Sanitation Data'!$F$7,0,10*ROW('Sanitation Data'!F138)),NA())</f>
        <v>#N/A</v>
      </c>
      <c r="AM144" s="103" t="e">
        <f ca="true">+IF(AND(ISNUMBER(OFFSET('Sanitation Data'!$F$11,0,10*ROW('Sanitation Data'!F138))),'Data Summary'!DB144="Yes"),OFFSET('Sanitation Data'!$F$11,0,10*ROW('Sanitation Data'!F138)),NA())</f>
        <v>#N/A</v>
      </c>
      <c r="AN144" s="103" t="e">
        <f ca="true">+IF(AND(ISNUMBER(OFFSET('Sanitation Data'!$F$12,0,10*ROW('Sanitation Data'!F138))),'Data Summary'!DC144="Yes"),OFFSET('Sanitation Data'!$F$12,0,10*ROW('Sanitation Data'!F138)),NA())</f>
        <v>#N/A</v>
      </c>
      <c r="AO144" s="103" t="e">
        <f ca="true">+IF(AND(ISNUMBER(OFFSET('Sanitation Data'!$F$13,0,10*ROW('Sanitation Data'!F138))),'Data Summary'!DD144="Yes"),OFFSET('Sanitation Data'!$F$13,0,10*ROW('Sanitation Data'!F138)),NA())</f>
        <v>#N/A</v>
      </c>
      <c r="AP144" s="103" t="e">
        <f ca="true">+IF(AND(ISNUMBER(OFFSET('Sanitation Data'!$G$5,0,10*ROW('Sanitation Data'!G138))),'Data Summary'!DE144="Yes"),100-OFFSET('Sanitation Data'!$G$5,0,10*ROW('Sanitation Data'!G138)),NA())</f>
        <v>#N/A</v>
      </c>
      <c r="AQ144" s="103" t="e">
        <f ca="true">+IF(AND(ISNUMBER(OFFSET('Sanitation Data'!$G$7,0,10*ROW('Sanitation Data'!G138))),'Data Summary'!DF144="Yes"),OFFSET('Sanitation Data'!$G$7,0,10*ROW('Sanitation Data'!G138)),NA())</f>
        <v>#N/A</v>
      </c>
      <c r="AR144" s="103" t="e">
        <f ca="true">+IF(AND(ISNUMBER(OFFSET('Sanitation Data'!$G$11,0,10*ROW('Sanitation Data'!G138))),'Data Summary'!DG144="Yes"),OFFSET('Sanitation Data'!$G$11,0,10*ROW('Sanitation Data'!G138)),NA())</f>
        <v>#N/A</v>
      </c>
      <c r="AS144" s="103" t="e">
        <f ca="true">+IF(AND(ISNUMBER(OFFSET('Sanitation Data'!$G$12,0,10*ROW('Sanitation Data'!G138))),'Data Summary'!DH144="Yes"),OFFSET('Sanitation Data'!$G$12,0,10*ROW('Sanitation Data'!G138)),NA())</f>
        <v>#N/A</v>
      </c>
      <c r="AT144" s="103" t="e">
        <f ca="true">+IF(AND(ISNUMBER(OFFSET('Sanitation Data'!$G$13,0,10*ROW('Sanitation Data'!G138))),'Data Summary'!DI144="Yes"),OFFSET('Sanitation Data'!$G$13,0,10*ROW('Sanitation Data'!G138)),NA())</f>
        <v>#N/A</v>
      </c>
      <c r="AU144" s="103" t="e">
        <f ca="true">+IF(AND(ISNUMBER(OFFSET('Sanitation Data'!$H$5,0,10*ROW('Sanitation Data'!H138))),'Data Summary'!DJ144="Yes"),100-OFFSET('Sanitation Data'!$H$5,0,10*ROW('Sanitation Data'!H138)),NA())</f>
        <v>#N/A</v>
      </c>
      <c r="AV144" s="103" t="e">
        <f ca="true">+IF(AND(ISNUMBER(OFFSET('Sanitation Data'!$H$7,0,10*ROW('Sanitation Data'!H138))),'Data Summary'!DK144="Yes"),OFFSET('Sanitation Data'!$H$7,0,10*ROW('Sanitation Data'!H138)),NA())</f>
        <v>#N/A</v>
      </c>
      <c r="AW144" s="103" t="e">
        <f ca="true">+IF(AND(ISNUMBER(OFFSET('Sanitation Data'!$H$11,0,10*ROW('Sanitation Data'!H138))),'Data Summary'!DL144="Yes"),OFFSET('Sanitation Data'!$H$11,0,10*ROW('Sanitation Data'!H138)),NA())</f>
        <v>#N/A</v>
      </c>
      <c r="AX144" s="103" t="e">
        <f ca="true">+IF(AND(ISNUMBER(OFFSET('Sanitation Data'!$H$12,0,10*ROW('Sanitation Data'!H138))),'Data Summary'!DM144="Yes"),OFFSET('Sanitation Data'!$H$12,0,10*ROW('Sanitation Data'!H138)),NA())</f>
        <v>#N/A</v>
      </c>
      <c r="AY144" s="103" t="e">
        <f ca="true">+IF(AND(ISNUMBER(OFFSET('Sanitation Data'!$H$13,0,10*ROW('Sanitation Data'!H138))),'Data Summary'!DN144="Yes"),OFFSET('Sanitation Data'!$H$13,0,10*ROW('Sanitation Data'!H138)),NA())</f>
        <v>#N/A</v>
      </c>
      <c r="AZ144" s="108" t="e">
        <f ca="true">+IF(AND(ISNUMBER(OFFSET('Hygiene Data'!$C$6,0,10*ROW('Hygiene Data'!C138))),'Data Summary'!DO144="Yes"),OFFSET('Hygiene Data'!$C$6,0,10*ROW('Hygiene Data'!C138)),NA())</f>
        <v>#N/A</v>
      </c>
      <c r="BA144" s="108" t="e">
        <f ca="true">+IF(AND(ISNUMBER(OFFSET('Hygiene Data'!$C$8,0,10*ROW('Hygiene Data'!C138))),'Data Summary'!DP144="Yes"),OFFSET('Hygiene Data'!$C$8,0,10*ROW('Hygiene Data'!C138)),NA())</f>
        <v>#N/A</v>
      </c>
      <c r="BB144" s="108" t="e">
        <f ca="true">+IF(AND(ISNUMBER(OFFSET('Hygiene Data'!$C$10,0,10*ROW('Hygiene Data'!C138))),'Data Summary'!DQ144="Yes"),OFFSET('Hygiene Data'!$C$10,0,10*ROW('Hygiene Data'!C138)),NA())</f>
        <v>#N/A</v>
      </c>
      <c r="BC144" s="108" t="e">
        <f ca="true">+IF(AND(ISNUMBER(OFFSET('Hygiene Data'!$D$6,0,10*ROW('Hygiene Data'!D138))),'Data Summary'!DR144="Yes"),OFFSET('Hygiene Data'!$D$6,0,10*ROW('Hygiene Data'!D138)),NA())</f>
        <v>#N/A</v>
      </c>
      <c r="BD144" s="108" t="e">
        <f ca="true">+IF(AND(ISNUMBER(OFFSET('Hygiene Data'!$D$8,0,10*ROW('Hygiene Data'!D138))),'Data Summary'!DS144="Yes"),OFFSET('Hygiene Data'!$D$8,0,10*ROW('Hygiene Data'!D138)),NA())</f>
        <v>#N/A</v>
      </c>
      <c r="BE144" s="108" t="e">
        <f ca="true">+IF(AND(ISNUMBER(OFFSET('Hygiene Data'!$D$10,0,10*ROW('Hygiene Data'!D138))),'Data Summary'!DT144="Yes"),OFFSET('Hygiene Data'!$D$10,0,10*ROW('Hygiene Data'!D138)),NA())</f>
        <v>#N/A</v>
      </c>
      <c r="BF144" s="108" t="e">
        <f ca="true">+IF(AND(ISNUMBER(OFFSET('Hygiene Data'!$E$6,0,10*ROW('Hygiene Data'!E138))),'Data Summary'!DU144="Yes"),OFFSET('Hygiene Data'!$E$6,0,10*ROW('Hygiene Data'!E138)),NA())</f>
        <v>#N/A</v>
      </c>
      <c r="BG144" s="108" t="e">
        <f ca="true">+IF(AND(ISNUMBER(OFFSET('Hygiene Data'!$E$8,0,10*ROW('Hygiene Data'!E138))),'Data Summary'!DV144="Yes"),OFFSET('Hygiene Data'!$E$8,0,10*ROW('Hygiene Data'!E138)),NA())</f>
        <v>#N/A</v>
      </c>
      <c r="BH144" s="108" t="e">
        <f ca="true">+IF(AND(ISNUMBER(OFFSET('Hygiene Data'!$E$10,0,10*ROW('Hygiene Data'!E138))),'Data Summary'!DW144="Yes"),OFFSET('Hygiene Data'!$E$10,0,10*ROW('Hygiene Data'!E138)),NA())</f>
        <v>#N/A</v>
      </c>
      <c r="BI144" s="108" t="e">
        <f ca="true">+IF(AND(ISNUMBER(OFFSET('Hygiene Data'!$F$6,0,10*ROW('Hygiene Data'!F138))),'Data Summary'!DX144="Yes"),OFFSET('Hygiene Data'!$F$6,0,10*ROW('Hygiene Data'!F138)),NA())</f>
        <v>#N/A</v>
      </c>
      <c r="BJ144" s="108" t="e">
        <f ca="true">+IF(AND(ISNUMBER(OFFSET('Hygiene Data'!$F$8,0,10*ROW('Hygiene Data'!F138))),'Data Summary'!DY144="Yes"),OFFSET('Hygiene Data'!$F$8,0,10*ROW('Hygiene Data'!F138)),NA())</f>
        <v>#N/A</v>
      </c>
      <c r="BK144" s="108" t="e">
        <f ca="true">+IF(AND(ISNUMBER(OFFSET('Hygiene Data'!$F$10,0,10*ROW('Hygiene Data'!F138))),'Data Summary'!DZ144="Yes"),OFFSET('Hygiene Data'!$F$10,0,10*ROW('Hygiene Data'!F138)),NA())</f>
        <v>#N/A</v>
      </c>
      <c r="BL144" s="108" t="e">
        <f ca="true">+IF(AND(ISNUMBER(OFFSET('Hygiene Data'!$G$6,0,10*ROW('Hygiene Data'!G138))),'Data Summary'!EA144="Yes"),OFFSET('Hygiene Data'!$G$6,0,10*ROW('Hygiene Data'!G138)),NA())</f>
        <v>#N/A</v>
      </c>
      <c r="BM144" s="108" t="e">
        <f ca="true">+IF(AND(ISNUMBER(OFFSET('Hygiene Data'!$G$8,0,10*ROW('Hygiene Data'!G138))),'Data Summary'!EB144="Yes"),OFFSET('Hygiene Data'!$G$8,0,10*ROW('Hygiene Data'!G138)),NA())</f>
        <v>#N/A</v>
      </c>
      <c r="BN144" s="108" t="e">
        <f ca="true">+IF(AND(ISNUMBER(OFFSET('Hygiene Data'!$G$10,0,10*ROW('Hygiene Data'!G138))),'Data Summary'!EC144="Yes"),OFFSET('Hygiene Data'!$G$10,0,10*ROW('Hygiene Data'!G138)),NA())</f>
        <v>#N/A</v>
      </c>
      <c r="BO144" s="108" t="e">
        <f ca="true">+IF(AND(ISNUMBER(OFFSET('Hygiene Data'!$H$6,0,10*ROW('Hygiene Data'!H138))),'Data Summary'!ED144="Yes"),OFFSET('Hygiene Data'!$H$6,0,10*ROW('Hygiene Data'!H138)),NA())</f>
        <v>#N/A</v>
      </c>
      <c r="BP144" s="108" t="e">
        <f ca="true">+IF(AND(ISNUMBER(OFFSET('Hygiene Data'!$H$8,0,10*ROW('Hygiene Data'!H138))),'Data Summary'!EE144="Yes"),OFFSET('Hygiene Data'!$H$8,0,10*ROW('Hygiene Data'!H138)),NA())</f>
        <v>#N/A</v>
      </c>
      <c r="BQ144" s="108" t="e">
        <f ca="true">+IF(AND(ISNUMBER(OFFSET('Hygiene Data'!$H$10,0,10*ROW('Hygiene Data'!H138))),'Data Summary'!EF144="Yes"),OFFSET('Hygiene Data'!$H$10,0,10*ROW('Hygiene Data'!H138)),NA())</f>
        <v>#N/A</v>
      </c>
    </row>
    <row r="145" x14ac:dyDescent="0.2">
      <c r="A145" s="56" t="e">
        <f ca="true">+IF(OFFSET('Water Data'!$B$1,0,10*ROW('Water Data'!B139))="",NA(),OFFSET('Water Data'!$B$1,0,10*ROW('Water Data'!B139)))</f>
        <v>#N/A</v>
      </c>
      <c r="B145" s="56" t="e">
        <f ca="true">+IF(OFFSET('Water Data'!$A$3,0,10*ROW('Water Data'!A142))="",NA(),OFFSET('Water Data'!$A$3,0,10*ROW('Water Data'!A142)))</f>
        <v>#N/A</v>
      </c>
      <c r="C145" s="56" t="e">
        <f ca="true">+IF(OFFSET('Water Data'!$C$3,0,10*ROW('Water Data'!C142))="",NA(),OFFSET('Water Data'!$C$3,0,10*ROW('Water Data'!C142)))</f>
        <v>#N/A</v>
      </c>
      <c r="D145" s="57" t="e">
        <f ca="true">+IF(AND(ISNUMBER(OFFSET('Water Data'!$C$5,0,10*ROW('Water Data'!C139))),'Data Summary'!BS145="Yes"),100-OFFSET('Water Data'!$C$5,0,10*ROW('Water Data'!C139)),NA())</f>
        <v>#N/A</v>
      </c>
      <c r="E145" s="57" t="e">
        <f ca="true">+IF(AND(ISNUMBER(OFFSET('Water Data'!$C$7,0,10*ROW('Water Data'!C139))),'Data Summary'!BT145="Yes"),OFFSET('Water Data'!$C$7,0,10*ROW('Water Data'!C139)),NA())</f>
        <v>#N/A</v>
      </c>
      <c r="F145" s="57" t="e">
        <f ca="true">+IF(AND(ISNUMBER(OFFSET('Water Data'!$C$10,0,10*ROW('Water Data'!C139))),'Data Summary'!BU145="Yes"),OFFSET('Water Data'!$C$10,0,10*ROW('Water Data'!C139)),NA())</f>
        <v>#N/A</v>
      </c>
      <c r="G145" s="57" t="e">
        <f ca="true">+IF(AND(ISNUMBER(OFFSET('Water Data'!$D$5,0,10*ROW('Water Data'!D139))),'Data Summary'!BV145="Yes"),100-OFFSET('Water Data'!$D$5,0,10*ROW('Water Data'!D139)),NA())</f>
        <v>#N/A</v>
      </c>
      <c r="H145" s="57" t="e">
        <f ca="true">+IF(AND(ISNUMBER(OFFSET('Water Data'!$D$7,0,10*ROW('Water Data'!D139))),'Data Summary'!BW145="Yes"),OFFSET('Water Data'!$D$7,0,10*ROW('Water Data'!D139)),NA())</f>
        <v>#N/A</v>
      </c>
      <c r="I145" s="57" t="e">
        <f ca="true">+IF(AND(ISNUMBER(OFFSET('Water Data'!$D$10,0,10*ROW('Water Data'!D139))),'Data Summary'!BX145="Yes"),OFFSET('Water Data'!$D$10,0,10*ROW('Water Data'!D139)),NA())</f>
        <v>#N/A</v>
      </c>
      <c r="J145" s="57" t="e">
        <f ca="true">+IF(AND(ISNUMBER(OFFSET('Water Data'!$E$5,0,10*ROW('Water Data'!E139))),'Data Summary'!BY145="Yes"),100-OFFSET('Water Data'!$E$5,0,10*ROW('Water Data'!E139)),NA())</f>
        <v>#N/A</v>
      </c>
      <c r="K145" s="57" t="e">
        <f ca="true">+IF(AND(ISNUMBER(OFFSET('Water Data'!$E$7,0,10*ROW('Water Data'!E139))),'Data Summary'!BZ145="Yes"),OFFSET('Water Data'!$E$7,0,10*ROW('Water Data'!E139)),NA())</f>
        <v>#N/A</v>
      </c>
      <c r="L145" s="57" t="e">
        <f ca="true">+IF(AND(ISNUMBER(OFFSET('Water Data'!$E$10,0,10*ROW('Water Data'!E139))),'Data Summary'!CA145="Yes"),OFFSET('Water Data'!$E$10,0,10*ROW('Water Data'!E139)),NA())</f>
        <v>#N/A</v>
      </c>
      <c r="M145" s="57" t="e">
        <f ca="true">+IF(AND(ISNUMBER(OFFSET('Water Data'!$F$5,0,10*ROW('Water Data'!F139))),'Data Summary'!CB145="Yes"),100-OFFSET('Water Data'!$F$5,0,10*ROW('Water Data'!F139)),NA())</f>
        <v>#N/A</v>
      </c>
      <c r="N145" s="57" t="e">
        <f ca="true">+IF(AND(ISNUMBER(OFFSET('Water Data'!$F$7,0,10*ROW('Water Data'!F139))),'Data Summary'!CC145="Yes"),OFFSET('Water Data'!$F$7,0,10*ROW('Water Data'!F139)),NA())</f>
        <v>#N/A</v>
      </c>
      <c r="O145" s="57" t="e">
        <f ca="true">+IF(AND(ISNUMBER(OFFSET('Water Data'!$F$10,0,10*ROW('Water Data'!F139))),'Data Summary'!CD145="Yes"),OFFSET('Water Data'!$F$10,0,10*ROW('Water Data'!F139)),NA())</f>
        <v>#N/A</v>
      </c>
      <c r="P145" s="57" t="e">
        <f ca="true">+IF(AND(ISNUMBER(OFFSET('Water Data'!$G$5,0,10*ROW('Water Data'!G139))),'Data Summary'!CE145="Yes"),100-OFFSET('Water Data'!$G$5,0,10*ROW('Water Data'!G139)),NA())</f>
        <v>#N/A</v>
      </c>
      <c r="Q145" s="57" t="e">
        <f ca="true">+IF(AND(ISNUMBER(OFFSET('Water Data'!$G$7,0,10*ROW('Water Data'!G139))),'Data Summary'!CF145="Yes"),OFFSET('Water Data'!$G$7,0,10*ROW('Water Data'!G139)),NA())</f>
        <v>#N/A</v>
      </c>
      <c r="R145" s="57" t="e">
        <f ca="true">+IF(AND(ISNUMBER(OFFSET('Water Data'!$G$10,0,10*ROW('Water Data'!G139))),'Data Summary'!CG145="Yes"),OFFSET('Water Data'!$G$10,0,10*ROW('Water Data'!G139)),NA())</f>
        <v>#N/A</v>
      </c>
      <c r="S145" s="57" t="e">
        <f ca="true">+IF(AND(ISNUMBER(OFFSET('Water Data'!$H$5,0,10*ROW('Water Data'!H139))),'Data Summary'!CH145="Yes"),100-OFFSET('Water Data'!$H$5,0,10*ROW('Water Data'!H139)),NA())</f>
        <v>#N/A</v>
      </c>
      <c r="T145" s="57" t="e">
        <f ca="true">+IF(AND(ISNUMBER(OFFSET('Water Data'!$H$7,0,10*ROW('Water Data'!H139))),'Data Summary'!CI145="Yes"),OFFSET('Water Data'!$H$7,0,10*ROW('Water Data'!H139)),NA())</f>
        <v>#N/A</v>
      </c>
      <c r="U145" s="57" t="e">
        <f ca="true">+IF(AND(ISNUMBER(OFFSET('Water Data'!$H$10,0,10*ROW('Water Data'!H139))),'Data Summary'!CJ145="Yes"),OFFSET('Water Data'!$H$10,0,10*ROW('Water Data'!H139)),NA())</f>
        <v>#N/A</v>
      </c>
      <c r="V145" s="103" t="e">
        <f ca="true">+IF(AND(ISNUMBER(OFFSET('Sanitation Data'!$C$5,0,10*ROW('Sanitation Data'!C139))),'Data Summary'!CK145="Yes"),100-OFFSET('Sanitation Data'!$C$5,0,10*ROW('Sanitation Data'!C139)),NA())</f>
        <v>#N/A</v>
      </c>
      <c r="W145" s="103" t="e">
        <f ca="true">+IF(AND(ISNUMBER(OFFSET('Sanitation Data'!$C$7,0,10*ROW('Sanitation Data'!C139))),'Data Summary'!CL145="Yes"),OFFSET('Sanitation Data'!$C$7,0,10*ROW('Sanitation Data'!C139)),NA())</f>
        <v>#N/A</v>
      </c>
      <c r="X145" s="103" t="e">
        <f ca="true">+IF(AND(ISNUMBER(OFFSET('Sanitation Data'!$C$11,0,10*ROW('Sanitation Data'!C139))),'Data Summary'!CM145="Yes"),OFFSET('Sanitation Data'!$C$11,0,10*ROW('Sanitation Data'!C139)),NA())</f>
        <v>#N/A</v>
      </c>
      <c r="Y145" s="103" t="e">
        <f ca="true">+IF(AND(ISNUMBER(OFFSET('Sanitation Data'!$C$12,0,10*ROW('Sanitation Data'!C139))),'Data Summary'!CN145="Yes"),OFFSET('Sanitation Data'!$C$12,0,10*ROW('Sanitation Data'!C139)),NA())</f>
        <v>#N/A</v>
      </c>
      <c r="Z145" s="103" t="e">
        <f ca="true">+IF(AND(ISNUMBER(OFFSET('Sanitation Data'!$C$13,0,10*ROW('Sanitation Data'!C139))),'Data Summary'!CO145="Yes"),OFFSET('Sanitation Data'!$C$13,0,10*ROW('Sanitation Data'!C139)),NA())</f>
        <v>#N/A</v>
      </c>
      <c r="AA145" s="103" t="e">
        <f ca="true">+IF(AND(ISNUMBER(OFFSET('Sanitation Data'!$D$5,0,10*ROW('Sanitation Data'!D139))),'Data Summary'!CP145="Yes"),100-OFFSET('Sanitation Data'!$D$5,0,10*ROW('Sanitation Data'!D139)),NA())</f>
        <v>#N/A</v>
      </c>
      <c r="AB145" s="103" t="e">
        <f ca="true">+IF(AND(ISNUMBER(OFFSET('Sanitation Data'!$D$7,0,10*ROW('Sanitation Data'!D139))),'Data Summary'!CQ145="Yes"),OFFSET('Sanitation Data'!$D$7,0,10*ROW('Sanitation Data'!D139)),NA())</f>
        <v>#N/A</v>
      </c>
      <c r="AC145" s="103" t="e">
        <f ca="true">+IF(AND(ISNUMBER(OFFSET('Sanitation Data'!$D$11,0,10*ROW('Sanitation Data'!D139))),'Data Summary'!CR145="Yes"),OFFSET('Sanitation Data'!$D$11,0,10*ROW('Sanitation Data'!D139)),NA())</f>
        <v>#N/A</v>
      </c>
      <c r="AD145" s="103" t="e">
        <f ca="true">+IF(AND(ISNUMBER(OFFSET('Sanitation Data'!$D$12,0,10*ROW('Sanitation Data'!D139))),'Data Summary'!CS145="Yes"),OFFSET('Sanitation Data'!$D$12,0,10*ROW('Sanitation Data'!D139)),NA())</f>
        <v>#N/A</v>
      </c>
      <c r="AE145" s="103" t="e">
        <f ca="true">+IF(AND(ISNUMBER(OFFSET('Sanitation Data'!$D$13,0,10*ROW('Sanitation Data'!D139))),'Data Summary'!CT145="Yes"),OFFSET('Sanitation Data'!$D$13,0,10*ROW('Sanitation Data'!D139)),NA())</f>
        <v>#N/A</v>
      </c>
      <c r="AF145" s="103" t="e">
        <f ca="true">+IF(AND(ISNUMBER(OFFSET('Sanitation Data'!$E$5,0,10*ROW('Sanitation Data'!E139))),'Data Summary'!CU145="Yes"),100-OFFSET('Sanitation Data'!$E$5,0,10*ROW('Sanitation Data'!E139)),NA())</f>
        <v>#N/A</v>
      </c>
      <c r="AG145" s="103" t="e">
        <f ca="true">+IF(AND(ISNUMBER(OFFSET('Sanitation Data'!$E$7,0,10*ROW('Sanitation Data'!E139))),'Data Summary'!CV145="Yes"),OFFSET('Sanitation Data'!$E$7,0,10*ROW('Sanitation Data'!E139)),NA())</f>
        <v>#N/A</v>
      </c>
      <c r="AH145" s="103" t="e">
        <f ca="true">+IF(AND(ISNUMBER(OFFSET('Sanitation Data'!$E$11,0,10*ROW('Sanitation Data'!E139))),'Data Summary'!CW145="Yes"),OFFSET('Sanitation Data'!$E$11,0,10*ROW('Sanitation Data'!E139)),NA())</f>
        <v>#N/A</v>
      </c>
      <c r="AI145" s="103" t="e">
        <f ca="true">+IF(AND(ISNUMBER(OFFSET('Sanitation Data'!$E$12,0,10*ROW('Sanitation Data'!E139))),'Data Summary'!CX145="Yes"),OFFSET('Sanitation Data'!$E$12,0,10*ROW('Sanitation Data'!E139)),NA())</f>
        <v>#N/A</v>
      </c>
      <c r="AJ145" s="103" t="e">
        <f ca="true">+IF(AND(ISNUMBER(OFFSET('Sanitation Data'!$E$13,0,10*ROW('Sanitation Data'!E139))),'Data Summary'!CY145="Yes"),OFFSET('Sanitation Data'!$E$13,0,10*ROW('Sanitation Data'!E139)),NA())</f>
        <v>#N/A</v>
      </c>
      <c r="AK145" s="103" t="e">
        <f ca="true">+IF(AND(ISNUMBER(OFFSET('Sanitation Data'!$F$5,0,10*ROW('Sanitation Data'!F139))),'Data Summary'!CZ145="Yes"),100-OFFSET('Sanitation Data'!$F$5,0,10*ROW('Sanitation Data'!F139)),NA())</f>
        <v>#N/A</v>
      </c>
      <c r="AL145" s="103" t="e">
        <f ca="true">+IF(AND(ISNUMBER(OFFSET('Sanitation Data'!$F$7,0,10*ROW('Sanitation Data'!F139))),'Data Summary'!DA145="Yes"),OFFSET('Sanitation Data'!$F$7,0,10*ROW('Sanitation Data'!F139)),NA())</f>
        <v>#N/A</v>
      </c>
      <c r="AM145" s="103" t="e">
        <f ca="true">+IF(AND(ISNUMBER(OFFSET('Sanitation Data'!$F$11,0,10*ROW('Sanitation Data'!F139))),'Data Summary'!DB145="Yes"),OFFSET('Sanitation Data'!$F$11,0,10*ROW('Sanitation Data'!F139)),NA())</f>
        <v>#N/A</v>
      </c>
      <c r="AN145" s="103" t="e">
        <f ca="true">+IF(AND(ISNUMBER(OFFSET('Sanitation Data'!$F$12,0,10*ROW('Sanitation Data'!F139))),'Data Summary'!DC145="Yes"),OFFSET('Sanitation Data'!$F$12,0,10*ROW('Sanitation Data'!F139)),NA())</f>
        <v>#N/A</v>
      </c>
      <c r="AO145" s="103" t="e">
        <f ca="true">+IF(AND(ISNUMBER(OFFSET('Sanitation Data'!$F$13,0,10*ROW('Sanitation Data'!F139))),'Data Summary'!DD145="Yes"),OFFSET('Sanitation Data'!$F$13,0,10*ROW('Sanitation Data'!F139)),NA())</f>
        <v>#N/A</v>
      </c>
      <c r="AP145" s="103" t="e">
        <f ca="true">+IF(AND(ISNUMBER(OFFSET('Sanitation Data'!$G$5,0,10*ROW('Sanitation Data'!G139))),'Data Summary'!DE145="Yes"),100-OFFSET('Sanitation Data'!$G$5,0,10*ROW('Sanitation Data'!G139)),NA())</f>
        <v>#N/A</v>
      </c>
      <c r="AQ145" s="103" t="e">
        <f ca="true">+IF(AND(ISNUMBER(OFFSET('Sanitation Data'!$G$7,0,10*ROW('Sanitation Data'!G139))),'Data Summary'!DF145="Yes"),OFFSET('Sanitation Data'!$G$7,0,10*ROW('Sanitation Data'!G139)),NA())</f>
        <v>#N/A</v>
      </c>
      <c r="AR145" s="103" t="e">
        <f ca="true">+IF(AND(ISNUMBER(OFFSET('Sanitation Data'!$G$11,0,10*ROW('Sanitation Data'!G139))),'Data Summary'!DG145="Yes"),OFFSET('Sanitation Data'!$G$11,0,10*ROW('Sanitation Data'!G139)),NA())</f>
        <v>#N/A</v>
      </c>
      <c r="AS145" s="103" t="e">
        <f ca="true">+IF(AND(ISNUMBER(OFFSET('Sanitation Data'!$G$12,0,10*ROW('Sanitation Data'!G139))),'Data Summary'!DH145="Yes"),OFFSET('Sanitation Data'!$G$12,0,10*ROW('Sanitation Data'!G139)),NA())</f>
        <v>#N/A</v>
      </c>
      <c r="AT145" s="103" t="e">
        <f ca="true">+IF(AND(ISNUMBER(OFFSET('Sanitation Data'!$G$13,0,10*ROW('Sanitation Data'!G139))),'Data Summary'!DI145="Yes"),OFFSET('Sanitation Data'!$G$13,0,10*ROW('Sanitation Data'!G139)),NA())</f>
        <v>#N/A</v>
      </c>
      <c r="AU145" s="103" t="e">
        <f ca="true">+IF(AND(ISNUMBER(OFFSET('Sanitation Data'!$H$5,0,10*ROW('Sanitation Data'!H139))),'Data Summary'!DJ145="Yes"),100-OFFSET('Sanitation Data'!$H$5,0,10*ROW('Sanitation Data'!H139)),NA())</f>
        <v>#N/A</v>
      </c>
      <c r="AV145" s="103" t="e">
        <f ca="true">+IF(AND(ISNUMBER(OFFSET('Sanitation Data'!$H$7,0,10*ROW('Sanitation Data'!H139))),'Data Summary'!DK145="Yes"),OFFSET('Sanitation Data'!$H$7,0,10*ROW('Sanitation Data'!H139)),NA())</f>
        <v>#N/A</v>
      </c>
      <c r="AW145" s="103" t="e">
        <f ca="true">+IF(AND(ISNUMBER(OFFSET('Sanitation Data'!$H$11,0,10*ROW('Sanitation Data'!H139))),'Data Summary'!DL145="Yes"),OFFSET('Sanitation Data'!$H$11,0,10*ROW('Sanitation Data'!H139)),NA())</f>
        <v>#N/A</v>
      </c>
      <c r="AX145" s="103" t="e">
        <f ca="true">+IF(AND(ISNUMBER(OFFSET('Sanitation Data'!$H$12,0,10*ROW('Sanitation Data'!H139))),'Data Summary'!DM145="Yes"),OFFSET('Sanitation Data'!$H$12,0,10*ROW('Sanitation Data'!H139)),NA())</f>
        <v>#N/A</v>
      </c>
      <c r="AY145" s="103" t="e">
        <f ca="true">+IF(AND(ISNUMBER(OFFSET('Sanitation Data'!$H$13,0,10*ROW('Sanitation Data'!H139))),'Data Summary'!DN145="Yes"),OFFSET('Sanitation Data'!$H$13,0,10*ROW('Sanitation Data'!H139)),NA())</f>
        <v>#N/A</v>
      </c>
      <c r="AZ145" s="108" t="e">
        <f ca="true">+IF(AND(ISNUMBER(OFFSET('Hygiene Data'!$C$6,0,10*ROW('Hygiene Data'!C139))),'Data Summary'!DO145="Yes"),OFFSET('Hygiene Data'!$C$6,0,10*ROW('Hygiene Data'!C139)),NA())</f>
        <v>#N/A</v>
      </c>
      <c r="BA145" s="108" t="e">
        <f ca="true">+IF(AND(ISNUMBER(OFFSET('Hygiene Data'!$C$8,0,10*ROW('Hygiene Data'!C139))),'Data Summary'!DP145="Yes"),OFFSET('Hygiene Data'!$C$8,0,10*ROW('Hygiene Data'!C139)),NA())</f>
        <v>#N/A</v>
      </c>
      <c r="BB145" s="108" t="e">
        <f ca="true">+IF(AND(ISNUMBER(OFFSET('Hygiene Data'!$C$10,0,10*ROW('Hygiene Data'!C139))),'Data Summary'!DQ145="Yes"),OFFSET('Hygiene Data'!$C$10,0,10*ROW('Hygiene Data'!C139)),NA())</f>
        <v>#N/A</v>
      </c>
      <c r="BC145" s="108" t="e">
        <f ca="true">+IF(AND(ISNUMBER(OFFSET('Hygiene Data'!$D$6,0,10*ROW('Hygiene Data'!D139))),'Data Summary'!DR145="Yes"),OFFSET('Hygiene Data'!$D$6,0,10*ROW('Hygiene Data'!D139)),NA())</f>
        <v>#N/A</v>
      </c>
      <c r="BD145" s="108" t="e">
        <f ca="true">+IF(AND(ISNUMBER(OFFSET('Hygiene Data'!$D$8,0,10*ROW('Hygiene Data'!D139))),'Data Summary'!DS145="Yes"),OFFSET('Hygiene Data'!$D$8,0,10*ROW('Hygiene Data'!D139)),NA())</f>
        <v>#N/A</v>
      </c>
      <c r="BE145" s="108" t="e">
        <f ca="true">+IF(AND(ISNUMBER(OFFSET('Hygiene Data'!$D$10,0,10*ROW('Hygiene Data'!D139))),'Data Summary'!DT145="Yes"),OFFSET('Hygiene Data'!$D$10,0,10*ROW('Hygiene Data'!D139)),NA())</f>
        <v>#N/A</v>
      </c>
      <c r="BF145" s="108" t="e">
        <f ca="true">+IF(AND(ISNUMBER(OFFSET('Hygiene Data'!$E$6,0,10*ROW('Hygiene Data'!E139))),'Data Summary'!DU145="Yes"),OFFSET('Hygiene Data'!$E$6,0,10*ROW('Hygiene Data'!E139)),NA())</f>
        <v>#N/A</v>
      </c>
      <c r="BG145" s="108" t="e">
        <f ca="true">+IF(AND(ISNUMBER(OFFSET('Hygiene Data'!$E$8,0,10*ROW('Hygiene Data'!E139))),'Data Summary'!DV145="Yes"),OFFSET('Hygiene Data'!$E$8,0,10*ROW('Hygiene Data'!E139)),NA())</f>
        <v>#N/A</v>
      </c>
      <c r="BH145" s="108" t="e">
        <f ca="true">+IF(AND(ISNUMBER(OFFSET('Hygiene Data'!$E$10,0,10*ROW('Hygiene Data'!E139))),'Data Summary'!DW145="Yes"),OFFSET('Hygiene Data'!$E$10,0,10*ROW('Hygiene Data'!E139)),NA())</f>
        <v>#N/A</v>
      </c>
      <c r="BI145" s="108" t="e">
        <f ca="true">+IF(AND(ISNUMBER(OFFSET('Hygiene Data'!$F$6,0,10*ROW('Hygiene Data'!F139))),'Data Summary'!DX145="Yes"),OFFSET('Hygiene Data'!$F$6,0,10*ROW('Hygiene Data'!F139)),NA())</f>
        <v>#N/A</v>
      </c>
      <c r="BJ145" s="108" t="e">
        <f ca="true">+IF(AND(ISNUMBER(OFFSET('Hygiene Data'!$F$8,0,10*ROW('Hygiene Data'!F139))),'Data Summary'!DY145="Yes"),OFFSET('Hygiene Data'!$F$8,0,10*ROW('Hygiene Data'!F139)),NA())</f>
        <v>#N/A</v>
      </c>
      <c r="BK145" s="108" t="e">
        <f ca="true">+IF(AND(ISNUMBER(OFFSET('Hygiene Data'!$F$10,0,10*ROW('Hygiene Data'!F139))),'Data Summary'!DZ145="Yes"),OFFSET('Hygiene Data'!$F$10,0,10*ROW('Hygiene Data'!F139)),NA())</f>
        <v>#N/A</v>
      </c>
      <c r="BL145" s="108" t="e">
        <f ca="true">+IF(AND(ISNUMBER(OFFSET('Hygiene Data'!$G$6,0,10*ROW('Hygiene Data'!G139))),'Data Summary'!EA145="Yes"),OFFSET('Hygiene Data'!$G$6,0,10*ROW('Hygiene Data'!G139)),NA())</f>
        <v>#N/A</v>
      </c>
      <c r="BM145" s="108" t="e">
        <f ca="true">+IF(AND(ISNUMBER(OFFSET('Hygiene Data'!$G$8,0,10*ROW('Hygiene Data'!G139))),'Data Summary'!EB145="Yes"),OFFSET('Hygiene Data'!$G$8,0,10*ROW('Hygiene Data'!G139)),NA())</f>
        <v>#N/A</v>
      </c>
      <c r="BN145" s="108" t="e">
        <f ca="true">+IF(AND(ISNUMBER(OFFSET('Hygiene Data'!$G$10,0,10*ROW('Hygiene Data'!G139))),'Data Summary'!EC145="Yes"),OFFSET('Hygiene Data'!$G$10,0,10*ROW('Hygiene Data'!G139)),NA())</f>
        <v>#N/A</v>
      </c>
      <c r="BO145" s="108" t="e">
        <f ca="true">+IF(AND(ISNUMBER(OFFSET('Hygiene Data'!$H$6,0,10*ROW('Hygiene Data'!H139))),'Data Summary'!ED145="Yes"),OFFSET('Hygiene Data'!$H$6,0,10*ROW('Hygiene Data'!H139)),NA())</f>
        <v>#N/A</v>
      </c>
      <c r="BP145" s="108" t="e">
        <f ca="true">+IF(AND(ISNUMBER(OFFSET('Hygiene Data'!$H$8,0,10*ROW('Hygiene Data'!H139))),'Data Summary'!EE145="Yes"),OFFSET('Hygiene Data'!$H$8,0,10*ROW('Hygiene Data'!H139)),NA())</f>
        <v>#N/A</v>
      </c>
      <c r="BQ145" s="108" t="e">
        <f ca="true">+IF(AND(ISNUMBER(OFFSET('Hygiene Data'!$H$10,0,10*ROW('Hygiene Data'!H139))),'Data Summary'!EF145="Yes"),OFFSET('Hygiene Data'!$H$10,0,10*ROW('Hygiene Data'!H139)),NA())</f>
        <v>#N/A</v>
      </c>
    </row>
    <row r="146" x14ac:dyDescent="0.2">
      <c r="A146" s="56" t="e">
        <f ca="true">+IF(OFFSET('Water Data'!$B$1,0,10*ROW('Water Data'!B140))="",NA(),OFFSET('Water Data'!$B$1,0,10*ROW('Water Data'!B140)))</f>
        <v>#N/A</v>
      </c>
      <c r="B146" s="56" t="e">
        <f ca="true">+IF(OFFSET('Water Data'!$A$3,0,10*ROW('Water Data'!A143))="",NA(),OFFSET('Water Data'!$A$3,0,10*ROW('Water Data'!A143)))</f>
        <v>#N/A</v>
      </c>
      <c r="C146" s="56" t="e">
        <f ca="true">+IF(OFFSET('Water Data'!$C$3,0,10*ROW('Water Data'!C143))="",NA(),OFFSET('Water Data'!$C$3,0,10*ROW('Water Data'!C143)))</f>
        <v>#N/A</v>
      </c>
      <c r="D146" s="57" t="e">
        <f ca="true">+IF(AND(ISNUMBER(OFFSET('Water Data'!$C$5,0,10*ROW('Water Data'!C140))),'Data Summary'!BS146="Yes"),100-OFFSET('Water Data'!$C$5,0,10*ROW('Water Data'!C140)),NA())</f>
        <v>#N/A</v>
      </c>
      <c r="E146" s="57" t="e">
        <f ca="true">+IF(AND(ISNUMBER(OFFSET('Water Data'!$C$7,0,10*ROW('Water Data'!C140))),'Data Summary'!BT146="Yes"),OFFSET('Water Data'!$C$7,0,10*ROW('Water Data'!C140)),NA())</f>
        <v>#N/A</v>
      </c>
      <c r="F146" s="57" t="e">
        <f ca="true">+IF(AND(ISNUMBER(OFFSET('Water Data'!$C$10,0,10*ROW('Water Data'!C140))),'Data Summary'!BU146="Yes"),OFFSET('Water Data'!$C$10,0,10*ROW('Water Data'!C140)),NA())</f>
        <v>#N/A</v>
      </c>
      <c r="G146" s="57" t="e">
        <f ca="true">+IF(AND(ISNUMBER(OFFSET('Water Data'!$D$5,0,10*ROW('Water Data'!D140))),'Data Summary'!BV146="Yes"),100-OFFSET('Water Data'!$D$5,0,10*ROW('Water Data'!D140)),NA())</f>
        <v>#N/A</v>
      </c>
      <c r="H146" s="57" t="e">
        <f ca="true">+IF(AND(ISNUMBER(OFFSET('Water Data'!$D$7,0,10*ROW('Water Data'!D140))),'Data Summary'!BW146="Yes"),OFFSET('Water Data'!$D$7,0,10*ROW('Water Data'!D140)),NA())</f>
        <v>#N/A</v>
      </c>
      <c r="I146" s="57" t="e">
        <f ca="true">+IF(AND(ISNUMBER(OFFSET('Water Data'!$D$10,0,10*ROW('Water Data'!D140))),'Data Summary'!BX146="Yes"),OFFSET('Water Data'!$D$10,0,10*ROW('Water Data'!D140)),NA())</f>
        <v>#N/A</v>
      </c>
      <c r="J146" s="57" t="e">
        <f ca="true">+IF(AND(ISNUMBER(OFFSET('Water Data'!$E$5,0,10*ROW('Water Data'!E140))),'Data Summary'!BY146="Yes"),100-OFFSET('Water Data'!$E$5,0,10*ROW('Water Data'!E140)),NA())</f>
        <v>#N/A</v>
      </c>
      <c r="K146" s="57" t="e">
        <f ca="true">+IF(AND(ISNUMBER(OFFSET('Water Data'!$E$7,0,10*ROW('Water Data'!E140))),'Data Summary'!BZ146="Yes"),OFFSET('Water Data'!$E$7,0,10*ROW('Water Data'!E140)),NA())</f>
        <v>#N/A</v>
      </c>
      <c r="L146" s="57" t="e">
        <f ca="true">+IF(AND(ISNUMBER(OFFSET('Water Data'!$E$10,0,10*ROW('Water Data'!E140))),'Data Summary'!CA146="Yes"),OFFSET('Water Data'!$E$10,0,10*ROW('Water Data'!E140)),NA())</f>
        <v>#N/A</v>
      </c>
      <c r="M146" s="57" t="e">
        <f ca="true">+IF(AND(ISNUMBER(OFFSET('Water Data'!$F$5,0,10*ROW('Water Data'!F140))),'Data Summary'!CB146="Yes"),100-OFFSET('Water Data'!$F$5,0,10*ROW('Water Data'!F140)),NA())</f>
        <v>#N/A</v>
      </c>
      <c r="N146" s="57" t="e">
        <f ca="true">+IF(AND(ISNUMBER(OFFSET('Water Data'!$F$7,0,10*ROW('Water Data'!F140))),'Data Summary'!CC146="Yes"),OFFSET('Water Data'!$F$7,0,10*ROW('Water Data'!F140)),NA())</f>
        <v>#N/A</v>
      </c>
      <c r="O146" s="57" t="e">
        <f ca="true">+IF(AND(ISNUMBER(OFFSET('Water Data'!$F$10,0,10*ROW('Water Data'!F140))),'Data Summary'!CD146="Yes"),OFFSET('Water Data'!$F$10,0,10*ROW('Water Data'!F140)),NA())</f>
        <v>#N/A</v>
      </c>
      <c r="P146" s="57" t="e">
        <f ca="true">+IF(AND(ISNUMBER(OFFSET('Water Data'!$G$5,0,10*ROW('Water Data'!G140))),'Data Summary'!CE146="Yes"),100-OFFSET('Water Data'!$G$5,0,10*ROW('Water Data'!G140)),NA())</f>
        <v>#N/A</v>
      </c>
      <c r="Q146" s="57" t="e">
        <f ca="true">+IF(AND(ISNUMBER(OFFSET('Water Data'!$G$7,0,10*ROW('Water Data'!G140))),'Data Summary'!CF146="Yes"),OFFSET('Water Data'!$G$7,0,10*ROW('Water Data'!G140)),NA())</f>
        <v>#N/A</v>
      </c>
      <c r="R146" s="57" t="e">
        <f ca="true">+IF(AND(ISNUMBER(OFFSET('Water Data'!$G$10,0,10*ROW('Water Data'!G140))),'Data Summary'!CG146="Yes"),OFFSET('Water Data'!$G$10,0,10*ROW('Water Data'!G140)),NA())</f>
        <v>#N/A</v>
      </c>
      <c r="S146" s="57" t="e">
        <f ca="true">+IF(AND(ISNUMBER(OFFSET('Water Data'!$H$5,0,10*ROW('Water Data'!H140))),'Data Summary'!CH146="Yes"),100-OFFSET('Water Data'!$H$5,0,10*ROW('Water Data'!H140)),NA())</f>
        <v>#N/A</v>
      </c>
      <c r="T146" s="57" t="e">
        <f ca="true">+IF(AND(ISNUMBER(OFFSET('Water Data'!$H$7,0,10*ROW('Water Data'!H140))),'Data Summary'!CI146="Yes"),OFFSET('Water Data'!$H$7,0,10*ROW('Water Data'!H140)),NA())</f>
        <v>#N/A</v>
      </c>
      <c r="U146" s="57" t="e">
        <f ca="true">+IF(AND(ISNUMBER(OFFSET('Water Data'!$H$10,0,10*ROW('Water Data'!H140))),'Data Summary'!CJ146="Yes"),OFFSET('Water Data'!$H$10,0,10*ROW('Water Data'!H140)),NA())</f>
        <v>#N/A</v>
      </c>
      <c r="V146" s="103" t="e">
        <f ca="true">+IF(AND(ISNUMBER(OFFSET('Sanitation Data'!$C$5,0,10*ROW('Sanitation Data'!C140))),'Data Summary'!CK146="Yes"),100-OFFSET('Sanitation Data'!$C$5,0,10*ROW('Sanitation Data'!C140)),NA())</f>
        <v>#N/A</v>
      </c>
      <c r="W146" s="103" t="e">
        <f ca="true">+IF(AND(ISNUMBER(OFFSET('Sanitation Data'!$C$7,0,10*ROW('Sanitation Data'!C140))),'Data Summary'!CL146="Yes"),OFFSET('Sanitation Data'!$C$7,0,10*ROW('Sanitation Data'!C140)),NA())</f>
        <v>#N/A</v>
      </c>
      <c r="X146" s="103" t="e">
        <f ca="true">+IF(AND(ISNUMBER(OFFSET('Sanitation Data'!$C$11,0,10*ROW('Sanitation Data'!C140))),'Data Summary'!CM146="Yes"),OFFSET('Sanitation Data'!$C$11,0,10*ROW('Sanitation Data'!C140)),NA())</f>
        <v>#N/A</v>
      </c>
      <c r="Y146" s="103" t="e">
        <f ca="true">+IF(AND(ISNUMBER(OFFSET('Sanitation Data'!$C$12,0,10*ROW('Sanitation Data'!C140))),'Data Summary'!CN146="Yes"),OFFSET('Sanitation Data'!$C$12,0,10*ROW('Sanitation Data'!C140)),NA())</f>
        <v>#N/A</v>
      </c>
      <c r="Z146" s="103" t="e">
        <f ca="true">+IF(AND(ISNUMBER(OFFSET('Sanitation Data'!$C$13,0,10*ROW('Sanitation Data'!C140))),'Data Summary'!CO146="Yes"),OFFSET('Sanitation Data'!$C$13,0,10*ROW('Sanitation Data'!C140)),NA())</f>
        <v>#N/A</v>
      </c>
      <c r="AA146" s="103" t="e">
        <f ca="true">+IF(AND(ISNUMBER(OFFSET('Sanitation Data'!$D$5,0,10*ROW('Sanitation Data'!D140))),'Data Summary'!CP146="Yes"),100-OFFSET('Sanitation Data'!$D$5,0,10*ROW('Sanitation Data'!D140)),NA())</f>
        <v>#N/A</v>
      </c>
      <c r="AB146" s="103" t="e">
        <f ca="true">+IF(AND(ISNUMBER(OFFSET('Sanitation Data'!$D$7,0,10*ROW('Sanitation Data'!D140))),'Data Summary'!CQ146="Yes"),OFFSET('Sanitation Data'!$D$7,0,10*ROW('Sanitation Data'!D140)),NA())</f>
        <v>#N/A</v>
      </c>
      <c r="AC146" s="103" t="e">
        <f ca="true">+IF(AND(ISNUMBER(OFFSET('Sanitation Data'!$D$11,0,10*ROW('Sanitation Data'!D140))),'Data Summary'!CR146="Yes"),OFFSET('Sanitation Data'!$D$11,0,10*ROW('Sanitation Data'!D140)),NA())</f>
        <v>#N/A</v>
      </c>
      <c r="AD146" s="103" t="e">
        <f ca="true">+IF(AND(ISNUMBER(OFFSET('Sanitation Data'!$D$12,0,10*ROW('Sanitation Data'!D140))),'Data Summary'!CS146="Yes"),OFFSET('Sanitation Data'!$D$12,0,10*ROW('Sanitation Data'!D140)),NA())</f>
        <v>#N/A</v>
      </c>
      <c r="AE146" s="103" t="e">
        <f ca="true">+IF(AND(ISNUMBER(OFFSET('Sanitation Data'!$D$13,0,10*ROW('Sanitation Data'!D140))),'Data Summary'!CT146="Yes"),OFFSET('Sanitation Data'!$D$13,0,10*ROW('Sanitation Data'!D140)),NA())</f>
        <v>#N/A</v>
      </c>
      <c r="AF146" s="103" t="e">
        <f ca="true">+IF(AND(ISNUMBER(OFFSET('Sanitation Data'!$E$5,0,10*ROW('Sanitation Data'!E140))),'Data Summary'!CU146="Yes"),100-OFFSET('Sanitation Data'!$E$5,0,10*ROW('Sanitation Data'!E140)),NA())</f>
        <v>#N/A</v>
      </c>
      <c r="AG146" s="103" t="e">
        <f ca="true">+IF(AND(ISNUMBER(OFFSET('Sanitation Data'!$E$7,0,10*ROW('Sanitation Data'!E140))),'Data Summary'!CV146="Yes"),OFFSET('Sanitation Data'!$E$7,0,10*ROW('Sanitation Data'!E140)),NA())</f>
        <v>#N/A</v>
      </c>
      <c r="AH146" s="103" t="e">
        <f ca="true">+IF(AND(ISNUMBER(OFFSET('Sanitation Data'!$E$11,0,10*ROW('Sanitation Data'!E140))),'Data Summary'!CW146="Yes"),OFFSET('Sanitation Data'!$E$11,0,10*ROW('Sanitation Data'!E140)),NA())</f>
        <v>#N/A</v>
      </c>
      <c r="AI146" s="103" t="e">
        <f ca="true">+IF(AND(ISNUMBER(OFFSET('Sanitation Data'!$E$12,0,10*ROW('Sanitation Data'!E140))),'Data Summary'!CX146="Yes"),OFFSET('Sanitation Data'!$E$12,0,10*ROW('Sanitation Data'!E140)),NA())</f>
        <v>#N/A</v>
      </c>
      <c r="AJ146" s="103" t="e">
        <f ca="true">+IF(AND(ISNUMBER(OFFSET('Sanitation Data'!$E$13,0,10*ROW('Sanitation Data'!E140))),'Data Summary'!CY146="Yes"),OFFSET('Sanitation Data'!$E$13,0,10*ROW('Sanitation Data'!E140)),NA())</f>
        <v>#N/A</v>
      </c>
      <c r="AK146" s="103" t="e">
        <f ca="true">+IF(AND(ISNUMBER(OFFSET('Sanitation Data'!$F$5,0,10*ROW('Sanitation Data'!F140))),'Data Summary'!CZ146="Yes"),100-OFFSET('Sanitation Data'!$F$5,0,10*ROW('Sanitation Data'!F140)),NA())</f>
        <v>#N/A</v>
      </c>
      <c r="AL146" s="103" t="e">
        <f ca="true">+IF(AND(ISNUMBER(OFFSET('Sanitation Data'!$F$7,0,10*ROW('Sanitation Data'!F140))),'Data Summary'!DA146="Yes"),OFFSET('Sanitation Data'!$F$7,0,10*ROW('Sanitation Data'!F140)),NA())</f>
        <v>#N/A</v>
      </c>
      <c r="AM146" s="103" t="e">
        <f ca="true">+IF(AND(ISNUMBER(OFFSET('Sanitation Data'!$F$11,0,10*ROW('Sanitation Data'!F140))),'Data Summary'!DB146="Yes"),OFFSET('Sanitation Data'!$F$11,0,10*ROW('Sanitation Data'!F140)),NA())</f>
        <v>#N/A</v>
      </c>
      <c r="AN146" s="103" t="e">
        <f ca="true">+IF(AND(ISNUMBER(OFFSET('Sanitation Data'!$F$12,0,10*ROW('Sanitation Data'!F140))),'Data Summary'!DC146="Yes"),OFFSET('Sanitation Data'!$F$12,0,10*ROW('Sanitation Data'!F140)),NA())</f>
        <v>#N/A</v>
      </c>
      <c r="AO146" s="103" t="e">
        <f ca="true">+IF(AND(ISNUMBER(OFFSET('Sanitation Data'!$F$13,0,10*ROW('Sanitation Data'!F140))),'Data Summary'!DD146="Yes"),OFFSET('Sanitation Data'!$F$13,0,10*ROW('Sanitation Data'!F140)),NA())</f>
        <v>#N/A</v>
      </c>
      <c r="AP146" s="103" t="e">
        <f ca="true">+IF(AND(ISNUMBER(OFFSET('Sanitation Data'!$G$5,0,10*ROW('Sanitation Data'!G140))),'Data Summary'!DE146="Yes"),100-OFFSET('Sanitation Data'!$G$5,0,10*ROW('Sanitation Data'!G140)),NA())</f>
        <v>#N/A</v>
      </c>
      <c r="AQ146" s="103" t="e">
        <f ca="true">+IF(AND(ISNUMBER(OFFSET('Sanitation Data'!$G$7,0,10*ROW('Sanitation Data'!G140))),'Data Summary'!DF146="Yes"),OFFSET('Sanitation Data'!$G$7,0,10*ROW('Sanitation Data'!G140)),NA())</f>
        <v>#N/A</v>
      </c>
      <c r="AR146" s="103" t="e">
        <f ca="true">+IF(AND(ISNUMBER(OFFSET('Sanitation Data'!$G$11,0,10*ROW('Sanitation Data'!G140))),'Data Summary'!DG146="Yes"),OFFSET('Sanitation Data'!$G$11,0,10*ROW('Sanitation Data'!G140)),NA())</f>
        <v>#N/A</v>
      </c>
      <c r="AS146" s="103" t="e">
        <f ca="true">+IF(AND(ISNUMBER(OFFSET('Sanitation Data'!$G$12,0,10*ROW('Sanitation Data'!G140))),'Data Summary'!DH146="Yes"),OFFSET('Sanitation Data'!$G$12,0,10*ROW('Sanitation Data'!G140)),NA())</f>
        <v>#N/A</v>
      </c>
      <c r="AT146" s="103" t="e">
        <f ca="true">+IF(AND(ISNUMBER(OFFSET('Sanitation Data'!$G$13,0,10*ROW('Sanitation Data'!G140))),'Data Summary'!DI146="Yes"),OFFSET('Sanitation Data'!$G$13,0,10*ROW('Sanitation Data'!G140)),NA())</f>
        <v>#N/A</v>
      </c>
      <c r="AU146" s="103" t="e">
        <f ca="true">+IF(AND(ISNUMBER(OFFSET('Sanitation Data'!$H$5,0,10*ROW('Sanitation Data'!H140))),'Data Summary'!DJ146="Yes"),100-OFFSET('Sanitation Data'!$H$5,0,10*ROW('Sanitation Data'!H140)),NA())</f>
        <v>#N/A</v>
      </c>
      <c r="AV146" s="103" t="e">
        <f ca="true">+IF(AND(ISNUMBER(OFFSET('Sanitation Data'!$H$7,0,10*ROW('Sanitation Data'!H140))),'Data Summary'!DK146="Yes"),OFFSET('Sanitation Data'!$H$7,0,10*ROW('Sanitation Data'!H140)),NA())</f>
        <v>#N/A</v>
      </c>
      <c r="AW146" s="103" t="e">
        <f ca="true">+IF(AND(ISNUMBER(OFFSET('Sanitation Data'!$H$11,0,10*ROW('Sanitation Data'!H140))),'Data Summary'!DL146="Yes"),OFFSET('Sanitation Data'!$H$11,0,10*ROW('Sanitation Data'!H140)),NA())</f>
        <v>#N/A</v>
      </c>
      <c r="AX146" s="103" t="e">
        <f ca="true">+IF(AND(ISNUMBER(OFFSET('Sanitation Data'!$H$12,0,10*ROW('Sanitation Data'!H140))),'Data Summary'!DM146="Yes"),OFFSET('Sanitation Data'!$H$12,0,10*ROW('Sanitation Data'!H140)),NA())</f>
        <v>#N/A</v>
      </c>
      <c r="AY146" s="103" t="e">
        <f ca="true">+IF(AND(ISNUMBER(OFFSET('Sanitation Data'!$H$13,0,10*ROW('Sanitation Data'!H140))),'Data Summary'!DN146="Yes"),OFFSET('Sanitation Data'!$H$13,0,10*ROW('Sanitation Data'!H140)),NA())</f>
        <v>#N/A</v>
      </c>
      <c r="AZ146" s="108" t="e">
        <f ca="true">+IF(AND(ISNUMBER(OFFSET('Hygiene Data'!$C$6,0,10*ROW('Hygiene Data'!C140))),'Data Summary'!DO146="Yes"),OFFSET('Hygiene Data'!$C$6,0,10*ROW('Hygiene Data'!C140)),NA())</f>
        <v>#N/A</v>
      </c>
      <c r="BA146" s="108" t="e">
        <f ca="true">+IF(AND(ISNUMBER(OFFSET('Hygiene Data'!$C$8,0,10*ROW('Hygiene Data'!C140))),'Data Summary'!DP146="Yes"),OFFSET('Hygiene Data'!$C$8,0,10*ROW('Hygiene Data'!C140)),NA())</f>
        <v>#N/A</v>
      </c>
      <c r="BB146" s="108" t="e">
        <f ca="true">+IF(AND(ISNUMBER(OFFSET('Hygiene Data'!$C$10,0,10*ROW('Hygiene Data'!C140))),'Data Summary'!DQ146="Yes"),OFFSET('Hygiene Data'!$C$10,0,10*ROW('Hygiene Data'!C140)),NA())</f>
        <v>#N/A</v>
      </c>
      <c r="BC146" s="108" t="e">
        <f ca="true">+IF(AND(ISNUMBER(OFFSET('Hygiene Data'!$D$6,0,10*ROW('Hygiene Data'!D140))),'Data Summary'!DR146="Yes"),OFFSET('Hygiene Data'!$D$6,0,10*ROW('Hygiene Data'!D140)),NA())</f>
        <v>#N/A</v>
      </c>
      <c r="BD146" s="108" t="e">
        <f ca="true">+IF(AND(ISNUMBER(OFFSET('Hygiene Data'!$D$8,0,10*ROW('Hygiene Data'!D140))),'Data Summary'!DS146="Yes"),OFFSET('Hygiene Data'!$D$8,0,10*ROW('Hygiene Data'!D140)),NA())</f>
        <v>#N/A</v>
      </c>
      <c r="BE146" s="108" t="e">
        <f ca="true">+IF(AND(ISNUMBER(OFFSET('Hygiene Data'!$D$10,0,10*ROW('Hygiene Data'!D140))),'Data Summary'!DT146="Yes"),OFFSET('Hygiene Data'!$D$10,0,10*ROW('Hygiene Data'!D140)),NA())</f>
        <v>#N/A</v>
      </c>
      <c r="BF146" s="108" t="e">
        <f ca="true">+IF(AND(ISNUMBER(OFFSET('Hygiene Data'!$E$6,0,10*ROW('Hygiene Data'!E140))),'Data Summary'!DU146="Yes"),OFFSET('Hygiene Data'!$E$6,0,10*ROW('Hygiene Data'!E140)),NA())</f>
        <v>#N/A</v>
      </c>
      <c r="BG146" s="108" t="e">
        <f ca="true">+IF(AND(ISNUMBER(OFFSET('Hygiene Data'!$E$8,0,10*ROW('Hygiene Data'!E140))),'Data Summary'!DV146="Yes"),OFFSET('Hygiene Data'!$E$8,0,10*ROW('Hygiene Data'!E140)),NA())</f>
        <v>#N/A</v>
      </c>
      <c r="BH146" s="108" t="e">
        <f ca="true">+IF(AND(ISNUMBER(OFFSET('Hygiene Data'!$E$10,0,10*ROW('Hygiene Data'!E140))),'Data Summary'!DW146="Yes"),OFFSET('Hygiene Data'!$E$10,0,10*ROW('Hygiene Data'!E140)),NA())</f>
        <v>#N/A</v>
      </c>
      <c r="BI146" s="108" t="e">
        <f ca="true">+IF(AND(ISNUMBER(OFFSET('Hygiene Data'!$F$6,0,10*ROW('Hygiene Data'!F140))),'Data Summary'!DX146="Yes"),OFFSET('Hygiene Data'!$F$6,0,10*ROW('Hygiene Data'!F140)),NA())</f>
        <v>#N/A</v>
      </c>
      <c r="BJ146" s="108" t="e">
        <f ca="true">+IF(AND(ISNUMBER(OFFSET('Hygiene Data'!$F$8,0,10*ROW('Hygiene Data'!F140))),'Data Summary'!DY146="Yes"),OFFSET('Hygiene Data'!$F$8,0,10*ROW('Hygiene Data'!F140)),NA())</f>
        <v>#N/A</v>
      </c>
      <c r="BK146" s="108" t="e">
        <f ca="true">+IF(AND(ISNUMBER(OFFSET('Hygiene Data'!$F$10,0,10*ROW('Hygiene Data'!F140))),'Data Summary'!DZ146="Yes"),OFFSET('Hygiene Data'!$F$10,0,10*ROW('Hygiene Data'!F140)),NA())</f>
        <v>#N/A</v>
      </c>
      <c r="BL146" s="108" t="e">
        <f ca="true">+IF(AND(ISNUMBER(OFFSET('Hygiene Data'!$G$6,0,10*ROW('Hygiene Data'!G140))),'Data Summary'!EA146="Yes"),OFFSET('Hygiene Data'!$G$6,0,10*ROW('Hygiene Data'!G140)),NA())</f>
        <v>#N/A</v>
      </c>
      <c r="BM146" s="108" t="e">
        <f ca="true">+IF(AND(ISNUMBER(OFFSET('Hygiene Data'!$G$8,0,10*ROW('Hygiene Data'!G140))),'Data Summary'!EB146="Yes"),OFFSET('Hygiene Data'!$G$8,0,10*ROW('Hygiene Data'!G140)),NA())</f>
        <v>#N/A</v>
      </c>
      <c r="BN146" s="108" t="e">
        <f ca="true">+IF(AND(ISNUMBER(OFFSET('Hygiene Data'!$G$10,0,10*ROW('Hygiene Data'!G140))),'Data Summary'!EC146="Yes"),OFFSET('Hygiene Data'!$G$10,0,10*ROW('Hygiene Data'!G140)),NA())</f>
        <v>#N/A</v>
      </c>
      <c r="BO146" s="108" t="e">
        <f ca="true">+IF(AND(ISNUMBER(OFFSET('Hygiene Data'!$H$6,0,10*ROW('Hygiene Data'!H140))),'Data Summary'!ED146="Yes"),OFFSET('Hygiene Data'!$H$6,0,10*ROW('Hygiene Data'!H140)),NA())</f>
        <v>#N/A</v>
      </c>
      <c r="BP146" s="108" t="e">
        <f ca="true">+IF(AND(ISNUMBER(OFFSET('Hygiene Data'!$H$8,0,10*ROW('Hygiene Data'!H140))),'Data Summary'!EE146="Yes"),OFFSET('Hygiene Data'!$H$8,0,10*ROW('Hygiene Data'!H140)),NA())</f>
        <v>#N/A</v>
      </c>
      <c r="BQ146" s="108" t="e">
        <f ca="true">+IF(AND(ISNUMBER(OFFSET('Hygiene Data'!$H$10,0,10*ROW('Hygiene Data'!H140))),'Data Summary'!EF146="Yes"),OFFSET('Hygiene Data'!$H$10,0,10*ROW('Hygiene Data'!H140)),NA())</f>
        <v>#N/A</v>
      </c>
    </row>
    <row r="147" x14ac:dyDescent="0.2">
      <c r="A147" s="56" t="e">
        <f ca="true">+IF(OFFSET('Water Data'!$B$1,0,10*ROW('Water Data'!B141))="",NA(),OFFSET('Water Data'!$B$1,0,10*ROW('Water Data'!B141)))</f>
        <v>#N/A</v>
      </c>
      <c r="B147" s="56" t="e">
        <f ca="true">+IF(OFFSET('Water Data'!$A$3,0,10*ROW('Water Data'!A144))="",NA(),OFFSET('Water Data'!$A$3,0,10*ROW('Water Data'!A144)))</f>
        <v>#N/A</v>
      </c>
      <c r="C147" s="56" t="e">
        <f ca="true">+IF(OFFSET('Water Data'!$C$3,0,10*ROW('Water Data'!C144))="",NA(),OFFSET('Water Data'!$C$3,0,10*ROW('Water Data'!C144)))</f>
        <v>#N/A</v>
      </c>
      <c r="D147" s="57" t="e">
        <f ca="true">+IF(AND(ISNUMBER(OFFSET('Water Data'!$C$5,0,10*ROW('Water Data'!C141))),'Data Summary'!BS147="Yes"),100-OFFSET('Water Data'!$C$5,0,10*ROW('Water Data'!C141)),NA())</f>
        <v>#N/A</v>
      </c>
      <c r="E147" s="57" t="e">
        <f ca="true">+IF(AND(ISNUMBER(OFFSET('Water Data'!$C$7,0,10*ROW('Water Data'!C141))),'Data Summary'!BT147="Yes"),OFFSET('Water Data'!$C$7,0,10*ROW('Water Data'!C141)),NA())</f>
        <v>#N/A</v>
      </c>
      <c r="F147" s="57" t="e">
        <f ca="true">+IF(AND(ISNUMBER(OFFSET('Water Data'!$C$10,0,10*ROW('Water Data'!C141))),'Data Summary'!BU147="Yes"),OFFSET('Water Data'!$C$10,0,10*ROW('Water Data'!C141)),NA())</f>
        <v>#N/A</v>
      </c>
      <c r="G147" s="57" t="e">
        <f ca="true">+IF(AND(ISNUMBER(OFFSET('Water Data'!$D$5,0,10*ROW('Water Data'!D141))),'Data Summary'!BV147="Yes"),100-OFFSET('Water Data'!$D$5,0,10*ROW('Water Data'!D141)),NA())</f>
        <v>#N/A</v>
      </c>
      <c r="H147" s="57" t="e">
        <f ca="true">+IF(AND(ISNUMBER(OFFSET('Water Data'!$D$7,0,10*ROW('Water Data'!D141))),'Data Summary'!BW147="Yes"),OFFSET('Water Data'!$D$7,0,10*ROW('Water Data'!D141)),NA())</f>
        <v>#N/A</v>
      </c>
      <c r="I147" s="57" t="e">
        <f ca="true">+IF(AND(ISNUMBER(OFFSET('Water Data'!$D$10,0,10*ROW('Water Data'!D141))),'Data Summary'!BX147="Yes"),OFFSET('Water Data'!$D$10,0,10*ROW('Water Data'!D141)),NA())</f>
        <v>#N/A</v>
      </c>
      <c r="J147" s="57" t="e">
        <f ca="true">+IF(AND(ISNUMBER(OFFSET('Water Data'!$E$5,0,10*ROW('Water Data'!E141))),'Data Summary'!BY147="Yes"),100-OFFSET('Water Data'!$E$5,0,10*ROW('Water Data'!E141)),NA())</f>
        <v>#N/A</v>
      </c>
      <c r="K147" s="57" t="e">
        <f ca="true">+IF(AND(ISNUMBER(OFFSET('Water Data'!$E$7,0,10*ROW('Water Data'!E141))),'Data Summary'!BZ147="Yes"),OFFSET('Water Data'!$E$7,0,10*ROW('Water Data'!E141)),NA())</f>
        <v>#N/A</v>
      </c>
      <c r="L147" s="57" t="e">
        <f ca="true">+IF(AND(ISNUMBER(OFFSET('Water Data'!$E$10,0,10*ROW('Water Data'!E141))),'Data Summary'!CA147="Yes"),OFFSET('Water Data'!$E$10,0,10*ROW('Water Data'!E141)),NA())</f>
        <v>#N/A</v>
      </c>
      <c r="M147" s="57" t="e">
        <f ca="true">+IF(AND(ISNUMBER(OFFSET('Water Data'!$F$5,0,10*ROW('Water Data'!F141))),'Data Summary'!CB147="Yes"),100-OFFSET('Water Data'!$F$5,0,10*ROW('Water Data'!F141)),NA())</f>
        <v>#N/A</v>
      </c>
      <c r="N147" s="57" t="e">
        <f ca="true">+IF(AND(ISNUMBER(OFFSET('Water Data'!$F$7,0,10*ROW('Water Data'!F141))),'Data Summary'!CC147="Yes"),OFFSET('Water Data'!$F$7,0,10*ROW('Water Data'!F141)),NA())</f>
        <v>#N/A</v>
      </c>
      <c r="O147" s="57" t="e">
        <f ca="true">+IF(AND(ISNUMBER(OFFSET('Water Data'!$F$10,0,10*ROW('Water Data'!F141))),'Data Summary'!CD147="Yes"),OFFSET('Water Data'!$F$10,0,10*ROW('Water Data'!F141)),NA())</f>
        <v>#N/A</v>
      </c>
      <c r="P147" s="57" t="e">
        <f ca="true">+IF(AND(ISNUMBER(OFFSET('Water Data'!$G$5,0,10*ROW('Water Data'!G141))),'Data Summary'!CE147="Yes"),100-OFFSET('Water Data'!$G$5,0,10*ROW('Water Data'!G141)),NA())</f>
        <v>#N/A</v>
      </c>
      <c r="Q147" s="57" t="e">
        <f ca="true">+IF(AND(ISNUMBER(OFFSET('Water Data'!$G$7,0,10*ROW('Water Data'!G141))),'Data Summary'!CF147="Yes"),OFFSET('Water Data'!$G$7,0,10*ROW('Water Data'!G141)),NA())</f>
        <v>#N/A</v>
      </c>
      <c r="R147" s="57" t="e">
        <f ca="true">+IF(AND(ISNUMBER(OFFSET('Water Data'!$G$10,0,10*ROW('Water Data'!G141))),'Data Summary'!CG147="Yes"),OFFSET('Water Data'!$G$10,0,10*ROW('Water Data'!G141)),NA())</f>
        <v>#N/A</v>
      </c>
      <c r="S147" s="57" t="e">
        <f ca="true">+IF(AND(ISNUMBER(OFFSET('Water Data'!$H$5,0,10*ROW('Water Data'!H141))),'Data Summary'!CH147="Yes"),100-OFFSET('Water Data'!$H$5,0,10*ROW('Water Data'!H141)),NA())</f>
        <v>#N/A</v>
      </c>
      <c r="T147" s="57" t="e">
        <f ca="true">+IF(AND(ISNUMBER(OFFSET('Water Data'!$H$7,0,10*ROW('Water Data'!H141))),'Data Summary'!CI147="Yes"),OFFSET('Water Data'!$H$7,0,10*ROW('Water Data'!H141)),NA())</f>
        <v>#N/A</v>
      </c>
      <c r="U147" s="57" t="e">
        <f ca="true">+IF(AND(ISNUMBER(OFFSET('Water Data'!$H$10,0,10*ROW('Water Data'!H141))),'Data Summary'!CJ147="Yes"),OFFSET('Water Data'!$H$10,0,10*ROW('Water Data'!H141)),NA())</f>
        <v>#N/A</v>
      </c>
      <c r="V147" s="103" t="e">
        <f ca="true">+IF(AND(ISNUMBER(OFFSET('Sanitation Data'!$C$5,0,10*ROW('Sanitation Data'!C141))),'Data Summary'!CK147="Yes"),100-OFFSET('Sanitation Data'!$C$5,0,10*ROW('Sanitation Data'!C141)),NA())</f>
        <v>#N/A</v>
      </c>
      <c r="W147" s="103" t="e">
        <f ca="true">+IF(AND(ISNUMBER(OFFSET('Sanitation Data'!$C$7,0,10*ROW('Sanitation Data'!C141))),'Data Summary'!CL147="Yes"),OFFSET('Sanitation Data'!$C$7,0,10*ROW('Sanitation Data'!C141)),NA())</f>
        <v>#N/A</v>
      </c>
      <c r="X147" s="103" t="e">
        <f ca="true">+IF(AND(ISNUMBER(OFFSET('Sanitation Data'!$C$11,0,10*ROW('Sanitation Data'!C141))),'Data Summary'!CM147="Yes"),OFFSET('Sanitation Data'!$C$11,0,10*ROW('Sanitation Data'!C141)),NA())</f>
        <v>#N/A</v>
      </c>
      <c r="Y147" s="103" t="e">
        <f ca="true">+IF(AND(ISNUMBER(OFFSET('Sanitation Data'!$C$12,0,10*ROW('Sanitation Data'!C141))),'Data Summary'!CN147="Yes"),OFFSET('Sanitation Data'!$C$12,0,10*ROW('Sanitation Data'!C141)),NA())</f>
        <v>#N/A</v>
      </c>
      <c r="Z147" s="103" t="e">
        <f ca="true">+IF(AND(ISNUMBER(OFFSET('Sanitation Data'!$C$13,0,10*ROW('Sanitation Data'!C141))),'Data Summary'!CO147="Yes"),OFFSET('Sanitation Data'!$C$13,0,10*ROW('Sanitation Data'!C141)),NA())</f>
        <v>#N/A</v>
      </c>
      <c r="AA147" s="103" t="e">
        <f ca="true">+IF(AND(ISNUMBER(OFFSET('Sanitation Data'!$D$5,0,10*ROW('Sanitation Data'!D141))),'Data Summary'!CP147="Yes"),100-OFFSET('Sanitation Data'!$D$5,0,10*ROW('Sanitation Data'!D141)),NA())</f>
        <v>#N/A</v>
      </c>
      <c r="AB147" s="103" t="e">
        <f ca="true">+IF(AND(ISNUMBER(OFFSET('Sanitation Data'!$D$7,0,10*ROW('Sanitation Data'!D141))),'Data Summary'!CQ147="Yes"),OFFSET('Sanitation Data'!$D$7,0,10*ROW('Sanitation Data'!D141)),NA())</f>
        <v>#N/A</v>
      </c>
      <c r="AC147" s="103" t="e">
        <f ca="true">+IF(AND(ISNUMBER(OFFSET('Sanitation Data'!$D$11,0,10*ROW('Sanitation Data'!D141))),'Data Summary'!CR147="Yes"),OFFSET('Sanitation Data'!$D$11,0,10*ROW('Sanitation Data'!D141)),NA())</f>
        <v>#N/A</v>
      </c>
      <c r="AD147" s="103" t="e">
        <f ca="true">+IF(AND(ISNUMBER(OFFSET('Sanitation Data'!$D$12,0,10*ROW('Sanitation Data'!D141))),'Data Summary'!CS147="Yes"),OFFSET('Sanitation Data'!$D$12,0,10*ROW('Sanitation Data'!D141)),NA())</f>
        <v>#N/A</v>
      </c>
      <c r="AE147" s="103" t="e">
        <f ca="true">+IF(AND(ISNUMBER(OFFSET('Sanitation Data'!$D$13,0,10*ROW('Sanitation Data'!D141))),'Data Summary'!CT147="Yes"),OFFSET('Sanitation Data'!$D$13,0,10*ROW('Sanitation Data'!D141)),NA())</f>
        <v>#N/A</v>
      </c>
      <c r="AF147" s="103" t="e">
        <f ca="true">+IF(AND(ISNUMBER(OFFSET('Sanitation Data'!$E$5,0,10*ROW('Sanitation Data'!E141))),'Data Summary'!CU147="Yes"),100-OFFSET('Sanitation Data'!$E$5,0,10*ROW('Sanitation Data'!E141)),NA())</f>
        <v>#N/A</v>
      </c>
      <c r="AG147" s="103" t="e">
        <f ca="true">+IF(AND(ISNUMBER(OFFSET('Sanitation Data'!$E$7,0,10*ROW('Sanitation Data'!E141))),'Data Summary'!CV147="Yes"),OFFSET('Sanitation Data'!$E$7,0,10*ROW('Sanitation Data'!E141)),NA())</f>
        <v>#N/A</v>
      </c>
      <c r="AH147" s="103" t="e">
        <f ca="true">+IF(AND(ISNUMBER(OFFSET('Sanitation Data'!$E$11,0,10*ROW('Sanitation Data'!E141))),'Data Summary'!CW147="Yes"),OFFSET('Sanitation Data'!$E$11,0,10*ROW('Sanitation Data'!E141)),NA())</f>
        <v>#N/A</v>
      </c>
      <c r="AI147" s="103" t="e">
        <f ca="true">+IF(AND(ISNUMBER(OFFSET('Sanitation Data'!$E$12,0,10*ROW('Sanitation Data'!E141))),'Data Summary'!CX147="Yes"),OFFSET('Sanitation Data'!$E$12,0,10*ROW('Sanitation Data'!E141)),NA())</f>
        <v>#N/A</v>
      </c>
      <c r="AJ147" s="103" t="e">
        <f ca="true">+IF(AND(ISNUMBER(OFFSET('Sanitation Data'!$E$13,0,10*ROW('Sanitation Data'!E141))),'Data Summary'!CY147="Yes"),OFFSET('Sanitation Data'!$E$13,0,10*ROW('Sanitation Data'!E141)),NA())</f>
        <v>#N/A</v>
      </c>
      <c r="AK147" s="103" t="e">
        <f ca="true">+IF(AND(ISNUMBER(OFFSET('Sanitation Data'!$F$5,0,10*ROW('Sanitation Data'!F141))),'Data Summary'!CZ147="Yes"),100-OFFSET('Sanitation Data'!$F$5,0,10*ROW('Sanitation Data'!F141)),NA())</f>
        <v>#N/A</v>
      </c>
      <c r="AL147" s="103" t="e">
        <f ca="true">+IF(AND(ISNUMBER(OFFSET('Sanitation Data'!$F$7,0,10*ROW('Sanitation Data'!F141))),'Data Summary'!DA147="Yes"),OFFSET('Sanitation Data'!$F$7,0,10*ROW('Sanitation Data'!F141)),NA())</f>
        <v>#N/A</v>
      </c>
      <c r="AM147" s="103" t="e">
        <f ca="true">+IF(AND(ISNUMBER(OFFSET('Sanitation Data'!$F$11,0,10*ROW('Sanitation Data'!F141))),'Data Summary'!DB147="Yes"),OFFSET('Sanitation Data'!$F$11,0,10*ROW('Sanitation Data'!F141)),NA())</f>
        <v>#N/A</v>
      </c>
      <c r="AN147" s="103" t="e">
        <f ca="true">+IF(AND(ISNUMBER(OFFSET('Sanitation Data'!$F$12,0,10*ROW('Sanitation Data'!F141))),'Data Summary'!DC147="Yes"),OFFSET('Sanitation Data'!$F$12,0,10*ROW('Sanitation Data'!F141)),NA())</f>
        <v>#N/A</v>
      </c>
      <c r="AO147" s="103" t="e">
        <f ca="true">+IF(AND(ISNUMBER(OFFSET('Sanitation Data'!$F$13,0,10*ROW('Sanitation Data'!F141))),'Data Summary'!DD147="Yes"),OFFSET('Sanitation Data'!$F$13,0,10*ROW('Sanitation Data'!F141)),NA())</f>
        <v>#N/A</v>
      </c>
      <c r="AP147" s="103" t="e">
        <f ca="true">+IF(AND(ISNUMBER(OFFSET('Sanitation Data'!$G$5,0,10*ROW('Sanitation Data'!G141))),'Data Summary'!DE147="Yes"),100-OFFSET('Sanitation Data'!$G$5,0,10*ROW('Sanitation Data'!G141)),NA())</f>
        <v>#N/A</v>
      </c>
      <c r="AQ147" s="103" t="e">
        <f ca="true">+IF(AND(ISNUMBER(OFFSET('Sanitation Data'!$G$7,0,10*ROW('Sanitation Data'!G141))),'Data Summary'!DF147="Yes"),OFFSET('Sanitation Data'!$G$7,0,10*ROW('Sanitation Data'!G141)),NA())</f>
        <v>#N/A</v>
      </c>
      <c r="AR147" s="103" t="e">
        <f ca="true">+IF(AND(ISNUMBER(OFFSET('Sanitation Data'!$G$11,0,10*ROW('Sanitation Data'!G141))),'Data Summary'!DG147="Yes"),OFFSET('Sanitation Data'!$G$11,0,10*ROW('Sanitation Data'!G141)),NA())</f>
        <v>#N/A</v>
      </c>
      <c r="AS147" s="103" t="e">
        <f ca="true">+IF(AND(ISNUMBER(OFFSET('Sanitation Data'!$G$12,0,10*ROW('Sanitation Data'!G141))),'Data Summary'!DH147="Yes"),OFFSET('Sanitation Data'!$G$12,0,10*ROW('Sanitation Data'!G141)),NA())</f>
        <v>#N/A</v>
      </c>
      <c r="AT147" s="103" t="e">
        <f ca="true">+IF(AND(ISNUMBER(OFFSET('Sanitation Data'!$G$13,0,10*ROW('Sanitation Data'!G141))),'Data Summary'!DI147="Yes"),OFFSET('Sanitation Data'!$G$13,0,10*ROW('Sanitation Data'!G141)),NA())</f>
        <v>#N/A</v>
      </c>
      <c r="AU147" s="103" t="e">
        <f ca="true">+IF(AND(ISNUMBER(OFFSET('Sanitation Data'!$H$5,0,10*ROW('Sanitation Data'!H141))),'Data Summary'!DJ147="Yes"),100-OFFSET('Sanitation Data'!$H$5,0,10*ROW('Sanitation Data'!H141)),NA())</f>
        <v>#N/A</v>
      </c>
      <c r="AV147" s="103" t="e">
        <f ca="true">+IF(AND(ISNUMBER(OFFSET('Sanitation Data'!$H$7,0,10*ROW('Sanitation Data'!H141))),'Data Summary'!DK147="Yes"),OFFSET('Sanitation Data'!$H$7,0,10*ROW('Sanitation Data'!H141)),NA())</f>
        <v>#N/A</v>
      </c>
      <c r="AW147" s="103" t="e">
        <f ca="true">+IF(AND(ISNUMBER(OFFSET('Sanitation Data'!$H$11,0,10*ROW('Sanitation Data'!H141))),'Data Summary'!DL147="Yes"),OFFSET('Sanitation Data'!$H$11,0,10*ROW('Sanitation Data'!H141)),NA())</f>
        <v>#N/A</v>
      </c>
      <c r="AX147" s="103" t="e">
        <f ca="true">+IF(AND(ISNUMBER(OFFSET('Sanitation Data'!$H$12,0,10*ROW('Sanitation Data'!H141))),'Data Summary'!DM147="Yes"),OFFSET('Sanitation Data'!$H$12,0,10*ROW('Sanitation Data'!H141)),NA())</f>
        <v>#N/A</v>
      </c>
      <c r="AY147" s="103" t="e">
        <f ca="true">+IF(AND(ISNUMBER(OFFSET('Sanitation Data'!$H$13,0,10*ROW('Sanitation Data'!H141))),'Data Summary'!DN147="Yes"),OFFSET('Sanitation Data'!$H$13,0,10*ROW('Sanitation Data'!H141)),NA())</f>
        <v>#N/A</v>
      </c>
      <c r="AZ147" s="108" t="e">
        <f ca="true">+IF(AND(ISNUMBER(OFFSET('Hygiene Data'!$C$6,0,10*ROW('Hygiene Data'!C141))),'Data Summary'!DO147="Yes"),OFFSET('Hygiene Data'!$C$6,0,10*ROW('Hygiene Data'!C141)),NA())</f>
        <v>#N/A</v>
      </c>
      <c r="BA147" s="108" t="e">
        <f ca="true">+IF(AND(ISNUMBER(OFFSET('Hygiene Data'!$C$8,0,10*ROW('Hygiene Data'!C141))),'Data Summary'!DP147="Yes"),OFFSET('Hygiene Data'!$C$8,0,10*ROW('Hygiene Data'!C141)),NA())</f>
        <v>#N/A</v>
      </c>
      <c r="BB147" s="108" t="e">
        <f ca="true">+IF(AND(ISNUMBER(OFFSET('Hygiene Data'!$C$10,0,10*ROW('Hygiene Data'!C141))),'Data Summary'!DQ147="Yes"),OFFSET('Hygiene Data'!$C$10,0,10*ROW('Hygiene Data'!C141)),NA())</f>
        <v>#N/A</v>
      </c>
      <c r="BC147" s="108" t="e">
        <f ca="true">+IF(AND(ISNUMBER(OFFSET('Hygiene Data'!$D$6,0,10*ROW('Hygiene Data'!D141))),'Data Summary'!DR147="Yes"),OFFSET('Hygiene Data'!$D$6,0,10*ROW('Hygiene Data'!D141)),NA())</f>
        <v>#N/A</v>
      </c>
      <c r="BD147" s="108" t="e">
        <f ca="true">+IF(AND(ISNUMBER(OFFSET('Hygiene Data'!$D$8,0,10*ROW('Hygiene Data'!D141))),'Data Summary'!DS147="Yes"),OFFSET('Hygiene Data'!$D$8,0,10*ROW('Hygiene Data'!D141)),NA())</f>
        <v>#N/A</v>
      </c>
      <c r="BE147" s="108" t="e">
        <f ca="true">+IF(AND(ISNUMBER(OFFSET('Hygiene Data'!$D$10,0,10*ROW('Hygiene Data'!D141))),'Data Summary'!DT147="Yes"),OFFSET('Hygiene Data'!$D$10,0,10*ROW('Hygiene Data'!D141)),NA())</f>
        <v>#N/A</v>
      </c>
      <c r="BF147" s="108" t="e">
        <f ca="true">+IF(AND(ISNUMBER(OFFSET('Hygiene Data'!$E$6,0,10*ROW('Hygiene Data'!E141))),'Data Summary'!DU147="Yes"),OFFSET('Hygiene Data'!$E$6,0,10*ROW('Hygiene Data'!E141)),NA())</f>
        <v>#N/A</v>
      </c>
      <c r="BG147" s="108" t="e">
        <f ca="true">+IF(AND(ISNUMBER(OFFSET('Hygiene Data'!$E$8,0,10*ROW('Hygiene Data'!E141))),'Data Summary'!DV147="Yes"),OFFSET('Hygiene Data'!$E$8,0,10*ROW('Hygiene Data'!E141)),NA())</f>
        <v>#N/A</v>
      </c>
      <c r="BH147" s="108" t="e">
        <f ca="true">+IF(AND(ISNUMBER(OFFSET('Hygiene Data'!$E$10,0,10*ROW('Hygiene Data'!E141))),'Data Summary'!DW147="Yes"),OFFSET('Hygiene Data'!$E$10,0,10*ROW('Hygiene Data'!E141)),NA())</f>
        <v>#N/A</v>
      </c>
      <c r="BI147" s="108" t="e">
        <f ca="true">+IF(AND(ISNUMBER(OFFSET('Hygiene Data'!$F$6,0,10*ROW('Hygiene Data'!F141))),'Data Summary'!DX147="Yes"),OFFSET('Hygiene Data'!$F$6,0,10*ROW('Hygiene Data'!F141)),NA())</f>
        <v>#N/A</v>
      </c>
      <c r="BJ147" s="108" t="e">
        <f ca="true">+IF(AND(ISNUMBER(OFFSET('Hygiene Data'!$F$8,0,10*ROW('Hygiene Data'!F141))),'Data Summary'!DY147="Yes"),OFFSET('Hygiene Data'!$F$8,0,10*ROW('Hygiene Data'!F141)),NA())</f>
        <v>#N/A</v>
      </c>
      <c r="BK147" s="108" t="e">
        <f ca="true">+IF(AND(ISNUMBER(OFFSET('Hygiene Data'!$F$10,0,10*ROW('Hygiene Data'!F141))),'Data Summary'!DZ147="Yes"),OFFSET('Hygiene Data'!$F$10,0,10*ROW('Hygiene Data'!F141)),NA())</f>
        <v>#N/A</v>
      </c>
      <c r="BL147" s="108" t="e">
        <f ca="true">+IF(AND(ISNUMBER(OFFSET('Hygiene Data'!$G$6,0,10*ROW('Hygiene Data'!G141))),'Data Summary'!EA147="Yes"),OFFSET('Hygiene Data'!$G$6,0,10*ROW('Hygiene Data'!G141)),NA())</f>
        <v>#N/A</v>
      </c>
      <c r="BM147" s="108" t="e">
        <f ca="true">+IF(AND(ISNUMBER(OFFSET('Hygiene Data'!$G$8,0,10*ROW('Hygiene Data'!G141))),'Data Summary'!EB147="Yes"),OFFSET('Hygiene Data'!$G$8,0,10*ROW('Hygiene Data'!G141)),NA())</f>
        <v>#N/A</v>
      </c>
      <c r="BN147" s="108" t="e">
        <f ca="true">+IF(AND(ISNUMBER(OFFSET('Hygiene Data'!$G$10,0,10*ROW('Hygiene Data'!G141))),'Data Summary'!EC147="Yes"),OFFSET('Hygiene Data'!$G$10,0,10*ROW('Hygiene Data'!G141)),NA())</f>
        <v>#N/A</v>
      </c>
      <c r="BO147" s="108" t="e">
        <f ca="true">+IF(AND(ISNUMBER(OFFSET('Hygiene Data'!$H$6,0,10*ROW('Hygiene Data'!H141))),'Data Summary'!ED147="Yes"),OFFSET('Hygiene Data'!$H$6,0,10*ROW('Hygiene Data'!H141)),NA())</f>
        <v>#N/A</v>
      </c>
      <c r="BP147" s="108" t="e">
        <f ca="true">+IF(AND(ISNUMBER(OFFSET('Hygiene Data'!$H$8,0,10*ROW('Hygiene Data'!H141))),'Data Summary'!EE147="Yes"),OFFSET('Hygiene Data'!$H$8,0,10*ROW('Hygiene Data'!H141)),NA())</f>
        <v>#N/A</v>
      </c>
      <c r="BQ147" s="108" t="e">
        <f ca="true">+IF(AND(ISNUMBER(OFFSET('Hygiene Data'!$H$10,0,10*ROW('Hygiene Data'!H141))),'Data Summary'!EF147="Yes"),OFFSET('Hygiene Data'!$H$10,0,10*ROW('Hygiene Data'!H141)),NA())</f>
        <v>#N/A</v>
      </c>
    </row>
    <row r="148" x14ac:dyDescent="0.2">
      <c r="A148" s="56" t="e">
        <f ca="true">+IF(OFFSET('Water Data'!$B$1,0,10*ROW('Water Data'!B142))="",NA(),OFFSET('Water Data'!$B$1,0,10*ROW('Water Data'!B142)))</f>
        <v>#N/A</v>
      </c>
      <c r="B148" s="56" t="e">
        <f ca="true">+IF(OFFSET('Water Data'!$A$3,0,10*ROW('Water Data'!A145))="",NA(),OFFSET('Water Data'!$A$3,0,10*ROW('Water Data'!A145)))</f>
        <v>#N/A</v>
      </c>
      <c r="C148" s="56" t="e">
        <f ca="true">+IF(OFFSET('Water Data'!$C$3,0,10*ROW('Water Data'!C145))="",NA(),OFFSET('Water Data'!$C$3,0,10*ROW('Water Data'!C145)))</f>
        <v>#N/A</v>
      </c>
      <c r="D148" s="57" t="e">
        <f ca="true">+IF(AND(ISNUMBER(OFFSET('Water Data'!$C$5,0,10*ROW('Water Data'!C142))),'Data Summary'!BS148="Yes"),100-OFFSET('Water Data'!$C$5,0,10*ROW('Water Data'!C142)),NA())</f>
        <v>#N/A</v>
      </c>
      <c r="E148" s="57" t="e">
        <f ca="true">+IF(AND(ISNUMBER(OFFSET('Water Data'!$C$7,0,10*ROW('Water Data'!C142))),'Data Summary'!BT148="Yes"),OFFSET('Water Data'!$C$7,0,10*ROW('Water Data'!C142)),NA())</f>
        <v>#N/A</v>
      </c>
      <c r="F148" s="57" t="e">
        <f ca="true">+IF(AND(ISNUMBER(OFFSET('Water Data'!$C$10,0,10*ROW('Water Data'!C142))),'Data Summary'!BU148="Yes"),OFFSET('Water Data'!$C$10,0,10*ROW('Water Data'!C142)),NA())</f>
        <v>#N/A</v>
      </c>
      <c r="G148" s="57" t="e">
        <f ca="true">+IF(AND(ISNUMBER(OFFSET('Water Data'!$D$5,0,10*ROW('Water Data'!D142))),'Data Summary'!BV148="Yes"),100-OFFSET('Water Data'!$D$5,0,10*ROW('Water Data'!D142)),NA())</f>
        <v>#N/A</v>
      </c>
      <c r="H148" s="57" t="e">
        <f ca="true">+IF(AND(ISNUMBER(OFFSET('Water Data'!$D$7,0,10*ROW('Water Data'!D142))),'Data Summary'!BW148="Yes"),OFFSET('Water Data'!$D$7,0,10*ROW('Water Data'!D142)),NA())</f>
        <v>#N/A</v>
      </c>
      <c r="I148" s="57" t="e">
        <f ca="true">+IF(AND(ISNUMBER(OFFSET('Water Data'!$D$10,0,10*ROW('Water Data'!D142))),'Data Summary'!BX148="Yes"),OFFSET('Water Data'!$D$10,0,10*ROW('Water Data'!D142)),NA())</f>
        <v>#N/A</v>
      </c>
      <c r="J148" s="57" t="e">
        <f ca="true">+IF(AND(ISNUMBER(OFFSET('Water Data'!$E$5,0,10*ROW('Water Data'!E142))),'Data Summary'!BY148="Yes"),100-OFFSET('Water Data'!$E$5,0,10*ROW('Water Data'!E142)),NA())</f>
        <v>#N/A</v>
      </c>
      <c r="K148" s="57" t="e">
        <f ca="true">+IF(AND(ISNUMBER(OFFSET('Water Data'!$E$7,0,10*ROW('Water Data'!E142))),'Data Summary'!BZ148="Yes"),OFFSET('Water Data'!$E$7,0,10*ROW('Water Data'!E142)),NA())</f>
        <v>#N/A</v>
      </c>
      <c r="L148" s="57" t="e">
        <f ca="true">+IF(AND(ISNUMBER(OFFSET('Water Data'!$E$10,0,10*ROW('Water Data'!E142))),'Data Summary'!CA148="Yes"),OFFSET('Water Data'!$E$10,0,10*ROW('Water Data'!E142)),NA())</f>
        <v>#N/A</v>
      </c>
      <c r="M148" s="57" t="e">
        <f ca="true">+IF(AND(ISNUMBER(OFFSET('Water Data'!$F$5,0,10*ROW('Water Data'!F142))),'Data Summary'!CB148="Yes"),100-OFFSET('Water Data'!$F$5,0,10*ROW('Water Data'!F142)),NA())</f>
        <v>#N/A</v>
      </c>
      <c r="N148" s="57" t="e">
        <f ca="true">+IF(AND(ISNUMBER(OFFSET('Water Data'!$F$7,0,10*ROW('Water Data'!F142))),'Data Summary'!CC148="Yes"),OFFSET('Water Data'!$F$7,0,10*ROW('Water Data'!F142)),NA())</f>
        <v>#N/A</v>
      </c>
      <c r="O148" s="57" t="e">
        <f ca="true">+IF(AND(ISNUMBER(OFFSET('Water Data'!$F$10,0,10*ROW('Water Data'!F142))),'Data Summary'!CD148="Yes"),OFFSET('Water Data'!$F$10,0,10*ROW('Water Data'!F142)),NA())</f>
        <v>#N/A</v>
      </c>
      <c r="P148" s="57" t="e">
        <f ca="true">+IF(AND(ISNUMBER(OFFSET('Water Data'!$G$5,0,10*ROW('Water Data'!G142))),'Data Summary'!CE148="Yes"),100-OFFSET('Water Data'!$G$5,0,10*ROW('Water Data'!G142)),NA())</f>
        <v>#N/A</v>
      </c>
      <c r="Q148" s="57" t="e">
        <f ca="true">+IF(AND(ISNUMBER(OFFSET('Water Data'!$G$7,0,10*ROW('Water Data'!G142))),'Data Summary'!CF148="Yes"),OFFSET('Water Data'!$G$7,0,10*ROW('Water Data'!G142)),NA())</f>
        <v>#N/A</v>
      </c>
      <c r="R148" s="57" t="e">
        <f ca="true">+IF(AND(ISNUMBER(OFFSET('Water Data'!$G$10,0,10*ROW('Water Data'!G142))),'Data Summary'!CG148="Yes"),OFFSET('Water Data'!$G$10,0,10*ROW('Water Data'!G142)),NA())</f>
        <v>#N/A</v>
      </c>
      <c r="S148" s="57" t="e">
        <f ca="true">+IF(AND(ISNUMBER(OFFSET('Water Data'!$H$5,0,10*ROW('Water Data'!H142))),'Data Summary'!CH148="Yes"),100-OFFSET('Water Data'!$H$5,0,10*ROW('Water Data'!H142)),NA())</f>
        <v>#N/A</v>
      </c>
      <c r="T148" s="57" t="e">
        <f ca="true">+IF(AND(ISNUMBER(OFFSET('Water Data'!$H$7,0,10*ROW('Water Data'!H142))),'Data Summary'!CI148="Yes"),OFFSET('Water Data'!$H$7,0,10*ROW('Water Data'!H142)),NA())</f>
        <v>#N/A</v>
      </c>
      <c r="U148" s="57" t="e">
        <f ca="true">+IF(AND(ISNUMBER(OFFSET('Water Data'!$H$10,0,10*ROW('Water Data'!H142))),'Data Summary'!CJ148="Yes"),OFFSET('Water Data'!$H$10,0,10*ROW('Water Data'!H142)),NA())</f>
        <v>#N/A</v>
      </c>
      <c r="V148" s="103" t="e">
        <f ca="true">+IF(AND(ISNUMBER(OFFSET('Sanitation Data'!$C$5,0,10*ROW('Sanitation Data'!C142))),'Data Summary'!CK148="Yes"),100-OFFSET('Sanitation Data'!$C$5,0,10*ROW('Sanitation Data'!C142)),NA())</f>
        <v>#N/A</v>
      </c>
      <c r="W148" s="103" t="e">
        <f ca="true">+IF(AND(ISNUMBER(OFFSET('Sanitation Data'!$C$7,0,10*ROW('Sanitation Data'!C142))),'Data Summary'!CL148="Yes"),OFFSET('Sanitation Data'!$C$7,0,10*ROW('Sanitation Data'!C142)),NA())</f>
        <v>#N/A</v>
      </c>
      <c r="X148" s="103" t="e">
        <f ca="true">+IF(AND(ISNUMBER(OFFSET('Sanitation Data'!$C$11,0,10*ROW('Sanitation Data'!C142))),'Data Summary'!CM148="Yes"),OFFSET('Sanitation Data'!$C$11,0,10*ROW('Sanitation Data'!C142)),NA())</f>
        <v>#N/A</v>
      </c>
      <c r="Y148" s="103" t="e">
        <f ca="true">+IF(AND(ISNUMBER(OFFSET('Sanitation Data'!$C$12,0,10*ROW('Sanitation Data'!C142))),'Data Summary'!CN148="Yes"),OFFSET('Sanitation Data'!$C$12,0,10*ROW('Sanitation Data'!C142)),NA())</f>
        <v>#N/A</v>
      </c>
      <c r="Z148" s="103" t="e">
        <f ca="true">+IF(AND(ISNUMBER(OFFSET('Sanitation Data'!$C$13,0,10*ROW('Sanitation Data'!C142))),'Data Summary'!CO148="Yes"),OFFSET('Sanitation Data'!$C$13,0,10*ROW('Sanitation Data'!C142)),NA())</f>
        <v>#N/A</v>
      </c>
      <c r="AA148" s="103" t="e">
        <f ca="true">+IF(AND(ISNUMBER(OFFSET('Sanitation Data'!$D$5,0,10*ROW('Sanitation Data'!D142))),'Data Summary'!CP148="Yes"),100-OFFSET('Sanitation Data'!$D$5,0,10*ROW('Sanitation Data'!D142)),NA())</f>
        <v>#N/A</v>
      </c>
      <c r="AB148" s="103" t="e">
        <f ca="true">+IF(AND(ISNUMBER(OFFSET('Sanitation Data'!$D$7,0,10*ROW('Sanitation Data'!D142))),'Data Summary'!CQ148="Yes"),OFFSET('Sanitation Data'!$D$7,0,10*ROW('Sanitation Data'!D142)),NA())</f>
        <v>#N/A</v>
      </c>
      <c r="AC148" s="103" t="e">
        <f ca="true">+IF(AND(ISNUMBER(OFFSET('Sanitation Data'!$D$11,0,10*ROW('Sanitation Data'!D142))),'Data Summary'!CR148="Yes"),OFFSET('Sanitation Data'!$D$11,0,10*ROW('Sanitation Data'!D142)),NA())</f>
        <v>#N/A</v>
      </c>
      <c r="AD148" s="103" t="e">
        <f ca="true">+IF(AND(ISNUMBER(OFFSET('Sanitation Data'!$D$12,0,10*ROW('Sanitation Data'!D142))),'Data Summary'!CS148="Yes"),OFFSET('Sanitation Data'!$D$12,0,10*ROW('Sanitation Data'!D142)),NA())</f>
        <v>#N/A</v>
      </c>
      <c r="AE148" s="103" t="e">
        <f ca="true">+IF(AND(ISNUMBER(OFFSET('Sanitation Data'!$D$13,0,10*ROW('Sanitation Data'!D142))),'Data Summary'!CT148="Yes"),OFFSET('Sanitation Data'!$D$13,0,10*ROW('Sanitation Data'!D142)),NA())</f>
        <v>#N/A</v>
      </c>
      <c r="AF148" s="103" t="e">
        <f ca="true">+IF(AND(ISNUMBER(OFFSET('Sanitation Data'!$E$5,0,10*ROW('Sanitation Data'!E142))),'Data Summary'!CU148="Yes"),100-OFFSET('Sanitation Data'!$E$5,0,10*ROW('Sanitation Data'!E142)),NA())</f>
        <v>#N/A</v>
      </c>
      <c r="AG148" s="103" t="e">
        <f ca="true">+IF(AND(ISNUMBER(OFFSET('Sanitation Data'!$E$7,0,10*ROW('Sanitation Data'!E142))),'Data Summary'!CV148="Yes"),OFFSET('Sanitation Data'!$E$7,0,10*ROW('Sanitation Data'!E142)),NA())</f>
        <v>#N/A</v>
      </c>
      <c r="AH148" s="103" t="e">
        <f ca="true">+IF(AND(ISNUMBER(OFFSET('Sanitation Data'!$E$11,0,10*ROW('Sanitation Data'!E142))),'Data Summary'!CW148="Yes"),OFFSET('Sanitation Data'!$E$11,0,10*ROW('Sanitation Data'!E142)),NA())</f>
        <v>#N/A</v>
      </c>
      <c r="AI148" s="103" t="e">
        <f ca="true">+IF(AND(ISNUMBER(OFFSET('Sanitation Data'!$E$12,0,10*ROW('Sanitation Data'!E142))),'Data Summary'!CX148="Yes"),OFFSET('Sanitation Data'!$E$12,0,10*ROW('Sanitation Data'!E142)),NA())</f>
        <v>#N/A</v>
      </c>
      <c r="AJ148" s="103" t="e">
        <f ca="true">+IF(AND(ISNUMBER(OFFSET('Sanitation Data'!$E$13,0,10*ROW('Sanitation Data'!E142))),'Data Summary'!CY148="Yes"),OFFSET('Sanitation Data'!$E$13,0,10*ROW('Sanitation Data'!E142)),NA())</f>
        <v>#N/A</v>
      </c>
      <c r="AK148" s="103" t="e">
        <f ca="true">+IF(AND(ISNUMBER(OFFSET('Sanitation Data'!$F$5,0,10*ROW('Sanitation Data'!F142))),'Data Summary'!CZ148="Yes"),100-OFFSET('Sanitation Data'!$F$5,0,10*ROW('Sanitation Data'!F142)),NA())</f>
        <v>#N/A</v>
      </c>
      <c r="AL148" s="103" t="e">
        <f ca="true">+IF(AND(ISNUMBER(OFFSET('Sanitation Data'!$F$7,0,10*ROW('Sanitation Data'!F142))),'Data Summary'!DA148="Yes"),OFFSET('Sanitation Data'!$F$7,0,10*ROW('Sanitation Data'!F142)),NA())</f>
        <v>#N/A</v>
      </c>
      <c r="AM148" s="103" t="e">
        <f ca="true">+IF(AND(ISNUMBER(OFFSET('Sanitation Data'!$F$11,0,10*ROW('Sanitation Data'!F142))),'Data Summary'!DB148="Yes"),OFFSET('Sanitation Data'!$F$11,0,10*ROW('Sanitation Data'!F142)),NA())</f>
        <v>#N/A</v>
      </c>
      <c r="AN148" s="103" t="e">
        <f ca="true">+IF(AND(ISNUMBER(OFFSET('Sanitation Data'!$F$12,0,10*ROW('Sanitation Data'!F142))),'Data Summary'!DC148="Yes"),OFFSET('Sanitation Data'!$F$12,0,10*ROW('Sanitation Data'!F142)),NA())</f>
        <v>#N/A</v>
      </c>
      <c r="AO148" s="103" t="e">
        <f ca="true">+IF(AND(ISNUMBER(OFFSET('Sanitation Data'!$F$13,0,10*ROW('Sanitation Data'!F142))),'Data Summary'!DD148="Yes"),OFFSET('Sanitation Data'!$F$13,0,10*ROW('Sanitation Data'!F142)),NA())</f>
        <v>#N/A</v>
      </c>
      <c r="AP148" s="103" t="e">
        <f ca="true">+IF(AND(ISNUMBER(OFFSET('Sanitation Data'!$G$5,0,10*ROW('Sanitation Data'!G142))),'Data Summary'!DE148="Yes"),100-OFFSET('Sanitation Data'!$G$5,0,10*ROW('Sanitation Data'!G142)),NA())</f>
        <v>#N/A</v>
      </c>
      <c r="AQ148" s="103" t="e">
        <f ca="true">+IF(AND(ISNUMBER(OFFSET('Sanitation Data'!$G$7,0,10*ROW('Sanitation Data'!G142))),'Data Summary'!DF148="Yes"),OFFSET('Sanitation Data'!$G$7,0,10*ROW('Sanitation Data'!G142)),NA())</f>
        <v>#N/A</v>
      </c>
      <c r="AR148" s="103" t="e">
        <f ca="true">+IF(AND(ISNUMBER(OFFSET('Sanitation Data'!$G$11,0,10*ROW('Sanitation Data'!G142))),'Data Summary'!DG148="Yes"),OFFSET('Sanitation Data'!$G$11,0,10*ROW('Sanitation Data'!G142)),NA())</f>
        <v>#N/A</v>
      </c>
      <c r="AS148" s="103" t="e">
        <f ca="true">+IF(AND(ISNUMBER(OFFSET('Sanitation Data'!$G$12,0,10*ROW('Sanitation Data'!G142))),'Data Summary'!DH148="Yes"),OFFSET('Sanitation Data'!$G$12,0,10*ROW('Sanitation Data'!G142)),NA())</f>
        <v>#N/A</v>
      </c>
      <c r="AT148" s="103" t="e">
        <f ca="true">+IF(AND(ISNUMBER(OFFSET('Sanitation Data'!$G$13,0,10*ROW('Sanitation Data'!G142))),'Data Summary'!DI148="Yes"),OFFSET('Sanitation Data'!$G$13,0,10*ROW('Sanitation Data'!G142)),NA())</f>
        <v>#N/A</v>
      </c>
      <c r="AU148" s="103" t="e">
        <f ca="true">+IF(AND(ISNUMBER(OFFSET('Sanitation Data'!$H$5,0,10*ROW('Sanitation Data'!H142))),'Data Summary'!DJ148="Yes"),100-OFFSET('Sanitation Data'!$H$5,0,10*ROW('Sanitation Data'!H142)),NA())</f>
        <v>#N/A</v>
      </c>
      <c r="AV148" s="103" t="e">
        <f ca="true">+IF(AND(ISNUMBER(OFFSET('Sanitation Data'!$H$7,0,10*ROW('Sanitation Data'!H142))),'Data Summary'!DK148="Yes"),OFFSET('Sanitation Data'!$H$7,0,10*ROW('Sanitation Data'!H142)),NA())</f>
        <v>#N/A</v>
      </c>
      <c r="AW148" s="103" t="e">
        <f ca="true">+IF(AND(ISNUMBER(OFFSET('Sanitation Data'!$H$11,0,10*ROW('Sanitation Data'!H142))),'Data Summary'!DL148="Yes"),OFFSET('Sanitation Data'!$H$11,0,10*ROW('Sanitation Data'!H142)),NA())</f>
        <v>#N/A</v>
      </c>
      <c r="AX148" s="103" t="e">
        <f ca="true">+IF(AND(ISNUMBER(OFFSET('Sanitation Data'!$H$12,0,10*ROW('Sanitation Data'!H142))),'Data Summary'!DM148="Yes"),OFFSET('Sanitation Data'!$H$12,0,10*ROW('Sanitation Data'!H142)),NA())</f>
        <v>#N/A</v>
      </c>
      <c r="AY148" s="103" t="e">
        <f ca="true">+IF(AND(ISNUMBER(OFFSET('Sanitation Data'!$H$13,0,10*ROW('Sanitation Data'!H142))),'Data Summary'!DN148="Yes"),OFFSET('Sanitation Data'!$H$13,0,10*ROW('Sanitation Data'!H142)),NA())</f>
        <v>#N/A</v>
      </c>
      <c r="AZ148" s="108" t="e">
        <f ca="true">+IF(AND(ISNUMBER(OFFSET('Hygiene Data'!$C$6,0,10*ROW('Hygiene Data'!C142))),'Data Summary'!DO148="Yes"),OFFSET('Hygiene Data'!$C$6,0,10*ROW('Hygiene Data'!C142)),NA())</f>
        <v>#N/A</v>
      </c>
      <c r="BA148" s="108" t="e">
        <f ca="true">+IF(AND(ISNUMBER(OFFSET('Hygiene Data'!$C$8,0,10*ROW('Hygiene Data'!C142))),'Data Summary'!DP148="Yes"),OFFSET('Hygiene Data'!$C$8,0,10*ROW('Hygiene Data'!C142)),NA())</f>
        <v>#N/A</v>
      </c>
      <c r="BB148" s="108" t="e">
        <f ca="true">+IF(AND(ISNUMBER(OFFSET('Hygiene Data'!$C$10,0,10*ROW('Hygiene Data'!C142))),'Data Summary'!DQ148="Yes"),OFFSET('Hygiene Data'!$C$10,0,10*ROW('Hygiene Data'!C142)),NA())</f>
        <v>#N/A</v>
      </c>
      <c r="BC148" s="108" t="e">
        <f ca="true">+IF(AND(ISNUMBER(OFFSET('Hygiene Data'!$D$6,0,10*ROW('Hygiene Data'!D142))),'Data Summary'!DR148="Yes"),OFFSET('Hygiene Data'!$D$6,0,10*ROW('Hygiene Data'!D142)),NA())</f>
        <v>#N/A</v>
      </c>
      <c r="BD148" s="108" t="e">
        <f ca="true">+IF(AND(ISNUMBER(OFFSET('Hygiene Data'!$D$8,0,10*ROW('Hygiene Data'!D142))),'Data Summary'!DS148="Yes"),OFFSET('Hygiene Data'!$D$8,0,10*ROW('Hygiene Data'!D142)),NA())</f>
        <v>#N/A</v>
      </c>
      <c r="BE148" s="108" t="e">
        <f ca="true">+IF(AND(ISNUMBER(OFFSET('Hygiene Data'!$D$10,0,10*ROW('Hygiene Data'!D142))),'Data Summary'!DT148="Yes"),OFFSET('Hygiene Data'!$D$10,0,10*ROW('Hygiene Data'!D142)),NA())</f>
        <v>#N/A</v>
      </c>
      <c r="BF148" s="108" t="e">
        <f ca="true">+IF(AND(ISNUMBER(OFFSET('Hygiene Data'!$E$6,0,10*ROW('Hygiene Data'!E142))),'Data Summary'!DU148="Yes"),OFFSET('Hygiene Data'!$E$6,0,10*ROW('Hygiene Data'!E142)),NA())</f>
        <v>#N/A</v>
      </c>
      <c r="BG148" s="108" t="e">
        <f ca="true">+IF(AND(ISNUMBER(OFFSET('Hygiene Data'!$E$8,0,10*ROW('Hygiene Data'!E142))),'Data Summary'!DV148="Yes"),OFFSET('Hygiene Data'!$E$8,0,10*ROW('Hygiene Data'!E142)),NA())</f>
        <v>#N/A</v>
      </c>
      <c r="BH148" s="108" t="e">
        <f ca="true">+IF(AND(ISNUMBER(OFFSET('Hygiene Data'!$E$10,0,10*ROW('Hygiene Data'!E142))),'Data Summary'!DW148="Yes"),OFFSET('Hygiene Data'!$E$10,0,10*ROW('Hygiene Data'!E142)),NA())</f>
        <v>#N/A</v>
      </c>
      <c r="BI148" s="108" t="e">
        <f ca="true">+IF(AND(ISNUMBER(OFFSET('Hygiene Data'!$F$6,0,10*ROW('Hygiene Data'!F142))),'Data Summary'!DX148="Yes"),OFFSET('Hygiene Data'!$F$6,0,10*ROW('Hygiene Data'!F142)),NA())</f>
        <v>#N/A</v>
      </c>
      <c r="BJ148" s="108" t="e">
        <f ca="true">+IF(AND(ISNUMBER(OFFSET('Hygiene Data'!$F$8,0,10*ROW('Hygiene Data'!F142))),'Data Summary'!DY148="Yes"),OFFSET('Hygiene Data'!$F$8,0,10*ROW('Hygiene Data'!F142)),NA())</f>
        <v>#N/A</v>
      </c>
      <c r="BK148" s="108" t="e">
        <f ca="true">+IF(AND(ISNUMBER(OFFSET('Hygiene Data'!$F$10,0,10*ROW('Hygiene Data'!F142))),'Data Summary'!DZ148="Yes"),OFFSET('Hygiene Data'!$F$10,0,10*ROW('Hygiene Data'!F142)),NA())</f>
        <v>#N/A</v>
      </c>
      <c r="BL148" s="108" t="e">
        <f ca="true">+IF(AND(ISNUMBER(OFFSET('Hygiene Data'!$G$6,0,10*ROW('Hygiene Data'!G142))),'Data Summary'!EA148="Yes"),OFFSET('Hygiene Data'!$G$6,0,10*ROW('Hygiene Data'!G142)),NA())</f>
        <v>#N/A</v>
      </c>
      <c r="BM148" s="108" t="e">
        <f ca="true">+IF(AND(ISNUMBER(OFFSET('Hygiene Data'!$G$8,0,10*ROW('Hygiene Data'!G142))),'Data Summary'!EB148="Yes"),OFFSET('Hygiene Data'!$G$8,0,10*ROW('Hygiene Data'!G142)),NA())</f>
        <v>#N/A</v>
      </c>
      <c r="BN148" s="108" t="e">
        <f ca="true">+IF(AND(ISNUMBER(OFFSET('Hygiene Data'!$G$10,0,10*ROW('Hygiene Data'!G142))),'Data Summary'!EC148="Yes"),OFFSET('Hygiene Data'!$G$10,0,10*ROW('Hygiene Data'!G142)),NA())</f>
        <v>#N/A</v>
      </c>
      <c r="BO148" s="108" t="e">
        <f ca="true">+IF(AND(ISNUMBER(OFFSET('Hygiene Data'!$H$6,0,10*ROW('Hygiene Data'!H142))),'Data Summary'!ED148="Yes"),OFFSET('Hygiene Data'!$H$6,0,10*ROW('Hygiene Data'!H142)),NA())</f>
        <v>#N/A</v>
      </c>
      <c r="BP148" s="108" t="e">
        <f ca="true">+IF(AND(ISNUMBER(OFFSET('Hygiene Data'!$H$8,0,10*ROW('Hygiene Data'!H142))),'Data Summary'!EE148="Yes"),OFFSET('Hygiene Data'!$H$8,0,10*ROW('Hygiene Data'!H142)),NA())</f>
        <v>#N/A</v>
      </c>
      <c r="BQ148" s="108" t="e">
        <f ca="true">+IF(AND(ISNUMBER(OFFSET('Hygiene Data'!$H$10,0,10*ROW('Hygiene Data'!H142))),'Data Summary'!EF148="Yes"),OFFSET('Hygiene Data'!$H$10,0,10*ROW('Hygiene Data'!H142)),NA())</f>
        <v>#N/A</v>
      </c>
    </row>
    <row r="149" x14ac:dyDescent="0.2">
      <c r="A149" s="56" t="e">
        <f ca="true">+IF(OFFSET('Water Data'!$B$1,0,10*ROW('Water Data'!B143))="",NA(),OFFSET('Water Data'!$B$1,0,10*ROW('Water Data'!B143)))</f>
        <v>#N/A</v>
      </c>
      <c r="B149" s="56" t="e">
        <f ca="true">+IF(OFFSET('Water Data'!$A$3,0,10*ROW('Water Data'!A146))="",NA(),OFFSET('Water Data'!$A$3,0,10*ROW('Water Data'!A146)))</f>
        <v>#N/A</v>
      </c>
      <c r="C149" s="56" t="e">
        <f ca="true">+IF(OFFSET('Water Data'!$C$3,0,10*ROW('Water Data'!C146))="",NA(),OFFSET('Water Data'!$C$3,0,10*ROW('Water Data'!C146)))</f>
        <v>#N/A</v>
      </c>
      <c r="D149" s="57" t="e">
        <f ca="true">+IF(AND(ISNUMBER(OFFSET('Water Data'!$C$5,0,10*ROW('Water Data'!C143))),'Data Summary'!BS149="Yes"),100-OFFSET('Water Data'!$C$5,0,10*ROW('Water Data'!C143)),NA())</f>
        <v>#N/A</v>
      </c>
      <c r="E149" s="57" t="e">
        <f ca="true">+IF(AND(ISNUMBER(OFFSET('Water Data'!$C$7,0,10*ROW('Water Data'!C143))),'Data Summary'!BT149="Yes"),OFFSET('Water Data'!$C$7,0,10*ROW('Water Data'!C143)),NA())</f>
        <v>#N/A</v>
      </c>
      <c r="F149" s="57" t="e">
        <f ca="true">+IF(AND(ISNUMBER(OFFSET('Water Data'!$C$10,0,10*ROW('Water Data'!C143))),'Data Summary'!BU149="Yes"),OFFSET('Water Data'!$C$10,0,10*ROW('Water Data'!C143)),NA())</f>
        <v>#N/A</v>
      </c>
      <c r="G149" s="57" t="e">
        <f ca="true">+IF(AND(ISNUMBER(OFFSET('Water Data'!$D$5,0,10*ROW('Water Data'!D143))),'Data Summary'!BV149="Yes"),100-OFFSET('Water Data'!$D$5,0,10*ROW('Water Data'!D143)),NA())</f>
        <v>#N/A</v>
      </c>
      <c r="H149" s="57" t="e">
        <f ca="true">+IF(AND(ISNUMBER(OFFSET('Water Data'!$D$7,0,10*ROW('Water Data'!D143))),'Data Summary'!BW149="Yes"),OFFSET('Water Data'!$D$7,0,10*ROW('Water Data'!D143)),NA())</f>
        <v>#N/A</v>
      </c>
      <c r="I149" s="57" t="e">
        <f ca="true">+IF(AND(ISNUMBER(OFFSET('Water Data'!$D$10,0,10*ROW('Water Data'!D143))),'Data Summary'!BX149="Yes"),OFFSET('Water Data'!$D$10,0,10*ROW('Water Data'!D143)),NA())</f>
        <v>#N/A</v>
      </c>
      <c r="J149" s="57" t="e">
        <f ca="true">+IF(AND(ISNUMBER(OFFSET('Water Data'!$E$5,0,10*ROW('Water Data'!E143))),'Data Summary'!BY149="Yes"),100-OFFSET('Water Data'!$E$5,0,10*ROW('Water Data'!E143)),NA())</f>
        <v>#N/A</v>
      </c>
      <c r="K149" s="57" t="e">
        <f ca="true">+IF(AND(ISNUMBER(OFFSET('Water Data'!$E$7,0,10*ROW('Water Data'!E143))),'Data Summary'!BZ149="Yes"),OFFSET('Water Data'!$E$7,0,10*ROW('Water Data'!E143)),NA())</f>
        <v>#N/A</v>
      </c>
      <c r="L149" s="57" t="e">
        <f ca="true">+IF(AND(ISNUMBER(OFFSET('Water Data'!$E$10,0,10*ROW('Water Data'!E143))),'Data Summary'!CA149="Yes"),OFFSET('Water Data'!$E$10,0,10*ROW('Water Data'!E143)),NA())</f>
        <v>#N/A</v>
      </c>
      <c r="M149" s="57" t="e">
        <f ca="true">+IF(AND(ISNUMBER(OFFSET('Water Data'!$F$5,0,10*ROW('Water Data'!F143))),'Data Summary'!CB149="Yes"),100-OFFSET('Water Data'!$F$5,0,10*ROW('Water Data'!F143)),NA())</f>
        <v>#N/A</v>
      </c>
      <c r="N149" s="57" t="e">
        <f ca="true">+IF(AND(ISNUMBER(OFFSET('Water Data'!$F$7,0,10*ROW('Water Data'!F143))),'Data Summary'!CC149="Yes"),OFFSET('Water Data'!$F$7,0,10*ROW('Water Data'!F143)),NA())</f>
        <v>#N/A</v>
      </c>
      <c r="O149" s="57" t="e">
        <f ca="true">+IF(AND(ISNUMBER(OFFSET('Water Data'!$F$10,0,10*ROW('Water Data'!F143))),'Data Summary'!CD149="Yes"),OFFSET('Water Data'!$F$10,0,10*ROW('Water Data'!F143)),NA())</f>
        <v>#N/A</v>
      </c>
      <c r="P149" s="57" t="e">
        <f ca="true">+IF(AND(ISNUMBER(OFFSET('Water Data'!$G$5,0,10*ROW('Water Data'!G143))),'Data Summary'!CE149="Yes"),100-OFFSET('Water Data'!$G$5,0,10*ROW('Water Data'!G143)),NA())</f>
        <v>#N/A</v>
      </c>
      <c r="Q149" s="57" t="e">
        <f ca="true">+IF(AND(ISNUMBER(OFFSET('Water Data'!$G$7,0,10*ROW('Water Data'!G143))),'Data Summary'!CF149="Yes"),OFFSET('Water Data'!$G$7,0,10*ROW('Water Data'!G143)),NA())</f>
        <v>#N/A</v>
      </c>
      <c r="R149" s="57" t="e">
        <f ca="true">+IF(AND(ISNUMBER(OFFSET('Water Data'!$G$10,0,10*ROW('Water Data'!G143))),'Data Summary'!CG149="Yes"),OFFSET('Water Data'!$G$10,0,10*ROW('Water Data'!G143)),NA())</f>
        <v>#N/A</v>
      </c>
      <c r="S149" s="57" t="e">
        <f ca="true">+IF(AND(ISNUMBER(OFFSET('Water Data'!$H$5,0,10*ROW('Water Data'!H143))),'Data Summary'!CH149="Yes"),100-OFFSET('Water Data'!$H$5,0,10*ROW('Water Data'!H143)),NA())</f>
        <v>#N/A</v>
      </c>
      <c r="T149" s="57" t="e">
        <f ca="true">+IF(AND(ISNUMBER(OFFSET('Water Data'!$H$7,0,10*ROW('Water Data'!H143))),'Data Summary'!CI149="Yes"),OFFSET('Water Data'!$H$7,0,10*ROW('Water Data'!H143)),NA())</f>
        <v>#N/A</v>
      </c>
      <c r="U149" s="57" t="e">
        <f ca="true">+IF(AND(ISNUMBER(OFFSET('Water Data'!$H$10,0,10*ROW('Water Data'!H143))),'Data Summary'!CJ149="Yes"),OFFSET('Water Data'!$H$10,0,10*ROW('Water Data'!H143)),NA())</f>
        <v>#N/A</v>
      </c>
      <c r="V149" s="103" t="e">
        <f ca="true">+IF(AND(ISNUMBER(OFFSET('Sanitation Data'!$C$5,0,10*ROW('Sanitation Data'!C143))),'Data Summary'!CK149="Yes"),100-OFFSET('Sanitation Data'!$C$5,0,10*ROW('Sanitation Data'!C143)),NA())</f>
        <v>#N/A</v>
      </c>
      <c r="W149" s="103" t="e">
        <f ca="true">+IF(AND(ISNUMBER(OFFSET('Sanitation Data'!$C$7,0,10*ROW('Sanitation Data'!C143))),'Data Summary'!CL149="Yes"),OFFSET('Sanitation Data'!$C$7,0,10*ROW('Sanitation Data'!C143)),NA())</f>
        <v>#N/A</v>
      </c>
      <c r="X149" s="103" t="e">
        <f ca="true">+IF(AND(ISNUMBER(OFFSET('Sanitation Data'!$C$11,0,10*ROW('Sanitation Data'!C143))),'Data Summary'!CM149="Yes"),OFFSET('Sanitation Data'!$C$11,0,10*ROW('Sanitation Data'!C143)),NA())</f>
        <v>#N/A</v>
      </c>
      <c r="Y149" s="103" t="e">
        <f ca="true">+IF(AND(ISNUMBER(OFFSET('Sanitation Data'!$C$12,0,10*ROW('Sanitation Data'!C143))),'Data Summary'!CN149="Yes"),OFFSET('Sanitation Data'!$C$12,0,10*ROW('Sanitation Data'!C143)),NA())</f>
        <v>#N/A</v>
      </c>
      <c r="Z149" s="103" t="e">
        <f ca="true">+IF(AND(ISNUMBER(OFFSET('Sanitation Data'!$C$13,0,10*ROW('Sanitation Data'!C143))),'Data Summary'!CO149="Yes"),OFFSET('Sanitation Data'!$C$13,0,10*ROW('Sanitation Data'!C143)),NA())</f>
        <v>#N/A</v>
      </c>
      <c r="AA149" s="103" t="e">
        <f ca="true">+IF(AND(ISNUMBER(OFFSET('Sanitation Data'!$D$5,0,10*ROW('Sanitation Data'!D143))),'Data Summary'!CP149="Yes"),100-OFFSET('Sanitation Data'!$D$5,0,10*ROW('Sanitation Data'!D143)),NA())</f>
        <v>#N/A</v>
      </c>
      <c r="AB149" s="103" t="e">
        <f ca="true">+IF(AND(ISNUMBER(OFFSET('Sanitation Data'!$D$7,0,10*ROW('Sanitation Data'!D143))),'Data Summary'!CQ149="Yes"),OFFSET('Sanitation Data'!$D$7,0,10*ROW('Sanitation Data'!D143)),NA())</f>
        <v>#N/A</v>
      </c>
      <c r="AC149" s="103" t="e">
        <f ca="true">+IF(AND(ISNUMBER(OFFSET('Sanitation Data'!$D$11,0,10*ROW('Sanitation Data'!D143))),'Data Summary'!CR149="Yes"),OFFSET('Sanitation Data'!$D$11,0,10*ROW('Sanitation Data'!D143)),NA())</f>
        <v>#N/A</v>
      </c>
      <c r="AD149" s="103" t="e">
        <f ca="true">+IF(AND(ISNUMBER(OFFSET('Sanitation Data'!$D$12,0,10*ROW('Sanitation Data'!D143))),'Data Summary'!CS149="Yes"),OFFSET('Sanitation Data'!$D$12,0,10*ROW('Sanitation Data'!D143)),NA())</f>
        <v>#N/A</v>
      </c>
      <c r="AE149" s="103" t="e">
        <f ca="true">+IF(AND(ISNUMBER(OFFSET('Sanitation Data'!$D$13,0,10*ROW('Sanitation Data'!D143))),'Data Summary'!CT149="Yes"),OFFSET('Sanitation Data'!$D$13,0,10*ROW('Sanitation Data'!D143)),NA())</f>
        <v>#N/A</v>
      </c>
      <c r="AF149" s="103" t="e">
        <f ca="true">+IF(AND(ISNUMBER(OFFSET('Sanitation Data'!$E$5,0,10*ROW('Sanitation Data'!E143))),'Data Summary'!CU149="Yes"),100-OFFSET('Sanitation Data'!$E$5,0,10*ROW('Sanitation Data'!E143)),NA())</f>
        <v>#N/A</v>
      </c>
      <c r="AG149" s="103" t="e">
        <f ca="true">+IF(AND(ISNUMBER(OFFSET('Sanitation Data'!$E$7,0,10*ROW('Sanitation Data'!E143))),'Data Summary'!CV149="Yes"),OFFSET('Sanitation Data'!$E$7,0,10*ROW('Sanitation Data'!E143)),NA())</f>
        <v>#N/A</v>
      </c>
      <c r="AH149" s="103" t="e">
        <f ca="true">+IF(AND(ISNUMBER(OFFSET('Sanitation Data'!$E$11,0,10*ROW('Sanitation Data'!E143))),'Data Summary'!CW149="Yes"),OFFSET('Sanitation Data'!$E$11,0,10*ROW('Sanitation Data'!E143)),NA())</f>
        <v>#N/A</v>
      </c>
      <c r="AI149" s="103" t="e">
        <f ca="true">+IF(AND(ISNUMBER(OFFSET('Sanitation Data'!$E$12,0,10*ROW('Sanitation Data'!E143))),'Data Summary'!CX149="Yes"),OFFSET('Sanitation Data'!$E$12,0,10*ROW('Sanitation Data'!E143)),NA())</f>
        <v>#N/A</v>
      </c>
      <c r="AJ149" s="103" t="e">
        <f ca="true">+IF(AND(ISNUMBER(OFFSET('Sanitation Data'!$E$13,0,10*ROW('Sanitation Data'!E143))),'Data Summary'!CY149="Yes"),OFFSET('Sanitation Data'!$E$13,0,10*ROW('Sanitation Data'!E143)),NA())</f>
        <v>#N/A</v>
      </c>
      <c r="AK149" s="103" t="e">
        <f ca="true">+IF(AND(ISNUMBER(OFFSET('Sanitation Data'!$F$5,0,10*ROW('Sanitation Data'!F143))),'Data Summary'!CZ149="Yes"),100-OFFSET('Sanitation Data'!$F$5,0,10*ROW('Sanitation Data'!F143)),NA())</f>
        <v>#N/A</v>
      </c>
      <c r="AL149" s="103" t="e">
        <f ca="true">+IF(AND(ISNUMBER(OFFSET('Sanitation Data'!$F$7,0,10*ROW('Sanitation Data'!F143))),'Data Summary'!DA149="Yes"),OFFSET('Sanitation Data'!$F$7,0,10*ROW('Sanitation Data'!F143)),NA())</f>
        <v>#N/A</v>
      </c>
      <c r="AM149" s="103" t="e">
        <f ca="true">+IF(AND(ISNUMBER(OFFSET('Sanitation Data'!$F$11,0,10*ROW('Sanitation Data'!F143))),'Data Summary'!DB149="Yes"),OFFSET('Sanitation Data'!$F$11,0,10*ROW('Sanitation Data'!F143)),NA())</f>
        <v>#N/A</v>
      </c>
      <c r="AN149" s="103" t="e">
        <f ca="true">+IF(AND(ISNUMBER(OFFSET('Sanitation Data'!$F$12,0,10*ROW('Sanitation Data'!F143))),'Data Summary'!DC149="Yes"),OFFSET('Sanitation Data'!$F$12,0,10*ROW('Sanitation Data'!F143)),NA())</f>
        <v>#N/A</v>
      </c>
      <c r="AO149" s="103" t="e">
        <f ca="true">+IF(AND(ISNUMBER(OFFSET('Sanitation Data'!$F$13,0,10*ROW('Sanitation Data'!F143))),'Data Summary'!DD149="Yes"),OFFSET('Sanitation Data'!$F$13,0,10*ROW('Sanitation Data'!F143)),NA())</f>
        <v>#N/A</v>
      </c>
      <c r="AP149" s="103" t="e">
        <f ca="true">+IF(AND(ISNUMBER(OFFSET('Sanitation Data'!$G$5,0,10*ROW('Sanitation Data'!G143))),'Data Summary'!DE149="Yes"),100-OFFSET('Sanitation Data'!$G$5,0,10*ROW('Sanitation Data'!G143)),NA())</f>
        <v>#N/A</v>
      </c>
      <c r="AQ149" s="103" t="e">
        <f ca="true">+IF(AND(ISNUMBER(OFFSET('Sanitation Data'!$G$7,0,10*ROW('Sanitation Data'!G143))),'Data Summary'!DF149="Yes"),OFFSET('Sanitation Data'!$G$7,0,10*ROW('Sanitation Data'!G143)),NA())</f>
        <v>#N/A</v>
      </c>
      <c r="AR149" s="103" t="e">
        <f ca="true">+IF(AND(ISNUMBER(OFFSET('Sanitation Data'!$G$11,0,10*ROW('Sanitation Data'!G143))),'Data Summary'!DG149="Yes"),OFFSET('Sanitation Data'!$G$11,0,10*ROW('Sanitation Data'!G143)),NA())</f>
        <v>#N/A</v>
      </c>
      <c r="AS149" s="103" t="e">
        <f ca="true">+IF(AND(ISNUMBER(OFFSET('Sanitation Data'!$G$12,0,10*ROW('Sanitation Data'!G143))),'Data Summary'!DH149="Yes"),OFFSET('Sanitation Data'!$G$12,0,10*ROW('Sanitation Data'!G143)),NA())</f>
        <v>#N/A</v>
      </c>
      <c r="AT149" s="103" t="e">
        <f ca="true">+IF(AND(ISNUMBER(OFFSET('Sanitation Data'!$G$13,0,10*ROW('Sanitation Data'!G143))),'Data Summary'!DI149="Yes"),OFFSET('Sanitation Data'!$G$13,0,10*ROW('Sanitation Data'!G143)),NA())</f>
        <v>#N/A</v>
      </c>
      <c r="AU149" s="103" t="e">
        <f ca="true">+IF(AND(ISNUMBER(OFFSET('Sanitation Data'!$H$5,0,10*ROW('Sanitation Data'!H143))),'Data Summary'!DJ149="Yes"),100-OFFSET('Sanitation Data'!$H$5,0,10*ROW('Sanitation Data'!H143)),NA())</f>
        <v>#N/A</v>
      </c>
      <c r="AV149" s="103" t="e">
        <f ca="true">+IF(AND(ISNUMBER(OFFSET('Sanitation Data'!$H$7,0,10*ROW('Sanitation Data'!H143))),'Data Summary'!DK149="Yes"),OFFSET('Sanitation Data'!$H$7,0,10*ROW('Sanitation Data'!H143)),NA())</f>
        <v>#N/A</v>
      </c>
      <c r="AW149" s="103" t="e">
        <f ca="true">+IF(AND(ISNUMBER(OFFSET('Sanitation Data'!$H$11,0,10*ROW('Sanitation Data'!H143))),'Data Summary'!DL149="Yes"),OFFSET('Sanitation Data'!$H$11,0,10*ROW('Sanitation Data'!H143)),NA())</f>
        <v>#N/A</v>
      </c>
      <c r="AX149" s="103" t="e">
        <f ca="true">+IF(AND(ISNUMBER(OFFSET('Sanitation Data'!$H$12,0,10*ROW('Sanitation Data'!H143))),'Data Summary'!DM149="Yes"),OFFSET('Sanitation Data'!$H$12,0,10*ROW('Sanitation Data'!H143)),NA())</f>
        <v>#N/A</v>
      </c>
      <c r="AY149" s="103" t="e">
        <f ca="true">+IF(AND(ISNUMBER(OFFSET('Sanitation Data'!$H$13,0,10*ROW('Sanitation Data'!H143))),'Data Summary'!DN149="Yes"),OFFSET('Sanitation Data'!$H$13,0,10*ROW('Sanitation Data'!H143)),NA())</f>
        <v>#N/A</v>
      </c>
      <c r="AZ149" s="108" t="e">
        <f ca="true">+IF(AND(ISNUMBER(OFFSET('Hygiene Data'!$C$6,0,10*ROW('Hygiene Data'!C143))),'Data Summary'!DO149="Yes"),OFFSET('Hygiene Data'!$C$6,0,10*ROW('Hygiene Data'!C143)),NA())</f>
        <v>#N/A</v>
      </c>
      <c r="BA149" s="108" t="e">
        <f ca="true">+IF(AND(ISNUMBER(OFFSET('Hygiene Data'!$C$8,0,10*ROW('Hygiene Data'!C143))),'Data Summary'!DP149="Yes"),OFFSET('Hygiene Data'!$C$8,0,10*ROW('Hygiene Data'!C143)),NA())</f>
        <v>#N/A</v>
      </c>
      <c r="BB149" s="108" t="e">
        <f ca="true">+IF(AND(ISNUMBER(OFFSET('Hygiene Data'!$C$10,0,10*ROW('Hygiene Data'!C143))),'Data Summary'!DQ149="Yes"),OFFSET('Hygiene Data'!$C$10,0,10*ROW('Hygiene Data'!C143)),NA())</f>
        <v>#N/A</v>
      </c>
      <c r="BC149" s="108" t="e">
        <f ca="true">+IF(AND(ISNUMBER(OFFSET('Hygiene Data'!$D$6,0,10*ROW('Hygiene Data'!D143))),'Data Summary'!DR149="Yes"),OFFSET('Hygiene Data'!$D$6,0,10*ROW('Hygiene Data'!D143)),NA())</f>
        <v>#N/A</v>
      </c>
      <c r="BD149" s="108" t="e">
        <f ca="true">+IF(AND(ISNUMBER(OFFSET('Hygiene Data'!$D$8,0,10*ROW('Hygiene Data'!D143))),'Data Summary'!DS149="Yes"),OFFSET('Hygiene Data'!$D$8,0,10*ROW('Hygiene Data'!D143)),NA())</f>
        <v>#N/A</v>
      </c>
      <c r="BE149" s="108" t="e">
        <f ca="true">+IF(AND(ISNUMBER(OFFSET('Hygiene Data'!$D$10,0,10*ROW('Hygiene Data'!D143))),'Data Summary'!DT149="Yes"),OFFSET('Hygiene Data'!$D$10,0,10*ROW('Hygiene Data'!D143)),NA())</f>
        <v>#N/A</v>
      </c>
      <c r="BF149" s="108" t="e">
        <f ca="true">+IF(AND(ISNUMBER(OFFSET('Hygiene Data'!$E$6,0,10*ROW('Hygiene Data'!E143))),'Data Summary'!DU149="Yes"),OFFSET('Hygiene Data'!$E$6,0,10*ROW('Hygiene Data'!E143)),NA())</f>
        <v>#N/A</v>
      </c>
      <c r="BG149" s="108" t="e">
        <f ca="true">+IF(AND(ISNUMBER(OFFSET('Hygiene Data'!$E$8,0,10*ROW('Hygiene Data'!E143))),'Data Summary'!DV149="Yes"),OFFSET('Hygiene Data'!$E$8,0,10*ROW('Hygiene Data'!E143)),NA())</f>
        <v>#N/A</v>
      </c>
      <c r="BH149" s="108" t="e">
        <f ca="true">+IF(AND(ISNUMBER(OFFSET('Hygiene Data'!$E$10,0,10*ROW('Hygiene Data'!E143))),'Data Summary'!DW149="Yes"),OFFSET('Hygiene Data'!$E$10,0,10*ROW('Hygiene Data'!E143)),NA())</f>
        <v>#N/A</v>
      </c>
      <c r="BI149" s="108" t="e">
        <f ca="true">+IF(AND(ISNUMBER(OFFSET('Hygiene Data'!$F$6,0,10*ROW('Hygiene Data'!F143))),'Data Summary'!DX149="Yes"),OFFSET('Hygiene Data'!$F$6,0,10*ROW('Hygiene Data'!F143)),NA())</f>
        <v>#N/A</v>
      </c>
      <c r="BJ149" s="108" t="e">
        <f ca="true">+IF(AND(ISNUMBER(OFFSET('Hygiene Data'!$F$8,0,10*ROW('Hygiene Data'!F143))),'Data Summary'!DY149="Yes"),OFFSET('Hygiene Data'!$F$8,0,10*ROW('Hygiene Data'!F143)),NA())</f>
        <v>#N/A</v>
      </c>
      <c r="BK149" s="108" t="e">
        <f ca="true">+IF(AND(ISNUMBER(OFFSET('Hygiene Data'!$F$10,0,10*ROW('Hygiene Data'!F143))),'Data Summary'!DZ149="Yes"),OFFSET('Hygiene Data'!$F$10,0,10*ROW('Hygiene Data'!F143)),NA())</f>
        <v>#N/A</v>
      </c>
      <c r="BL149" s="108" t="e">
        <f ca="true">+IF(AND(ISNUMBER(OFFSET('Hygiene Data'!$G$6,0,10*ROW('Hygiene Data'!G143))),'Data Summary'!EA149="Yes"),OFFSET('Hygiene Data'!$G$6,0,10*ROW('Hygiene Data'!G143)),NA())</f>
        <v>#N/A</v>
      </c>
      <c r="BM149" s="108" t="e">
        <f ca="true">+IF(AND(ISNUMBER(OFFSET('Hygiene Data'!$G$8,0,10*ROW('Hygiene Data'!G143))),'Data Summary'!EB149="Yes"),OFFSET('Hygiene Data'!$G$8,0,10*ROW('Hygiene Data'!G143)),NA())</f>
        <v>#N/A</v>
      </c>
      <c r="BN149" s="108" t="e">
        <f ca="true">+IF(AND(ISNUMBER(OFFSET('Hygiene Data'!$G$10,0,10*ROW('Hygiene Data'!G143))),'Data Summary'!EC149="Yes"),OFFSET('Hygiene Data'!$G$10,0,10*ROW('Hygiene Data'!G143)),NA())</f>
        <v>#N/A</v>
      </c>
      <c r="BO149" s="108" t="e">
        <f ca="true">+IF(AND(ISNUMBER(OFFSET('Hygiene Data'!$H$6,0,10*ROW('Hygiene Data'!H143))),'Data Summary'!ED149="Yes"),OFFSET('Hygiene Data'!$H$6,0,10*ROW('Hygiene Data'!H143)),NA())</f>
        <v>#N/A</v>
      </c>
      <c r="BP149" s="108" t="e">
        <f ca="true">+IF(AND(ISNUMBER(OFFSET('Hygiene Data'!$H$8,0,10*ROW('Hygiene Data'!H143))),'Data Summary'!EE149="Yes"),OFFSET('Hygiene Data'!$H$8,0,10*ROW('Hygiene Data'!H143)),NA())</f>
        <v>#N/A</v>
      </c>
      <c r="BQ149" s="108" t="e">
        <f ca="true">+IF(AND(ISNUMBER(OFFSET('Hygiene Data'!$H$10,0,10*ROW('Hygiene Data'!H143))),'Data Summary'!EF149="Yes"),OFFSET('Hygiene Data'!$H$10,0,10*ROW('Hygiene Data'!H143)),NA())</f>
        <v>#N/A</v>
      </c>
    </row>
    <row r="150" x14ac:dyDescent="0.2">
      <c r="A150" s="56" t="e">
        <f ca="true">+IF(OFFSET('Water Data'!$B$1,0,10*ROW('Water Data'!B144))="",NA(),OFFSET('Water Data'!$B$1,0,10*ROW('Water Data'!B144)))</f>
        <v>#N/A</v>
      </c>
      <c r="B150" s="56" t="e">
        <f ca="true">+IF(OFFSET('Water Data'!$A$3,0,10*ROW('Water Data'!A147))="",NA(),OFFSET('Water Data'!$A$3,0,10*ROW('Water Data'!A147)))</f>
        <v>#N/A</v>
      </c>
      <c r="C150" s="56" t="e">
        <f ca="true">+IF(OFFSET('Water Data'!$C$3,0,10*ROW('Water Data'!C147))="",NA(),OFFSET('Water Data'!$C$3,0,10*ROW('Water Data'!C147)))</f>
        <v>#N/A</v>
      </c>
      <c r="D150" s="57" t="e">
        <f ca="true">+IF(AND(ISNUMBER(OFFSET('Water Data'!$C$5,0,10*ROW('Water Data'!C144))),'Data Summary'!BS150="Yes"),100-OFFSET('Water Data'!$C$5,0,10*ROW('Water Data'!C144)),NA())</f>
        <v>#N/A</v>
      </c>
      <c r="E150" s="57" t="e">
        <f ca="true">+IF(AND(ISNUMBER(OFFSET('Water Data'!$C$7,0,10*ROW('Water Data'!C144))),'Data Summary'!BT150="Yes"),OFFSET('Water Data'!$C$7,0,10*ROW('Water Data'!C144)),NA())</f>
        <v>#N/A</v>
      </c>
      <c r="F150" s="57" t="e">
        <f ca="true">+IF(AND(ISNUMBER(OFFSET('Water Data'!$C$10,0,10*ROW('Water Data'!C144))),'Data Summary'!BU150="Yes"),OFFSET('Water Data'!$C$10,0,10*ROW('Water Data'!C144)),NA())</f>
        <v>#N/A</v>
      </c>
      <c r="G150" s="57" t="e">
        <f ca="true">+IF(AND(ISNUMBER(OFFSET('Water Data'!$D$5,0,10*ROW('Water Data'!D144))),'Data Summary'!BV150="Yes"),100-OFFSET('Water Data'!$D$5,0,10*ROW('Water Data'!D144)),NA())</f>
        <v>#N/A</v>
      </c>
      <c r="H150" s="57" t="e">
        <f ca="true">+IF(AND(ISNUMBER(OFFSET('Water Data'!$D$7,0,10*ROW('Water Data'!D144))),'Data Summary'!BW150="Yes"),OFFSET('Water Data'!$D$7,0,10*ROW('Water Data'!D144)),NA())</f>
        <v>#N/A</v>
      </c>
      <c r="I150" s="57" t="e">
        <f ca="true">+IF(AND(ISNUMBER(OFFSET('Water Data'!$D$10,0,10*ROW('Water Data'!D144))),'Data Summary'!BX150="Yes"),OFFSET('Water Data'!$D$10,0,10*ROW('Water Data'!D144)),NA())</f>
        <v>#N/A</v>
      </c>
      <c r="J150" s="57" t="e">
        <f ca="true">+IF(AND(ISNUMBER(OFFSET('Water Data'!$E$5,0,10*ROW('Water Data'!E144))),'Data Summary'!BY150="Yes"),100-OFFSET('Water Data'!$E$5,0,10*ROW('Water Data'!E144)),NA())</f>
        <v>#N/A</v>
      </c>
      <c r="K150" s="57" t="e">
        <f ca="true">+IF(AND(ISNUMBER(OFFSET('Water Data'!$E$7,0,10*ROW('Water Data'!E144))),'Data Summary'!BZ150="Yes"),OFFSET('Water Data'!$E$7,0,10*ROW('Water Data'!E144)),NA())</f>
        <v>#N/A</v>
      </c>
      <c r="L150" s="57" t="e">
        <f ca="true">+IF(AND(ISNUMBER(OFFSET('Water Data'!$E$10,0,10*ROW('Water Data'!E144))),'Data Summary'!CA150="Yes"),OFFSET('Water Data'!$E$10,0,10*ROW('Water Data'!E144)),NA())</f>
        <v>#N/A</v>
      </c>
      <c r="M150" s="57" t="e">
        <f ca="true">+IF(AND(ISNUMBER(OFFSET('Water Data'!$F$5,0,10*ROW('Water Data'!F144))),'Data Summary'!CB150="Yes"),100-OFFSET('Water Data'!$F$5,0,10*ROW('Water Data'!F144)),NA())</f>
        <v>#N/A</v>
      </c>
      <c r="N150" s="57" t="e">
        <f ca="true">+IF(AND(ISNUMBER(OFFSET('Water Data'!$F$7,0,10*ROW('Water Data'!F144))),'Data Summary'!CC150="Yes"),OFFSET('Water Data'!$F$7,0,10*ROW('Water Data'!F144)),NA())</f>
        <v>#N/A</v>
      </c>
      <c r="O150" s="57" t="e">
        <f ca="true">+IF(AND(ISNUMBER(OFFSET('Water Data'!$F$10,0,10*ROW('Water Data'!F144))),'Data Summary'!CD150="Yes"),OFFSET('Water Data'!$F$10,0,10*ROW('Water Data'!F144)),NA())</f>
        <v>#N/A</v>
      </c>
      <c r="P150" s="57" t="e">
        <f ca="true">+IF(AND(ISNUMBER(OFFSET('Water Data'!$G$5,0,10*ROW('Water Data'!G144))),'Data Summary'!CE150="Yes"),100-OFFSET('Water Data'!$G$5,0,10*ROW('Water Data'!G144)),NA())</f>
        <v>#N/A</v>
      </c>
      <c r="Q150" s="57" t="e">
        <f ca="true">+IF(AND(ISNUMBER(OFFSET('Water Data'!$G$7,0,10*ROW('Water Data'!G144))),'Data Summary'!CF150="Yes"),OFFSET('Water Data'!$G$7,0,10*ROW('Water Data'!G144)),NA())</f>
        <v>#N/A</v>
      </c>
      <c r="R150" s="57" t="e">
        <f ca="true">+IF(AND(ISNUMBER(OFFSET('Water Data'!$G$10,0,10*ROW('Water Data'!G144))),'Data Summary'!CG150="Yes"),OFFSET('Water Data'!$G$10,0,10*ROW('Water Data'!G144)),NA())</f>
        <v>#N/A</v>
      </c>
      <c r="S150" s="57" t="e">
        <f ca="true">+IF(AND(ISNUMBER(OFFSET('Water Data'!$H$5,0,10*ROW('Water Data'!H144))),'Data Summary'!CH150="Yes"),100-OFFSET('Water Data'!$H$5,0,10*ROW('Water Data'!H144)),NA())</f>
        <v>#N/A</v>
      </c>
      <c r="T150" s="57" t="e">
        <f ca="true">+IF(AND(ISNUMBER(OFFSET('Water Data'!$H$7,0,10*ROW('Water Data'!H144))),'Data Summary'!CI150="Yes"),OFFSET('Water Data'!$H$7,0,10*ROW('Water Data'!H144)),NA())</f>
        <v>#N/A</v>
      </c>
      <c r="U150" s="57" t="e">
        <f ca="true">+IF(AND(ISNUMBER(OFFSET('Water Data'!$H$10,0,10*ROW('Water Data'!H144))),'Data Summary'!CJ150="Yes"),OFFSET('Water Data'!$H$10,0,10*ROW('Water Data'!H144)),NA())</f>
        <v>#N/A</v>
      </c>
      <c r="V150" s="103" t="e">
        <f ca="true">+IF(AND(ISNUMBER(OFFSET('Sanitation Data'!$C$5,0,10*ROW('Sanitation Data'!C144))),'Data Summary'!CK150="Yes"),100-OFFSET('Sanitation Data'!$C$5,0,10*ROW('Sanitation Data'!C144)),NA())</f>
        <v>#N/A</v>
      </c>
      <c r="W150" s="103" t="e">
        <f ca="true">+IF(AND(ISNUMBER(OFFSET('Sanitation Data'!$C$7,0,10*ROW('Sanitation Data'!C144))),'Data Summary'!CL150="Yes"),OFFSET('Sanitation Data'!$C$7,0,10*ROW('Sanitation Data'!C144)),NA())</f>
        <v>#N/A</v>
      </c>
      <c r="X150" s="103" t="e">
        <f ca="true">+IF(AND(ISNUMBER(OFFSET('Sanitation Data'!$C$11,0,10*ROW('Sanitation Data'!C144))),'Data Summary'!CM150="Yes"),OFFSET('Sanitation Data'!$C$11,0,10*ROW('Sanitation Data'!C144)),NA())</f>
        <v>#N/A</v>
      </c>
      <c r="Y150" s="103" t="e">
        <f ca="true">+IF(AND(ISNUMBER(OFFSET('Sanitation Data'!$C$12,0,10*ROW('Sanitation Data'!C144))),'Data Summary'!CN150="Yes"),OFFSET('Sanitation Data'!$C$12,0,10*ROW('Sanitation Data'!C144)),NA())</f>
        <v>#N/A</v>
      </c>
      <c r="Z150" s="103" t="e">
        <f ca="true">+IF(AND(ISNUMBER(OFFSET('Sanitation Data'!$C$13,0,10*ROW('Sanitation Data'!C144))),'Data Summary'!CO150="Yes"),OFFSET('Sanitation Data'!$C$13,0,10*ROW('Sanitation Data'!C144)),NA())</f>
        <v>#N/A</v>
      </c>
      <c r="AA150" s="103" t="e">
        <f ca="true">+IF(AND(ISNUMBER(OFFSET('Sanitation Data'!$D$5,0,10*ROW('Sanitation Data'!D144))),'Data Summary'!CP150="Yes"),100-OFFSET('Sanitation Data'!$D$5,0,10*ROW('Sanitation Data'!D144)),NA())</f>
        <v>#N/A</v>
      </c>
      <c r="AB150" s="103" t="e">
        <f ca="true">+IF(AND(ISNUMBER(OFFSET('Sanitation Data'!$D$7,0,10*ROW('Sanitation Data'!D144))),'Data Summary'!CQ150="Yes"),OFFSET('Sanitation Data'!$D$7,0,10*ROW('Sanitation Data'!D144)),NA())</f>
        <v>#N/A</v>
      </c>
      <c r="AC150" s="103" t="e">
        <f ca="true">+IF(AND(ISNUMBER(OFFSET('Sanitation Data'!$D$11,0,10*ROW('Sanitation Data'!D144))),'Data Summary'!CR150="Yes"),OFFSET('Sanitation Data'!$D$11,0,10*ROW('Sanitation Data'!D144)),NA())</f>
        <v>#N/A</v>
      </c>
      <c r="AD150" s="103" t="e">
        <f ca="true">+IF(AND(ISNUMBER(OFFSET('Sanitation Data'!$D$12,0,10*ROW('Sanitation Data'!D144))),'Data Summary'!CS150="Yes"),OFFSET('Sanitation Data'!$D$12,0,10*ROW('Sanitation Data'!D144)),NA())</f>
        <v>#N/A</v>
      </c>
      <c r="AE150" s="103" t="e">
        <f ca="true">+IF(AND(ISNUMBER(OFFSET('Sanitation Data'!$D$13,0,10*ROW('Sanitation Data'!D144))),'Data Summary'!CT150="Yes"),OFFSET('Sanitation Data'!$D$13,0,10*ROW('Sanitation Data'!D144)),NA())</f>
        <v>#N/A</v>
      </c>
      <c r="AF150" s="103" t="e">
        <f ca="true">+IF(AND(ISNUMBER(OFFSET('Sanitation Data'!$E$5,0,10*ROW('Sanitation Data'!E144))),'Data Summary'!CU150="Yes"),100-OFFSET('Sanitation Data'!$E$5,0,10*ROW('Sanitation Data'!E144)),NA())</f>
        <v>#N/A</v>
      </c>
      <c r="AG150" s="103" t="e">
        <f ca="true">+IF(AND(ISNUMBER(OFFSET('Sanitation Data'!$E$7,0,10*ROW('Sanitation Data'!E144))),'Data Summary'!CV150="Yes"),OFFSET('Sanitation Data'!$E$7,0,10*ROW('Sanitation Data'!E144)),NA())</f>
        <v>#N/A</v>
      </c>
      <c r="AH150" s="103" t="e">
        <f ca="true">+IF(AND(ISNUMBER(OFFSET('Sanitation Data'!$E$11,0,10*ROW('Sanitation Data'!E144))),'Data Summary'!CW150="Yes"),OFFSET('Sanitation Data'!$E$11,0,10*ROW('Sanitation Data'!E144)),NA())</f>
        <v>#N/A</v>
      </c>
      <c r="AI150" s="103" t="e">
        <f ca="true">+IF(AND(ISNUMBER(OFFSET('Sanitation Data'!$E$12,0,10*ROW('Sanitation Data'!E144))),'Data Summary'!CX150="Yes"),OFFSET('Sanitation Data'!$E$12,0,10*ROW('Sanitation Data'!E144)),NA())</f>
        <v>#N/A</v>
      </c>
      <c r="AJ150" s="103" t="e">
        <f ca="true">+IF(AND(ISNUMBER(OFFSET('Sanitation Data'!$E$13,0,10*ROW('Sanitation Data'!E144))),'Data Summary'!CY150="Yes"),OFFSET('Sanitation Data'!$E$13,0,10*ROW('Sanitation Data'!E144)),NA())</f>
        <v>#N/A</v>
      </c>
      <c r="AK150" s="103" t="e">
        <f ca="true">+IF(AND(ISNUMBER(OFFSET('Sanitation Data'!$F$5,0,10*ROW('Sanitation Data'!F144))),'Data Summary'!CZ150="Yes"),100-OFFSET('Sanitation Data'!$F$5,0,10*ROW('Sanitation Data'!F144)),NA())</f>
        <v>#N/A</v>
      </c>
      <c r="AL150" s="103" t="e">
        <f ca="true">+IF(AND(ISNUMBER(OFFSET('Sanitation Data'!$F$7,0,10*ROW('Sanitation Data'!F144))),'Data Summary'!DA150="Yes"),OFFSET('Sanitation Data'!$F$7,0,10*ROW('Sanitation Data'!F144)),NA())</f>
        <v>#N/A</v>
      </c>
      <c r="AM150" s="103" t="e">
        <f ca="true">+IF(AND(ISNUMBER(OFFSET('Sanitation Data'!$F$11,0,10*ROW('Sanitation Data'!F144))),'Data Summary'!DB150="Yes"),OFFSET('Sanitation Data'!$F$11,0,10*ROW('Sanitation Data'!F144)),NA())</f>
        <v>#N/A</v>
      </c>
      <c r="AN150" s="103" t="e">
        <f ca="true">+IF(AND(ISNUMBER(OFFSET('Sanitation Data'!$F$12,0,10*ROW('Sanitation Data'!F144))),'Data Summary'!DC150="Yes"),OFFSET('Sanitation Data'!$F$12,0,10*ROW('Sanitation Data'!F144)),NA())</f>
        <v>#N/A</v>
      </c>
      <c r="AO150" s="103" t="e">
        <f ca="true">+IF(AND(ISNUMBER(OFFSET('Sanitation Data'!$F$13,0,10*ROW('Sanitation Data'!F144))),'Data Summary'!DD150="Yes"),OFFSET('Sanitation Data'!$F$13,0,10*ROW('Sanitation Data'!F144)),NA())</f>
        <v>#N/A</v>
      </c>
      <c r="AP150" s="103" t="e">
        <f ca="true">+IF(AND(ISNUMBER(OFFSET('Sanitation Data'!$G$5,0,10*ROW('Sanitation Data'!G144))),'Data Summary'!DE150="Yes"),100-OFFSET('Sanitation Data'!$G$5,0,10*ROW('Sanitation Data'!G144)),NA())</f>
        <v>#N/A</v>
      </c>
      <c r="AQ150" s="103" t="e">
        <f ca="true">+IF(AND(ISNUMBER(OFFSET('Sanitation Data'!$G$7,0,10*ROW('Sanitation Data'!G144))),'Data Summary'!DF150="Yes"),OFFSET('Sanitation Data'!$G$7,0,10*ROW('Sanitation Data'!G144)),NA())</f>
        <v>#N/A</v>
      </c>
      <c r="AR150" s="103" t="e">
        <f ca="true">+IF(AND(ISNUMBER(OFFSET('Sanitation Data'!$G$11,0,10*ROW('Sanitation Data'!G144))),'Data Summary'!DG150="Yes"),OFFSET('Sanitation Data'!$G$11,0,10*ROW('Sanitation Data'!G144)),NA())</f>
        <v>#N/A</v>
      </c>
      <c r="AS150" s="103" t="e">
        <f ca="true">+IF(AND(ISNUMBER(OFFSET('Sanitation Data'!$G$12,0,10*ROW('Sanitation Data'!G144))),'Data Summary'!DH150="Yes"),OFFSET('Sanitation Data'!$G$12,0,10*ROW('Sanitation Data'!G144)),NA())</f>
        <v>#N/A</v>
      </c>
      <c r="AT150" s="103" t="e">
        <f ca="true">+IF(AND(ISNUMBER(OFFSET('Sanitation Data'!$G$13,0,10*ROW('Sanitation Data'!G144))),'Data Summary'!DI150="Yes"),OFFSET('Sanitation Data'!$G$13,0,10*ROW('Sanitation Data'!G144)),NA())</f>
        <v>#N/A</v>
      </c>
      <c r="AU150" s="103" t="e">
        <f ca="true">+IF(AND(ISNUMBER(OFFSET('Sanitation Data'!$H$5,0,10*ROW('Sanitation Data'!H144))),'Data Summary'!DJ150="Yes"),100-OFFSET('Sanitation Data'!$H$5,0,10*ROW('Sanitation Data'!H144)),NA())</f>
        <v>#N/A</v>
      </c>
      <c r="AV150" s="103" t="e">
        <f ca="true">+IF(AND(ISNUMBER(OFFSET('Sanitation Data'!$H$7,0,10*ROW('Sanitation Data'!H144))),'Data Summary'!DK150="Yes"),OFFSET('Sanitation Data'!$H$7,0,10*ROW('Sanitation Data'!H144)),NA())</f>
        <v>#N/A</v>
      </c>
      <c r="AW150" s="103" t="e">
        <f ca="true">+IF(AND(ISNUMBER(OFFSET('Sanitation Data'!$H$11,0,10*ROW('Sanitation Data'!H144))),'Data Summary'!DL150="Yes"),OFFSET('Sanitation Data'!$H$11,0,10*ROW('Sanitation Data'!H144)),NA())</f>
        <v>#N/A</v>
      </c>
      <c r="AX150" s="103" t="e">
        <f ca="true">+IF(AND(ISNUMBER(OFFSET('Sanitation Data'!$H$12,0,10*ROW('Sanitation Data'!H144))),'Data Summary'!DM150="Yes"),OFFSET('Sanitation Data'!$H$12,0,10*ROW('Sanitation Data'!H144)),NA())</f>
        <v>#N/A</v>
      </c>
      <c r="AY150" s="103" t="e">
        <f ca="true">+IF(AND(ISNUMBER(OFFSET('Sanitation Data'!$H$13,0,10*ROW('Sanitation Data'!H144))),'Data Summary'!DN150="Yes"),OFFSET('Sanitation Data'!$H$13,0,10*ROW('Sanitation Data'!H144)),NA())</f>
        <v>#N/A</v>
      </c>
      <c r="AZ150" s="108" t="e">
        <f ca="true">+IF(AND(ISNUMBER(OFFSET('Hygiene Data'!$C$6,0,10*ROW('Hygiene Data'!C144))),'Data Summary'!DO150="Yes"),OFFSET('Hygiene Data'!$C$6,0,10*ROW('Hygiene Data'!C144)),NA())</f>
        <v>#N/A</v>
      </c>
      <c r="BA150" s="108" t="e">
        <f ca="true">+IF(AND(ISNUMBER(OFFSET('Hygiene Data'!$C$8,0,10*ROW('Hygiene Data'!C144))),'Data Summary'!DP150="Yes"),OFFSET('Hygiene Data'!$C$8,0,10*ROW('Hygiene Data'!C144)),NA())</f>
        <v>#N/A</v>
      </c>
      <c r="BB150" s="108" t="e">
        <f ca="true">+IF(AND(ISNUMBER(OFFSET('Hygiene Data'!$C$10,0,10*ROW('Hygiene Data'!C144))),'Data Summary'!DQ150="Yes"),OFFSET('Hygiene Data'!$C$10,0,10*ROW('Hygiene Data'!C144)),NA())</f>
        <v>#N/A</v>
      </c>
      <c r="BC150" s="108" t="e">
        <f ca="true">+IF(AND(ISNUMBER(OFFSET('Hygiene Data'!$D$6,0,10*ROW('Hygiene Data'!D144))),'Data Summary'!DR150="Yes"),OFFSET('Hygiene Data'!$D$6,0,10*ROW('Hygiene Data'!D144)),NA())</f>
        <v>#N/A</v>
      </c>
      <c r="BD150" s="108" t="e">
        <f ca="true">+IF(AND(ISNUMBER(OFFSET('Hygiene Data'!$D$8,0,10*ROW('Hygiene Data'!D144))),'Data Summary'!DS150="Yes"),OFFSET('Hygiene Data'!$D$8,0,10*ROW('Hygiene Data'!D144)),NA())</f>
        <v>#N/A</v>
      </c>
      <c r="BE150" s="108" t="e">
        <f ca="true">+IF(AND(ISNUMBER(OFFSET('Hygiene Data'!$D$10,0,10*ROW('Hygiene Data'!D144))),'Data Summary'!DT150="Yes"),OFFSET('Hygiene Data'!$D$10,0,10*ROW('Hygiene Data'!D144)),NA())</f>
        <v>#N/A</v>
      </c>
      <c r="BF150" s="108" t="e">
        <f ca="true">+IF(AND(ISNUMBER(OFFSET('Hygiene Data'!$E$6,0,10*ROW('Hygiene Data'!E144))),'Data Summary'!DU150="Yes"),OFFSET('Hygiene Data'!$E$6,0,10*ROW('Hygiene Data'!E144)),NA())</f>
        <v>#N/A</v>
      </c>
      <c r="BG150" s="108" t="e">
        <f ca="true">+IF(AND(ISNUMBER(OFFSET('Hygiene Data'!$E$8,0,10*ROW('Hygiene Data'!E144))),'Data Summary'!DV150="Yes"),OFFSET('Hygiene Data'!$E$8,0,10*ROW('Hygiene Data'!E144)),NA())</f>
        <v>#N/A</v>
      </c>
      <c r="BH150" s="108" t="e">
        <f ca="true">+IF(AND(ISNUMBER(OFFSET('Hygiene Data'!$E$10,0,10*ROW('Hygiene Data'!E144))),'Data Summary'!DW150="Yes"),OFFSET('Hygiene Data'!$E$10,0,10*ROW('Hygiene Data'!E144)),NA())</f>
        <v>#N/A</v>
      </c>
      <c r="BI150" s="108" t="e">
        <f ca="true">+IF(AND(ISNUMBER(OFFSET('Hygiene Data'!$F$6,0,10*ROW('Hygiene Data'!F144))),'Data Summary'!DX150="Yes"),OFFSET('Hygiene Data'!$F$6,0,10*ROW('Hygiene Data'!F144)),NA())</f>
        <v>#N/A</v>
      </c>
      <c r="BJ150" s="108" t="e">
        <f ca="true">+IF(AND(ISNUMBER(OFFSET('Hygiene Data'!$F$8,0,10*ROW('Hygiene Data'!F144))),'Data Summary'!DY150="Yes"),OFFSET('Hygiene Data'!$F$8,0,10*ROW('Hygiene Data'!F144)),NA())</f>
        <v>#N/A</v>
      </c>
      <c r="BK150" s="108" t="e">
        <f ca="true">+IF(AND(ISNUMBER(OFFSET('Hygiene Data'!$F$10,0,10*ROW('Hygiene Data'!F144))),'Data Summary'!DZ150="Yes"),OFFSET('Hygiene Data'!$F$10,0,10*ROW('Hygiene Data'!F144)),NA())</f>
        <v>#N/A</v>
      </c>
      <c r="BL150" s="108" t="e">
        <f ca="true">+IF(AND(ISNUMBER(OFFSET('Hygiene Data'!$G$6,0,10*ROW('Hygiene Data'!G144))),'Data Summary'!EA150="Yes"),OFFSET('Hygiene Data'!$G$6,0,10*ROW('Hygiene Data'!G144)),NA())</f>
        <v>#N/A</v>
      </c>
      <c r="BM150" s="108" t="e">
        <f ca="true">+IF(AND(ISNUMBER(OFFSET('Hygiene Data'!$G$8,0,10*ROW('Hygiene Data'!G144))),'Data Summary'!EB150="Yes"),OFFSET('Hygiene Data'!$G$8,0,10*ROW('Hygiene Data'!G144)),NA())</f>
        <v>#N/A</v>
      </c>
      <c r="BN150" s="108" t="e">
        <f ca="true">+IF(AND(ISNUMBER(OFFSET('Hygiene Data'!$G$10,0,10*ROW('Hygiene Data'!G144))),'Data Summary'!EC150="Yes"),OFFSET('Hygiene Data'!$G$10,0,10*ROW('Hygiene Data'!G144)),NA())</f>
        <v>#N/A</v>
      </c>
      <c r="BO150" s="108" t="e">
        <f ca="true">+IF(AND(ISNUMBER(OFFSET('Hygiene Data'!$H$6,0,10*ROW('Hygiene Data'!H144))),'Data Summary'!ED150="Yes"),OFFSET('Hygiene Data'!$H$6,0,10*ROW('Hygiene Data'!H144)),NA())</f>
        <v>#N/A</v>
      </c>
      <c r="BP150" s="108" t="e">
        <f ca="true">+IF(AND(ISNUMBER(OFFSET('Hygiene Data'!$H$8,0,10*ROW('Hygiene Data'!H144))),'Data Summary'!EE150="Yes"),OFFSET('Hygiene Data'!$H$8,0,10*ROW('Hygiene Data'!H144)),NA())</f>
        <v>#N/A</v>
      </c>
      <c r="BQ150" s="108" t="e">
        <f ca="true">+IF(AND(ISNUMBER(OFFSET('Hygiene Data'!$H$10,0,10*ROW('Hygiene Data'!H144))),'Data Summary'!EF150="Yes"),OFFSET('Hygiene Data'!$H$10,0,10*ROW('Hygiene Data'!H144)),NA())</f>
        <v>#N/A</v>
      </c>
    </row>
    <row r="151" x14ac:dyDescent="0.2">
      <c r="A151" s="56" t="e">
        <f ca="true">+IF(OFFSET('Water Data'!$B$1,0,10*ROW('Water Data'!B145))="",NA(),OFFSET('Water Data'!$B$1,0,10*ROW('Water Data'!B145)))</f>
        <v>#N/A</v>
      </c>
      <c r="B151" s="56" t="e">
        <f ca="true">+IF(OFFSET('Water Data'!$A$3,0,10*ROW('Water Data'!A148))="",NA(),OFFSET('Water Data'!$A$3,0,10*ROW('Water Data'!A148)))</f>
        <v>#N/A</v>
      </c>
      <c r="C151" s="56" t="e">
        <f ca="true">+IF(OFFSET('Water Data'!$C$3,0,10*ROW('Water Data'!C148))="",NA(),OFFSET('Water Data'!$C$3,0,10*ROW('Water Data'!C148)))</f>
        <v>#N/A</v>
      </c>
      <c r="D151" s="57" t="e">
        <f ca="true">+IF(AND(ISNUMBER(OFFSET('Water Data'!$C$5,0,10*ROW('Water Data'!C145))),'Data Summary'!BS151="Yes"),100-OFFSET('Water Data'!$C$5,0,10*ROW('Water Data'!C145)),NA())</f>
        <v>#N/A</v>
      </c>
      <c r="E151" s="57" t="e">
        <f ca="true">+IF(AND(ISNUMBER(OFFSET('Water Data'!$C$7,0,10*ROW('Water Data'!C145))),'Data Summary'!BT151="Yes"),OFFSET('Water Data'!$C$7,0,10*ROW('Water Data'!C145)),NA())</f>
        <v>#N/A</v>
      </c>
      <c r="F151" s="57" t="e">
        <f ca="true">+IF(AND(ISNUMBER(OFFSET('Water Data'!$C$10,0,10*ROW('Water Data'!C145))),'Data Summary'!BU151="Yes"),OFFSET('Water Data'!$C$10,0,10*ROW('Water Data'!C145)),NA())</f>
        <v>#N/A</v>
      </c>
      <c r="G151" s="57" t="e">
        <f ca="true">+IF(AND(ISNUMBER(OFFSET('Water Data'!$D$5,0,10*ROW('Water Data'!D145))),'Data Summary'!BV151="Yes"),100-OFFSET('Water Data'!$D$5,0,10*ROW('Water Data'!D145)),NA())</f>
        <v>#N/A</v>
      </c>
      <c r="H151" s="57" t="e">
        <f ca="true">+IF(AND(ISNUMBER(OFFSET('Water Data'!$D$7,0,10*ROW('Water Data'!D145))),'Data Summary'!BW151="Yes"),OFFSET('Water Data'!$D$7,0,10*ROW('Water Data'!D145)),NA())</f>
        <v>#N/A</v>
      </c>
      <c r="I151" s="57" t="e">
        <f ca="true">+IF(AND(ISNUMBER(OFFSET('Water Data'!$D$10,0,10*ROW('Water Data'!D145))),'Data Summary'!BX151="Yes"),OFFSET('Water Data'!$D$10,0,10*ROW('Water Data'!D145)),NA())</f>
        <v>#N/A</v>
      </c>
      <c r="J151" s="57" t="e">
        <f ca="true">+IF(AND(ISNUMBER(OFFSET('Water Data'!$E$5,0,10*ROW('Water Data'!E145))),'Data Summary'!BY151="Yes"),100-OFFSET('Water Data'!$E$5,0,10*ROW('Water Data'!E145)),NA())</f>
        <v>#N/A</v>
      </c>
      <c r="K151" s="57" t="e">
        <f ca="true">+IF(AND(ISNUMBER(OFFSET('Water Data'!$E$7,0,10*ROW('Water Data'!E145))),'Data Summary'!BZ151="Yes"),OFFSET('Water Data'!$E$7,0,10*ROW('Water Data'!E145)),NA())</f>
        <v>#N/A</v>
      </c>
      <c r="L151" s="57" t="e">
        <f ca="true">+IF(AND(ISNUMBER(OFFSET('Water Data'!$E$10,0,10*ROW('Water Data'!E145))),'Data Summary'!CA151="Yes"),OFFSET('Water Data'!$E$10,0,10*ROW('Water Data'!E145)),NA())</f>
        <v>#N/A</v>
      </c>
      <c r="M151" s="57" t="e">
        <f ca="true">+IF(AND(ISNUMBER(OFFSET('Water Data'!$F$5,0,10*ROW('Water Data'!F145))),'Data Summary'!CB151="Yes"),100-OFFSET('Water Data'!$F$5,0,10*ROW('Water Data'!F145)),NA())</f>
        <v>#N/A</v>
      </c>
      <c r="N151" s="57" t="e">
        <f ca="true">+IF(AND(ISNUMBER(OFFSET('Water Data'!$F$7,0,10*ROW('Water Data'!F145))),'Data Summary'!CC151="Yes"),OFFSET('Water Data'!$F$7,0,10*ROW('Water Data'!F145)),NA())</f>
        <v>#N/A</v>
      </c>
      <c r="O151" s="57" t="e">
        <f ca="true">+IF(AND(ISNUMBER(OFFSET('Water Data'!$F$10,0,10*ROW('Water Data'!F145))),'Data Summary'!CD151="Yes"),OFFSET('Water Data'!$F$10,0,10*ROW('Water Data'!F145)),NA())</f>
        <v>#N/A</v>
      </c>
      <c r="P151" s="57" t="e">
        <f ca="true">+IF(AND(ISNUMBER(OFFSET('Water Data'!$G$5,0,10*ROW('Water Data'!G145))),'Data Summary'!CE151="Yes"),100-OFFSET('Water Data'!$G$5,0,10*ROW('Water Data'!G145)),NA())</f>
        <v>#N/A</v>
      </c>
      <c r="Q151" s="57" t="e">
        <f ca="true">+IF(AND(ISNUMBER(OFFSET('Water Data'!$G$7,0,10*ROW('Water Data'!G145))),'Data Summary'!CF151="Yes"),OFFSET('Water Data'!$G$7,0,10*ROW('Water Data'!G145)),NA())</f>
        <v>#N/A</v>
      </c>
      <c r="R151" s="57" t="e">
        <f ca="true">+IF(AND(ISNUMBER(OFFSET('Water Data'!$G$10,0,10*ROW('Water Data'!G145))),'Data Summary'!CG151="Yes"),OFFSET('Water Data'!$G$10,0,10*ROW('Water Data'!G145)),NA())</f>
        <v>#N/A</v>
      </c>
      <c r="S151" s="57" t="e">
        <f ca="true">+IF(AND(ISNUMBER(OFFSET('Water Data'!$H$5,0,10*ROW('Water Data'!H145))),'Data Summary'!CH151="Yes"),100-OFFSET('Water Data'!$H$5,0,10*ROW('Water Data'!H145)),NA())</f>
        <v>#N/A</v>
      </c>
      <c r="T151" s="57" t="e">
        <f ca="true">+IF(AND(ISNUMBER(OFFSET('Water Data'!$H$7,0,10*ROW('Water Data'!H145))),'Data Summary'!CI151="Yes"),OFFSET('Water Data'!$H$7,0,10*ROW('Water Data'!H145)),NA())</f>
        <v>#N/A</v>
      </c>
      <c r="U151" s="57" t="e">
        <f ca="true">+IF(AND(ISNUMBER(OFFSET('Water Data'!$H$10,0,10*ROW('Water Data'!H145))),'Data Summary'!CJ151="Yes"),OFFSET('Water Data'!$H$10,0,10*ROW('Water Data'!H145)),NA())</f>
        <v>#N/A</v>
      </c>
      <c r="V151" s="103" t="e">
        <f ca="true">+IF(AND(ISNUMBER(OFFSET('Sanitation Data'!$C$5,0,10*ROW('Sanitation Data'!C145))),'Data Summary'!CK151="Yes"),100-OFFSET('Sanitation Data'!$C$5,0,10*ROW('Sanitation Data'!C145)),NA())</f>
        <v>#N/A</v>
      </c>
      <c r="W151" s="103" t="e">
        <f ca="true">+IF(AND(ISNUMBER(OFFSET('Sanitation Data'!$C$7,0,10*ROW('Sanitation Data'!C145))),'Data Summary'!CL151="Yes"),OFFSET('Sanitation Data'!$C$7,0,10*ROW('Sanitation Data'!C145)),NA())</f>
        <v>#N/A</v>
      </c>
      <c r="X151" s="103" t="e">
        <f ca="true">+IF(AND(ISNUMBER(OFFSET('Sanitation Data'!$C$11,0,10*ROW('Sanitation Data'!C145))),'Data Summary'!CM151="Yes"),OFFSET('Sanitation Data'!$C$11,0,10*ROW('Sanitation Data'!C145)),NA())</f>
        <v>#N/A</v>
      </c>
      <c r="Y151" s="103" t="e">
        <f ca="true">+IF(AND(ISNUMBER(OFFSET('Sanitation Data'!$C$12,0,10*ROW('Sanitation Data'!C145))),'Data Summary'!CN151="Yes"),OFFSET('Sanitation Data'!$C$12,0,10*ROW('Sanitation Data'!C145)),NA())</f>
        <v>#N/A</v>
      </c>
      <c r="Z151" s="103" t="e">
        <f ca="true">+IF(AND(ISNUMBER(OFFSET('Sanitation Data'!$C$13,0,10*ROW('Sanitation Data'!C145))),'Data Summary'!CO151="Yes"),OFFSET('Sanitation Data'!$C$13,0,10*ROW('Sanitation Data'!C145)),NA())</f>
        <v>#N/A</v>
      </c>
      <c r="AA151" s="103" t="e">
        <f ca="true">+IF(AND(ISNUMBER(OFFSET('Sanitation Data'!$D$5,0,10*ROW('Sanitation Data'!D145))),'Data Summary'!CP151="Yes"),100-OFFSET('Sanitation Data'!$D$5,0,10*ROW('Sanitation Data'!D145)),NA())</f>
        <v>#N/A</v>
      </c>
      <c r="AB151" s="103" t="e">
        <f ca="true">+IF(AND(ISNUMBER(OFFSET('Sanitation Data'!$D$7,0,10*ROW('Sanitation Data'!D145))),'Data Summary'!CQ151="Yes"),OFFSET('Sanitation Data'!$D$7,0,10*ROW('Sanitation Data'!D145)),NA())</f>
        <v>#N/A</v>
      </c>
      <c r="AC151" s="103" t="e">
        <f ca="true">+IF(AND(ISNUMBER(OFFSET('Sanitation Data'!$D$11,0,10*ROW('Sanitation Data'!D145))),'Data Summary'!CR151="Yes"),OFFSET('Sanitation Data'!$D$11,0,10*ROW('Sanitation Data'!D145)),NA())</f>
        <v>#N/A</v>
      </c>
      <c r="AD151" s="103" t="e">
        <f ca="true">+IF(AND(ISNUMBER(OFFSET('Sanitation Data'!$D$12,0,10*ROW('Sanitation Data'!D145))),'Data Summary'!CS151="Yes"),OFFSET('Sanitation Data'!$D$12,0,10*ROW('Sanitation Data'!D145)),NA())</f>
        <v>#N/A</v>
      </c>
      <c r="AE151" s="103" t="e">
        <f ca="true">+IF(AND(ISNUMBER(OFFSET('Sanitation Data'!$D$13,0,10*ROW('Sanitation Data'!D145))),'Data Summary'!CT151="Yes"),OFFSET('Sanitation Data'!$D$13,0,10*ROW('Sanitation Data'!D145)),NA())</f>
        <v>#N/A</v>
      </c>
      <c r="AF151" s="103" t="e">
        <f ca="true">+IF(AND(ISNUMBER(OFFSET('Sanitation Data'!$E$5,0,10*ROW('Sanitation Data'!E145))),'Data Summary'!CU151="Yes"),100-OFFSET('Sanitation Data'!$E$5,0,10*ROW('Sanitation Data'!E145)),NA())</f>
        <v>#N/A</v>
      </c>
      <c r="AG151" s="103" t="e">
        <f ca="true">+IF(AND(ISNUMBER(OFFSET('Sanitation Data'!$E$7,0,10*ROW('Sanitation Data'!E145))),'Data Summary'!CV151="Yes"),OFFSET('Sanitation Data'!$E$7,0,10*ROW('Sanitation Data'!E145)),NA())</f>
        <v>#N/A</v>
      </c>
      <c r="AH151" s="103" t="e">
        <f ca="true">+IF(AND(ISNUMBER(OFFSET('Sanitation Data'!$E$11,0,10*ROW('Sanitation Data'!E145))),'Data Summary'!CW151="Yes"),OFFSET('Sanitation Data'!$E$11,0,10*ROW('Sanitation Data'!E145)),NA())</f>
        <v>#N/A</v>
      </c>
      <c r="AI151" s="103" t="e">
        <f ca="true">+IF(AND(ISNUMBER(OFFSET('Sanitation Data'!$E$12,0,10*ROW('Sanitation Data'!E145))),'Data Summary'!CX151="Yes"),OFFSET('Sanitation Data'!$E$12,0,10*ROW('Sanitation Data'!E145)),NA())</f>
        <v>#N/A</v>
      </c>
      <c r="AJ151" s="103" t="e">
        <f ca="true">+IF(AND(ISNUMBER(OFFSET('Sanitation Data'!$E$13,0,10*ROW('Sanitation Data'!E145))),'Data Summary'!CY151="Yes"),OFFSET('Sanitation Data'!$E$13,0,10*ROW('Sanitation Data'!E145)),NA())</f>
        <v>#N/A</v>
      </c>
      <c r="AK151" s="103" t="e">
        <f ca="true">+IF(AND(ISNUMBER(OFFSET('Sanitation Data'!$F$5,0,10*ROW('Sanitation Data'!F145))),'Data Summary'!CZ151="Yes"),100-OFFSET('Sanitation Data'!$F$5,0,10*ROW('Sanitation Data'!F145)),NA())</f>
        <v>#N/A</v>
      </c>
      <c r="AL151" s="103" t="e">
        <f ca="true">+IF(AND(ISNUMBER(OFFSET('Sanitation Data'!$F$7,0,10*ROW('Sanitation Data'!F145))),'Data Summary'!DA151="Yes"),OFFSET('Sanitation Data'!$F$7,0,10*ROW('Sanitation Data'!F145)),NA())</f>
        <v>#N/A</v>
      </c>
      <c r="AM151" s="103" t="e">
        <f ca="true">+IF(AND(ISNUMBER(OFFSET('Sanitation Data'!$F$11,0,10*ROW('Sanitation Data'!F145))),'Data Summary'!DB151="Yes"),OFFSET('Sanitation Data'!$F$11,0,10*ROW('Sanitation Data'!F145)),NA())</f>
        <v>#N/A</v>
      </c>
      <c r="AN151" s="103" t="e">
        <f ca="true">+IF(AND(ISNUMBER(OFFSET('Sanitation Data'!$F$12,0,10*ROW('Sanitation Data'!F145))),'Data Summary'!DC151="Yes"),OFFSET('Sanitation Data'!$F$12,0,10*ROW('Sanitation Data'!F145)),NA())</f>
        <v>#N/A</v>
      </c>
      <c r="AO151" s="103" t="e">
        <f ca="true">+IF(AND(ISNUMBER(OFFSET('Sanitation Data'!$F$13,0,10*ROW('Sanitation Data'!F145))),'Data Summary'!DD151="Yes"),OFFSET('Sanitation Data'!$F$13,0,10*ROW('Sanitation Data'!F145)),NA())</f>
        <v>#N/A</v>
      </c>
      <c r="AP151" s="103" t="e">
        <f ca="true">+IF(AND(ISNUMBER(OFFSET('Sanitation Data'!$G$5,0,10*ROW('Sanitation Data'!G145))),'Data Summary'!DE151="Yes"),100-OFFSET('Sanitation Data'!$G$5,0,10*ROW('Sanitation Data'!G145)),NA())</f>
        <v>#N/A</v>
      </c>
      <c r="AQ151" s="103" t="e">
        <f ca="true">+IF(AND(ISNUMBER(OFFSET('Sanitation Data'!$G$7,0,10*ROW('Sanitation Data'!G145))),'Data Summary'!DF151="Yes"),OFFSET('Sanitation Data'!$G$7,0,10*ROW('Sanitation Data'!G145)),NA())</f>
        <v>#N/A</v>
      </c>
      <c r="AR151" s="103" t="e">
        <f ca="true">+IF(AND(ISNUMBER(OFFSET('Sanitation Data'!$G$11,0,10*ROW('Sanitation Data'!G145))),'Data Summary'!DG151="Yes"),OFFSET('Sanitation Data'!$G$11,0,10*ROW('Sanitation Data'!G145)),NA())</f>
        <v>#N/A</v>
      </c>
      <c r="AS151" s="103" t="e">
        <f ca="true">+IF(AND(ISNUMBER(OFFSET('Sanitation Data'!$G$12,0,10*ROW('Sanitation Data'!G145))),'Data Summary'!DH151="Yes"),OFFSET('Sanitation Data'!$G$12,0,10*ROW('Sanitation Data'!G145)),NA())</f>
        <v>#N/A</v>
      </c>
      <c r="AT151" s="103" t="e">
        <f ca="true">+IF(AND(ISNUMBER(OFFSET('Sanitation Data'!$G$13,0,10*ROW('Sanitation Data'!G145))),'Data Summary'!DI151="Yes"),OFFSET('Sanitation Data'!$G$13,0,10*ROW('Sanitation Data'!G145)),NA())</f>
        <v>#N/A</v>
      </c>
      <c r="AU151" s="103" t="e">
        <f ca="true">+IF(AND(ISNUMBER(OFFSET('Sanitation Data'!$H$5,0,10*ROW('Sanitation Data'!H145))),'Data Summary'!DJ151="Yes"),100-OFFSET('Sanitation Data'!$H$5,0,10*ROW('Sanitation Data'!H145)),NA())</f>
        <v>#N/A</v>
      </c>
      <c r="AV151" s="103" t="e">
        <f ca="true">+IF(AND(ISNUMBER(OFFSET('Sanitation Data'!$H$7,0,10*ROW('Sanitation Data'!H145))),'Data Summary'!DK151="Yes"),OFFSET('Sanitation Data'!$H$7,0,10*ROW('Sanitation Data'!H145)),NA())</f>
        <v>#N/A</v>
      </c>
      <c r="AW151" s="103" t="e">
        <f ca="true">+IF(AND(ISNUMBER(OFFSET('Sanitation Data'!$H$11,0,10*ROW('Sanitation Data'!H145))),'Data Summary'!DL151="Yes"),OFFSET('Sanitation Data'!$H$11,0,10*ROW('Sanitation Data'!H145)),NA())</f>
        <v>#N/A</v>
      </c>
      <c r="AX151" s="103" t="e">
        <f ca="true">+IF(AND(ISNUMBER(OFFSET('Sanitation Data'!$H$12,0,10*ROW('Sanitation Data'!H145))),'Data Summary'!DM151="Yes"),OFFSET('Sanitation Data'!$H$12,0,10*ROW('Sanitation Data'!H145)),NA())</f>
        <v>#N/A</v>
      </c>
      <c r="AY151" s="103" t="e">
        <f ca="true">+IF(AND(ISNUMBER(OFFSET('Sanitation Data'!$H$13,0,10*ROW('Sanitation Data'!H145))),'Data Summary'!DN151="Yes"),OFFSET('Sanitation Data'!$H$13,0,10*ROW('Sanitation Data'!H145)),NA())</f>
        <v>#N/A</v>
      </c>
      <c r="AZ151" s="108" t="e">
        <f ca="true">+IF(AND(ISNUMBER(OFFSET('Hygiene Data'!$C$6,0,10*ROW('Hygiene Data'!C145))),'Data Summary'!DO151="Yes"),OFFSET('Hygiene Data'!$C$6,0,10*ROW('Hygiene Data'!C145)),NA())</f>
        <v>#N/A</v>
      </c>
      <c r="BA151" s="108" t="e">
        <f ca="true">+IF(AND(ISNUMBER(OFFSET('Hygiene Data'!$C$8,0,10*ROW('Hygiene Data'!C145))),'Data Summary'!DP151="Yes"),OFFSET('Hygiene Data'!$C$8,0,10*ROW('Hygiene Data'!C145)),NA())</f>
        <v>#N/A</v>
      </c>
      <c r="BB151" s="108" t="e">
        <f ca="true">+IF(AND(ISNUMBER(OFFSET('Hygiene Data'!$C$10,0,10*ROW('Hygiene Data'!C145))),'Data Summary'!DQ151="Yes"),OFFSET('Hygiene Data'!$C$10,0,10*ROW('Hygiene Data'!C145)),NA())</f>
        <v>#N/A</v>
      </c>
      <c r="BC151" s="108" t="e">
        <f ca="true">+IF(AND(ISNUMBER(OFFSET('Hygiene Data'!$D$6,0,10*ROW('Hygiene Data'!D145))),'Data Summary'!DR151="Yes"),OFFSET('Hygiene Data'!$D$6,0,10*ROW('Hygiene Data'!D145)),NA())</f>
        <v>#N/A</v>
      </c>
      <c r="BD151" s="108" t="e">
        <f ca="true">+IF(AND(ISNUMBER(OFFSET('Hygiene Data'!$D$8,0,10*ROW('Hygiene Data'!D145))),'Data Summary'!DS151="Yes"),OFFSET('Hygiene Data'!$D$8,0,10*ROW('Hygiene Data'!D145)),NA())</f>
        <v>#N/A</v>
      </c>
      <c r="BE151" s="108" t="e">
        <f ca="true">+IF(AND(ISNUMBER(OFFSET('Hygiene Data'!$D$10,0,10*ROW('Hygiene Data'!D145))),'Data Summary'!DT151="Yes"),OFFSET('Hygiene Data'!$D$10,0,10*ROW('Hygiene Data'!D145)),NA())</f>
        <v>#N/A</v>
      </c>
      <c r="BF151" s="108" t="e">
        <f ca="true">+IF(AND(ISNUMBER(OFFSET('Hygiene Data'!$E$6,0,10*ROW('Hygiene Data'!E145))),'Data Summary'!DU151="Yes"),OFFSET('Hygiene Data'!$E$6,0,10*ROW('Hygiene Data'!E145)),NA())</f>
        <v>#N/A</v>
      </c>
      <c r="BG151" s="108" t="e">
        <f ca="true">+IF(AND(ISNUMBER(OFFSET('Hygiene Data'!$E$8,0,10*ROW('Hygiene Data'!E145))),'Data Summary'!DV151="Yes"),OFFSET('Hygiene Data'!$E$8,0,10*ROW('Hygiene Data'!E145)),NA())</f>
        <v>#N/A</v>
      </c>
      <c r="BH151" s="108" t="e">
        <f ca="true">+IF(AND(ISNUMBER(OFFSET('Hygiene Data'!$E$10,0,10*ROW('Hygiene Data'!E145))),'Data Summary'!DW151="Yes"),OFFSET('Hygiene Data'!$E$10,0,10*ROW('Hygiene Data'!E145)),NA())</f>
        <v>#N/A</v>
      </c>
      <c r="BI151" s="108" t="e">
        <f ca="true">+IF(AND(ISNUMBER(OFFSET('Hygiene Data'!$F$6,0,10*ROW('Hygiene Data'!F145))),'Data Summary'!DX151="Yes"),OFFSET('Hygiene Data'!$F$6,0,10*ROW('Hygiene Data'!F145)),NA())</f>
        <v>#N/A</v>
      </c>
      <c r="BJ151" s="108" t="e">
        <f ca="true">+IF(AND(ISNUMBER(OFFSET('Hygiene Data'!$F$8,0,10*ROW('Hygiene Data'!F145))),'Data Summary'!DY151="Yes"),OFFSET('Hygiene Data'!$F$8,0,10*ROW('Hygiene Data'!F145)),NA())</f>
        <v>#N/A</v>
      </c>
      <c r="BK151" s="108" t="e">
        <f ca="true">+IF(AND(ISNUMBER(OFFSET('Hygiene Data'!$F$10,0,10*ROW('Hygiene Data'!F145))),'Data Summary'!DZ151="Yes"),OFFSET('Hygiene Data'!$F$10,0,10*ROW('Hygiene Data'!F145)),NA())</f>
        <v>#N/A</v>
      </c>
      <c r="BL151" s="108" t="e">
        <f ca="true">+IF(AND(ISNUMBER(OFFSET('Hygiene Data'!$G$6,0,10*ROW('Hygiene Data'!G145))),'Data Summary'!EA151="Yes"),OFFSET('Hygiene Data'!$G$6,0,10*ROW('Hygiene Data'!G145)),NA())</f>
        <v>#N/A</v>
      </c>
      <c r="BM151" s="108" t="e">
        <f ca="true">+IF(AND(ISNUMBER(OFFSET('Hygiene Data'!$G$8,0,10*ROW('Hygiene Data'!G145))),'Data Summary'!EB151="Yes"),OFFSET('Hygiene Data'!$G$8,0,10*ROW('Hygiene Data'!G145)),NA())</f>
        <v>#N/A</v>
      </c>
      <c r="BN151" s="108" t="e">
        <f ca="true">+IF(AND(ISNUMBER(OFFSET('Hygiene Data'!$G$10,0,10*ROW('Hygiene Data'!G145))),'Data Summary'!EC151="Yes"),OFFSET('Hygiene Data'!$G$10,0,10*ROW('Hygiene Data'!G145)),NA())</f>
        <v>#N/A</v>
      </c>
      <c r="BO151" s="108" t="e">
        <f ca="true">+IF(AND(ISNUMBER(OFFSET('Hygiene Data'!$H$6,0,10*ROW('Hygiene Data'!H145))),'Data Summary'!ED151="Yes"),OFFSET('Hygiene Data'!$H$6,0,10*ROW('Hygiene Data'!H145)),NA())</f>
        <v>#N/A</v>
      </c>
      <c r="BP151" s="108" t="e">
        <f ca="true">+IF(AND(ISNUMBER(OFFSET('Hygiene Data'!$H$8,0,10*ROW('Hygiene Data'!H145))),'Data Summary'!EE151="Yes"),OFFSET('Hygiene Data'!$H$8,0,10*ROW('Hygiene Data'!H145)),NA())</f>
        <v>#N/A</v>
      </c>
      <c r="BQ151" s="108" t="e">
        <f ca="true">+IF(AND(ISNUMBER(OFFSET('Hygiene Data'!$H$10,0,10*ROW('Hygiene Data'!H145))),'Data Summary'!EF151="Yes"),OFFSET('Hygiene Data'!$H$10,0,10*ROW('Hygiene Data'!H145)),NA())</f>
        <v>#N/A</v>
      </c>
    </row>
    <row r="152" x14ac:dyDescent="0.2">
      <c r="A152" s="56" t="e">
        <f ca="true">+IF(OFFSET('Water Data'!$B$1,0,10*ROW('Water Data'!B146))="",NA(),OFFSET('Water Data'!$B$1,0,10*ROW('Water Data'!B146)))</f>
        <v>#N/A</v>
      </c>
      <c r="B152" s="56" t="e">
        <f ca="true">+IF(OFFSET('Water Data'!$A$3,0,10*ROW('Water Data'!A149))="",NA(),OFFSET('Water Data'!$A$3,0,10*ROW('Water Data'!A149)))</f>
        <v>#N/A</v>
      </c>
      <c r="C152" s="56" t="e">
        <f ca="true">+IF(OFFSET('Water Data'!$C$3,0,10*ROW('Water Data'!C149))="",NA(),OFFSET('Water Data'!$C$3,0,10*ROW('Water Data'!C149)))</f>
        <v>#N/A</v>
      </c>
      <c r="D152" s="57" t="e">
        <f ca="true">+IF(AND(ISNUMBER(OFFSET('Water Data'!$C$5,0,10*ROW('Water Data'!C146))),'Data Summary'!BS152="Yes"),100-OFFSET('Water Data'!$C$5,0,10*ROW('Water Data'!C146)),NA())</f>
        <v>#N/A</v>
      </c>
      <c r="E152" s="57" t="e">
        <f ca="true">+IF(AND(ISNUMBER(OFFSET('Water Data'!$C$7,0,10*ROW('Water Data'!C146))),'Data Summary'!BT152="Yes"),OFFSET('Water Data'!$C$7,0,10*ROW('Water Data'!C146)),NA())</f>
        <v>#N/A</v>
      </c>
      <c r="F152" s="57" t="e">
        <f ca="true">+IF(AND(ISNUMBER(OFFSET('Water Data'!$C$10,0,10*ROW('Water Data'!C146))),'Data Summary'!BU152="Yes"),OFFSET('Water Data'!$C$10,0,10*ROW('Water Data'!C146)),NA())</f>
        <v>#N/A</v>
      </c>
      <c r="G152" s="57" t="e">
        <f ca="true">+IF(AND(ISNUMBER(OFFSET('Water Data'!$D$5,0,10*ROW('Water Data'!D146))),'Data Summary'!BV152="Yes"),100-OFFSET('Water Data'!$D$5,0,10*ROW('Water Data'!D146)),NA())</f>
        <v>#N/A</v>
      </c>
      <c r="H152" s="57" t="e">
        <f ca="true">+IF(AND(ISNUMBER(OFFSET('Water Data'!$D$7,0,10*ROW('Water Data'!D146))),'Data Summary'!BW152="Yes"),OFFSET('Water Data'!$D$7,0,10*ROW('Water Data'!D146)),NA())</f>
        <v>#N/A</v>
      </c>
      <c r="I152" s="57" t="e">
        <f ca="true">+IF(AND(ISNUMBER(OFFSET('Water Data'!$D$10,0,10*ROW('Water Data'!D146))),'Data Summary'!BX152="Yes"),OFFSET('Water Data'!$D$10,0,10*ROW('Water Data'!D146)),NA())</f>
        <v>#N/A</v>
      </c>
      <c r="J152" s="57" t="e">
        <f ca="true">+IF(AND(ISNUMBER(OFFSET('Water Data'!$E$5,0,10*ROW('Water Data'!E146))),'Data Summary'!BY152="Yes"),100-OFFSET('Water Data'!$E$5,0,10*ROW('Water Data'!E146)),NA())</f>
        <v>#N/A</v>
      </c>
      <c r="K152" s="57" t="e">
        <f ca="true">+IF(AND(ISNUMBER(OFFSET('Water Data'!$E$7,0,10*ROW('Water Data'!E146))),'Data Summary'!BZ152="Yes"),OFFSET('Water Data'!$E$7,0,10*ROW('Water Data'!E146)),NA())</f>
        <v>#N/A</v>
      </c>
      <c r="L152" s="57" t="e">
        <f ca="true">+IF(AND(ISNUMBER(OFFSET('Water Data'!$E$10,0,10*ROW('Water Data'!E146))),'Data Summary'!CA152="Yes"),OFFSET('Water Data'!$E$10,0,10*ROW('Water Data'!E146)),NA())</f>
        <v>#N/A</v>
      </c>
      <c r="M152" s="57" t="e">
        <f ca="true">+IF(AND(ISNUMBER(OFFSET('Water Data'!$F$5,0,10*ROW('Water Data'!F146))),'Data Summary'!CB152="Yes"),100-OFFSET('Water Data'!$F$5,0,10*ROW('Water Data'!F146)),NA())</f>
        <v>#N/A</v>
      </c>
      <c r="N152" s="57" t="e">
        <f ca="true">+IF(AND(ISNUMBER(OFFSET('Water Data'!$F$7,0,10*ROW('Water Data'!F146))),'Data Summary'!CC152="Yes"),OFFSET('Water Data'!$F$7,0,10*ROW('Water Data'!F146)),NA())</f>
        <v>#N/A</v>
      </c>
      <c r="O152" s="57" t="e">
        <f ca="true">+IF(AND(ISNUMBER(OFFSET('Water Data'!$F$10,0,10*ROW('Water Data'!F146))),'Data Summary'!CD152="Yes"),OFFSET('Water Data'!$F$10,0,10*ROW('Water Data'!F146)),NA())</f>
        <v>#N/A</v>
      </c>
      <c r="P152" s="57" t="e">
        <f ca="true">+IF(AND(ISNUMBER(OFFSET('Water Data'!$G$5,0,10*ROW('Water Data'!G146))),'Data Summary'!CE152="Yes"),100-OFFSET('Water Data'!$G$5,0,10*ROW('Water Data'!G146)),NA())</f>
        <v>#N/A</v>
      </c>
      <c r="Q152" s="57" t="e">
        <f ca="true">+IF(AND(ISNUMBER(OFFSET('Water Data'!$G$7,0,10*ROW('Water Data'!G146))),'Data Summary'!CF152="Yes"),OFFSET('Water Data'!$G$7,0,10*ROW('Water Data'!G146)),NA())</f>
        <v>#N/A</v>
      </c>
      <c r="R152" s="57" t="e">
        <f ca="true">+IF(AND(ISNUMBER(OFFSET('Water Data'!$G$10,0,10*ROW('Water Data'!G146))),'Data Summary'!CG152="Yes"),OFFSET('Water Data'!$G$10,0,10*ROW('Water Data'!G146)),NA())</f>
        <v>#N/A</v>
      </c>
      <c r="S152" s="57" t="e">
        <f ca="true">+IF(AND(ISNUMBER(OFFSET('Water Data'!$H$5,0,10*ROW('Water Data'!H146))),'Data Summary'!CH152="Yes"),100-OFFSET('Water Data'!$H$5,0,10*ROW('Water Data'!H146)),NA())</f>
        <v>#N/A</v>
      </c>
      <c r="T152" s="57" t="e">
        <f ca="true">+IF(AND(ISNUMBER(OFFSET('Water Data'!$H$7,0,10*ROW('Water Data'!H146))),'Data Summary'!CI152="Yes"),OFFSET('Water Data'!$H$7,0,10*ROW('Water Data'!H146)),NA())</f>
        <v>#N/A</v>
      </c>
      <c r="U152" s="57" t="e">
        <f ca="true">+IF(AND(ISNUMBER(OFFSET('Water Data'!$H$10,0,10*ROW('Water Data'!H146))),'Data Summary'!CJ152="Yes"),OFFSET('Water Data'!$H$10,0,10*ROW('Water Data'!H146)),NA())</f>
        <v>#N/A</v>
      </c>
      <c r="V152" s="103" t="e">
        <f ca="true">+IF(AND(ISNUMBER(OFFSET('Sanitation Data'!$C$5,0,10*ROW('Sanitation Data'!C146))),'Data Summary'!CK152="Yes"),100-OFFSET('Sanitation Data'!$C$5,0,10*ROW('Sanitation Data'!C146)),NA())</f>
        <v>#N/A</v>
      </c>
      <c r="W152" s="103" t="e">
        <f ca="true">+IF(AND(ISNUMBER(OFFSET('Sanitation Data'!$C$7,0,10*ROW('Sanitation Data'!C146))),'Data Summary'!CL152="Yes"),OFFSET('Sanitation Data'!$C$7,0,10*ROW('Sanitation Data'!C146)),NA())</f>
        <v>#N/A</v>
      </c>
      <c r="X152" s="103" t="e">
        <f ca="true">+IF(AND(ISNUMBER(OFFSET('Sanitation Data'!$C$11,0,10*ROW('Sanitation Data'!C146))),'Data Summary'!CM152="Yes"),OFFSET('Sanitation Data'!$C$11,0,10*ROW('Sanitation Data'!C146)),NA())</f>
        <v>#N/A</v>
      </c>
      <c r="Y152" s="103" t="e">
        <f ca="true">+IF(AND(ISNUMBER(OFFSET('Sanitation Data'!$C$12,0,10*ROW('Sanitation Data'!C146))),'Data Summary'!CN152="Yes"),OFFSET('Sanitation Data'!$C$12,0,10*ROW('Sanitation Data'!C146)),NA())</f>
        <v>#N/A</v>
      </c>
      <c r="Z152" s="103" t="e">
        <f ca="true">+IF(AND(ISNUMBER(OFFSET('Sanitation Data'!$C$13,0,10*ROW('Sanitation Data'!C146))),'Data Summary'!CO152="Yes"),OFFSET('Sanitation Data'!$C$13,0,10*ROW('Sanitation Data'!C146)),NA())</f>
        <v>#N/A</v>
      </c>
      <c r="AA152" s="103" t="e">
        <f ca="true">+IF(AND(ISNUMBER(OFFSET('Sanitation Data'!$D$5,0,10*ROW('Sanitation Data'!D146))),'Data Summary'!CP152="Yes"),100-OFFSET('Sanitation Data'!$D$5,0,10*ROW('Sanitation Data'!D146)),NA())</f>
        <v>#N/A</v>
      </c>
      <c r="AB152" s="103" t="e">
        <f ca="true">+IF(AND(ISNUMBER(OFFSET('Sanitation Data'!$D$7,0,10*ROW('Sanitation Data'!D146))),'Data Summary'!CQ152="Yes"),OFFSET('Sanitation Data'!$D$7,0,10*ROW('Sanitation Data'!D146)),NA())</f>
        <v>#N/A</v>
      </c>
      <c r="AC152" s="103" t="e">
        <f ca="true">+IF(AND(ISNUMBER(OFFSET('Sanitation Data'!$D$11,0,10*ROW('Sanitation Data'!D146))),'Data Summary'!CR152="Yes"),OFFSET('Sanitation Data'!$D$11,0,10*ROW('Sanitation Data'!D146)),NA())</f>
        <v>#N/A</v>
      </c>
      <c r="AD152" s="103" t="e">
        <f ca="true">+IF(AND(ISNUMBER(OFFSET('Sanitation Data'!$D$12,0,10*ROW('Sanitation Data'!D146))),'Data Summary'!CS152="Yes"),OFFSET('Sanitation Data'!$D$12,0,10*ROW('Sanitation Data'!D146)),NA())</f>
        <v>#N/A</v>
      </c>
      <c r="AE152" s="103" t="e">
        <f ca="true">+IF(AND(ISNUMBER(OFFSET('Sanitation Data'!$D$13,0,10*ROW('Sanitation Data'!D146))),'Data Summary'!CT152="Yes"),OFFSET('Sanitation Data'!$D$13,0,10*ROW('Sanitation Data'!D146)),NA())</f>
        <v>#N/A</v>
      </c>
      <c r="AF152" s="103" t="e">
        <f ca="true">+IF(AND(ISNUMBER(OFFSET('Sanitation Data'!$E$5,0,10*ROW('Sanitation Data'!E146))),'Data Summary'!CU152="Yes"),100-OFFSET('Sanitation Data'!$E$5,0,10*ROW('Sanitation Data'!E146)),NA())</f>
        <v>#N/A</v>
      </c>
      <c r="AG152" s="103" t="e">
        <f ca="true">+IF(AND(ISNUMBER(OFFSET('Sanitation Data'!$E$7,0,10*ROW('Sanitation Data'!E146))),'Data Summary'!CV152="Yes"),OFFSET('Sanitation Data'!$E$7,0,10*ROW('Sanitation Data'!E146)),NA())</f>
        <v>#N/A</v>
      </c>
      <c r="AH152" s="103" t="e">
        <f ca="true">+IF(AND(ISNUMBER(OFFSET('Sanitation Data'!$E$11,0,10*ROW('Sanitation Data'!E146))),'Data Summary'!CW152="Yes"),OFFSET('Sanitation Data'!$E$11,0,10*ROW('Sanitation Data'!E146)),NA())</f>
        <v>#N/A</v>
      </c>
      <c r="AI152" s="103" t="e">
        <f ca="true">+IF(AND(ISNUMBER(OFFSET('Sanitation Data'!$E$12,0,10*ROW('Sanitation Data'!E146))),'Data Summary'!CX152="Yes"),OFFSET('Sanitation Data'!$E$12,0,10*ROW('Sanitation Data'!E146)),NA())</f>
        <v>#N/A</v>
      </c>
      <c r="AJ152" s="103" t="e">
        <f ca="true">+IF(AND(ISNUMBER(OFFSET('Sanitation Data'!$E$13,0,10*ROW('Sanitation Data'!E146))),'Data Summary'!CY152="Yes"),OFFSET('Sanitation Data'!$E$13,0,10*ROW('Sanitation Data'!E146)),NA())</f>
        <v>#N/A</v>
      </c>
      <c r="AK152" s="103" t="e">
        <f ca="true">+IF(AND(ISNUMBER(OFFSET('Sanitation Data'!$F$5,0,10*ROW('Sanitation Data'!F146))),'Data Summary'!CZ152="Yes"),100-OFFSET('Sanitation Data'!$F$5,0,10*ROW('Sanitation Data'!F146)),NA())</f>
        <v>#N/A</v>
      </c>
      <c r="AL152" s="103" t="e">
        <f ca="true">+IF(AND(ISNUMBER(OFFSET('Sanitation Data'!$F$7,0,10*ROW('Sanitation Data'!F146))),'Data Summary'!DA152="Yes"),OFFSET('Sanitation Data'!$F$7,0,10*ROW('Sanitation Data'!F146)),NA())</f>
        <v>#N/A</v>
      </c>
      <c r="AM152" s="103" t="e">
        <f ca="true">+IF(AND(ISNUMBER(OFFSET('Sanitation Data'!$F$11,0,10*ROW('Sanitation Data'!F146))),'Data Summary'!DB152="Yes"),OFFSET('Sanitation Data'!$F$11,0,10*ROW('Sanitation Data'!F146)),NA())</f>
        <v>#N/A</v>
      </c>
      <c r="AN152" s="103" t="e">
        <f ca="true">+IF(AND(ISNUMBER(OFFSET('Sanitation Data'!$F$12,0,10*ROW('Sanitation Data'!F146))),'Data Summary'!DC152="Yes"),OFFSET('Sanitation Data'!$F$12,0,10*ROW('Sanitation Data'!F146)),NA())</f>
        <v>#N/A</v>
      </c>
      <c r="AO152" s="103" t="e">
        <f ca="true">+IF(AND(ISNUMBER(OFFSET('Sanitation Data'!$F$13,0,10*ROW('Sanitation Data'!F146))),'Data Summary'!DD152="Yes"),OFFSET('Sanitation Data'!$F$13,0,10*ROW('Sanitation Data'!F146)),NA())</f>
        <v>#N/A</v>
      </c>
      <c r="AP152" s="103" t="e">
        <f ca="true">+IF(AND(ISNUMBER(OFFSET('Sanitation Data'!$G$5,0,10*ROW('Sanitation Data'!G146))),'Data Summary'!DE152="Yes"),100-OFFSET('Sanitation Data'!$G$5,0,10*ROW('Sanitation Data'!G146)),NA())</f>
        <v>#N/A</v>
      </c>
      <c r="AQ152" s="103" t="e">
        <f ca="true">+IF(AND(ISNUMBER(OFFSET('Sanitation Data'!$G$7,0,10*ROW('Sanitation Data'!G146))),'Data Summary'!DF152="Yes"),OFFSET('Sanitation Data'!$G$7,0,10*ROW('Sanitation Data'!G146)),NA())</f>
        <v>#N/A</v>
      </c>
      <c r="AR152" s="103" t="e">
        <f ca="true">+IF(AND(ISNUMBER(OFFSET('Sanitation Data'!$G$11,0,10*ROW('Sanitation Data'!G146))),'Data Summary'!DG152="Yes"),OFFSET('Sanitation Data'!$G$11,0,10*ROW('Sanitation Data'!G146)),NA())</f>
        <v>#N/A</v>
      </c>
      <c r="AS152" s="103" t="e">
        <f ca="true">+IF(AND(ISNUMBER(OFFSET('Sanitation Data'!$G$12,0,10*ROW('Sanitation Data'!G146))),'Data Summary'!DH152="Yes"),OFFSET('Sanitation Data'!$G$12,0,10*ROW('Sanitation Data'!G146)),NA())</f>
        <v>#N/A</v>
      </c>
      <c r="AT152" s="103" t="e">
        <f ca="true">+IF(AND(ISNUMBER(OFFSET('Sanitation Data'!$G$13,0,10*ROW('Sanitation Data'!G146))),'Data Summary'!DI152="Yes"),OFFSET('Sanitation Data'!$G$13,0,10*ROW('Sanitation Data'!G146)),NA())</f>
        <v>#N/A</v>
      </c>
      <c r="AU152" s="103" t="e">
        <f ca="true">+IF(AND(ISNUMBER(OFFSET('Sanitation Data'!$H$5,0,10*ROW('Sanitation Data'!H146))),'Data Summary'!DJ152="Yes"),100-OFFSET('Sanitation Data'!$H$5,0,10*ROW('Sanitation Data'!H146)),NA())</f>
        <v>#N/A</v>
      </c>
      <c r="AV152" s="103" t="e">
        <f ca="true">+IF(AND(ISNUMBER(OFFSET('Sanitation Data'!$H$7,0,10*ROW('Sanitation Data'!H146))),'Data Summary'!DK152="Yes"),OFFSET('Sanitation Data'!$H$7,0,10*ROW('Sanitation Data'!H146)),NA())</f>
        <v>#N/A</v>
      </c>
      <c r="AW152" s="103" t="e">
        <f ca="true">+IF(AND(ISNUMBER(OFFSET('Sanitation Data'!$H$11,0,10*ROW('Sanitation Data'!H146))),'Data Summary'!DL152="Yes"),OFFSET('Sanitation Data'!$H$11,0,10*ROW('Sanitation Data'!H146)),NA())</f>
        <v>#N/A</v>
      </c>
      <c r="AX152" s="103" t="e">
        <f ca="true">+IF(AND(ISNUMBER(OFFSET('Sanitation Data'!$H$12,0,10*ROW('Sanitation Data'!H146))),'Data Summary'!DM152="Yes"),OFFSET('Sanitation Data'!$H$12,0,10*ROW('Sanitation Data'!H146)),NA())</f>
        <v>#N/A</v>
      </c>
      <c r="AY152" s="103" t="e">
        <f ca="true">+IF(AND(ISNUMBER(OFFSET('Sanitation Data'!$H$13,0,10*ROW('Sanitation Data'!H146))),'Data Summary'!DN152="Yes"),OFFSET('Sanitation Data'!$H$13,0,10*ROW('Sanitation Data'!H146)),NA())</f>
        <v>#N/A</v>
      </c>
      <c r="AZ152" s="108" t="e">
        <f ca="true">+IF(AND(ISNUMBER(OFFSET('Hygiene Data'!$C$6,0,10*ROW('Hygiene Data'!C146))),'Data Summary'!DO152="Yes"),OFFSET('Hygiene Data'!$C$6,0,10*ROW('Hygiene Data'!C146)),NA())</f>
        <v>#N/A</v>
      </c>
      <c r="BA152" s="108" t="e">
        <f ca="true">+IF(AND(ISNUMBER(OFFSET('Hygiene Data'!$C$8,0,10*ROW('Hygiene Data'!C146))),'Data Summary'!DP152="Yes"),OFFSET('Hygiene Data'!$C$8,0,10*ROW('Hygiene Data'!C146)),NA())</f>
        <v>#N/A</v>
      </c>
      <c r="BB152" s="108" t="e">
        <f ca="true">+IF(AND(ISNUMBER(OFFSET('Hygiene Data'!$C$10,0,10*ROW('Hygiene Data'!C146))),'Data Summary'!DQ152="Yes"),OFFSET('Hygiene Data'!$C$10,0,10*ROW('Hygiene Data'!C146)),NA())</f>
        <v>#N/A</v>
      </c>
      <c r="BC152" s="108" t="e">
        <f ca="true">+IF(AND(ISNUMBER(OFFSET('Hygiene Data'!$D$6,0,10*ROW('Hygiene Data'!D146))),'Data Summary'!DR152="Yes"),OFFSET('Hygiene Data'!$D$6,0,10*ROW('Hygiene Data'!D146)),NA())</f>
        <v>#N/A</v>
      </c>
      <c r="BD152" s="108" t="e">
        <f ca="true">+IF(AND(ISNUMBER(OFFSET('Hygiene Data'!$D$8,0,10*ROW('Hygiene Data'!D146))),'Data Summary'!DS152="Yes"),OFFSET('Hygiene Data'!$D$8,0,10*ROW('Hygiene Data'!D146)),NA())</f>
        <v>#N/A</v>
      </c>
      <c r="BE152" s="108" t="e">
        <f ca="true">+IF(AND(ISNUMBER(OFFSET('Hygiene Data'!$D$10,0,10*ROW('Hygiene Data'!D146))),'Data Summary'!DT152="Yes"),OFFSET('Hygiene Data'!$D$10,0,10*ROW('Hygiene Data'!D146)),NA())</f>
        <v>#N/A</v>
      </c>
      <c r="BF152" s="108" t="e">
        <f ca="true">+IF(AND(ISNUMBER(OFFSET('Hygiene Data'!$E$6,0,10*ROW('Hygiene Data'!E146))),'Data Summary'!DU152="Yes"),OFFSET('Hygiene Data'!$E$6,0,10*ROW('Hygiene Data'!E146)),NA())</f>
        <v>#N/A</v>
      </c>
      <c r="BG152" s="108" t="e">
        <f ca="true">+IF(AND(ISNUMBER(OFFSET('Hygiene Data'!$E$8,0,10*ROW('Hygiene Data'!E146))),'Data Summary'!DV152="Yes"),OFFSET('Hygiene Data'!$E$8,0,10*ROW('Hygiene Data'!E146)),NA())</f>
        <v>#N/A</v>
      </c>
      <c r="BH152" s="108" t="e">
        <f ca="true">+IF(AND(ISNUMBER(OFFSET('Hygiene Data'!$E$10,0,10*ROW('Hygiene Data'!E146))),'Data Summary'!DW152="Yes"),OFFSET('Hygiene Data'!$E$10,0,10*ROW('Hygiene Data'!E146)),NA())</f>
        <v>#N/A</v>
      </c>
      <c r="BI152" s="108" t="e">
        <f ca="true">+IF(AND(ISNUMBER(OFFSET('Hygiene Data'!$F$6,0,10*ROW('Hygiene Data'!F146))),'Data Summary'!DX152="Yes"),OFFSET('Hygiene Data'!$F$6,0,10*ROW('Hygiene Data'!F146)),NA())</f>
        <v>#N/A</v>
      </c>
      <c r="BJ152" s="108" t="e">
        <f ca="true">+IF(AND(ISNUMBER(OFFSET('Hygiene Data'!$F$8,0,10*ROW('Hygiene Data'!F146))),'Data Summary'!DY152="Yes"),OFFSET('Hygiene Data'!$F$8,0,10*ROW('Hygiene Data'!F146)),NA())</f>
        <v>#N/A</v>
      </c>
      <c r="BK152" s="108" t="e">
        <f ca="true">+IF(AND(ISNUMBER(OFFSET('Hygiene Data'!$F$10,0,10*ROW('Hygiene Data'!F146))),'Data Summary'!DZ152="Yes"),OFFSET('Hygiene Data'!$F$10,0,10*ROW('Hygiene Data'!F146)),NA())</f>
        <v>#N/A</v>
      </c>
      <c r="BL152" s="108" t="e">
        <f ca="true">+IF(AND(ISNUMBER(OFFSET('Hygiene Data'!$G$6,0,10*ROW('Hygiene Data'!G146))),'Data Summary'!EA152="Yes"),OFFSET('Hygiene Data'!$G$6,0,10*ROW('Hygiene Data'!G146)),NA())</f>
        <v>#N/A</v>
      </c>
      <c r="BM152" s="108" t="e">
        <f ca="true">+IF(AND(ISNUMBER(OFFSET('Hygiene Data'!$G$8,0,10*ROW('Hygiene Data'!G146))),'Data Summary'!EB152="Yes"),OFFSET('Hygiene Data'!$G$8,0,10*ROW('Hygiene Data'!G146)),NA())</f>
        <v>#N/A</v>
      </c>
      <c r="BN152" s="108" t="e">
        <f ca="true">+IF(AND(ISNUMBER(OFFSET('Hygiene Data'!$G$10,0,10*ROW('Hygiene Data'!G146))),'Data Summary'!EC152="Yes"),OFFSET('Hygiene Data'!$G$10,0,10*ROW('Hygiene Data'!G146)),NA())</f>
        <v>#N/A</v>
      </c>
      <c r="BO152" s="108" t="e">
        <f ca="true">+IF(AND(ISNUMBER(OFFSET('Hygiene Data'!$H$6,0,10*ROW('Hygiene Data'!H146))),'Data Summary'!ED152="Yes"),OFFSET('Hygiene Data'!$H$6,0,10*ROW('Hygiene Data'!H146)),NA())</f>
        <v>#N/A</v>
      </c>
      <c r="BP152" s="108" t="e">
        <f ca="true">+IF(AND(ISNUMBER(OFFSET('Hygiene Data'!$H$8,0,10*ROW('Hygiene Data'!H146))),'Data Summary'!EE152="Yes"),OFFSET('Hygiene Data'!$H$8,0,10*ROW('Hygiene Data'!H146)),NA())</f>
        <v>#N/A</v>
      </c>
      <c r="BQ152" s="108" t="e">
        <f ca="true">+IF(AND(ISNUMBER(OFFSET('Hygiene Data'!$H$10,0,10*ROW('Hygiene Data'!H146))),'Data Summary'!EF152="Yes"),OFFSET('Hygiene Data'!$H$10,0,10*ROW('Hygiene Data'!H146)),NA())</f>
        <v>#N/A</v>
      </c>
    </row>
    <row r="153" x14ac:dyDescent="0.2">
      <c r="A153" s="56" t="e">
        <f ca="true">+IF(OFFSET('Water Data'!$B$1,0,10*ROW('Water Data'!B147))="",NA(),OFFSET('Water Data'!$B$1,0,10*ROW('Water Data'!B147)))</f>
        <v>#N/A</v>
      </c>
      <c r="B153" s="56" t="e">
        <f ca="true">+IF(OFFSET('Water Data'!$A$3,0,10*ROW('Water Data'!A150))="",NA(),OFFSET('Water Data'!$A$3,0,10*ROW('Water Data'!A150)))</f>
        <v>#N/A</v>
      </c>
      <c r="C153" s="56" t="e">
        <f ca="true">+IF(OFFSET('Water Data'!$C$3,0,10*ROW('Water Data'!C150))="",NA(),OFFSET('Water Data'!$C$3,0,10*ROW('Water Data'!C150)))</f>
        <v>#N/A</v>
      </c>
      <c r="D153" s="57" t="e">
        <f ca="true">+IF(AND(ISNUMBER(OFFSET('Water Data'!$C$5,0,10*ROW('Water Data'!C147))),'Data Summary'!BS153="Yes"),100-OFFSET('Water Data'!$C$5,0,10*ROW('Water Data'!C147)),NA())</f>
        <v>#N/A</v>
      </c>
      <c r="E153" s="57" t="e">
        <f ca="true">+IF(AND(ISNUMBER(OFFSET('Water Data'!$C$7,0,10*ROW('Water Data'!C147))),'Data Summary'!BT153="Yes"),OFFSET('Water Data'!$C$7,0,10*ROW('Water Data'!C147)),NA())</f>
        <v>#N/A</v>
      </c>
      <c r="F153" s="57" t="e">
        <f ca="true">+IF(AND(ISNUMBER(OFFSET('Water Data'!$C$10,0,10*ROW('Water Data'!C147))),'Data Summary'!BU153="Yes"),OFFSET('Water Data'!$C$10,0,10*ROW('Water Data'!C147)),NA())</f>
        <v>#N/A</v>
      </c>
      <c r="G153" s="57" t="e">
        <f ca="true">+IF(AND(ISNUMBER(OFFSET('Water Data'!$D$5,0,10*ROW('Water Data'!D147))),'Data Summary'!BV153="Yes"),100-OFFSET('Water Data'!$D$5,0,10*ROW('Water Data'!D147)),NA())</f>
        <v>#N/A</v>
      </c>
      <c r="H153" s="57" t="e">
        <f ca="true">+IF(AND(ISNUMBER(OFFSET('Water Data'!$D$7,0,10*ROW('Water Data'!D147))),'Data Summary'!BW153="Yes"),OFFSET('Water Data'!$D$7,0,10*ROW('Water Data'!D147)),NA())</f>
        <v>#N/A</v>
      </c>
      <c r="I153" s="57" t="e">
        <f ca="true">+IF(AND(ISNUMBER(OFFSET('Water Data'!$D$10,0,10*ROW('Water Data'!D147))),'Data Summary'!BX153="Yes"),OFFSET('Water Data'!$D$10,0,10*ROW('Water Data'!D147)),NA())</f>
        <v>#N/A</v>
      </c>
      <c r="J153" s="57" t="e">
        <f ca="true">+IF(AND(ISNUMBER(OFFSET('Water Data'!$E$5,0,10*ROW('Water Data'!E147))),'Data Summary'!BY153="Yes"),100-OFFSET('Water Data'!$E$5,0,10*ROW('Water Data'!E147)),NA())</f>
        <v>#N/A</v>
      </c>
      <c r="K153" s="57" t="e">
        <f ca="true">+IF(AND(ISNUMBER(OFFSET('Water Data'!$E$7,0,10*ROW('Water Data'!E147))),'Data Summary'!BZ153="Yes"),OFFSET('Water Data'!$E$7,0,10*ROW('Water Data'!E147)),NA())</f>
        <v>#N/A</v>
      </c>
      <c r="L153" s="57" t="e">
        <f ca="true">+IF(AND(ISNUMBER(OFFSET('Water Data'!$E$10,0,10*ROW('Water Data'!E147))),'Data Summary'!CA153="Yes"),OFFSET('Water Data'!$E$10,0,10*ROW('Water Data'!E147)),NA())</f>
        <v>#N/A</v>
      </c>
      <c r="M153" s="57" t="e">
        <f ca="true">+IF(AND(ISNUMBER(OFFSET('Water Data'!$F$5,0,10*ROW('Water Data'!F147))),'Data Summary'!CB153="Yes"),100-OFFSET('Water Data'!$F$5,0,10*ROW('Water Data'!F147)),NA())</f>
        <v>#N/A</v>
      </c>
      <c r="N153" s="57" t="e">
        <f ca="true">+IF(AND(ISNUMBER(OFFSET('Water Data'!$F$7,0,10*ROW('Water Data'!F147))),'Data Summary'!CC153="Yes"),OFFSET('Water Data'!$F$7,0,10*ROW('Water Data'!F147)),NA())</f>
        <v>#N/A</v>
      </c>
      <c r="O153" s="57" t="e">
        <f ca="true">+IF(AND(ISNUMBER(OFFSET('Water Data'!$F$10,0,10*ROW('Water Data'!F147))),'Data Summary'!CD153="Yes"),OFFSET('Water Data'!$F$10,0,10*ROW('Water Data'!F147)),NA())</f>
        <v>#N/A</v>
      </c>
      <c r="P153" s="57" t="e">
        <f ca="true">+IF(AND(ISNUMBER(OFFSET('Water Data'!$G$5,0,10*ROW('Water Data'!G147))),'Data Summary'!CE153="Yes"),100-OFFSET('Water Data'!$G$5,0,10*ROW('Water Data'!G147)),NA())</f>
        <v>#N/A</v>
      </c>
      <c r="Q153" s="57" t="e">
        <f ca="true">+IF(AND(ISNUMBER(OFFSET('Water Data'!$G$7,0,10*ROW('Water Data'!G147))),'Data Summary'!CF153="Yes"),OFFSET('Water Data'!$G$7,0,10*ROW('Water Data'!G147)),NA())</f>
        <v>#N/A</v>
      </c>
      <c r="R153" s="57" t="e">
        <f ca="true">+IF(AND(ISNUMBER(OFFSET('Water Data'!$G$10,0,10*ROW('Water Data'!G147))),'Data Summary'!CG153="Yes"),OFFSET('Water Data'!$G$10,0,10*ROW('Water Data'!G147)),NA())</f>
        <v>#N/A</v>
      </c>
      <c r="S153" s="57" t="e">
        <f ca="true">+IF(AND(ISNUMBER(OFFSET('Water Data'!$H$5,0,10*ROW('Water Data'!H147))),'Data Summary'!CH153="Yes"),100-OFFSET('Water Data'!$H$5,0,10*ROW('Water Data'!H147)),NA())</f>
        <v>#N/A</v>
      </c>
      <c r="T153" s="57" t="e">
        <f ca="true">+IF(AND(ISNUMBER(OFFSET('Water Data'!$H$7,0,10*ROW('Water Data'!H147))),'Data Summary'!CI153="Yes"),OFFSET('Water Data'!$H$7,0,10*ROW('Water Data'!H147)),NA())</f>
        <v>#N/A</v>
      </c>
      <c r="U153" s="57" t="e">
        <f ca="true">+IF(AND(ISNUMBER(OFFSET('Water Data'!$H$10,0,10*ROW('Water Data'!H147))),'Data Summary'!CJ153="Yes"),OFFSET('Water Data'!$H$10,0,10*ROW('Water Data'!H147)),NA())</f>
        <v>#N/A</v>
      </c>
      <c r="V153" s="103" t="e">
        <f ca="true">+IF(AND(ISNUMBER(OFFSET('Sanitation Data'!$C$5,0,10*ROW('Sanitation Data'!C147))),'Data Summary'!CK153="Yes"),100-OFFSET('Sanitation Data'!$C$5,0,10*ROW('Sanitation Data'!C147)),NA())</f>
        <v>#N/A</v>
      </c>
      <c r="W153" s="103" t="e">
        <f ca="true">+IF(AND(ISNUMBER(OFFSET('Sanitation Data'!$C$7,0,10*ROW('Sanitation Data'!C147))),'Data Summary'!CL153="Yes"),OFFSET('Sanitation Data'!$C$7,0,10*ROW('Sanitation Data'!C147)),NA())</f>
        <v>#N/A</v>
      </c>
      <c r="X153" s="103" t="e">
        <f ca="true">+IF(AND(ISNUMBER(OFFSET('Sanitation Data'!$C$11,0,10*ROW('Sanitation Data'!C147))),'Data Summary'!CM153="Yes"),OFFSET('Sanitation Data'!$C$11,0,10*ROW('Sanitation Data'!C147)),NA())</f>
        <v>#N/A</v>
      </c>
      <c r="Y153" s="103" t="e">
        <f ca="true">+IF(AND(ISNUMBER(OFFSET('Sanitation Data'!$C$12,0,10*ROW('Sanitation Data'!C147))),'Data Summary'!CN153="Yes"),OFFSET('Sanitation Data'!$C$12,0,10*ROW('Sanitation Data'!C147)),NA())</f>
        <v>#N/A</v>
      </c>
      <c r="Z153" s="103" t="e">
        <f ca="true">+IF(AND(ISNUMBER(OFFSET('Sanitation Data'!$C$13,0,10*ROW('Sanitation Data'!C147))),'Data Summary'!CO153="Yes"),OFFSET('Sanitation Data'!$C$13,0,10*ROW('Sanitation Data'!C147)),NA())</f>
        <v>#N/A</v>
      </c>
      <c r="AA153" s="103" t="e">
        <f ca="true">+IF(AND(ISNUMBER(OFFSET('Sanitation Data'!$D$5,0,10*ROW('Sanitation Data'!D147))),'Data Summary'!CP153="Yes"),100-OFFSET('Sanitation Data'!$D$5,0,10*ROW('Sanitation Data'!D147)),NA())</f>
        <v>#N/A</v>
      </c>
      <c r="AB153" s="103" t="e">
        <f ca="true">+IF(AND(ISNUMBER(OFFSET('Sanitation Data'!$D$7,0,10*ROW('Sanitation Data'!D147))),'Data Summary'!CQ153="Yes"),OFFSET('Sanitation Data'!$D$7,0,10*ROW('Sanitation Data'!D147)),NA())</f>
        <v>#N/A</v>
      </c>
      <c r="AC153" s="103" t="e">
        <f ca="true">+IF(AND(ISNUMBER(OFFSET('Sanitation Data'!$D$11,0,10*ROW('Sanitation Data'!D147))),'Data Summary'!CR153="Yes"),OFFSET('Sanitation Data'!$D$11,0,10*ROW('Sanitation Data'!D147)),NA())</f>
        <v>#N/A</v>
      </c>
      <c r="AD153" s="103" t="e">
        <f ca="true">+IF(AND(ISNUMBER(OFFSET('Sanitation Data'!$D$12,0,10*ROW('Sanitation Data'!D147))),'Data Summary'!CS153="Yes"),OFFSET('Sanitation Data'!$D$12,0,10*ROW('Sanitation Data'!D147)),NA())</f>
        <v>#N/A</v>
      </c>
      <c r="AE153" s="103" t="e">
        <f ca="true">+IF(AND(ISNUMBER(OFFSET('Sanitation Data'!$D$13,0,10*ROW('Sanitation Data'!D147))),'Data Summary'!CT153="Yes"),OFFSET('Sanitation Data'!$D$13,0,10*ROW('Sanitation Data'!D147)),NA())</f>
        <v>#N/A</v>
      </c>
      <c r="AF153" s="103" t="e">
        <f ca="true">+IF(AND(ISNUMBER(OFFSET('Sanitation Data'!$E$5,0,10*ROW('Sanitation Data'!E147))),'Data Summary'!CU153="Yes"),100-OFFSET('Sanitation Data'!$E$5,0,10*ROW('Sanitation Data'!E147)),NA())</f>
        <v>#N/A</v>
      </c>
      <c r="AG153" s="103" t="e">
        <f ca="true">+IF(AND(ISNUMBER(OFFSET('Sanitation Data'!$E$7,0,10*ROW('Sanitation Data'!E147))),'Data Summary'!CV153="Yes"),OFFSET('Sanitation Data'!$E$7,0,10*ROW('Sanitation Data'!E147)),NA())</f>
        <v>#N/A</v>
      </c>
      <c r="AH153" s="103" t="e">
        <f ca="true">+IF(AND(ISNUMBER(OFFSET('Sanitation Data'!$E$11,0,10*ROW('Sanitation Data'!E147))),'Data Summary'!CW153="Yes"),OFFSET('Sanitation Data'!$E$11,0,10*ROW('Sanitation Data'!E147)),NA())</f>
        <v>#N/A</v>
      </c>
      <c r="AI153" s="103" t="e">
        <f ca="true">+IF(AND(ISNUMBER(OFFSET('Sanitation Data'!$E$12,0,10*ROW('Sanitation Data'!E147))),'Data Summary'!CX153="Yes"),OFFSET('Sanitation Data'!$E$12,0,10*ROW('Sanitation Data'!E147)),NA())</f>
        <v>#N/A</v>
      </c>
      <c r="AJ153" s="103" t="e">
        <f ca="true">+IF(AND(ISNUMBER(OFFSET('Sanitation Data'!$E$13,0,10*ROW('Sanitation Data'!E147))),'Data Summary'!CY153="Yes"),OFFSET('Sanitation Data'!$E$13,0,10*ROW('Sanitation Data'!E147)),NA())</f>
        <v>#N/A</v>
      </c>
      <c r="AK153" s="103" t="e">
        <f ca="true">+IF(AND(ISNUMBER(OFFSET('Sanitation Data'!$F$5,0,10*ROW('Sanitation Data'!F147))),'Data Summary'!CZ153="Yes"),100-OFFSET('Sanitation Data'!$F$5,0,10*ROW('Sanitation Data'!F147)),NA())</f>
        <v>#N/A</v>
      </c>
      <c r="AL153" s="103" t="e">
        <f ca="true">+IF(AND(ISNUMBER(OFFSET('Sanitation Data'!$F$7,0,10*ROW('Sanitation Data'!F147))),'Data Summary'!DA153="Yes"),OFFSET('Sanitation Data'!$F$7,0,10*ROW('Sanitation Data'!F147)),NA())</f>
        <v>#N/A</v>
      </c>
      <c r="AM153" s="103" t="e">
        <f ca="true">+IF(AND(ISNUMBER(OFFSET('Sanitation Data'!$F$11,0,10*ROW('Sanitation Data'!F147))),'Data Summary'!DB153="Yes"),OFFSET('Sanitation Data'!$F$11,0,10*ROW('Sanitation Data'!F147)),NA())</f>
        <v>#N/A</v>
      </c>
      <c r="AN153" s="103" t="e">
        <f ca="true">+IF(AND(ISNUMBER(OFFSET('Sanitation Data'!$F$12,0,10*ROW('Sanitation Data'!F147))),'Data Summary'!DC153="Yes"),OFFSET('Sanitation Data'!$F$12,0,10*ROW('Sanitation Data'!F147)),NA())</f>
        <v>#N/A</v>
      </c>
      <c r="AO153" s="103" t="e">
        <f ca="true">+IF(AND(ISNUMBER(OFFSET('Sanitation Data'!$F$13,0,10*ROW('Sanitation Data'!F147))),'Data Summary'!DD153="Yes"),OFFSET('Sanitation Data'!$F$13,0,10*ROW('Sanitation Data'!F147)),NA())</f>
        <v>#N/A</v>
      </c>
      <c r="AP153" s="103" t="e">
        <f ca="true">+IF(AND(ISNUMBER(OFFSET('Sanitation Data'!$G$5,0,10*ROW('Sanitation Data'!G147))),'Data Summary'!DE153="Yes"),100-OFFSET('Sanitation Data'!$G$5,0,10*ROW('Sanitation Data'!G147)),NA())</f>
        <v>#N/A</v>
      </c>
      <c r="AQ153" s="103" t="e">
        <f ca="true">+IF(AND(ISNUMBER(OFFSET('Sanitation Data'!$G$7,0,10*ROW('Sanitation Data'!G147))),'Data Summary'!DF153="Yes"),OFFSET('Sanitation Data'!$G$7,0,10*ROW('Sanitation Data'!G147)),NA())</f>
        <v>#N/A</v>
      </c>
      <c r="AR153" s="103" t="e">
        <f ca="true">+IF(AND(ISNUMBER(OFFSET('Sanitation Data'!$G$11,0,10*ROW('Sanitation Data'!G147))),'Data Summary'!DG153="Yes"),OFFSET('Sanitation Data'!$G$11,0,10*ROW('Sanitation Data'!G147)),NA())</f>
        <v>#N/A</v>
      </c>
      <c r="AS153" s="103" t="e">
        <f ca="true">+IF(AND(ISNUMBER(OFFSET('Sanitation Data'!$G$12,0,10*ROW('Sanitation Data'!G147))),'Data Summary'!DH153="Yes"),OFFSET('Sanitation Data'!$G$12,0,10*ROW('Sanitation Data'!G147)),NA())</f>
        <v>#N/A</v>
      </c>
      <c r="AT153" s="103" t="e">
        <f ca="true">+IF(AND(ISNUMBER(OFFSET('Sanitation Data'!$G$13,0,10*ROW('Sanitation Data'!G147))),'Data Summary'!DI153="Yes"),OFFSET('Sanitation Data'!$G$13,0,10*ROW('Sanitation Data'!G147)),NA())</f>
        <v>#N/A</v>
      </c>
      <c r="AU153" s="103" t="e">
        <f ca="true">+IF(AND(ISNUMBER(OFFSET('Sanitation Data'!$H$5,0,10*ROW('Sanitation Data'!H147))),'Data Summary'!DJ153="Yes"),100-OFFSET('Sanitation Data'!$H$5,0,10*ROW('Sanitation Data'!H147)),NA())</f>
        <v>#N/A</v>
      </c>
      <c r="AV153" s="103" t="e">
        <f ca="true">+IF(AND(ISNUMBER(OFFSET('Sanitation Data'!$H$7,0,10*ROW('Sanitation Data'!H147))),'Data Summary'!DK153="Yes"),OFFSET('Sanitation Data'!$H$7,0,10*ROW('Sanitation Data'!H147)),NA())</f>
        <v>#N/A</v>
      </c>
      <c r="AW153" s="103" t="e">
        <f ca="true">+IF(AND(ISNUMBER(OFFSET('Sanitation Data'!$H$11,0,10*ROW('Sanitation Data'!H147))),'Data Summary'!DL153="Yes"),OFFSET('Sanitation Data'!$H$11,0,10*ROW('Sanitation Data'!H147)),NA())</f>
        <v>#N/A</v>
      </c>
      <c r="AX153" s="103" t="e">
        <f ca="true">+IF(AND(ISNUMBER(OFFSET('Sanitation Data'!$H$12,0,10*ROW('Sanitation Data'!H147))),'Data Summary'!DM153="Yes"),OFFSET('Sanitation Data'!$H$12,0,10*ROW('Sanitation Data'!H147)),NA())</f>
        <v>#N/A</v>
      </c>
      <c r="AY153" s="103" t="e">
        <f ca="true">+IF(AND(ISNUMBER(OFFSET('Sanitation Data'!$H$13,0,10*ROW('Sanitation Data'!H147))),'Data Summary'!DN153="Yes"),OFFSET('Sanitation Data'!$H$13,0,10*ROW('Sanitation Data'!H147)),NA())</f>
        <v>#N/A</v>
      </c>
      <c r="AZ153" s="108" t="e">
        <f ca="true">+IF(AND(ISNUMBER(OFFSET('Hygiene Data'!$C$6,0,10*ROW('Hygiene Data'!C147))),'Data Summary'!DO153="Yes"),OFFSET('Hygiene Data'!$C$6,0,10*ROW('Hygiene Data'!C147)),NA())</f>
        <v>#N/A</v>
      </c>
      <c r="BA153" s="108" t="e">
        <f ca="true">+IF(AND(ISNUMBER(OFFSET('Hygiene Data'!$C$8,0,10*ROW('Hygiene Data'!C147))),'Data Summary'!DP153="Yes"),OFFSET('Hygiene Data'!$C$8,0,10*ROW('Hygiene Data'!C147)),NA())</f>
        <v>#N/A</v>
      </c>
      <c r="BB153" s="108" t="e">
        <f ca="true">+IF(AND(ISNUMBER(OFFSET('Hygiene Data'!$C$10,0,10*ROW('Hygiene Data'!C147))),'Data Summary'!DQ153="Yes"),OFFSET('Hygiene Data'!$C$10,0,10*ROW('Hygiene Data'!C147)),NA())</f>
        <v>#N/A</v>
      </c>
      <c r="BC153" s="108" t="e">
        <f ca="true">+IF(AND(ISNUMBER(OFFSET('Hygiene Data'!$D$6,0,10*ROW('Hygiene Data'!D147))),'Data Summary'!DR153="Yes"),OFFSET('Hygiene Data'!$D$6,0,10*ROW('Hygiene Data'!D147)),NA())</f>
        <v>#N/A</v>
      </c>
      <c r="BD153" s="108" t="e">
        <f ca="true">+IF(AND(ISNUMBER(OFFSET('Hygiene Data'!$D$8,0,10*ROW('Hygiene Data'!D147))),'Data Summary'!DS153="Yes"),OFFSET('Hygiene Data'!$D$8,0,10*ROW('Hygiene Data'!D147)),NA())</f>
        <v>#N/A</v>
      </c>
      <c r="BE153" s="108" t="e">
        <f ca="true">+IF(AND(ISNUMBER(OFFSET('Hygiene Data'!$D$10,0,10*ROW('Hygiene Data'!D147))),'Data Summary'!DT153="Yes"),OFFSET('Hygiene Data'!$D$10,0,10*ROW('Hygiene Data'!D147)),NA())</f>
        <v>#N/A</v>
      </c>
      <c r="BF153" s="108" t="e">
        <f ca="true">+IF(AND(ISNUMBER(OFFSET('Hygiene Data'!$E$6,0,10*ROW('Hygiene Data'!E147))),'Data Summary'!DU153="Yes"),OFFSET('Hygiene Data'!$E$6,0,10*ROW('Hygiene Data'!E147)),NA())</f>
        <v>#N/A</v>
      </c>
      <c r="BG153" s="108" t="e">
        <f ca="true">+IF(AND(ISNUMBER(OFFSET('Hygiene Data'!$E$8,0,10*ROW('Hygiene Data'!E147))),'Data Summary'!DV153="Yes"),OFFSET('Hygiene Data'!$E$8,0,10*ROW('Hygiene Data'!E147)),NA())</f>
        <v>#N/A</v>
      </c>
      <c r="BH153" s="108" t="e">
        <f ca="true">+IF(AND(ISNUMBER(OFFSET('Hygiene Data'!$E$10,0,10*ROW('Hygiene Data'!E147))),'Data Summary'!DW153="Yes"),OFFSET('Hygiene Data'!$E$10,0,10*ROW('Hygiene Data'!E147)),NA())</f>
        <v>#N/A</v>
      </c>
      <c r="BI153" s="108" t="e">
        <f ca="true">+IF(AND(ISNUMBER(OFFSET('Hygiene Data'!$F$6,0,10*ROW('Hygiene Data'!F147))),'Data Summary'!DX153="Yes"),OFFSET('Hygiene Data'!$F$6,0,10*ROW('Hygiene Data'!F147)),NA())</f>
        <v>#N/A</v>
      </c>
      <c r="BJ153" s="108" t="e">
        <f ca="true">+IF(AND(ISNUMBER(OFFSET('Hygiene Data'!$F$8,0,10*ROW('Hygiene Data'!F147))),'Data Summary'!DY153="Yes"),OFFSET('Hygiene Data'!$F$8,0,10*ROW('Hygiene Data'!F147)),NA())</f>
        <v>#N/A</v>
      </c>
      <c r="BK153" s="108" t="e">
        <f ca="true">+IF(AND(ISNUMBER(OFFSET('Hygiene Data'!$F$10,0,10*ROW('Hygiene Data'!F147))),'Data Summary'!DZ153="Yes"),OFFSET('Hygiene Data'!$F$10,0,10*ROW('Hygiene Data'!F147)),NA())</f>
        <v>#N/A</v>
      </c>
      <c r="BL153" s="108" t="e">
        <f ca="true">+IF(AND(ISNUMBER(OFFSET('Hygiene Data'!$G$6,0,10*ROW('Hygiene Data'!G147))),'Data Summary'!EA153="Yes"),OFFSET('Hygiene Data'!$G$6,0,10*ROW('Hygiene Data'!G147)),NA())</f>
        <v>#N/A</v>
      </c>
      <c r="BM153" s="108" t="e">
        <f ca="true">+IF(AND(ISNUMBER(OFFSET('Hygiene Data'!$G$8,0,10*ROW('Hygiene Data'!G147))),'Data Summary'!EB153="Yes"),OFFSET('Hygiene Data'!$G$8,0,10*ROW('Hygiene Data'!G147)),NA())</f>
        <v>#N/A</v>
      </c>
      <c r="BN153" s="108" t="e">
        <f ca="true">+IF(AND(ISNUMBER(OFFSET('Hygiene Data'!$G$10,0,10*ROW('Hygiene Data'!G147))),'Data Summary'!EC153="Yes"),OFFSET('Hygiene Data'!$G$10,0,10*ROW('Hygiene Data'!G147)),NA())</f>
        <v>#N/A</v>
      </c>
      <c r="BO153" s="108" t="e">
        <f ca="true">+IF(AND(ISNUMBER(OFFSET('Hygiene Data'!$H$6,0,10*ROW('Hygiene Data'!H147))),'Data Summary'!ED153="Yes"),OFFSET('Hygiene Data'!$H$6,0,10*ROW('Hygiene Data'!H147)),NA())</f>
        <v>#N/A</v>
      </c>
      <c r="BP153" s="108" t="e">
        <f ca="true">+IF(AND(ISNUMBER(OFFSET('Hygiene Data'!$H$8,0,10*ROW('Hygiene Data'!H147))),'Data Summary'!EE153="Yes"),OFFSET('Hygiene Data'!$H$8,0,10*ROW('Hygiene Data'!H147)),NA())</f>
        <v>#N/A</v>
      </c>
      <c r="BQ153" s="108" t="e">
        <f ca="true">+IF(AND(ISNUMBER(OFFSET('Hygiene Data'!$H$10,0,10*ROW('Hygiene Data'!H147))),'Data Summary'!EF153="Yes"),OFFSET('Hygiene Data'!$H$10,0,10*ROW('Hygiene Data'!H147)),NA())</f>
        <v>#N/A</v>
      </c>
    </row>
    <row r="154" x14ac:dyDescent="0.2">
      <c r="A154" s="56" t="e">
        <f ca="true">+IF(OFFSET('Water Data'!$B$1,0,10*ROW('Water Data'!B148))="",NA(),OFFSET('Water Data'!$B$1,0,10*ROW('Water Data'!B148)))</f>
        <v>#N/A</v>
      </c>
      <c r="B154" s="56" t="e">
        <f ca="true">+IF(OFFSET('Water Data'!$A$3,0,10*ROW('Water Data'!A151))="",NA(),OFFSET('Water Data'!$A$3,0,10*ROW('Water Data'!A151)))</f>
        <v>#N/A</v>
      </c>
      <c r="C154" s="56" t="e">
        <f ca="true">+IF(OFFSET('Water Data'!$C$3,0,10*ROW('Water Data'!C151))="",NA(),OFFSET('Water Data'!$C$3,0,10*ROW('Water Data'!C151)))</f>
        <v>#N/A</v>
      </c>
      <c r="D154" s="57" t="e">
        <f ca="true">+IF(AND(ISNUMBER(OFFSET('Water Data'!$C$5,0,10*ROW('Water Data'!C148))),'Data Summary'!BS154="Yes"),100-OFFSET('Water Data'!$C$5,0,10*ROW('Water Data'!C148)),NA())</f>
        <v>#N/A</v>
      </c>
      <c r="E154" s="57" t="e">
        <f ca="true">+IF(AND(ISNUMBER(OFFSET('Water Data'!$C$7,0,10*ROW('Water Data'!C148))),'Data Summary'!BT154="Yes"),OFFSET('Water Data'!$C$7,0,10*ROW('Water Data'!C148)),NA())</f>
        <v>#N/A</v>
      </c>
      <c r="F154" s="57" t="e">
        <f ca="true">+IF(AND(ISNUMBER(OFFSET('Water Data'!$C$10,0,10*ROW('Water Data'!C148))),'Data Summary'!BU154="Yes"),OFFSET('Water Data'!$C$10,0,10*ROW('Water Data'!C148)),NA())</f>
        <v>#N/A</v>
      </c>
      <c r="G154" s="57" t="e">
        <f ca="true">+IF(AND(ISNUMBER(OFFSET('Water Data'!$D$5,0,10*ROW('Water Data'!D148))),'Data Summary'!BV154="Yes"),100-OFFSET('Water Data'!$D$5,0,10*ROW('Water Data'!D148)),NA())</f>
        <v>#N/A</v>
      </c>
      <c r="H154" s="57" t="e">
        <f ca="true">+IF(AND(ISNUMBER(OFFSET('Water Data'!$D$7,0,10*ROW('Water Data'!D148))),'Data Summary'!BW154="Yes"),OFFSET('Water Data'!$D$7,0,10*ROW('Water Data'!D148)),NA())</f>
        <v>#N/A</v>
      </c>
      <c r="I154" s="57" t="e">
        <f ca="true">+IF(AND(ISNUMBER(OFFSET('Water Data'!$D$10,0,10*ROW('Water Data'!D148))),'Data Summary'!BX154="Yes"),OFFSET('Water Data'!$D$10,0,10*ROW('Water Data'!D148)),NA())</f>
        <v>#N/A</v>
      </c>
      <c r="J154" s="57" t="e">
        <f ca="true">+IF(AND(ISNUMBER(OFFSET('Water Data'!$E$5,0,10*ROW('Water Data'!E148))),'Data Summary'!BY154="Yes"),100-OFFSET('Water Data'!$E$5,0,10*ROW('Water Data'!E148)),NA())</f>
        <v>#N/A</v>
      </c>
      <c r="K154" s="57" t="e">
        <f ca="true">+IF(AND(ISNUMBER(OFFSET('Water Data'!$E$7,0,10*ROW('Water Data'!E148))),'Data Summary'!BZ154="Yes"),OFFSET('Water Data'!$E$7,0,10*ROW('Water Data'!E148)),NA())</f>
        <v>#N/A</v>
      </c>
      <c r="L154" s="57" t="e">
        <f ca="true">+IF(AND(ISNUMBER(OFFSET('Water Data'!$E$10,0,10*ROW('Water Data'!E148))),'Data Summary'!CA154="Yes"),OFFSET('Water Data'!$E$10,0,10*ROW('Water Data'!E148)),NA())</f>
        <v>#N/A</v>
      </c>
      <c r="M154" s="57" t="e">
        <f ca="true">+IF(AND(ISNUMBER(OFFSET('Water Data'!$F$5,0,10*ROW('Water Data'!F148))),'Data Summary'!CB154="Yes"),100-OFFSET('Water Data'!$F$5,0,10*ROW('Water Data'!F148)),NA())</f>
        <v>#N/A</v>
      </c>
      <c r="N154" s="57" t="e">
        <f ca="true">+IF(AND(ISNUMBER(OFFSET('Water Data'!$F$7,0,10*ROW('Water Data'!F148))),'Data Summary'!CC154="Yes"),OFFSET('Water Data'!$F$7,0,10*ROW('Water Data'!F148)),NA())</f>
        <v>#N/A</v>
      </c>
      <c r="O154" s="57" t="e">
        <f ca="true">+IF(AND(ISNUMBER(OFFSET('Water Data'!$F$10,0,10*ROW('Water Data'!F148))),'Data Summary'!CD154="Yes"),OFFSET('Water Data'!$F$10,0,10*ROW('Water Data'!F148)),NA())</f>
        <v>#N/A</v>
      </c>
      <c r="P154" s="57" t="e">
        <f ca="true">+IF(AND(ISNUMBER(OFFSET('Water Data'!$G$5,0,10*ROW('Water Data'!G148))),'Data Summary'!CE154="Yes"),100-OFFSET('Water Data'!$G$5,0,10*ROW('Water Data'!G148)),NA())</f>
        <v>#N/A</v>
      </c>
      <c r="Q154" s="57" t="e">
        <f ca="true">+IF(AND(ISNUMBER(OFFSET('Water Data'!$G$7,0,10*ROW('Water Data'!G148))),'Data Summary'!CF154="Yes"),OFFSET('Water Data'!$G$7,0,10*ROW('Water Data'!G148)),NA())</f>
        <v>#N/A</v>
      </c>
      <c r="R154" s="57" t="e">
        <f ca="true">+IF(AND(ISNUMBER(OFFSET('Water Data'!$G$10,0,10*ROW('Water Data'!G148))),'Data Summary'!CG154="Yes"),OFFSET('Water Data'!$G$10,0,10*ROW('Water Data'!G148)),NA())</f>
        <v>#N/A</v>
      </c>
      <c r="S154" s="57" t="e">
        <f ca="true">+IF(AND(ISNUMBER(OFFSET('Water Data'!$H$5,0,10*ROW('Water Data'!H148))),'Data Summary'!CH154="Yes"),100-OFFSET('Water Data'!$H$5,0,10*ROW('Water Data'!H148)),NA())</f>
        <v>#N/A</v>
      </c>
      <c r="T154" s="57" t="e">
        <f ca="true">+IF(AND(ISNUMBER(OFFSET('Water Data'!$H$7,0,10*ROW('Water Data'!H148))),'Data Summary'!CI154="Yes"),OFFSET('Water Data'!$H$7,0,10*ROW('Water Data'!H148)),NA())</f>
        <v>#N/A</v>
      </c>
      <c r="U154" s="57" t="e">
        <f ca="true">+IF(AND(ISNUMBER(OFFSET('Water Data'!$H$10,0,10*ROW('Water Data'!H148))),'Data Summary'!CJ154="Yes"),OFFSET('Water Data'!$H$10,0,10*ROW('Water Data'!H148)),NA())</f>
        <v>#N/A</v>
      </c>
      <c r="V154" s="103" t="e">
        <f ca="true">+IF(AND(ISNUMBER(OFFSET('Sanitation Data'!$C$5,0,10*ROW('Sanitation Data'!C148))),'Data Summary'!CK154="Yes"),100-OFFSET('Sanitation Data'!$C$5,0,10*ROW('Sanitation Data'!C148)),NA())</f>
        <v>#N/A</v>
      </c>
      <c r="W154" s="103" t="e">
        <f ca="true">+IF(AND(ISNUMBER(OFFSET('Sanitation Data'!$C$7,0,10*ROW('Sanitation Data'!C148))),'Data Summary'!CL154="Yes"),OFFSET('Sanitation Data'!$C$7,0,10*ROW('Sanitation Data'!C148)),NA())</f>
        <v>#N/A</v>
      </c>
      <c r="X154" s="103" t="e">
        <f ca="true">+IF(AND(ISNUMBER(OFFSET('Sanitation Data'!$C$11,0,10*ROW('Sanitation Data'!C148))),'Data Summary'!CM154="Yes"),OFFSET('Sanitation Data'!$C$11,0,10*ROW('Sanitation Data'!C148)),NA())</f>
        <v>#N/A</v>
      </c>
      <c r="Y154" s="103" t="e">
        <f ca="true">+IF(AND(ISNUMBER(OFFSET('Sanitation Data'!$C$12,0,10*ROW('Sanitation Data'!C148))),'Data Summary'!CN154="Yes"),OFFSET('Sanitation Data'!$C$12,0,10*ROW('Sanitation Data'!C148)),NA())</f>
        <v>#N/A</v>
      </c>
      <c r="Z154" s="103" t="e">
        <f ca="true">+IF(AND(ISNUMBER(OFFSET('Sanitation Data'!$C$13,0,10*ROW('Sanitation Data'!C148))),'Data Summary'!CO154="Yes"),OFFSET('Sanitation Data'!$C$13,0,10*ROW('Sanitation Data'!C148)),NA())</f>
        <v>#N/A</v>
      </c>
      <c r="AA154" s="103" t="e">
        <f ca="true">+IF(AND(ISNUMBER(OFFSET('Sanitation Data'!$D$5,0,10*ROW('Sanitation Data'!D148))),'Data Summary'!CP154="Yes"),100-OFFSET('Sanitation Data'!$D$5,0,10*ROW('Sanitation Data'!D148)),NA())</f>
        <v>#N/A</v>
      </c>
      <c r="AB154" s="103" t="e">
        <f ca="true">+IF(AND(ISNUMBER(OFFSET('Sanitation Data'!$D$7,0,10*ROW('Sanitation Data'!D148))),'Data Summary'!CQ154="Yes"),OFFSET('Sanitation Data'!$D$7,0,10*ROW('Sanitation Data'!D148)),NA())</f>
        <v>#N/A</v>
      </c>
      <c r="AC154" s="103" t="e">
        <f ca="true">+IF(AND(ISNUMBER(OFFSET('Sanitation Data'!$D$11,0,10*ROW('Sanitation Data'!D148))),'Data Summary'!CR154="Yes"),OFFSET('Sanitation Data'!$D$11,0,10*ROW('Sanitation Data'!D148)),NA())</f>
        <v>#N/A</v>
      </c>
      <c r="AD154" s="103" t="e">
        <f ca="true">+IF(AND(ISNUMBER(OFFSET('Sanitation Data'!$D$12,0,10*ROW('Sanitation Data'!D148))),'Data Summary'!CS154="Yes"),OFFSET('Sanitation Data'!$D$12,0,10*ROW('Sanitation Data'!D148)),NA())</f>
        <v>#N/A</v>
      </c>
      <c r="AE154" s="103" t="e">
        <f ca="true">+IF(AND(ISNUMBER(OFFSET('Sanitation Data'!$D$13,0,10*ROW('Sanitation Data'!D148))),'Data Summary'!CT154="Yes"),OFFSET('Sanitation Data'!$D$13,0,10*ROW('Sanitation Data'!D148)),NA())</f>
        <v>#N/A</v>
      </c>
      <c r="AF154" s="103" t="e">
        <f ca="true">+IF(AND(ISNUMBER(OFFSET('Sanitation Data'!$E$5,0,10*ROW('Sanitation Data'!E148))),'Data Summary'!CU154="Yes"),100-OFFSET('Sanitation Data'!$E$5,0,10*ROW('Sanitation Data'!E148)),NA())</f>
        <v>#N/A</v>
      </c>
      <c r="AG154" s="103" t="e">
        <f ca="true">+IF(AND(ISNUMBER(OFFSET('Sanitation Data'!$E$7,0,10*ROW('Sanitation Data'!E148))),'Data Summary'!CV154="Yes"),OFFSET('Sanitation Data'!$E$7,0,10*ROW('Sanitation Data'!E148)),NA())</f>
        <v>#N/A</v>
      </c>
      <c r="AH154" s="103" t="e">
        <f ca="true">+IF(AND(ISNUMBER(OFFSET('Sanitation Data'!$E$11,0,10*ROW('Sanitation Data'!E148))),'Data Summary'!CW154="Yes"),OFFSET('Sanitation Data'!$E$11,0,10*ROW('Sanitation Data'!E148)),NA())</f>
        <v>#N/A</v>
      </c>
      <c r="AI154" s="103" t="e">
        <f ca="true">+IF(AND(ISNUMBER(OFFSET('Sanitation Data'!$E$12,0,10*ROW('Sanitation Data'!E148))),'Data Summary'!CX154="Yes"),OFFSET('Sanitation Data'!$E$12,0,10*ROW('Sanitation Data'!E148)),NA())</f>
        <v>#N/A</v>
      </c>
      <c r="AJ154" s="103" t="e">
        <f ca="true">+IF(AND(ISNUMBER(OFFSET('Sanitation Data'!$E$13,0,10*ROW('Sanitation Data'!E148))),'Data Summary'!CY154="Yes"),OFFSET('Sanitation Data'!$E$13,0,10*ROW('Sanitation Data'!E148)),NA())</f>
        <v>#N/A</v>
      </c>
      <c r="AK154" s="103" t="e">
        <f ca="true">+IF(AND(ISNUMBER(OFFSET('Sanitation Data'!$F$5,0,10*ROW('Sanitation Data'!F148))),'Data Summary'!CZ154="Yes"),100-OFFSET('Sanitation Data'!$F$5,0,10*ROW('Sanitation Data'!F148)),NA())</f>
        <v>#N/A</v>
      </c>
      <c r="AL154" s="103" t="e">
        <f ca="true">+IF(AND(ISNUMBER(OFFSET('Sanitation Data'!$F$7,0,10*ROW('Sanitation Data'!F148))),'Data Summary'!DA154="Yes"),OFFSET('Sanitation Data'!$F$7,0,10*ROW('Sanitation Data'!F148)),NA())</f>
        <v>#N/A</v>
      </c>
      <c r="AM154" s="103" t="e">
        <f ca="true">+IF(AND(ISNUMBER(OFFSET('Sanitation Data'!$F$11,0,10*ROW('Sanitation Data'!F148))),'Data Summary'!DB154="Yes"),OFFSET('Sanitation Data'!$F$11,0,10*ROW('Sanitation Data'!F148)),NA())</f>
        <v>#N/A</v>
      </c>
      <c r="AN154" s="103" t="e">
        <f ca="true">+IF(AND(ISNUMBER(OFFSET('Sanitation Data'!$F$12,0,10*ROW('Sanitation Data'!F148))),'Data Summary'!DC154="Yes"),OFFSET('Sanitation Data'!$F$12,0,10*ROW('Sanitation Data'!F148)),NA())</f>
        <v>#N/A</v>
      </c>
      <c r="AO154" s="103" t="e">
        <f ca="true">+IF(AND(ISNUMBER(OFFSET('Sanitation Data'!$F$13,0,10*ROW('Sanitation Data'!F148))),'Data Summary'!DD154="Yes"),OFFSET('Sanitation Data'!$F$13,0,10*ROW('Sanitation Data'!F148)),NA())</f>
        <v>#N/A</v>
      </c>
      <c r="AP154" s="103" t="e">
        <f ca="true">+IF(AND(ISNUMBER(OFFSET('Sanitation Data'!$G$5,0,10*ROW('Sanitation Data'!G148))),'Data Summary'!DE154="Yes"),100-OFFSET('Sanitation Data'!$G$5,0,10*ROW('Sanitation Data'!G148)),NA())</f>
        <v>#N/A</v>
      </c>
      <c r="AQ154" s="103" t="e">
        <f ca="true">+IF(AND(ISNUMBER(OFFSET('Sanitation Data'!$G$7,0,10*ROW('Sanitation Data'!G148))),'Data Summary'!DF154="Yes"),OFFSET('Sanitation Data'!$G$7,0,10*ROW('Sanitation Data'!G148)),NA())</f>
        <v>#N/A</v>
      </c>
      <c r="AR154" s="103" t="e">
        <f ca="true">+IF(AND(ISNUMBER(OFFSET('Sanitation Data'!$G$11,0,10*ROW('Sanitation Data'!G148))),'Data Summary'!DG154="Yes"),OFFSET('Sanitation Data'!$G$11,0,10*ROW('Sanitation Data'!G148)),NA())</f>
        <v>#N/A</v>
      </c>
      <c r="AS154" s="103" t="e">
        <f ca="true">+IF(AND(ISNUMBER(OFFSET('Sanitation Data'!$G$12,0,10*ROW('Sanitation Data'!G148))),'Data Summary'!DH154="Yes"),OFFSET('Sanitation Data'!$G$12,0,10*ROW('Sanitation Data'!G148)),NA())</f>
        <v>#N/A</v>
      </c>
      <c r="AT154" s="103" t="e">
        <f ca="true">+IF(AND(ISNUMBER(OFFSET('Sanitation Data'!$G$13,0,10*ROW('Sanitation Data'!G148))),'Data Summary'!DI154="Yes"),OFFSET('Sanitation Data'!$G$13,0,10*ROW('Sanitation Data'!G148)),NA())</f>
        <v>#N/A</v>
      </c>
      <c r="AU154" s="103" t="e">
        <f ca="true">+IF(AND(ISNUMBER(OFFSET('Sanitation Data'!$H$5,0,10*ROW('Sanitation Data'!H148))),'Data Summary'!DJ154="Yes"),100-OFFSET('Sanitation Data'!$H$5,0,10*ROW('Sanitation Data'!H148)),NA())</f>
        <v>#N/A</v>
      </c>
      <c r="AV154" s="103" t="e">
        <f ca="true">+IF(AND(ISNUMBER(OFFSET('Sanitation Data'!$H$7,0,10*ROW('Sanitation Data'!H148))),'Data Summary'!DK154="Yes"),OFFSET('Sanitation Data'!$H$7,0,10*ROW('Sanitation Data'!H148)),NA())</f>
        <v>#N/A</v>
      </c>
      <c r="AW154" s="103" t="e">
        <f ca="true">+IF(AND(ISNUMBER(OFFSET('Sanitation Data'!$H$11,0,10*ROW('Sanitation Data'!H148))),'Data Summary'!DL154="Yes"),OFFSET('Sanitation Data'!$H$11,0,10*ROW('Sanitation Data'!H148)),NA())</f>
        <v>#N/A</v>
      </c>
      <c r="AX154" s="103" t="e">
        <f ca="true">+IF(AND(ISNUMBER(OFFSET('Sanitation Data'!$H$12,0,10*ROW('Sanitation Data'!H148))),'Data Summary'!DM154="Yes"),OFFSET('Sanitation Data'!$H$12,0,10*ROW('Sanitation Data'!H148)),NA())</f>
        <v>#N/A</v>
      </c>
      <c r="AY154" s="103" t="e">
        <f ca="true">+IF(AND(ISNUMBER(OFFSET('Sanitation Data'!$H$13,0,10*ROW('Sanitation Data'!H148))),'Data Summary'!DN154="Yes"),OFFSET('Sanitation Data'!$H$13,0,10*ROW('Sanitation Data'!H148)),NA())</f>
        <v>#N/A</v>
      </c>
      <c r="AZ154" s="108" t="e">
        <f ca="true">+IF(AND(ISNUMBER(OFFSET('Hygiene Data'!$C$6,0,10*ROW('Hygiene Data'!C148))),'Data Summary'!DO154="Yes"),OFFSET('Hygiene Data'!$C$6,0,10*ROW('Hygiene Data'!C148)),NA())</f>
        <v>#N/A</v>
      </c>
      <c r="BA154" s="108" t="e">
        <f ca="true">+IF(AND(ISNUMBER(OFFSET('Hygiene Data'!$C$8,0,10*ROW('Hygiene Data'!C148))),'Data Summary'!DP154="Yes"),OFFSET('Hygiene Data'!$C$8,0,10*ROW('Hygiene Data'!C148)),NA())</f>
        <v>#N/A</v>
      </c>
      <c r="BB154" s="108" t="e">
        <f ca="true">+IF(AND(ISNUMBER(OFFSET('Hygiene Data'!$C$10,0,10*ROW('Hygiene Data'!C148))),'Data Summary'!DQ154="Yes"),OFFSET('Hygiene Data'!$C$10,0,10*ROW('Hygiene Data'!C148)),NA())</f>
        <v>#N/A</v>
      </c>
      <c r="BC154" s="108" t="e">
        <f ca="true">+IF(AND(ISNUMBER(OFFSET('Hygiene Data'!$D$6,0,10*ROW('Hygiene Data'!D148))),'Data Summary'!DR154="Yes"),OFFSET('Hygiene Data'!$D$6,0,10*ROW('Hygiene Data'!D148)),NA())</f>
        <v>#N/A</v>
      </c>
      <c r="BD154" s="108" t="e">
        <f ca="true">+IF(AND(ISNUMBER(OFFSET('Hygiene Data'!$D$8,0,10*ROW('Hygiene Data'!D148))),'Data Summary'!DS154="Yes"),OFFSET('Hygiene Data'!$D$8,0,10*ROW('Hygiene Data'!D148)),NA())</f>
        <v>#N/A</v>
      </c>
      <c r="BE154" s="108" t="e">
        <f ca="true">+IF(AND(ISNUMBER(OFFSET('Hygiene Data'!$D$10,0,10*ROW('Hygiene Data'!D148))),'Data Summary'!DT154="Yes"),OFFSET('Hygiene Data'!$D$10,0,10*ROW('Hygiene Data'!D148)),NA())</f>
        <v>#N/A</v>
      </c>
      <c r="BF154" s="108" t="e">
        <f ca="true">+IF(AND(ISNUMBER(OFFSET('Hygiene Data'!$E$6,0,10*ROW('Hygiene Data'!E148))),'Data Summary'!DU154="Yes"),OFFSET('Hygiene Data'!$E$6,0,10*ROW('Hygiene Data'!E148)),NA())</f>
        <v>#N/A</v>
      </c>
      <c r="BG154" s="108" t="e">
        <f ca="true">+IF(AND(ISNUMBER(OFFSET('Hygiene Data'!$E$8,0,10*ROW('Hygiene Data'!E148))),'Data Summary'!DV154="Yes"),OFFSET('Hygiene Data'!$E$8,0,10*ROW('Hygiene Data'!E148)),NA())</f>
        <v>#N/A</v>
      </c>
      <c r="BH154" s="108" t="e">
        <f ca="true">+IF(AND(ISNUMBER(OFFSET('Hygiene Data'!$E$10,0,10*ROW('Hygiene Data'!E148))),'Data Summary'!DW154="Yes"),OFFSET('Hygiene Data'!$E$10,0,10*ROW('Hygiene Data'!E148)),NA())</f>
        <v>#N/A</v>
      </c>
      <c r="BI154" s="108" t="e">
        <f ca="true">+IF(AND(ISNUMBER(OFFSET('Hygiene Data'!$F$6,0,10*ROW('Hygiene Data'!F148))),'Data Summary'!DX154="Yes"),OFFSET('Hygiene Data'!$F$6,0,10*ROW('Hygiene Data'!F148)),NA())</f>
        <v>#N/A</v>
      </c>
      <c r="BJ154" s="108" t="e">
        <f ca="true">+IF(AND(ISNUMBER(OFFSET('Hygiene Data'!$F$8,0,10*ROW('Hygiene Data'!F148))),'Data Summary'!DY154="Yes"),OFFSET('Hygiene Data'!$F$8,0,10*ROW('Hygiene Data'!F148)),NA())</f>
        <v>#N/A</v>
      </c>
      <c r="BK154" s="108" t="e">
        <f ca="true">+IF(AND(ISNUMBER(OFFSET('Hygiene Data'!$F$10,0,10*ROW('Hygiene Data'!F148))),'Data Summary'!DZ154="Yes"),OFFSET('Hygiene Data'!$F$10,0,10*ROW('Hygiene Data'!F148)),NA())</f>
        <v>#N/A</v>
      </c>
      <c r="BL154" s="108" t="e">
        <f ca="true">+IF(AND(ISNUMBER(OFFSET('Hygiene Data'!$G$6,0,10*ROW('Hygiene Data'!G148))),'Data Summary'!EA154="Yes"),OFFSET('Hygiene Data'!$G$6,0,10*ROW('Hygiene Data'!G148)),NA())</f>
        <v>#N/A</v>
      </c>
      <c r="BM154" s="108" t="e">
        <f ca="true">+IF(AND(ISNUMBER(OFFSET('Hygiene Data'!$G$8,0,10*ROW('Hygiene Data'!G148))),'Data Summary'!EB154="Yes"),OFFSET('Hygiene Data'!$G$8,0,10*ROW('Hygiene Data'!G148)),NA())</f>
        <v>#N/A</v>
      </c>
      <c r="BN154" s="108" t="e">
        <f ca="true">+IF(AND(ISNUMBER(OFFSET('Hygiene Data'!$G$10,0,10*ROW('Hygiene Data'!G148))),'Data Summary'!EC154="Yes"),OFFSET('Hygiene Data'!$G$10,0,10*ROW('Hygiene Data'!G148)),NA())</f>
        <v>#N/A</v>
      </c>
      <c r="BO154" s="108" t="e">
        <f ca="true">+IF(AND(ISNUMBER(OFFSET('Hygiene Data'!$H$6,0,10*ROW('Hygiene Data'!H148))),'Data Summary'!ED154="Yes"),OFFSET('Hygiene Data'!$H$6,0,10*ROW('Hygiene Data'!H148)),NA())</f>
        <v>#N/A</v>
      </c>
      <c r="BP154" s="108" t="e">
        <f ca="true">+IF(AND(ISNUMBER(OFFSET('Hygiene Data'!$H$8,0,10*ROW('Hygiene Data'!H148))),'Data Summary'!EE154="Yes"),OFFSET('Hygiene Data'!$H$8,0,10*ROW('Hygiene Data'!H148)),NA())</f>
        <v>#N/A</v>
      </c>
      <c r="BQ154" s="108" t="e">
        <f ca="true">+IF(AND(ISNUMBER(OFFSET('Hygiene Data'!$H$10,0,10*ROW('Hygiene Data'!H148))),'Data Summary'!EF154="Yes"),OFFSET('Hygiene Data'!$H$10,0,10*ROW('Hygiene Data'!H148)),NA())</f>
        <v>#N/A</v>
      </c>
    </row>
    <row r="155" x14ac:dyDescent="0.2">
      <c r="A155" s="56" t="e">
        <f ca="true">+IF(OFFSET('Water Data'!$B$1,0,10*ROW('Water Data'!B149))="",NA(),OFFSET('Water Data'!$B$1,0,10*ROW('Water Data'!B149)))</f>
        <v>#N/A</v>
      </c>
      <c r="B155" s="56" t="e">
        <f ca="true">+IF(OFFSET('Water Data'!$A$3,0,10*ROW('Water Data'!A152))="",NA(),OFFSET('Water Data'!$A$3,0,10*ROW('Water Data'!A152)))</f>
        <v>#N/A</v>
      </c>
      <c r="C155" s="56" t="e">
        <f ca="true">+IF(OFFSET('Water Data'!$C$3,0,10*ROW('Water Data'!C152))="",NA(),OFFSET('Water Data'!$C$3,0,10*ROW('Water Data'!C152)))</f>
        <v>#N/A</v>
      </c>
      <c r="D155" s="57" t="e">
        <f ca="true">+IF(AND(ISNUMBER(OFFSET('Water Data'!$C$5,0,10*ROW('Water Data'!C149))),'Data Summary'!BS155="Yes"),100-OFFSET('Water Data'!$C$5,0,10*ROW('Water Data'!C149)),NA())</f>
        <v>#N/A</v>
      </c>
      <c r="E155" s="57" t="e">
        <f ca="true">+IF(AND(ISNUMBER(OFFSET('Water Data'!$C$7,0,10*ROW('Water Data'!C149))),'Data Summary'!BT155="Yes"),OFFSET('Water Data'!$C$7,0,10*ROW('Water Data'!C149)),NA())</f>
        <v>#N/A</v>
      </c>
      <c r="F155" s="57" t="e">
        <f ca="true">+IF(AND(ISNUMBER(OFFSET('Water Data'!$C$10,0,10*ROW('Water Data'!C149))),'Data Summary'!BU155="Yes"),OFFSET('Water Data'!$C$10,0,10*ROW('Water Data'!C149)),NA())</f>
        <v>#N/A</v>
      </c>
      <c r="G155" s="57" t="e">
        <f ca="true">+IF(AND(ISNUMBER(OFFSET('Water Data'!$D$5,0,10*ROW('Water Data'!D149))),'Data Summary'!BV155="Yes"),100-OFFSET('Water Data'!$D$5,0,10*ROW('Water Data'!D149)),NA())</f>
        <v>#N/A</v>
      </c>
      <c r="H155" s="57" t="e">
        <f ca="true">+IF(AND(ISNUMBER(OFFSET('Water Data'!$D$7,0,10*ROW('Water Data'!D149))),'Data Summary'!BW155="Yes"),OFFSET('Water Data'!$D$7,0,10*ROW('Water Data'!D149)),NA())</f>
        <v>#N/A</v>
      </c>
      <c r="I155" s="57" t="e">
        <f ca="true">+IF(AND(ISNUMBER(OFFSET('Water Data'!$D$10,0,10*ROW('Water Data'!D149))),'Data Summary'!BX155="Yes"),OFFSET('Water Data'!$D$10,0,10*ROW('Water Data'!D149)),NA())</f>
        <v>#N/A</v>
      </c>
      <c r="J155" s="57" t="e">
        <f ca="true">+IF(AND(ISNUMBER(OFFSET('Water Data'!$E$5,0,10*ROW('Water Data'!E149))),'Data Summary'!BY155="Yes"),100-OFFSET('Water Data'!$E$5,0,10*ROW('Water Data'!E149)),NA())</f>
        <v>#N/A</v>
      </c>
      <c r="K155" s="57" t="e">
        <f ca="true">+IF(AND(ISNUMBER(OFFSET('Water Data'!$E$7,0,10*ROW('Water Data'!E149))),'Data Summary'!BZ155="Yes"),OFFSET('Water Data'!$E$7,0,10*ROW('Water Data'!E149)),NA())</f>
        <v>#N/A</v>
      </c>
      <c r="L155" s="57" t="e">
        <f ca="true">+IF(AND(ISNUMBER(OFFSET('Water Data'!$E$10,0,10*ROW('Water Data'!E149))),'Data Summary'!CA155="Yes"),OFFSET('Water Data'!$E$10,0,10*ROW('Water Data'!E149)),NA())</f>
        <v>#N/A</v>
      </c>
      <c r="M155" s="57" t="e">
        <f ca="true">+IF(AND(ISNUMBER(OFFSET('Water Data'!$F$5,0,10*ROW('Water Data'!F149))),'Data Summary'!CB155="Yes"),100-OFFSET('Water Data'!$F$5,0,10*ROW('Water Data'!F149)),NA())</f>
        <v>#N/A</v>
      </c>
      <c r="N155" s="57" t="e">
        <f ca="true">+IF(AND(ISNUMBER(OFFSET('Water Data'!$F$7,0,10*ROW('Water Data'!F149))),'Data Summary'!CC155="Yes"),OFFSET('Water Data'!$F$7,0,10*ROW('Water Data'!F149)),NA())</f>
        <v>#N/A</v>
      </c>
      <c r="O155" s="57" t="e">
        <f ca="true">+IF(AND(ISNUMBER(OFFSET('Water Data'!$F$10,0,10*ROW('Water Data'!F149))),'Data Summary'!CD155="Yes"),OFFSET('Water Data'!$F$10,0,10*ROW('Water Data'!F149)),NA())</f>
        <v>#N/A</v>
      </c>
      <c r="P155" s="57" t="e">
        <f ca="true">+IF(AND(ISNUMBER(OFFSET('Water Data'!$G$5,0,10*ROW('Water Data'!G149))),'Data Summary'!CE155="Yes"),100-OFFSET('Water Data'!$G$5,0,10*ROW('Water Data'!G149)),NA())</f>
        <v>#N/A</v>
      </c>
      <c r="Q155" s="57" t="e">
        <f ca="true">+IF(AND(ISNUMBER(OFFSET('Water Data'!$G$7,0,10*ROW('Water Data'!G149))),'Data Summary'!CF155="Yes"),OFFSET('Water Data'!$G$7,0,10*ROW('Water Data'!G149)),NA())</f>
        <v>#N/A</v>
      </c>
      <c r="R155" s="57" t="e">
        <f ca="true">+IF(AND(ISNUMBER(OFFSET('Water Data'!$G$10,0,10*ROW('Water Data'!G149))),'Data Summary'!CG155="Yes"),OFFSET('Water Data'!$G$10,0,10*ROW('Water Data'!G149)),NA())</f>
        <v>#N/A</v>
      </c>
      <c r="S155" s="57" t="e">
        <f ca="true">+IF(AND(ISNUMBER(OFFSET('Water Data'!$H$5,0,10*ROW('Water Data'!H149))),'Data Summary'!CH155="Yes"),100-OFFSET('Water Data'!$H$5,0,10*ROW('Water Data'!H149)),NA())</f>
        <v>#N/A</v>
      </c>
      <c r="T155" s="57" t="e">
        <f ca="true">+IF(AND(ISNUMBER(OFFSET('Water Data'!$H$7,0,10*ROW('Water Data'!H149))),'Data Summary'!CI155="Yes"),OFFSET('Water Data'!$H$7,0,10*ROW('Water Data'!H149)),NA())</f>
        <v>#N/A</v>
      </c>
      <c r="U155" s="57" t="e">
        <f ca="true">+IF(AND(ISNUMBER(OFFSET('Water Data'!$H$10,0,10*ROW('Water Data'!H149))),'Data Summary'!CJ155="Yes"),OFFSET('Water Data'!$H$10,0,10*ROW('Water Data'!H149)),NA())</f>
        <v>#N/A</v>
      </c>
      <c r="V155" s="103" t="e">
        <f ca="true">+IF(AND(ISNUMBER(OFFSET('Sanitation Data'!$C$5,0,10*ROW('Sanitation Data'!C149))),'Data Summary'!CK155="Yes"),100-OFFSET('Sanitation Data'!$C$5,0,10*ROW('Sanitation Data'!C149)),NA())</f>
        <v>#N/A</v>
      </c>
      <c r="W155" s="103" t="e">
        <f ca="true">+IF(AND(ISNUMBER(OFFSET('Sanitation Data'!$C$7,0,10*ROW('Sanitation Data'!C149))),'Data Summary'!CL155="Yes"),OFFSET('Sanitation Data'!$C$7,0,10*ROW('Sanitation Data'!C149)),NA())</f>
        <v>#N/A</v>
      </c>
      <c r="X155" s="103" t="e">
        <f ca="true">+IF(AND(ISNUMBER(OFFSET('Sanitation Data'!$C$11,0,10*ROW('Sanitation Data'!C149))),'Data Summary'!CM155="Yes"),OFFSET('Sanitation Data'!$C$11,0,10*ROW('Sanitation Data'!C149)),NA())</f>
        <v>#N/A</v>
      </c>
      <c r="Y155" s="103" t="e">
        <f ca="true">+IF(AND(ISNUMBER(OFFSET('Sanitation Data'!$C$12,0,10*ROW('Sanitation Data'!C149))),'Data Summary'!CN155="Yes"),OFFSET('Sanitation Data'!$C$12,0,10*ROW('Sanitation Data'!C149)),NA())</f>
        <v>#N/A</v>
      </c>
      <c r="Z155" s="103" t="e">
        <f ca="true">+IF(AND(ISNUMBER(OFFSET('Sanitation Data'!$C$13,0,10*ROW('Sanitation Data'!C149))),'Data Summary'!CO155="Yes"),OFFSET('Sanitation Data'!$C$13,0,10*ROW('Sanitation Data'!C149)),NA())</f>
        <v>#N/A</v>
      </c>
      <c r="AA155" s="103" t="e">
        <f ca="true">+IF(AND(ISNUMBER(OFFSET('Sanitation Data'!$D$5,0,10*ROW('Sanitation Data'!D149))),'Data Summary'!CP155="Yes"),100-OFFSET('Sanitation Data'!$D$5,0,10*ROW('Sanitation Data'!D149)),NA())</f>
        <v>#N/A</v>
      </c>
      <c r="AB155" s="103" t="e">
        <f ca="true">+IF(AND(ISNUMBER(OFFSET('Sanitation Data'!$D$7,0,10*ROW('Sanitation Data'!D149))),'Data Summary'!CQ155="Yes"),OFFSET('Sanitation Data'!$D$7,0,10*ROW('Sanitation Data'!D149)),NA())</f>
        <v>#N/A</v>
      </c>
      <c r="AC155" s="103" t="e">
        <f ca="true">+IF(AND(ISNUMBER(OFFSET('Sanitation Data'!$D$11,0,10*ROW('Sanitation Data'!D149))),'Data Summary'!CR155="Yes"),OFFSET('Sanitation Data'!$D$11,0,10*ROW('Sanitation Data'!D149)),NA())</f>
        <v>#N/A</v>
      </c>
      <c r="AD155" s="103" t="e">
        <f ca="true">+IF(AND(ISNUMBER(OFFSET('Sanitation Data'!$D$12,0,10*ROW('Sanitation Data'!D149))),'Data Summary'!CS155="Yes"),OFFSET('Sanitation Data'!$D$12,0,10*ROW('Sanitation Data'!D149)),NA())</f>
        <v>#N/A</v>
      </c>
      <c r="AE155" s="103" t="e">
        <f ca="true">+IF(AND(ISNUMBER(OFFSET('Sanitation Data'!$D$13,0,10*ROW('Sanitation Data'!D149))),'Data Summary'!CT155="Yes"),OFFSET('Sanitation Data'!$D$13,0,10*ROW('Sanitation Data'!D149)),NA())</f>
        <v>#N/A</v>
      </c>
      <c r="AF155" s="103" t="e">
        <f ca="true">+IF(AND(ISNUMBER(OFFSET('Sanitation Data'!$E$5,0,10*ROW('Sanitation Data'!E149))),'Data Summary'!CU155="Yes"),100-OFFSET('Sanitation Data'!$E$5,0,10*ROW('Sanitation Data'!E149)),NA())</f>
        <v>#N/A</v>
      </c>
      <c r="AG155" s="103" t="e">
        <f ca="true">+IF(AND(ISNUMBER(OFFSET('Sanitation Data'!$E$7,0,10*ROW('Sanitation Data'!E149))),'Data Summary'!CV155="Yes"),OFFSET('Sanitation Data'!$E$7,0,10*ROW('Sanitation Data'!E149)),NA())</f>
        <v>#N/A</v>
      </c>
      <c r="AH155" s="103" t="e">
        <f ca="true">+IF(AND(ISNUMBER(OFFSET('Sanitation Data'!$E$11,0,10*ROW('Sanitation Data'!E149))),'Data Summary'!CW155="Yes"),OFFSET('Sanitation Data'!$E$11,0,10*ROW('Sanitation Data'!E149)),NA())</f>
        <v>#N/A</v>
      </c>
      <c r="AI155" s="103" t="e">
        <f ca="true">+IF(AND(ISNUMBER(OFFSET('Sanitation Data'!$E$12,0,10*ROW('Sanitation Data'!E149))),'Data Summary'!CX155="Yes"),OFFSET('Sanitation Data'!$E$12,0,10*ROW('Sanitation Data'!E149)),NA())</f>
        <v>#N/A</v>
      </c>
      <c r="AJ155" s="103" t="e">
        <f ca="true">+IF(AND(ISNUMBER(OFFSET('Sanitation Data'!$E$13,0,10*ROW('Sanitation Data'!E149))),'Data Summary'!CY155="Yes"),OFFSET('Sanitation Data'!$E$13,0,10*ROW('Sanitation Data'!E149)),NA())</f>
        <v>#N/A</v>
      </c>
      <c r="AK155" s="103" t="e">
        <f ca="true">+IF(AND(ISNUMBER(OFFSET('Sanitation Data'!$F$5,0,10*ROW('Sanitation Data'!F149))),'Data Summary'!CZ155="Yes"),100-OFFSET('Sanitation Data'!$F$5,0,10*ROW('Sanitation Data'!F149)),NA())</f>
        <v>#N/A</v>
      </c>
      <c r="AL155" s="103" t="e">
        <f ca="true">+IF(AND(ISNUMBER(OFFSET('Sanitation Data'!$F$7,0,10*ROW('Sanitation Data'!F149))),'Data Summary'!DA155="Yes"),OFFSET('Sanitation Data'!$F$7,0,10*ROW('Sanitation Data'!F149)),NA())</f>
        <v>#N/A</v>
      </c>
      <c r="AM155" s="103" t="e">
        <f ca="true">+IF(AND(ISNUMBER(OFFSET('Sanitation Data'!$F$11,0,10*ROW('Sanitation Data'!F149))),'Data Summary'!DB155="Yes"),OFFSET('Sanitation Data'!$F$11,0,10*ROW('Sanitation Data'!F149)),NA())</f>
        <v>#N/A</v>
      </c>
      <c r="AN155" s="103" t="e">
        <f ca="true">+IF(AND(ISNUMBER(OFFSET('Sanitation Data'!$F$12,0,10*ROW('Sanitation Data'!F149))),'Data Summary'!DC155="Yes"),OFFSET('Sanitation Data'!$F$12,0,10*ROW('Sanitation Data'!F149)),NA())</f>
        <v>#N/A</v>
      </c>
      <c r="AO155" s="103" t="e">
        <f ca="true">+IF(AND(ISNUMBER(OFFSET('Sanitation Data'!$F$13,0,10*ROW('Sanitation Data'!F149))),'Data Summary'!DD155="Yes"),OFFSET('Sanitation Data'!$F$13,0,10*ROW('Sanitation Data'!F149)),NA())</f>
        <v>#N/A</v>
      </c>
      <c r="AP155" s="103" t="e">
        <f ca="true">+IF(AND(ISNUMBER(OFFSET('Sanitation Data'!$G$5,0,10*ROW('Sanitation Data'!G149))),'Data Summary'!DE155="Yes"),100-OFFSET('Sanitation Data'!$G$5,0,10*ROW('Sanitation Data'!G149)),NA())</f>
        <v>#N/A</v>
      </c>
      <c r="AQ155" s="103" t="e">
        <f ca="true">+IF(AND(ISNUMBER(OFFSET('Sanitation Data'!$G$7,0,10*ROW('Sanitation Data'!G149))),'Data Summary'!DF155="Yes"),OFFSET('Sanitation Data'!$G$7,0,10*ROW('Sanitation Data'!G149)),NA())</f>
        <v>#N/A</v>
      </c>
      <c r="AR155" s="103" t="e">
        <f ca="true">+IF(AND(ISNUMBER(OFFSET('Sanitation Data'!$G$11,0,10*ROW('Sanitation Data'!G149))),'Data Summary'!DG155="Yes"),OFFSET('Sanitation Data'!$G$11,0,10*ROW('Sanitation Data'!G149)),NA())</f>
        <v>#N/A</v>
      </c>
      <c r="AS155" s="103" t="e">
        <f ca="true">+IF(AND(ISNUMBER(OFFSET('Sanitation Data'!$G$12,0,10*ROW('Sanitation Data'!G149))),'Data Summary'!DH155="Yes"),OFFSET('Sanitation Data'!$G$12,0,10*ROW('Sanitation Data'!G149)),NA())</f>
        <v>#N/A</v>
      </c>
      <c r="AT155" s="103" t="e">
        <f ca="true">+IF(AND(ISNUMBER(OFFSET('Sanitation Data'!$G$13,0,10*ROW('Sanitation Data'!G149))),'Data Summary'!DI155="Yes"),OFFSET('Sanitation Data'!$G$13,0,10*ROW('Sanitation Data'!G149)),NA())</f>
        <v>#N/A</v>
      </c>
      <c r="AU155" s="103" t="e">
        <f ca="true">+IF(AND(ISNUMBER(OFFSET('Sanitation Data'!$H$5,0,10*ROW('Sanitation Data'!H149))),'Data Summary'!DJ155="Yes"),100-OFFSET('Sanitation Data'!$H$5,0,10*ROW('Sanitation Data'!H149)),NA())</f>
        <v>#N/A</v>
      </c>
      <c r="AV155" s="103" t="e">
        <f ca="true">+IF(AND(ISNUMBER(OFFSET('Sanitation Data'!$H$7,0,10*ROW('Sanitation Data'!H149))),'Data Summary'!DK155="Yes"),OFFSET('Sanitation Data'!$H$7,0,10*ROW('Sanitation Data'!H149)),NA())</f>
        <v>#N/A</v>
      </c>
      <c r="AW155" s="103" t="e">
        <f ca="true">+IF(AND(ISNUMBER(OFFSET('Sanitation Data'!$H$11,0,10*ROW('Sanitation Data'!H149))),'Data Summary'!DL155="Yes"),OFFSET('Sanitation Data'!$H$11,0,10*ROW('Sanitation Data'!H149)),NA())</f>
        <v>#N/A</v>
      </c>
      <c r="AX155" s="103" t="e">
        <f ca="true">+IF(AND(ISNUMBER(OFFSET('Sanitation Data'!$H$12,0,10*ROW('Sanitation Data'!H149))),'Data Summary'!DM155="Yes"),OFFSET('Sanitation Data'!$H$12,0,10*ROW('Sanitation Data'!H149)),NA())</f>
        <v>#N/A</v>
      </c>
      <c r="AY155" s="103" t="e">
        <f ca="true">+IF(AND(ISNUMBER(OFFSET('Sanitation Data'!$H$13,0,10*ROW('Sanitation Data'!H149))),'Data Summary'!DN155="Yes"),OFFSET('Sanitation Data'!$H$13,0,10*ROW('Sanitation Data'!H149)),NA())</f>
        <v>#N/A</v>
      </c>
      <c r="AZ155" s="108" t="e">
        <f ca="true">+IF(AND(ISNUMBER(OFFSET('Hygiene Data'!$C$6,0,10*ROW('Hygiene Data'!C149))),'Data Summary'!DO155="Yes"),OFFSET('Hygiene Data'!$C$6,0,10*ROW('Hygiene Data'!C149)),NA())</f>
        <v>#N/A</v>
      </c>
      <c r="BA155" s="108" t="e">
        <f ca="true">+IF(AND(ISNUMBER(OFFSET('Hygiene Data'!$C$8,0,10*ROW('Hygiene Data'!C149))),'Data Summary'!DP155="Yes"),OFFSET('Hygiene Data'!$C$8,0,10*ROW('Hygiene Data'!C149)),NA())</f>
        <v>#N/A</v>
      </c>
      <c r="BB155" s="108" t="e">
        <f ca="true">+IF(AND(ISNUMBER(OFFSET('Hygiene Data'!$C$10,0,10*ROW('Hygiene Data'!C149))),'Data Summary'!DQ155="Yes"),OFFSET('Hygiene Data'!$C$10,0,10*ROW('Hygiene Data'!C149)),NA())</f>
        <v>#N/A</v>
      </c>
      <c r="BC155" s="108" t="e">
        <f ca="true">+IF(AND(ISNUMBER(OFFSET('Hygiene Data'!$D$6,0,10*ROW('Hygiene Data'!D149))),'Data Summary'!DR155="Yes"),OFFSET('Hygiene Data'!$D$6,0,10*ROW('Hygiene Data'!D149)),NA())</f>
        <v>#N/A</v>
      </c>
      <c r="BD155" s="108" t="e">
        <f ca="true">+IF(AND(ISNUMBER(OFFSET('Hygiene Data'!$D$8,0,10*ROW('Hygiene Data'!D149))),'Data Summary'!DS155="Yes"),OFFSET('Hygiene Data'!$D$8,0,10*ROW('Hygiene Data'!D149)),NA())</f>
        <v>#N/A</v>
      </c>
      <c r="BE155" s="108" t="e">
        <f ca="true">+IF(AND(ISNUMBER(OFFSET('Hygiene Data'!$D$10,0,10*ROW('Hygiene Data'!D149))),'Data Summary'!DT155="Yes"),OFFSET('Hygiene Data'!$D$10,0,10*ROW('Hygiene Data'!D149)),NA())</f>
        <v>#N/A</v>
      </c>
      <c r="BF155" s="108" t="e">
        <f ca="true">+IF(AND(ISNUMBER(OFFSET('Hygiene Data'!$E$6,0,10*ROW('Hygiene Data'!E149))),'Data Summary'!DU155="Yes"),OFFSET('Hygiene Data'!$E$6,0,10*ROW('Hygiene Data'!E149)),NA())</f>
        <v>#N/A</v>
      </c>
      <c r="BG155" s="108" t="e">
        <f ca="true">+IF(AND(ISNUMBER(OFFSET('Hygiene Data'!$E$8,0,10*ROW('Hygiene Data'!E149))),'Data Summary'!DV155="Yes"),OFFSET('Hygiene Data'!$E$8,0,10*ROW('Hygiene Data'!E149)),NA())</f>
        <v>#N/A</v>
      </c>
      <c r="BH155" s="108" t="e">
        <f ca="true">+IF(AND(ISNUMBER(OFFSET('Hygiene Data'!$E$10,0,10*ROW('Hygiene Data'!E149))),'Data Summary'!DW155="Yes"),OFFSET('Hygiene Data'!$E$10,0,10*ROW('Hygiene Data'!E149)),NA())</f>
        <v>#N/A</v>
      </c>
      <c r="BI155" s="108" t="e">
        <f ca="true">+IF(AND(ISNUMBER(OFFSET('Hygiene Data'!$F$6,0,10*ROW('Hygiene Data'!F149))),'Data Summary'!DX155="Yes"),OFFSET('Hygiene Data'!$F$6,0,10*ROW('Hygiene Data'!F149)),NA())</f>
        <v>#N/A</v>
      </c>
      <c r="BJ155" s="108" t="e">
        <f ca="true">+IF(AND(ISNUMBER(OFFSET('Hygiene Data'!$F$8,0,10*ROW('Hygiene Data'!F149))),'Data Summary'!DY155="Yes"),OFFSET('Hygiene Data'!$F$8,0,10*ROW('Hygiene Data'!F149)),NA())</f>
        <v>#N/A</v>
      </c>
      <c r="BK155" s="108" t="e">
        <f ca="true">+IF(AND(ISNUMBER(OFFSET('Hygiene Data'!$F$10,0,10*ROW('Hygiene Data'!F149))),'Data Summary'!DZ155="Yes"),OFFSET('Hygiene Data'!$F$10,0,10*ROW('Hygiene Data'!F149)),NA())</f>
        <v>#N/A</v>
      </c>
      <c r="BL155" s="108" t="e">
        <f ca="true">+IF(AND(ISNUMBER(OFFSET('Hygiene Data'!$G$6,0,10*ROW('Hygiene Data'!G149))),'Data Summary'!EA155="Yes"),OFFSET('Hygiene Data'!$G$6,0,10*ROW('Hygiene Data'!G149)),NA())</f>
        <v>#N/A</v>
      </c>
      <c r="BM155" s="108" t="e">
        <f ca="true">+IF(AND(ISNUMBER(OFFSET('Hygiene Data'!$G$8,0,10*ROW('Hygiene Data'!G149))),'Data Summary'!EB155="Yes"),OFFSET('Hygiene Data'!$G$8,0,10*ROW('Hygiene Data'!G149)),NA())</f>
        <v>#N/A</v>
      </c>
      <c r="BN155" s="108" t="e">
        <f ca="true">+IF(AND(ISNUMBER(OFFSET('Hygiene Data'!$G$10,0,10*ROW('Hygiene Data'!G149))),'Data Summary'!EC155="Yes"),OFFSET('Hygiene Data'!$G$10,0,10*ROW('Hygiene Data'!G149)),NA())</f>
        <v>#N/A</v>
      </c>
      <c r="BO155" s="108" t="e">
        <f ca="true">+IF(AND(ISNUMBER(OFFSET('Hygiene Data'!$H$6,0,10*ROW('Hygiene Data'!H149))),'Data Summary'!ED155="Yes"),OFFSET('Hygiene Data'!$H$6,0,10*ROW('Hygiene Data'!H149)),NA())</f>
        <v>#N/A</v>
      </c>
      <c r="BP155" s="108" t="e">
        <f ca="true">+IF(AND(ISNUMBER(OFFSET('Hygiene Data'!$H$8,0,10*ROW('Hygiene Data'!H149))),'Data Summary'!EE155="Yes"),OFFSET('Hygiene Data'!$H$8,0,10*ROW('Hygiene Data'!H149)),NA())</f>
        <v>#N/A</v>
      </c>
      <c r="BQ155" s="108" t="e">
        <f ca="true">+IF(AND(ISNUMBER(OFFSET('Hygiene Data'!$H$10,0,10*ROW('Hygiene Data'!H149))),'Data Summary'!EF155="Yes"),OFFSET('Hygiene Data'!$H$10,0,10*ROW('Hygiene Data'!H149)),NA())</f>
        <v>#N/A</v>
      </c>
    </row>
    <row r="156" x14ac:dyDescent="0.2">
      <c r="A156" s="56" t="e">
        <f ca="true">+IF(OFFSET('Water Data'!$B$1,0,10*ROW('Water Data'!B150))="",NA(),OFFSET('Water Data'!$B$1,0,10*ROW('Water Data'!B150)))</f>
        <v>#N/A</v>
      </c>
      <c r="B156" s="56" t="e">
        <f ca="true">+IF(OFFSET('Water Data'!$A$3,0,10*ROW('Water Data'!A153))="",NA(),OFFSET('Water Data'!$A$3,0,10*ROW('Water Data'!A153)))</f>
        <v>#N/A</v>
      </c>
      <c r="C156" s="56" t="e">
        <f ca="true">+IF(OFFSET('Water Data'!$C$3,0,10*ROW('Water Data'!C153))="",NA(),OFFSET('Water Data'!$C$3,0,10*ROW('Water Data'!C153)))</f>
        <v>#N/A</v>
      </c>
      <c r="D156" s="57" t="e">
        <f ca="true">+IF(AND(ISNUMBER(OFFSET('Water Data'!$C$5,0,10*ROW('Water Data'!C150))),'Data Summary'!BS156="Yes"),100-OFFSET('Water Data'!$C$5,0,10*ROW('Water Data'!C150)),NA())</f>
        <v>#N/A</v>
      </c>
      <c r="E156" s="57" t="e">
        <f ca="true">+IF(AND(ISNUMBER(OFFSET('Water Data'!$C$7,0,10*ROW('Water Data'!C150))),'Data Summary'!BT156="Yes"),OFFSET('Water Data'!$C$7,0,10*ROW('Water Data'!C150)),NA())</f>
        <v>#N/A</v>
      </c>
      <c r="F156" s="57" t="e">
        <f ca="true">+IF(AND(ISNUMBER(OFFSET('Water Data'!$C$10,0,10*ROW('Water Data'!C150))),'Data Summary'!BU156="Yes"),OFFSET('Water Data'!$C$10,0,10*ROW('Water Data'!C150)),NA())</f>
        <v>#N/A</v>
      </c>
      <c r="G156" s="57" t="e">
        <f ca="true">+IF(AND(ISNUMBER(OFFSET('Water Data'!$D$5,0,10*ROW('Water Data'!D150))),'Data Summary'!BV156="Yes"),100-OFFSET('Water Data'!$D$5,0,10*ROW('Water Data'!D150)),NA())</f>
        <v>#N/A</v>
      </c>
      <c r="H156" s="57" t="e">
        <f ca="true">+IF(AND(ISNUMBER(OFFSET('Water Data'!$D$7,0,10*ROW('Water Data'!D150))),'Data Summary'!BW156="Yes"),OFFSET('Water Data'!$D$7,0,10*ROW('Water Data'!D150)),NA())</f>
        <v>#N/A</v>
      </c>
      <c r="I156" s="57" t="e">
        <f ca="true">+IF(AND(ISNUMBER(OFFSET('Water Data'!$D$10,0,10*ROW('Water Data'!D150))),'Data Summary'!BX156="Yes"),OFFSET('Water Data'!$D$10,0,10*ROW('Water Data'!D150)),NA())</f>
        <v>#N/A</v>
      </c>
      <c r="J156" s="57" t="e">
        <f ca="true">+IF(AND(ISNUMBER(OFFSET('Water Data'!$E$5,0,10*ROW('Water Data'!E150))),'Data Summary'!BY156="Yes"),100-OFFSET('Water Data'!$E$5,0,10*ROW('Water Data'!E150)),NA())</f>
        <v>#N/A</v>
      </c>
      <c r="K156" s="57" t="e">
        <f ca="true">+IF(AND(ISNUMBER(OFFSET('Water Data'!$E$7,0,10*ROW('Water Data'!E150))),'Data Summary'!BZ156="Yes"),OFFSET('Water Data'!$E$7,0,10*ROW('Water Data'!E150)),NA())</f>
        <v>#N/A</v>
      </c>
      <c r="L156" s="57" t="e">
        <f ca="true">+IF(AND(ISNUMBER(OFFSET('Water Data'!$E$10,0,10*ROW('Water Data'!E150))),'Data Summary'!CA156="Yes"),OFFSET('Water Data'!$E$10,0,10*ROW('Water Data'!E150)),NA())</f>
        <v>#N/A</v>
      </c>
      <c r="M156" s="57" t="e">
        <f ca="true">+IF(AND(ISNUMBER(OFFSET('Water Data'!$F$5,0,10*ROW('Water Data'!F150))),'Data Summary'!CB156="Yes"),100-OFFSET('Water Data'!$F$5,0,10*ROW('Water Data'!F150)),NA())</f>
        <v>#N/A</v>
      </c>
      <c r="N156" s="57" t="e">
        <f ca="true">+IF(AND(ISNUMBER(OFFSET('Water Data'!$F$7,0,10*ROW('Water Data'!F150))),'Data Summary'!CC156="Yes"),OFFSET('Water Data'!$F$7,0,10*ROW('Water Data'!F150)),NA())</f>
        <v>#N/A</v>
      </c>
      <c r="O156" s="57" t="e">
        <f ca="true">+IF(AND(ISNUMBER(OFFSET('Water Data'!$F$10,0,10*ROW('Water Data'!F150))),'Data Summary'!CD156="Yes"),OFFSET('Water Data'!$F$10,0,10*ROW('Water Data'!F150)),NA())</f>
        <v>#N/A</v>
      </c>
      <c r="P156" s="57" t="e">
        <f ca="true">+IF(AND(ISNUMBER(OFFSET('Water Data'!$G$5,0,10*ROW('Water Data'!G150))),'Data Summary'!CE156="Yes"),100-OFFSET('Water Data'!$G$5,0,10*ROW('Water Data'!G150)),NA())</f>
        <v>#N/A</v>
      </c>
      <c r="Q156" s="57" t="e">
        <f ca="true">+IF(AND(ISNUMBER(OFFSET('Water Data'!$G$7,0,10*ROW('Water Data'!G150))),'Data Summary'!CF156="Yes"),OFFSET('Water Data'!$G$7,0,10*ROW('Water Data'!G150)),NA())</f>
        <v>#N/A</v>
      </c>
      <c r="R156" s="57" t="e">
        <f ca="true">+IF(AND(ISNUMBER(OFFSET('Water Data'!$G$10,0,10*ROW('Water Data'!G150))),'Data Summary'!CG156="Yes"),OFFSET('Water Data'!$G$10,0,10*ROW('Water Data'!G150)),NA())</f>
        <v>#N/A</v>
      </c>
      <c r="S156" s="57" t="e">
        <f ca="true">+IF(AND(ISNUMBER(OFFSET('Water Data'!$H$5,0,10*ROW('Water Data'!H150))),'Data Summary'!CH156="Yes"),100-OFFSET('Water Data'!$H$5,0,10*ROW('Water Data'!H150)),NA())</f>
        <v>#N/A</v>
      </c>
      <c r="T156" s="57" t="e">
        <f ca="true">+IF(AND(ISNUMBER(OFFSET('Water Data'!$H$7,0,10*ROW('Water Data'!H150))),'Data Summary'!CI156="Yes"),OFFSET('Water Data'!$H$7,0,10*ROW('Water Data'!H150)),NA())</f>
        <v>#N/A</v>
      </c>
      <c r="U156" s="57" t="e">
        <f ca="true">+IF(AND(ISNUMBER(OFFSET('Water Data'!$H$10,0,10*ROW('Water Data'!H150))),'Data Summary'!CJ156="Yes"),OFFSET('Water Data'!$H$10,0,10*ROW('Water Data'!H150)),NA())</f>
        <v>#N/A</v>
      </c>
      <c r="V156" s="103" t="e">
        <f ca="true">+IF(AND(ISNUMBER(OFFSET('Sanitation Data'!$C$5,0,10*ROW('Sanitation Data'!C150))),'Data Summary'!CK156="Yes"),100-OFFSET('Sanitation Data'!$C$5,0,10*ROW('Sanitation Data'!C150)),NA())</f>
        <v>#N/A</v>
      </c>
      <c r="W156" s="103" t="e">
        <f ca="true">+IF(AND(ISNUMBER(OFFSET('Sanitation Data'!$C$7,0,10*ROW('Sanitation Data'!C150))),'Data Summary'!CL156="Yes"),OFFSET('Sanitation Data'!$C$7,0,10*ROW('Sanitation Data'!C150)),NA())</f>
        <v>#N/A</v>
      </c>
      <c r="X156" s="103" t="e">
        <f ca="true">+IF(AND(ISNUMBER(OFFSET('Sanitation Data'!$C$11,0,10*ROW('Sanitation Data'!C150))),'Data Summary'!CM156="Yes"),OFFSET('Sanitation Data'!$C$11,0,10*ROW('Sanitation Data'!C150)),NA())</f>
        <v>#N/A</v>
      </c>
      <c r="Y156" s="103" t="e">
        <f ca="true">+IF(AND(ISNUMBER(OFFSET('Sanitation Data'!$C$12,0,10*ROW('Sanitation Data'!C150))),'Data Summary'!CN156="Yes"),OFFSET('Sanitation Data'!$C$12,0,10*ROW('Sanitation Data'!C150)),NA())</f>
        <v>#N/A</v>
      </c>
      <c r="Z156" s="103" t="e">
        <f ca="true">+IF(AND(ISNUMBER(OFFSET('Sanitation Data'!$C$13,0,10*ROW('Sanitation Data'!C150))),'Data Summary'!CO156="Yes"),OFFSET('Sanitation Data'!$C$13,0,10*ROW('Sanitation Data'!C150)),NA())</f>
        <v>#N/A</v>
      </c>
      <c r="AA156" s="103" t="e">
        <f ca="true">+IF(AND(ISNUMBER(OFFSET('Sanitation Data'!$D$5,0,10*ROW('Sanitation Data'!D150))),'Data Summary'!CP156="Yes"),100-OFFSET('Sanitation Data'!$D$5,0,10*ROW('Sanitation Data'!D150)),NA())</f>
        <v>#N/A</v>
      </c>
      <c r="AB156" s="103" t="e">
        <f ca="true">+IF(AND(ISNUMBER(OFFSET('Sanitation Data'!$D$7,0,10*ROW('Sanitation Data'!D150))),'Data Summary'!CQ156="Yes"),OFFSET('Sanitation Data'!$D$7,0,10*ROW('Sanitation Data'!D150)),NA())</f>
        <v>#N/A</v>
      </c>
      <c r="AC156" s="103" t="e">
        <f ca="true">+IF(AND(ISNUMBER(OFFSET('Sanitation Data'!$D$11,0,10*ROW('Sanitation Data'!D150))),'Data Summary'!CR156="Yes"),OFFSET('Sanitation Data'!$D$11,0,10*ROW('Sanitation Data'!D150)),NA())</f>
        <v>#N/A</v>
      </c>
      <c r="AD156" s="103" t="e">
        <f ca="true">+IF(AND(ISNUMBER(OFFSET('Sanitation Data'!$D$12,0,10*ROW('Sanitation Data'!D150))),'Data Summary'!CS156="Yes"),OFFSET('Sanitation Data'!$D$12,0,10*ROW('Sanitation Data'!D150)),NA())</f>
        <v>#N/A</v>
      </c>
      <c r="AE156" s="103" t="e">
        <f ca="true">+IF(AND(ISNUMBER(OFFSET('Sanitation Data'!$D$13,0,10*ROW('Sanitation Data'!D150))),'Data Summary'!CT156="Yes"),OFFSET('Sanitation Data'!$D$13,0,10*ROW('Sanitation Data'!D150)),NA())</f>
        <v>#N/A</v>
      </c>
      <c r="AF156" s="103" t="e">
        <f ca="true">+IF(AND(ISNUMBER(OFFSET('Sanitation Data'!$E$5,0,10*ROW('Sanitation Data'!E150))),'Data Summary'!CU156="Yes"),100-OFFSET('Sanitation Data'!$E$5,0,10*ROW('Sanitation Data'!E150)),NA())</f>
        <v>#N/A</v>
      </c>
      <c r="AG156" s="103" t="e">
        <f ca="true">+IF(AND(ISNUMBER(OFFSET('Sanitation Data'!$E$7,0,10*ROW('Sanitation Data'!E150))),'Data Summary'!CV156="Yes"),OFFSET('Sanitation Data'!$E$7,0,10*ROW('Sanitation Data'!E150)),NA())</f>
        <v>#N/A</v>
      </c>
      <c r="AH156" s="103" t="e">
        <f ca="true">+IF(AND(ISNUMBER(OFFSET('Sanitation Data'!$E$11,0,10*ROW('Sanitation Data'!E150))),'Data Summary'!CW156="Yes"),OFFSET('Sanitation Data'!$E$11,0,10*ROW('Sanitation Data'!E150)),NA())</f>
        <v>#N/A</v>
      </c>
      <c r="AI156" s="103" t="e">
        <f ca="true">+IF(AND(ISNUMBER(OFFSET('Sanitation Data'!$E$12,0,10*ROW('Sanitation Data'!E150))),'Data Summary'!CX156="Yes"),OFFSET('Sanitation Data'!$E$12,0,10*ROW('Sanitation Data'!E150)),NA())</f>
        <v>#N/A</v>
      </c>
      <c r="AJ156" s="103" t="e">
        <f ca="true">+IF(AND(ISNUMBER(OFFSET('Sanitation Data'!$E$13,0,10*ROW('Sanitation Data'!E150))),'Data Summary'!CY156="Yes"),OFFSET('Sanitation Data'!$E$13,0,10*ROW('Sanitation Data'!E150)),NA())</f>
        <v>#N/A</v>
      </c>
      <c r="AK156" s="103" t="e">
        <f ca="true">+IF(AND(ISNUMBER(OFFSET('Sanitation Data'!$F$5,0,10*ROW('Sanitation Data'!F150))),'Data Summary'!CZ156="Yes"),100-OFFSET('Sanitation Data'!$F$5,0,10*ROW('Sanitation Data'!F150)),NA())</f>
        <v>#N/A</v>
      </c>
      <c r="AL156" s="103" t="e">
        <f ca="true">+IF(AND(ISNUMBER(OFFSET('Sanitation Data'!$F$7,0,10*ROW('Sanitation Data'!F150))),'Data Summary'!DA156="Yes"),OFFSET('Sanitation Data'!$F$7,0,10*ROW('Sanitation Data'!F150)),NA())</f>
        <v>#N/A</v>
      </c>
      <c r="AM156" s="103" t="e">
        <f ca="true">+IF(AND(ISNUMBER(OFFSET('Sanitation Data'!$F$11,0,10*ROW('Sanitation Data'!F150))),'Data Summary'!DB156="Yes"),OFFSET('Sanitation Data'!$F$11,0,10*ROW('Sanitation Data'!F150)),NA())</f>
        <v>#N/A</v>
      </c>
      <c r="AN156" s="103" t="e">
        <f ca="true">+IF(AND(ISNUMBER(OFFSET('Sanitation Data'!$F$12,0,10*ROW('Sanitation Data'!F150))),'Data Summary'!DC156="Yes"),OFFSET('Sanitation Data'!$F$12,0,10*ROW('Sanitation Data'!F150)),NA())</f>
        <v>#N/A</v>
      </c>
      <c r="AO156" s="103" t="e">
        <f ca="true">+IF(AND(ISNUMBER(OFFSET('Sanitation Data'!$F$13,0,10*ROW('Sanitation Data'!F150))),'Data Summary'!DD156="Yes"),OFFSET('Sanitation Data'!$F$13,0,10*ROW('Sanitation Data'!F150)),NA())</f>
        <v>#N/A</v>
      </c>
      <c r="AP156" s="103" t="e">
        <f ca="true">+IF(AND(ISNUMBER(OFFSET('Sanitation Data'!$G$5,0,10*ROW('Sanitation Data'!G150))),'Data Summary'!DE156="Yes"),100-OFFSET('Sanitation Data'!$G$5,0,10*ROW('Sanitation Data'!G150)),NA())</f>
        <v>#N/A</v>
      </c>
      <c r="AQ156" s="103" t="e">
        <f ca="true">+IF(AND(ISNUMBER(OFFSET('Sanitation Data'!$G$7,0,10*ROW('Sanitation Data'!G150))),'Data Summary'!DF156="Yes"),OFFSET('Sanitation Data'!$G$7,0,10*ROW('Sanitation Data'!G150)),NA())</f>
        <v>#N/A</v>
      </c>
      <c r="AR156" s="103" t="e">
        <f ca="true">+IF(AND(ISNUMBER(OFFSET('Sanitation Data'!$G$11,0,10*ROW('Sanitation Data'!G150))),'Data Summary'!DG156="Yes"),OFFSET('Sanitation Data'!$G$11,0,10*ROW('Sanitation Data'!G150)),NA())</f>
        <v>#N/A</v>
      </c>
      <c r="AS156" s="103" t="e">
        <f ca="true">+IF(AND(ISNUMBER(OFFSET('Sanitation Data'!$G$12,0,10*ROW('Sanitation Data'!G150))),'Data Summary'!DH156="Yes"),OFFSET('Sanitation Data'!$G$12,0,10*ROW('Sanitation Data'!G150)),NA())</f>
        <v>#N/A</v>
      </c>
      <c r="AT156" s="103" t="e">
        <f ca="true">+IF(AND(ISNUMBER(OFFSET('Sanitation Data'!$G$13,0,10*ROW('Sanitation Data'!G150))),'Data Summary'!DI156="Yes"),OFFSET('Sanitation Data'!$G$13,0,10*ROW('Sanitation Data'!G150)),NA())</f>
        <v>#N/A</v>
      </c>
      <c r="AU156" s="103" t="e">
        <f ca="true">+IF(AND(ISNUMBER(OFFSET('Sanitation Data'!$H$5,0,10*ROW('Sanitation Data'!H150))),'Data Summary'!DJ156="Yes"),100-OFFSET('Sanitation Data'!$H$5,0,10*ROW('Sanitation Data'!H150)),NA())</f>
        <v>#N/A</v>
      </c>
      <c r="AV156" s="103" t="e">
        <f ca="true">+IF(AND(ISNUMBER(OFFSET('Sanitation Data'!$H$7,0,10*ROW('Sanitation Data'!H150))),'Data Summary'!DK156="Yes"),OFFSET('Sanitation Data'!$H$7,0,10*ROW('Sanitation Data'!H150)),NA())</f>
        <v>#N/A</v>
      </c>
      <c r="AW156" s="103" t="e">
        <f ca="true">+IF(AND(ISNUMBER(OFFSET('Sanitation Data'!$H$11,0,10*ROW('Sanitation Data'!H150))),'Data Summary'!DL156="Yes"),OFFSET('Sanitation Data'!$H$11,0,10*ROW('Sanitation Data'!H150)),NA())</f>
        <v>#N/A</v>
      </c>
      <c r="AX156" s="103" t="e">
        <f ca="true">+IF(AND(ISNUMBER(OFFSET('Sanitation Data'!$H$12,0,10*ROW('Sanitation Data'!H150))),'Data Summary'!DM156="Yes"),OFFSET('Sanitation Data'!$H$12,0,10*ROW('Sanitation Data'!H150)),NA())</f>
        <v>#N/A</v>
      </c>
      <c r="AY156" s="103" t="e">
        <f ca="true">+IF(AND(ISNUMBER(OFFSET('Sanitation Data'!$H$13,0,10*ROW('Sanitation Data'!H150))),'Data Summary'!DN156="Yes"),OFFSET('Sanitation Data'!$H$13,0,10*ROW('Sanitation Data'!H150)),NA())</f>
        <v>#N/A</v>
      </c>
      <c r="AZ156" s="108" t="e">
        <f ca="true">+IF(AND(ISNUMBER(OFFSET('Hygiene Data'!$C$6,0,10*ROW('Hygiene Data'!C150))),'Data Summary'!DO156="Yes"),OFFSET('Hygiene Data'!$C$6,0,10*ROW('Hygiene Data'!C150)),NA())</f>
        <v>#N/A</v>
      </c>
      <c r="BA156" s="108" t="e">
        <f ca="true">+IF(AND(ISNUMBER(OFFSET('Hygiene Data'!$C$8,0,10*ROW('Hygiene Data'!C150))),'Data Summary'!DP156="Yes"),OFFSET('Hygiene Data'!$C$8,0,10*ROW('Hygiene Data'!C150)),NA())</f>
        <v>#N/A</v>
      </c>
      <c r="BB156" s="108" t="e">
        <f ca="true">+IF(AND(ISNUMBER(OFFSET('Hygiene Data'!$C$10,0,10*ROW('Hygiene Data'!C150))),'Data Summary'!DQ156="Yes"),OFFSET('Hygiene Data'!$C$10,0,10*ROW('Hygiene Data'!C150)),NA())</f>
        <v>#N/A</v>
      </c>
      <c r="BC156" s="108" t="e">
        <f ca="true">+IF(AND(ISNUMBER(OFFSET('Hygiene Data'!$D$6,0,10*ROW('Hygiene Data'!D150))),'Data Summary'!DR156="Yes"),OFFSET('Hygiene Data'!$D$6,0,10*ROW('Hygiene Data'!D150)),NA())</f>
        <v>#N/A</v>
      </c>
      <c r="BD156" s="108" t="e">
        <f ca="true">+IF(AND(ISNUMBER(OFFSET('Hygiene Data'!$D$8,0,10*ROW('Hygiene Data'!D150))),'Data Summary'!DS156="Yes"),OFFSET('Hygiene Data'!$D$8,0,10*ROW('Hygiene Data'!D150)),NA())</f>
        <v>#N/A</v>
      </c>
      <c r="BE156" s="108" t="e">
        <f ca="true">+IF(AND(ISNUMBER(OFFSET('Hygiene Data'!$D$10,0,10*ROW('Hygiene Data'!D150))),'Data Summary'!DT156="Yes"),OFFSET('Hygiene Data'!$D$10,0,10*ROW('Hygiene Data'!D150)),NA())</f>
        <v>#N/A</v>
      </c>
      <c r="BF156" s="108" t="e">
        <f ca="true">+IF(AND(ISNUMBER(OFFSET('Hygiene Data'!$E$6,0,10*ROW('Hygiene Data'!E150))),'Data Summary'!DU156="Yes"),OFFSET('Hygiene Data'!$E$6,0,10*ROW('Hygiene Data'!E150)),NA())</f>
        <v>#N/A</v>
      </c>
      <c r="BG156" s="108" t="e">
        <f ca="true">+IF(AND(ISNUMBER(OFFSET('Hygiene Data'!$E$8,0,10*ROW('Hygiene Data'!E150))),'Data Summary'!DV156="Yes"),OFFSET('Hygiene Data'!$E$8,0,10*ROW('Hygiene Data'!E150)),NA())</f>
        <v>#N/A</v>
      </c>
      <c r="BH156" s="108" t="e">
        <f ca="true">+IF(AND(ISNUMBER(OFFSET('Hygiene Data'!$E$10,0,10*ROW('Hygiene Data'!E150))),'Data Summary'!DW156="Yes"),OFFSET('Hygiene Data'!$E$10,0,10*ROW('Hygiene Data'!E150)),NA())</f>
        <v>#N/A</v>
      </c>
      <c r="BI156" s="108" t="e">
        <f ca="true">+IF(AND(ISNUMBER(OFFSET('Hygiene Data'!$F$6,0,10*ROW('Hygiene Data'!F150))),'Data Summary'!DX156="Yes"),OFFSET('Hygiene Data'!$F$6,0,10*ROW('Hygiene Data'!F150)),NA())</f>
        <v>#N/A</v>
      </c>
      <c r="BJ156" s="108" t="e">
        <f ca="true">+IF(AND(ISNUMBER(OFFSET('Hygiene Data'!$F$8,0,10*ROW('Hygiene Data'!F150))),'Data Summary'!DY156="Yes"),OFFSET('Hygiene Data'!$F$8,0,10*ROW('Hygiene Data'!F150)),NA())</f>
        <v>#N/A</v>
      </c>
      <c r="BK156" s="108" t="e">
        <f ca="true">+IF(AND(ISNUMBER(OFFSET('Hygiene Data'!$F$10,0,10*ROW('Hygiene Data'!F150))),'Data Summary'!DZ156="Yes"),OFFSET('Hygiene Data'!$F$10,0,10*ROW('Hygiene Data'!F150)),NA())</f>
        <v>#N/A</v>
      </c>
      <c r="BL156" s="108" t="e">
        <f ca="true">+IF(AND(ISNUMBER(OFFSET('Hygiene Data'!$G$6,0,10*ROW('Hygiene Data'!G150))),'Data Summary'!EA156="Yes"),OFFSET('Hygiene Data'!$G$6,0,10*ROW('Hygiene Data'!G150)),NA())</f>
        <v>#N/A</v>
      </c>
      <c r="BM156" s="108" t="e">
        <f ca="true">+IF(AND(ISNUMBER(OFFSET('Hygiene Data'!$G$8,0,10*ROW('Hygiene Data'!G150))),'Data Summary'!EB156="Yes"),OFFSET('Hygiene Data'!$G$8,0,10*ROW('Hygiene Data'!G150)),NA())</f>
        <v>#N/A</v>
      </c>
      <c r="BN156" s="108" t="e">
        <f ca="true">+IF(AND(ISNUMBER(OFFSET('Hygiene Data'!$G$10,0,10*ROW('Hygiene Data'!G150))),'Data Summary'!EC156="Yes"),OFFSET('Hygiene Data'!$G$10,0,10*ROW('Hygiene Data'!G150)),NA())</f>
        <v>#N/A</v>
      </c>
      <c r="BO156" s="108" t="e">
        <f ca="true">+IF(AND(ISNUMBER(OFFSET('Hygiene Data'!$H$6,0,10*ROW('Hygiene Data'!H150))),'Data Summary'!ED156="Yes"),OFFSET('Hygiene Data'!$H$6,0,10*ROW('Hygiene Data'!H150)),NA())</f>
        <v>#N/A</v>
      </c>
      <c r="BP156" s="108" t="e">
        <f ca="true">+IF(AND(ISNUMBER(OFFSET('Hygiene Data'!$H$8,0,10*ROW('Hygiene Data'!H150))),'Data Summary'!EE156="Yes"),OFFSET('Hygiene Data'!$H$8,0,10*ROW('Hygiene Data'!H150)),NA())</f>
        <v>#N/A</v>
      </c>
      <c r="BQ156" s="108" t="e">
        <f ca="true">+IF(AND(ISNUMBER(OFFSET('Hygiene Data'!$H$10,0,10*ROW('Hygiene Data'!H150))),'Data Summary'!EF156="Yes"),OFFSET('Hygiene Data'!$H$10,0,10*ROW('Hygiene Data'!H150)),NA())</f>
        <v>#N/A</v>
      </c>
    </row>
    <row r="157" x14ac:dyDescent="0.2">
      <c r="A157" s="56" t="e">
        <f ca="true">+IF(OFFSET('Water Data'!$B$1,0,10*ROW('Water Data'!B151))="",NA(),OFFSET('Water Data'!$B$1,0,10*ROW('Water Data'!B151)))</f>
        <v>#N/A</v>
      </c>
      <c r="B157" s="56" t="e">
        <f ca="true">+IF(OFFSET('Water Data'!$A$3,0,10*ROW('Water Data'!A154))="",NA(),OFFSET('Water Data'!$A$3,0,10*ROW('Water Data'!A154)))</f>
        <v>#N/A</v>
      </c>
      <c r="C157" s="56" t="e">
        <f ca="true">+IF(OFFSET('Water Data'!$C$3,0,10*ROW('Water Data'!C154))="",NA(),OFFSET('Water Data'!$C$3,0,10*ROW('Water Data'!C154)))</f>
        <v>#N/A</v>
      </c>
      <c r="D157" s="57" t="e">
        <f ca="true">+IF(AND(ISNUMBER(OFFSET('Water Data'!$C$5,0,10*ROW('Water Data'!C151))),'Data Summary'!BS157="Yes"),100-OFFSET('Water Data'!$C$5,0,10*ROW('Water Data'!C151)),NA())</f>
        <v>#N/A</v>
      </c>
      <c r="E157" s="57" t="e">
        <f ca="true">+IF(AND(ISNUMBER(OFFSET('Water Data'!$C$7,0,10*ROW('Water Data'!C151))),'Data Summary'!BT157="Yes"),OFFSET('Water Data'!$C$7,0,10*ROW('Water Data'!C151)),NA())</f>
        <v>#N/A</v>
      </c>
      <c r="F157" s="57" t="e">
        <f ca="true">+IF(AND(ISNUMBER(OFFSET('Water Data'!$C$10,0,10*ROW('Water Data'!C151))),'Data Summary'!BU157="Yes"),OFFSET('Water Data'!$C$10,0,10*ROW('Water Data'!C151)),NA())</f>
        <v>#N/A</v>
      </c>
      <c r="G157" s="57" t="e">
        <f ca="true">+IF(AND(ISNUMBER(OFFSET('Water Data'!$D$5,0,10*ROW('Water Data'!D151))),'Data Summary'!BV157="Yes"),100-OFFSET('Water Data'!$D$5,0,10*ROW('Water Data'!D151)),NA())</f>
        <v>#N/A</v>
      </c>
      <c r="H157" s="57" t="e">
        <f ca="true">+IF(AND(ISNUMBER(OFFSET('Water Data'!$D$7,0,10*ROW('Water Data'!D151))),'Data Summary'!BW157="Yes"),OFFSET('Water Data'!$D$7,0,10*ROW('Water Data'!D151)),NA())</f>
        <v>#N/A</v>
      </c>
      <c r="I157" s="57" t="e">
        <f ca="true">+IF(AND(ISNUMBER(OFFSET('Water Data'!$D$10,0,10*ROW('Water Data'!D151))),'Data Summary'!BX157="Yes"),OFFSET('Water Data'!$D$10,0,10*ROW('Water Data'!D151)),NA())</f>
        <v>#N/A</v>
      </c>
      <c r="J157" s="57" t="e">
        <f ca="true">+IF(AND(ISNUMBER(OFFSET('Water Data'!$E$5,0,10*ROW('Water Data'!E151))),'Data Summary'!BY157="Yes"),100-OFFSET('Water Data'!$E$5,0,10*ROW('Water Data'!E151)),NA())</f>
        <v>#N/A</v>
      </c>
      <c r="K157" s="57" t="e">
        <f ca="true">+IF(AND(ISNUMBER(OFFSET('Water Data'!$E$7,0,10*ROW('Water Data'!E151))),'Data Summary'!BZ157="Yes"),OFFSET('Water Data'!$E$7,0,10*ROW('Water Data'!E151)),NA())</f>
        <v>#N/A</v>
      </c>
      <c r="L157" s="57" t="e">
        <f ca="true">+IF(AND(ISNUMBER(OFFSET('Water Data'!$E$10,0,10*ROW('Water Data'!E151))),'Data Summary'!CA157="Yes"),OFFSET('Water Data'!$E$10,0,10*ROW('Water Data'!E151)),NA())</f>
        <v>#N/A</v>
      </c>
      <c r="M157" s="57" t="e">
        <f ca="true">+IF(AND(ISNUMBER(OFFSET('Water Data'!$F$5,0,10*ROW('Water Data'!F151))),'Data Summary'!CB157="Yes"),100-OFFSET('Water Data'!$F$5,0,10*ROW('Water Data'!F151)),NA())</f>
        <v>#N/A</v>
      </c>
      <c r="N157" s="57" t="e">
        <f ca="true">+IF(AND(ISNUMBER(OFFSET('Water Data'!$F$7,0,10*ROW('Water Data'!F151))),'Data Summary'!CC157="Yes"),OFFSET('Water Data'!$F$7,0,10*ROW('Water Data'!F151)),NA())</f>
        <v>#N/A</v>
      </c>
      <c r="O157" s="57" t="e">
        <f ca="true">+IF(AND(ISNUMBER(OFFSET('Water Data'!$F$10,0,10*ROW('Water Data'!F151))),'Data Summary'!CD157="Yes"),OFFSET('Water Data'!$F$10,0,10*ROW('Water Data'!F151)),NA())</f>
        <v>#N/A</v>
      </c>
      <c r="P157" s="57" t="e">
        <f ca="true">+IF(AND(ISNUMBER(OFFSET('Water Data'!$G$5,0,10*ROW('Water Data'!G151))),'Data Summary'!CE157="Yes"),100-OFFSET('Water Data'!$G$5,0,10*ROW('Water Data'!G151)),NA())</f>
        <v>#N/A</v>
      </c>
      <c r="Q157" s="57" t="e">
        <f ca="true">+IF(AND(ISNUMBER(OFFSET('Water Data'!$G$7,0,10*ROW('Water Data'!G151))),'Data Summary'!CF157="Yes"),OFFSET('Water Data'!$G$7,0,10*ROW('Water Data'!G151)),NA())</f>
        <v>#N/A</v>
      </c>
      <c r="R157" s="57" t="e">
        <f ca="true">+IF(AND(ISNUMBER(OFFSET('Water Data'!$G$10,0,10*ROW('Water Data'!G151))),'Data Summary'!CG157="Yes"),OFFSET('Water Data'!$G$10,0,10*ROW('Water Data'!G151)),NA())</f>
        <v>#N/A</v>
      </c>
      <c r="S157" s="57" t="e">
        <f ca="true">+IF(AND(ISNUMBER(OFFSET('Water Data'!$H$5,0,10*ROW('Water Data'!H151))),'Data Summary'!CH157="Yes"),100-OFFSET('Water Data'!$H$5,0,10*ROW('Water Data'!H151)),NA())</f>
        <v>#N/A</v>
      </c>
      <c r="T157" s="57" t="e">
        <f ca="true">+IF(AND(ISNUMBER(OFFSET('Water Data'!$H$7,0,10*ROW('Water Data'!H151))),'Data Summary'!CI157="Yes"),OFFSET('Water Data'!$H$7,0,10*ROW('Water Data'!H151)),NA())</f>
        <v>#N/A</v>
      </c>
      <c r="U157" s="57" t="e">
        <f ca="true">+IF(AND(ISNUMBER(OFFSET('Water Data'!$H$10,0,10*ROW('Water Data'!H151))),'Data Summary'!CJ157="Yes"),OFFSET('Water Data'!$H$10,0,10*ROW('Water Data'!H151)),NA())</f>
        <v>#N/A</v>
      </c>
      <c r="V157" s="103" t="e">
        <f ca="true">+IF(AND(ISNUMBER(OFFSET('Sanitation Data'!$C$5,0,10*ROW('Sanitation Data'!C151))),'Data Summary'!CK157="Yes"),100-OFFSET('Sanitation Data'!$C$5,0,10*ROW('Sanitation Data'!C151)),NA())</f>
        <v>#N/A</v>
      </c>
      <c r="W157" s="103" t="e">
        <f ca="true">+IF(AND(ISNUMBER(OFFSET('Sanitation Data'!$C$7,0,10*ROW('Sanitation Data'!C151))),'Data Summary'!CL157="Yes"),OFFSET('Sanitation Data'!$C$7,0,10*ROW('Sanitation Data'!C151)),NA())</f>
        <v>#N/A</v>
      </c>
      <c r="X157" s="103" t="e">
        <f ca="true">+IF(AND(ISNUMBER(OFFSET('Sanitation Data'!$C$11,0,10*ROW('Sanitation Data'!C151))),'Data Summary'!CM157="Yes"),OFFSET('Sanitation Data'!$C$11,0,10*ROW('Sanitation Data'!C151)),NA())</f>
        <v>#N/A</v>
      </c>
      <c r="Y157" s="103" t="e">
        <f ca="true">+IF(AND(ISNUMBER(OFFSET('Sanitation Data'!$C$12,0,10*ROW('Sanitation Data'!C151))),'Data Summary'!CN157="Yes"),OFFSET('Sanitation Data'!$C$12,0,10*ROW('Sanitation Data'!C151)),NA())</f>
        <v>#N/A</v>
      </c>
      <c r="Z157" s="103" t="e">
        <f ca="true">+IF(AND(ISNUMBER(OFFSET('Sanitation Data'!$C$13,0,10*ROW('Sanitation Data'!C151))),'Data Summary'!CO157="Yes"),OFFSET('Sanitation Data'!$C$13,0,10*ROW('Sanitation Data'!C151)),NA())</f>
        <v>#N/A</v>
      </c>
      <c r="AA157" s="103" t="e">
        <f ca="true">+IF(AND(ISNUMBER(OFFSET('Sanitation Data'!$D$5,0,10*ROW('Sanitation Data'!D151))),'Data Summary'!CP157="Yes"),100-OFFSET('Sanitation Data'!$D$5,0,10*ROW('Sanitation Data'!D151)),NA())</f>
        <v>#N/A</v>
      </c>
      <c r="AB157" s="103" t="e">
        <f ca="true">+IF(AND(ISNUMBER(OFFSET('Sanitation Data'!$D$7,0,10*ROW('Sanitation Data'!D151))),'Data Summary'!CQ157="Yes"),OFFSET('Sanitation Data'!$D$7,0,10*ROW('Sanitation Data'!D151)),NA())</f>
        <v>#N/A</v>
      </c>
      <c r="AC157" s="103" t="e">
        <f ca="true">+IF(AND(ISNUMBER(OFFSET('Sanitation Data'!$D$11,0,10*ROW('Sanitation Data'!D151))),'Data Summary'!CR157="Yes"),OFFSET('Sanitation Data'!$D$11,0,10*ROW('Sanitation Data'!D151)),NA())</f>
        <v>#N/A</v>
      </c>
      <c r="AD157" s="103" t="e">
        <f ca="true">+IF(AND(ISNUMBER(OFFSET('Sanitation Data'!$D$12,0,10*ROW('Sanitation Data'!D151))),'Data Summary'!CS157="Yes"),OFFSET('Sanitation Data'!$D$12,0,10*ROW('Sanitation Data'!D151)),NA())</f>
        <v>#N/A</v>
      </c>
      <c r="AE157" s="103" t="e">
        <f ca="true">+IF(AND(ISNUMBER(OFFSET('Sanitation Data'!$D$13,0,10*ROW('Sanitation Data'!D151))),'Data Summary'!CT157="Yes"),OFFSET('Sanitation Data'!$D$13,0,10*ROW('Sanitation Data'!D151)),NA())</f>
        <v>#N/A</v>
      </c>
      <c r="AF157" s="103" t="e">
        <f ca="true">+IF(AND(ISNUMBER(OFFSET('Sanitation Data'!$E$5,0,10*ROW('Sanitation Data'!E151))),'Data Summary'!CU157="Yes"),100-OFFSET('Sanitation Data'!$E$5,0,10*ROW('Sanitation Data'!E151)),NA())</f>
        <v>#N/A</v>
      </c>
      <c r="AG157" s="103" t="e">
        <f ca="true">+IF(AND(ISNUMBER(OFFSET('Sanitation Data'!$E$7,0,10*ROW('Sanitation Data'!E151))),'Data Summary'!CV157="Yes"),OFFSET('Sanitation Data'!$E$7,0,10*ROW('Sanitation Data'!E151)),NA())</f>
        <v>#N/A</v>
      </c>
      <c r="AH157" s="103" t="e">
        <f ca="true">+IF(AND(ISNUMBER(OFFSET('Sanitation Data'!$E$11,0,10*ROW('Sanitation Data'!E151))),'Data Summary'!CW157="Yes"),OFFSET('Sanitation Data'!$E$11,0,10*ROW('Sanitation Data'!E151)),NA())</f>
        <v>#N/A</v>
      </c>
      <c r="AI157" s="103" t="e">
        <f ca="true">+IF(AND(ISNUMBER(OFFSET('Sanitation Data'!$E$12,0,10*ROW('Sanitation Data'!E151))),'Data Summary'!CX157="Yes"),OFFSET('Sanitation Data'!$E$12,0,10*ROW('Sanitation Data'!E151)),NA())</f>
        <v>#N/A</v>
      </c>
      <c r="AJ157" s="103" t="e">
        <f ca="true">+IF(AND(ISNUMBER(OFFSET('Sanitation Data'!$E$13,0,10*ROW('Sanitation Data'!E151))),'Data Summary'!CY157="Yes"),OFFSET('Sanitation Data'!$E$13,0,10*ROW('Sanitation Data'!E151)),NA())</f>
        <v>#N/A</v>
      </c>
      <c r="AK157" s="103" t="e">
        <f ca="true">+IF(AND(ISNUMBER(OFFSET('Sanitation Data'!$F$5,0,10*ROW('Sanitation Data'!F151))),'Data Summary'!CZ157="Yes"),100-OFFSET('Sanitation Data'!$F$5,0,10*ROW('Sanitation Data'!F151)),NA())</f>
        <v>#N/A</v>
      </c>
      <c r="AL157" s="103" t="e">
        <f ca="true">+IF(AND(ISNUMBER(OFFSET('Sanitation Data'!$F$7,0,10*ROW('Sanitation Data'!F151))),'Data Summary'!DA157="Yes"),OFFSET('Sanitation Data'!$F$7,0,10*ROW('Sanitation Data'!F151)),NA())</f>
        <v>#N/A</v>
      </c>
      <c r="AM157" s="103" t="e">
        <f ca="true">+IF(AND(ISNUMBER(OFFSET('Sanitation Data'!$F$11,0,10*ROW('Sanitation Data'!F151))),'Data Summary'!DB157="Yes"),OFFSET('Sanitation Data'!$F$11,0,10*ROW('Sanitation Data'!F151)),NA())</f>
        <v>#N/A</v>
      </c>
      <c r="AN157" s="103" t="e">
        <f ca="true">+IF(AND(ISNUMBER(OFFSET('Sanitation Data'!$F$12,0,10*ROW('Sanitation Data'!F151))),'Data Summary'!DC157="Yes"),OFFSET('Sanitation Data'!$F$12,0,10*ROW('Sanitation Data'!F151)),NA())</f>
        <v>#N/A</v>
      </c>
      <c r="AO157" s="103" t="e">
        <f ca="true">+IF(AND(ISNUMBER(OFFSET('Sanitation Data'!$F$13,0,10*ROW('Sanitation Data'!F151))),'Data Summary'!DD157="Yes"),OFFSET('Sanitation Data'!$F$13,0,10*ROW('Sanitation Data'!F151)),NA())</f>
        <v>#N/A</v>
      </c>
      <c r="AP157" s="103" t="e">
        <f ca="true">+IF(AND(ISNUMBER(OFFSET('Sanitation Data'!$G$5,0,10*ROW('Sanitation Data'!G151))),'Data Summary'!DE157="Yes"),100-OFFSET('Sanitation Data'!$G$5,0,10*ROW('Sanitation Data'!G151)),NA())</f>
        <v>#N/A</v>
      </c>
      <c r="AQ157" s="103" t="e">
        <f ca="true">+IF(AND(ISNUMBER(OFFSET('Sanitation Data'!$G$7,0,10*ROW('Sanitation Data'!G151))),'Data Summary'!DF157="Yes"),OFFSET('Sanitation Data'!$G$7,0,10*ROW('Sanitation Data'!G151)),NA())</f>
        <v>#N/A</v>
      </c>
      <c r="AR157" s="103" t="e">
        <f ca="true">+IF(AND(ISNUMBER(OFFSET('Sanitation Data'!$G$11,0,10*ROW('Sanitation Data'!G151))),'Data Summary'!DG157="Yes"),OFFSET('Sanitation Data'!$G$11,0,10*ROW('Sanitation Data'!G151)),NA())</f>
        <v>#N/A</v>
      </c>
      <c r="AS157" s="103" t="e">
        <f ca="true">+IF(AND(ISNUMBER(OFFSET('Sanitation Data'!$G$12,0,10*ROW('Sanitation Data'!G151))),'Data Summary'!DH157="Yes"),OFFSET('Sanitation Data'!$G$12,0,10*ROW('Sanitation Data'!G151)),NA())</f>
        <v>#N/A</v>
      </c>
      <c r="AT157" s="103" t="e">
        <f ca="true">+IF(AND(ISNUMBER(OFFSET('Sanitation Data'!$G$13,0,10*ROW('Sanitation Data'!G151))),'Data Summary'!DI157="Yes"),OFFSET('Sanitation Data'!$G$13,0,10*ROW('Sanitation Data'!G151)),NA())</f>
        <v>#N/A</v>
      </c>
      <c r="AU157" s="103" t="e">
        <f ca="true">+IF(AND(ISNUMBER(OFFSET('Sanitation Data'!$H$5,0,10*ROW('Sanitation Data'!H151))),'Data Summary'!DJ157="Yes"),100-OFFSET('Sanitation Data'!$H$5,0,10*ROW('Sanitation Data'!H151)),NA())</f>
        <v>#N/A</v>
      </c>
      <c r="AV157" s="103" t="e">
        <f ca="true">+IF(AND(ISNUMBER(OFFSET('Sanitation Data'!$H$7,0,10*ROW('Sanitation Data'!H151))),'Data Summary'!DK157="Yes"),OFFSET('Sanitation Data'!$H$7,0,10*ROW('Sanitation Data'!H151)),NA())</f>
        <v>#N/A</v>
      </c>
      <c r="AW157" s="103" t="e">
        <f ca="true">+IF(AND(ISNUMBER(OFFSET('Sanitation Data'!$H$11,0,10*ROW('Sanitation Data'!H151))),'Data Summary'!DL157="Yes"),OFFSET('Sanitation Data'!$H$11,0,10*ROW('Sanitation Data'!H151)),NA())</f>
        <v>#N/A</v>
      </c>
      <c r="AX157" s="103" t="e">
        <f ca="true">+IF(AND(ISNUMBER(OFFSET('Sanitation Data'!$H$12,0,10*ROW('Sanitation Data'!H151))),'Data Summary'!DM157="Yes"),OFFSET('Sanitation Data'!$H$12,0,10*ROW('Sanitation Data'!H151)),NA())</f>
        <v>#N/A</v>
      </c>
      <c r="AY157" s="103" t="e">
        <f ca="true">+IF(AND(ISNUMBER(OFFSET('Sanitation Data'!$H$13,0,10*ROW('Sanitation Data'!H151))),'Data Summary'!DN157="Yes"),OFFSET('Sanitation Data'!$H$13,0,10*ROW('Sanitation Data'!H151)),NA())</f>
        <v>#N/A</v>
      </c>
      <c r="AZ157" s="108" t="e">
        <f ca="true">+IF(AND(ISNUMBER(OFFSET('Hygiene Data'!$C$6,0,10*ROW('Hygiene Data'!C151))),'Data Summary'!DO157="Yes"),OFFSET('Hygiene Data'!$C$6,0,10*ROW('Hygiene Data'!C151)),NA())</f>
        <v>#N/A</v>
      </c>
      <c r="BA157" s="108" t="e">
        <f ca="true">+IF(AND(ISNUMBER(OFFSET('Hygiene Data'!$C$8,0,10*ROW('Hygiene Data'!C151))),'Data Summary'!DP157="Yes"),OFFSET('Hygiene Data'!$C$8,0,10*ROW('Hygiene Data'!C151)),NA())</f>
        <v>#N/A</v>
      </c>
      <c r="BB157" s="108" t="e">
        <f ca="true">+IF(AND(ISNUMBER(OFFSET('Hygiene Data'!$C$10,0,10*ROW('Hygiene Data'!C151))),'Data Summary'!DQ157="Yes"),OFFSET('Hygiene Data'!$C$10,0,10*ROW('Hygiene Data'!C151)),NA())</f>
        <v>#N/A</v>
      </c>
      <c r="BC157" s="108" t="e">
        <f ca="true">+IF(AND(ISNUMBER(OFFSET('Hygiene Data'!$D$6,0,10*ROW('Hygiene Data'!D151))),'Data Summary'!DR157="Yes"),OFFSET('Hygiene Data'!$D$6,0,10*ROW('Hygiene Data'!D151)),NA())</f>
        <v>#N/A</v>
      </c>
      <c r="BD157" s="108" t="e">
        <f ca="true">+IF(AND(ISNUMBER(OFFSET('Hygiene Data'!$D$8,0,10*ROW('Hygiene Data'!D151))),'Data Summary'!DS157="Yes"),OFFSET('Hygiene Data'!$D$8,0,10*ROW('Hygiene Data'!D151)),NA())</f>
        <v>#N/A</v>
      </c>
      <c r="BE157" s="108" t="e">
        <f ca="true">+IF(AND(ISNUMBER(OFFSET('Hygiene Data'!$D$10,0,10*ROW('Hygiene Data'!D151))),'Data Summary'!DT157="Yes"),OFFSET('Hygiene Data'!$D$10,0,10*ROW('Hygiene Data'!D151)),NA())</f>
        <v>#N/A</v>
      </c>
      <c r="BF157" s="108" t="e">
        <f ca="true">+IF(AND(ISNUMBER(OFFSET('Hygiene Data'!$E$6,0,10*ROW('Hygiene Data'!E151))),'Data Summary'!DU157="Yes"),OFFSET('Hygiene Data'!$E$6,0,10*ROW('Hygiene Data'!E151)),NA())</f>
        <v>#N/A</v>
      </c>
      <c r="BG157" s="108" t="e">
        <f ca="true">+IF(AND(ISNUMBER(OFFSET('Hygiene Data'!$E$8,0,10*ROW('Hygiene Data'!E151))),'Data Summary'!DV157="Yes"),OFFSET('Hygiene Data'!$E$8,0,10*ROW('Hygiene Data'!E151)),NA())</f>
        <v>#N/A</v>
      </c>
      <c r="BH157" s="108" t="e">
        <f ca="true">+IF(AND(ISNUMBER(OFFSET('Hygiene Data'!$E$10,0,10*ROW('Hygiene Data'!E151))),'Data Summary'!DW157="Yes"),OFFSET('Hygiene Data'!$E$10,0,10*ROW('Hygiene Data'!E151)),NA())</f>
        <v>#N/A</v>
      </c>
      <c r="BI157" s="108" t="e">
        <f ca="true">+IF(AND(ISNUMBER(OFFSET('Hygiene Data'!$F$6,0,10*ROW('Hygiene Data'!F151))),'Data Summary'!DX157="Yes"),OFFSET('Hygiene Data'!$F$6,0,10*ROW('Hygiene Data'!F151)),NA())</f>
        <v>#N/A</v>
      </c>
      <c r="BJ157" s="108" t="e">
        <f ca="true">+IF(AND(ISNUMBER(OFFSET('Hygiene Data'!$F$8,0,10*ROW('Hygiene Data'!F151))),'Data Summary'!DY157="Yes"),OFFSET('Hygiene Data'!$F$8,0,10*ROW('Hygiene Data'!F151)),NA())</f>
        <v>#N/A</v>
      </c>
      <c r="BK157" s="108" t="e">
        <f ca="true">+IF(AND(ISNUMBER(OFFSET('Hygiene Data'!$F$10,0,10*ROW('Hygiene Data'!F151))),'Data Summary'!DZ157="Yes"),OFFSET('Hygiene Data'!$F$10,0,10*ROW('Hygiene Data'!F151)),NA())</f>
        <v>#N/A</v>
      </c>
      <c r="BL157" s="108" t="e">
        <f ca="true">+IF(AND(ISNUMBER(OFFSET('Hygiene Data'!$G$6,0,10*ROW('Hygiene Data'!G151))),'Data Summary'!EA157="Yes"),OFFSET('Hygiene Data'!$G$6,0,10*ROW('Hygiene Data'!G151)),NA())</f>
        <v>#N/A</v>
      </c>
      <c r="BM157" s="108" t="e">
        <f ca="true">+IF(AND(ISNUMBER(OFFSET('Hygiene Data'!$G$8,0,10*ROW('Hygiene Data'!G151))),'Data Summary'!EB157="Yes"),OFFSET('Hygiene Data'!$G$8,0,10*ROW('Hygiene Data'!G151)),NA())</f>
        <v>#N/A</v>
      </c>
      <c r="BN157" s="108" t="e">
        <f ca="true">+IF(AND(ISNUMBER(OFFSET('Hygiene Data'!$G$10,0,10*ROW('Hygiene Data'!G151))),'Data Summary'!EC157="Yes"),OFFSET('Hygiene Data'!$G$10,0,10*ROW('Hygiene Data'!G151)),NA())</f>
        <v>#N/A</v>
      </c>
      <c r="BO157" s="108" t="e">
        <f ca="true">+IF(AND(ISNUMBER(OFFSET('Hygiene Data'!$H$6,0,10*ROW('Hygiene Data'!H151))),'Data Summary'!ED157="Yes"),OFFSET('Hygiene Data'!$H$6,0,10*ROW('Hygiene Data'!H151)),NA())</f>
        <v>#N/A</v>
      </c>
      <c r="BP157" s="108" t="e">
        <f ca="true">+IF(AND(ISNUMBER(OFFSET('Hygiene Data'!$H$8,0,10*ROW('Hygiene Data'!H151))),'Data Summary'!EE157="Yes"),OFFSET('Hygiene Data'!$H$8,0,10*ROW('Hygiene Data'!H151)),NA())</f>
        <v>#N/A</v>
      </c>
      <c r="BQ157" s="108" t="e">
        <f ca="true">+IF(AND(ISNUMBER(OFFSET('Hygiene Data'!$H$10,0,10*ROW('Hygiene Data'!H151))),'Data Summary'!EF157="Yes"),OFFSET('Hygiene Data'!$H$10,0,10*ROW('Hygiene Data'!H151)),NA())</f>
        <v>#N/A</v>
      </c>
    </row>
    <row r="158" x14ac:dyDescent="0.2">
      <c r="A158" s="56" t="e">
        <f ca="true">+IF(OFFSET('Water Data'!$B$1,0,10*ROW('Water Data'!B152))="",NA(),OFFSET('Water Data'!$B$1,0,10*ROW('Water Data'!B152)))</f>
        <v>#N/A</v>
      </c>
      <c r="B158" s="56" t="e">
        <f ca="true">+IF(OFFSET('Water Data'!$A$3,0,10*ROW('Water Data'!A155))="",NA(),OFFSET('Water Data'!$A$3,0,10*ROW('Water Data'!A155)))</f>
        <v>#N/A</v>
      </c>
      <c r="C158" s="56" t="e">
        <f ca="true">+IF(OFFSET('Water Data'!$C$3,0,10*ROW('Water Data'!C155))="",NA(),OFFSET('Water Data'!$C$3,0,10*ROW('Water Data'!C155)))</f>
        <v>#N/A</v>
      </c>
      <c r="D158" s="57" t="e">
        <f ca="true">+IF(AND(ISNUMBER(OFFSET('Water Data'!$C$5,0,10*ROW('Water Data'!C152))),'Data Summary'!BS158="Yes"),100-OFFSET('Water Data'!$C$5,0,10*ROW('Water Data'!C152)),NA())</f>
        <v>#N/A</v>
      </c>
      <c r="E158" s="57" t="e">
        <f ca="true">+IF(AND(ISNUMBER(OFFSET('Water Data'!$C$7,0,10*ROW('Water Data'!C152))),'Data Summary'!BT158="Yes"),OFFSET('Water Data'!$C$7,0,10*ROW('Water Data'!C152)),NA())</f>
        <v>#N/A</v>
      </c>
      <c r="F158" s="57" t="e">
        <f ca="true">+IF(AND(ISNUMBER(OFFSET('Water Data'!$C$10,0,10*ROW('Water Data'!C152))),'Data Summary'!BU158="Yes"),OFFSET('Water Data'!$C$10,0,10*ROW('Water Data'!C152)),NA())</f>
        <v>#N/A</v>
      </c>
      <c r="G158" s="57" t="e">
        <f ca="true">+IF(AND(ISNUMBER(OFFSET('Water Data'!$D$5,0,10*ROW('Water Data'!D152))),'Data Summary'!BV158="Yes"),100-OFFSET('Water Data'!$D$5,0,10*ROW('Water Data'!D152)),NA())</f>
        <v>#N/A</v>
      </c>
      <c r="H158" s="57" t="e">
        <f ca="true">+IF(AND(ISNUMBER(OFFSET('Water Data'!$D$7,0,10*ROW('Water Data'!D152))),'Data Summary'!BW158="Yes"),OFFSET('Water Data'!$D$7,0,10*ROW('Water Data'!D152)),NA())</f>
        <v>#N/A</v>
      </c>
      <c r="I158" s="57" t="e">
        <f ca="true">+IF(AND(ISNUMBER(OFFSET('Water Data'!$D$10,0,10*ROW('Water Data'!D152))),'Data Summary'!BX158="Yes"),OFFSET('Water Data'!$D$10,0,10*ROW('Water Data'!D152)),NA())</f>
        <v>#N/A</v>
      </c>
      <c r="J158" s="57" t="e">
        <f ca="true">+IF(AND(ISNUMBER(OFFSET('Water Data'!$E$5,0,10*ROW('Water Data'!E152))),'Data Summary'!BY158="Yes"),100-OFFSET('Water Data'!$E$5,0,10*ROW('Water Data'!E152)),NA())</f>
        <v>#N/A</v>
      </c>
      <c r="K158" s="57" t="e">
        <f ca="true">+IF(AND(ISNUMBER(OFFSET('Water Data'!$E$7,0,10*ROW('Water Data'!E152))),'Data Summary'!BZ158="Yes"),OFFSET('Water Data'!$E$7,0,10*ROW('Water Data'!E152)),NA())</f>
        <v>#N/A</v>
      </c>
      <c r="L158" s="57" t="e">
        <f ca="true">+IF(AND(ISNUMBER(OFFSET('Water Data'!$E$10,0,10*ROW('Water Data'!E152))),'Data Summary'!CA158="Yes"),OFFSET('Water Data'!$E$10,0,10*ROW('Water Data'!E152)),NA())</f>
        <v>#N/A</v>
      </c>
      <c r="M158" s="57" t="e">
        <f ca="true">+IF(AND(ISNUMBER(OFFSET('Water Data'!$F$5,0,10*ROW('Water Data'!F152))),'Data Summary'!CB158="Yes"),100-OFFSET('Water Data'!$F$5,0,10*ROW('Water Data'!F152)),NA())</f>
        <v>#N/A</v>
      </c>
      <c r="N158" s="57" t="e">
        <f ca="true">+IF(AND(ISNUMBER(OFFSET('Water Data'!$F$7,0,10*ROW('Water Data'!F152))),'Data Summary'!CC158="Yes"),OFFSET('Water Data'!$F$7,0,10*ROW('Water Data'!F152)),NA())</f>
        <v>#N/A</v>
      </c>
      <c r="O158" s="57" t="e">
        <f ca="true">+IF(AND(ISNUMBER(OFFSET('Water Data'!$F$10,0,10*ROW('Water Data'!F152))),'Data Summary'!CD158="Yes"),OFFSET('Water Data'!$F$10,0,10*ROW('Water Data'!F152)),NA())</f>
        <v>#N/A</v>
      </c>
      <c r="P158" s="57" t="e">
        <f ca="true">+IF(AND(ISNUMBER(OFFSET('Water Data'!$G$5,0,10*ROW('Water Data'!G152))),'Data Summary'!CE158="Yes"),100-OFFSET('Water Data'!$G$5,0,10*ROW('Water Data'!G152)),NA())</f>
        <v>#N/A</v>
      </c>
      <c r="Q158" s="57" t="e">
        <f ca="true">+IF(AND(ISNUMBER(OFFSET('Water Data'!$G$7,0,10*ROW('Water Data'!G152))),'Data Summary'!CF158="Yes"),OFFSET('Water Data'!$G$7,0,10*ROW('Water Data'!G152)),NA())</f>
        <v>#N/A</v>
      </c>
      <c r="R158" s="57" t="e">
        <f ca="true">+IF(AND(ISNUMBER(OFFSET('Water Data'!$G$10,0,10*ROW('Water Data'!G152))),'Data Summary'!CG158="Yes"),OFFSET('Water Data'!$G$10,0,10*ROW('Water Data'!G152)),NA())</f>
        <v>#N/A</v>
      </c>
      <c r="S158" s="57" t="e">
        <f ca="true">+IF(AND(ISNUMBER(OFFSET('Water Data'!$H$5,0,10*ROW('Water Data'!H152))),'Data Summary'!CH158="Yes"),100-OFFSET('Water Data'!$H$5,0,10*ROW('Water Data'!H152)),NA())</f>
        <v>#N/A</v>
      </c>
      <c r="T158" s="57" t="e">
        <f ca="true">+IF(AND(ISNUMBER(OFFSET('Water Data'!$H$7,0,10*ROW('Water Data'!H152))),'Data Summary'!CI158="Yes"),OFFSET('Water Data'!$H$7,0,10*ROW('Water Data'!H152)),NA())</f>
        <v>#N/A</v>
      </c>
      <c r="U158" s="57" t="e">
        <f ca="true">+IF(AND(ISNUMBER(OFFSET('Water Data'!$H$10,0,10*ROW('Water Data'!H152))),'Data Summary'!CJ158="Yes"),OFFSET('Water Data'!$H$10,0,10*ROW('Water Data'!H152)),NA())</f>
        <v>#N/A</v>
      </c>
      <c r="V158" s="103" t="e">
        <f ca="true">+IF(AND(ISNUMBER(OFFSET('Sanitation Data'!$C$5,0,10*ROW('Sanitation Data'!C152))),'Data Summary'!CK158="Yes"),100-OFFSET('Sanitation Data'!$C$5,0,10*ROW('Sanitation Data'!C152)),NA())</f>
        <v>#N/A</v>
      </c>
      <c r="W158" s="103" t="e">
        <f ca="true">+IF(AND(ISNUMBER(OFFSET('Sanitation Data'!$C$7,0,10*ROW('Sanitation Data'!C152))),'Data Summary'!CL158="Yes"),OFFSET('Sanitation Data'!$C$7,0,10*ROW('Sanitation Data'!C152)),NA())</f>
        <v>#N/A</v>
      </c>
      <c r="X158" s="103" t="e">
        <f ca="true">+IF(AND(ISNUMBER(OFFSET('Sanitation Data'!$C$11,0,10*ROW('Sanitation Data'!C152))),'Data Summary'!CM158="Yes"),OFFSET('Sanitation Data'!$C$11,0,10*ROW('Sanitation Data'!C152)),NA())</f>
        <v>#N/A</v>
      </c>
      <c r="Y158" s="103" t="e">
        <f ca="true">+IF(AND(ISNUMBER(OFFSET('Sanitation Data'!$C$12,0,10*ROW('Sanitation Data'!C152))),'Data Summary'!CN158="Yes"),OFFSET('Sanitation Data'!$C$12,0,10*ROW('Sanitation Data'!C152)),NA())</f>
        <v>#N/A</v>
      </c>
      <c r="Z158" s="103" t="e">
        <f ca="true">+IF(AND(ISNUMBER(OFFSET('Sanitation Data'!$C$13,0,10*ROW('Sanitation Data'!C152))),'Data Summary'!CO158="Yes"),OFFSET('Sanitation Data'!$C$13,0,10*ROW('Sanitation Data'!C152)),NA())</f>
        <v>#N/A</v>
      </c>
      <c r="AA158" s="103" t="e">
        <f ca="true">+IF(AND(ISNUMBER(OFFSET('Sanitation Data'!$D$5,0,10*ROW('Sanitation Data'!D152))),'Data Summary'!CP158="Yes"),100-OFFSET('Sanitation Data'!$D$5,0,10*ROW('Sanitation Data'!D152)),NA())</f>
        <v>#N/A</v>
      </c>
      <c r="AB158" s="103" t="e">
        <f ca="true">+IF(AND(ISNUMBER(OFFSET('Sanitation Data'!$D$7,0,10*ROW('Sanitation Data'!D152))),'Data Summary'!CQ158="Yes"),OFFSET('Sanitation Data'!$D$7,0,10*ROW('Sanitation Data'!D152)),NA())</f>
        <v>#N/A</v>
      </c>
      <c r="AC158" s="103" t="e">
        <f ca="true">+IF(AND(ISNUMBER(OFFSET('Sanitation Data'!$D$11,0,10*ROW('Sanitation Data'!D152))),'Data Summary'!CR158="Yes"),OFFSET('Sanitation Data'!$D$11,0,10*ROW('Sanitation Data'!D152)),NA())</f>
        <v>#N/A</v>
      </c>
      <c r="AD158" s="103" t="e">
        <f ca="true">+IF(AND(ISNUMBER(OFFSET('Sanitation Data'!$D$12,0,10*ROW('Sanitation Data'!D152))),'Data Summary'!CS158="Yes"),OFFSET('Sanitation Data'!$D$12,0,10*ROW('Sanitation Data'!D152)),NA())</f>
        <v>#N/A</v>
      </c>
      <c r="AE158" s="103" t="e">
        <f ca="true">+IF(AND(ISNUMBER(OFFSET('Sanitation Data'!$D$13,0,10*ROW('Sanitation Data'!D152))),'Data Summary'!CT158="Yes"),OFFSET('Sanitation Data'!$D$13,0,10*ROW('Sanitation Data'!D152)),NA())</f>
        <v>#N/A</v>
      </c>
      <c r="AF158" s="103" t="e">
        <f ca="true">+IF(AND(ISNUMBER(OFFSET('Sanitation Data'!$E$5,0,10*ROW('Sanitation Data'!E152))),'Data Summary'!CU158="Yes"),100-OFFSET('Sanitation Data'!$E$5,0,10*ROW('Sanitation Data'!E152)),NA())</f>
        <v>#N/A</v>
      </c>
      <c r="AG158" s="103" t="e">
        <f ca="true">+IF(AND(ISNUMBER(OFFSET('Sanitation Data'!$E$7,0,10*ROW('Sanitation Data'!E152))),'Data Summary'!CV158="Yes"),OFFSET('Sanitation Data'!$E$7,0,10*ROW('Sanitation Data'!E152)),NA())</f>
        <v>#N/A</v>
      </c>
      <c r="AH158" s="103" t="e">
        <f ca="true">+IF(AND(ISNUMBER(OFFSET('Sanitation Data'!$E$11,0,10*ROW('Sanitation Data'!E152))),'Data Summary'!CW158="Yes"),OFFSET('Sanitation Data'!$E$11,0,10*ROW('Sanitation Data'!E152)),NA())</f>
        <v>#N/A</v>
      </c>
      <c r="AI158" s="103" t="e">
        <f ca="true">+IF(AND(ISNUMBER(OFFSET('Sanitation Data'!$E$12,0,10*ROW('Sanitation Data'!E152))),'Data Summary'!CX158="Yes"),OFFSET('Sanitation Data'!$E$12,0,10*ROW('Sanitation Data'!E152)),NA())</f>
        <v>#N/A</v>
      </c>
      <c r="AJ158" s="103" t="e">
        <f ca="true">+IF(AND(ISNUMBER(OFFSET('Sanitation Data'!$E$13,0,10*ROW('Sanitation Data'!E152))),'Data Summary'!CY158="Yes"),OFFSET('Sanitation Data'!$E$13,0,10*ROW('Sanitation Data'!E152)),NA())</f>
        <v>#N/A</v>
      </c>
      <c r="AK158" s="103" t="e">
        <f ca="true">+IF(AND(ISNUMBER(OFFSET('Sanitation Data'!$F$5,0,10*ROW('Sanitation Data'!F152))),'Data Summary'!CZ158="Yes"),100-OFFSET('Sanitation Data'!$F$5,0,10*ROW('Sanitation Data'!F152)),NA())</f>
        <v>#N/A</v>
      </c>
      <c r="AL158" s="103" t="e">
        <f ca="true">+IF(AND(ISNUMBER(OFFSET('Sanitation Data'!$F$7,0,10*ROW('Sanitation Data'!F152))),'Data Summary'!DA158="Yes"),OFFSET('Sanitation Data'!$F$7,0,10*ROW('Sanitation Data'!F152)),NA())</f>
        <v>#N/A</v>
      </c>
      <c r="AM158" s="103" t="e">
        <f ca="true">+IF(AND(ISNUMBER(OFFSET('Sanitation Data'!$F$11,0,10*ROW('Sanitation Data'!F152))),'Data Summary'!DB158="Yes"),OFFSET('Sanitation Data'!$F$11,0,10*ROW('Sanitation Data'!F152)),NA())</f>
        <v>#N/A</v>
      </c>
      <c r="AN158" s="103" t="e">
        <f ca="true">+IF(AND(ISNUMBER(OFFSET('Sanitation Data'!$F$12,0,10*ROW('Sanitation Data'!F152))),'Data Summary'!DC158="Yes"),OFFSET('Sanitation Data'!$F$12,0,10*ROW('Sanitation Data'!F152)),NA())</f>
        <v>#N/A</v>
      </c>
      <c r="AO158" s="103" t="e">
        <f ca="true">+IF(AND(ISNUMBER(OFFSET('Sanitation Data'!$F$13,0,10*ROW('Sanitation Data'!F152))),'Data Summary'!DD158="Yes"),OFFSET('Sanitation Data'!$F$13,0,10*ROW('Sanitation Data'!F152)),NA())</f>
        <v>#N/A</v>
      </c>
      <c r="AP158" s="103" t="e">
        <f ca="true">+IF(AND(ISNUMBER(OFFSET('Sanitation Data'!$G$5,0,10*ROW('Sanitation Data'!G152))),'Data Summary'!DE158="Yes"),100-OFFSET('Sanitation Data'!$G$5,0,10*ROW('Sanitation Data'!G152)),NA())</f>
        <v>#N/A</v>
      </c>
      <c r="AQ158" s="103" t="e">
        <f ca="true">+IF(AND(ISNUMBER(OFFSET('Sanitation Data'!$G$7,0,10*ROW('Sanitation Data'!G152))),'Data Summary'!DF158="Yes"),OFFSET('Sanitation Data'!$G$7,0,10*ROW('Sanitation Data'!G152)),NA())</f>
        <v>#N/A</v>
      </c>
      <c r="AR158" s="103" t="e">
        <f ca="true">+IF(AND(ISNUMBER(OFFSET('Sanitation Data'!$G$11,0,10*ROW('Sanitation Data'!G152))),'Data Summary'!DG158="Yes"),OFFSET('Sanitation Data'!$G$11,0,10*ROW('Sanitation Data'!G152)),NA())</f>
        <v>#N/A</v>
      </c>
      <c r="AS158" s="103" t="e">
        <f ca="true">+IF(AND(ISNUMBER(OFFSET('Sanitation Data'!$G$12,0,10*ROW('Sanitation Data'!G152))),'Data Summary'!DH158="Yes"),OFFSET('Sanitation Data'!$G$12,0,10*ROW('Sanitation Data'!G152)),NA())</f>
        <v>#N/A</v>
      </c>
      <c r="AT158" s="103" t="e">
        <f ca="true">+IF(AND(ISNUMBER(OFFSET('Sanitation Data'!$G$13,0,10*ROW('Sanitation Data'!G152))),'Data Summary'!DI158="Yes"),OFFSET('Sanitation Data'!$G$13,0,10*ROW('Sanitation Data'!G152)),NA())</f>
        <v>#N/A</v>
      </c>
      <c r="AU158" s="103" t="e">
        <f ca="true">+IF(AND(ISNUMBER(OFFSET('Sanitation Data'!$H$5,0,10*ROW('Sanitation Data'!H152))),'Data Summary'!DJ158="Yes"),100-OFFSET('Sanitation Data'!$H$5,0,10*ROW('Sanitation Data'!H152)),NA())</f>
        <v>#N/A</v>
      </c>
      <c r="AV158" s="103" t="e">
        <f ca="true">+IF(AND(ISNUMBER(OFFSET('Sanitation Data'!$H$7,0,10*ROW('Sanitation Data'!H152))),'Data Summary'!DK158="Yes"),OFFSET('Sanitation Data'!$H$7,0,10*ROW('Sanitation Data'!H152)),NA())</f>
        <v>#N/A</v>
      </c>
      <c r="AW158" s="103" t="e">
        <f ca="true">+IF(AND(ISNUMBER(OFFSET('Sanitation Data'!$H$11,0,10*ROW('Sanitation Data'!H152))),'Data Summary'!DL158="Yes"),OFFSET('Sanitation Data'!$H$11,0,10*ROW('Sanitation Data'!H152)),NA())</f>
        <v>#N/A</v>
      </c>
      <c r="AX158" s="103" t="e">
        <f ca="true">+IF(AND(ISNUMBER(OFFSET('Sanitation Data'!$H$12,0,10*ROW('Sanitation Data'!H152))),'Data Summary'!DM158="Yes"),OFFSET('Sanitation Data'!$H$12,0,10*ROW('Sanitation Data'!H152)),NA())</f>
        <v>#N/A</v>
      </c>
      <c r="AY158" s="103" t="e">
        <f ca="true">+IF(AND(ISNUMBER(OFFSET('Sanitation Data'!$H$13,0,10*ROW('Sanitation Data'!H152))),'Data Summary'!DN158="Yes"),OFFSET('Sanitation Data'!$H$13,0,10*ROW('Sanitation Data'!H152)),NA())</f>
        <v>#N/A</v>
      </c>
      <c r="AZ158" s="108" t="e">
        <f ca="true">+IF(AND(ISNUMBER(OFFSET('Hygiene Data'!$C$6,0,10*ROW('Hygiene Data'!C152))),'Data Summary'!DO158="Yes"),OFFSET('Hygiene Data'!$C$6,0,10*ROW('Hygiene Data'!C152)),NA())</f>
        <v>#N/A</v>
      </c>
      <c r="BA158" s="108" t="e">
        <f ca="true">+IF(AND(ISNUMBER(OFFSET('Hygiene Data'!$C$8,0,10*ROW('Hygiene Data'!C152))),'Data Summary'!DP158="Yes"),OFFSET('Hygiene Data'!$C$8,0,10*ROW('Hygiene Data'!C152)),NA())</f>
        <v>#N/A</v>
      </c>
      <c r="BB158" s="108" t="e">
        <f ca="true">+IF(AND(ISNUMBER(OFFSET('Hygiene Data'!$C$10,0,10*ROW('Hygiene Data'!C152))),'Data Summary'!DQ158="Yes"),OFFSET('Hygiene Data'!$C$10,0,10*ROW('Hygiene Data'!C152)),NA())</f>
        <v>#N/A</v>
      </c>
      <c r="BC158" s="108" t="e">
        <f ca="true">+IF(AND(ISNUMBER(OFFSET('Hygiene Data'!$D$6,0,10*ROW('Hygiene Data'!D152))),'Data Summary'!DR158="Yes"),OFFSET('Hygiene Data'!$D$6,0,10*ROW('Hygiene Data'!D152)),NA())</f>
        <v>#N/A</v>
      </c>
      <c r="BD158" s="108" t="e">
        <f ca="true">+IF(AND(ISNUMBER(OFFSET('Hygiene Data'!$D$8,0,10*ROW('Hygiene Data'!D152))),'Data Summary'!DS158="Yes"),OFFSET('Hygiene Data'!$D$8,0,10*ROW('Hygiene Data'!D152)),NA())</f>
        <v>#N/A</v>
      </c>
      <c r="BE158" s="108" t="e">
        <f ca="true">+IF(AND(ISNUMBER(OFFSET('Hygiene Data'!$D$10,0,10*ROW('Hygiene Data'!D152))),'Data Summary'!DT158="Yes"),OFFSET('Hygiene Data'!$D$10,0,10*ROW('Hygiene Data'!D152)),NA())</f>
        <v>#N/A</v>
      </c>
      <c r="BF158" s="108" t="e">
        <f ca="true">+IF(AND(ISNUMBER(OFFSET('Hygiene Data'!$E$6,0,10*ROW('Hygiene Data'!E152))),'Data Summary'!DU158="Yes"),OFFSET('Hygiene Data'!$E$6,0,10*ROW('Hygiene Data'!E152)),NA())</f>
        <v>#N/A</v>
      </c>
      <c r="BG158" s="108" t="e">
        <f ca="true">+IF(AND(ISNUMBER(OFFSET('Hygiene Data'!$E$8,0,10*ROW('Hygiene Data'!E152))),'Data Summary'!DV158="Yes"),OFFSET('Hygiene Data'!$E$8,0,10*ROW('Hygiene Data'!E152)),NA())</f>
        <v>#N/A</v>
      </c>
      <c r="BH158" s="108" t="e">
        <f ca="true">+IF(AND(ISNUMBER(OFFSET('Hygiene Data'!$E$10,0,10*ROW('Hygiene Data'!E152))),'Data Summary'!DW158="Yes"),OFFSET('Hygiene Data'!$E$10,0,10*ROW('Hygiene Data'!E152)),NA())</f>
        <v>#N/A</v>
      </c>
      <c r="BI158" s="108" t="e">
        <f ca="true">+IF(AND(ISNUMBER(OFFSET('Hygiene Data'!$F$6,0,10*ROW('Hygiene Data'!F152))),'Data Summary'!DX158="Yes"),OFFSET('Hygiene Data'!$F$6,0,10*ROW('Hygiene Data'!F152)),NA())</f>
        <v>#N/A</v>
      </c>
      <c r="BJ158" s="108" t="e">
        <f ca="true">+IF(AND(ISNUMBER(OFFSET('Hygiene Data'!$F$8,0,10*ROW('Hygiene Data'!F152))),'Data Summary'!DY158="Yes"),OFFSET('Hygiene Data'!$F$8,0,10*ROW('Hygiene Data'!F152)),NA())</f>
        <v>#N/A</v>
      </c>
      <c r="BK158" s="108" t="e">
        <f ca="true">+IF(AND(ISNUMBER(OFFSET('Hygiene Data'!$F$10,0,10*ROW('Hygiene Data'!F152))),'Data Summary'!DZ158="Yes"),OFFSET('Hygiene Data'!$F$10,0,10*ROW('Hygiene Data'!F152)),NA())</f>
        <v>#N/A</v>
      </c>
      <c r="BL158" s="108" t="e">
        <f ca="true">+IF(AND(ISNUMBER(OFFSET('Hygiene Data'!$G$6,0,10*ROW('Hygiene Data'!G152))),'Data Summary'!EA158="Yes"),OFFSET('Hygiene Data'!$G$6,0,10*ROW('Hygiene Data'!G152)),NA())</f>
        <v>#N/A</v>
      </c>
      <c r="BM158" s="108" t="e">
        <f ca="true">+IF(AND(ISNUMBER(OFFSET('Hygiene Data'!$G$8,0,10*ROW('Hygiene Data'!G152))),'Data Summary'!EB158="Yes"),OFFSET('Hygiene Data'!$G$8,0,10*ROW('Hygiene Data'!G152)),NA())</f>
        <v>#N/A</v>
      </c>
      <c r="BN158" s="108" t="e">
        <f ca="true">+IF(AND(ISNUMBER(OFFSET('Hygiene Data'!$G$10,0,10*ROW('Hygiene Data'!G152))),'Data Summary'!EC158="Yes"),OFFSET('Hygiene Data'!$G$10,0,10*ROW('Hygiene Data'!G152)),NA())</f>
        <v>#N/A</v>
      </c>
      <c r="BO158" s="108" t="e">
        <f ca="true">+IF(AND(ISNUMBER(OFFSET('Hygiene Data'!$H$6,0,10*ROW('Hygiene Data'!H152))),'Data Summary'!ED158="Yes"),OFFSET('Hygiene Data'!$H$6,0,10*ROW('Hygiene Data'!H152)),NA())</f>
        <v>#N/A</v>
      </c>
      <c r="BP158" s="108" t="e">
        <f ca="true">+IF(AND(ISNUMBER(OFFSET('Hygiene Data'!$H$8,0,10*ROW('Hygiene Data'!H152))),'Data Summary'!EE158="Yes"),OFFSET('Hygiene Data'!$H$8,0,10*ROW('Hygiene Data'!H152)),NA())</f>
        <v>#N/A</v>
      </c>
      <c r="BQ158" s="108" t="e">
        <f ca="true">+IF(AND(ISNUMBER(OFFSET('Hygiene Data'!$H$10,0,10*ROW('Hygiene Data'!H152))),'Data Summary'!EF158="Yes"),OFFSET('Hygiene Data'!$H$10,0,10*ROW('Hygiene Data'!H152)),NA())</f>
        <v>#N/A</v>
      </c>
    </row>
    <row r="159" x14ac:dyDescent="0.2">
      <c r="A159" s="56" t="e">
        <f ca="true">+IF(OFFSET('Water Data'!$B$1,0,10*ROW('Water Data'!B153))="",NA(),OFFSET('Water Data'!$B$1,0,10*ROW('Water Data'!B153)))</f>
        <v>#N/A</v>
      </c>
      <c r="B159" s="56" t="e">
        <f ca="true">+IF(OFFSET('Water Data'!$A$3,0,10*ROW('Water Data'!A156))="",NA(),OFFSET('Water Data'!$A$3,0,10*ROW('Water Data'!A156)))</f>
        <v>#N/A</v>
      </c>
      <c r="C159" s="56" t="e">
        <f ca="true">+IF(OFFSET('Water Data'!$C$3,0,10*ROW('Water Data'!C156))="",NA(),OFFSET('Water Data'!$C$3,0,10*ROW('Water Data'!C156)))</f>
        <v>#N/A</v>
      </c>
      <c r="D159" s="57" t="e">
        <f ca="true">+IF(AND(ISNUMBER(OFFSET('Water Data'!$C$5,0,10*ROW('Water Data'!C153))),'Data Summary'!BS159="Yes"),100-OFFSET('Water Data'!$C$5,0,10*ROW('Water Data'!C153)),NA())</f>
        <v>#N/A</v>
      </c>
      <c r="E159" s="57" t="e">
        <f ca="true">+IF(AND(ISNUMBER(OFFSET('Water Data'!$C$7,0,10*ROW('Water Data'!C153))),'Data Summary'!BT159="Yes"),OFFSET('Water Data'!$C$7,0,10*ROW('Water Data'!C153)),NA())</f>
        <v>#N/A</v>
      </c>
      <c r="F159" s="57" t="e">
        <f ca="true">+IF(AND(ISNUMBER(OFFSET('Water Data'!$C$10,0,10*ROW('Water Data'!C153))),'Data Summary'!BU159="Yes"),OFFSET('Water Data'!$C$10,0,10*ROW('Water Data'!C153)),NA())</f>
        <v>#N/A</v>
      </c>
      <c r="G159" s="57" t="e">
        <f ca="true">+IF(AND(ISNUMBER(OFFSET('Water Data'!$D$5,0,10*ROW('Water Data'!D153))),'Data Summary'!BV159="Yes"),100-OFFSET('Water Data'!$D$5,0,10*ROW('Water Data'!D153)),NA())</f>
        <v>#N/A</v>
      </c>
      <c r="H159" s="57" t="e">
        <f ca="true">+IF(AND(ISNUMBER(OFFSET('Water Data'!$D$7,0,10*ROW('Water Data'!D153))),'Data Summary'!BW159="Yes"),OFFSET('Water Data'!$D$7,0,10*ROW('Water Data'!D153)),NA())</f>
        <v>#N/A</v>
      </c>
      <c r="I159" s="57" t="e">
        <f ca="true">+IF(AND(ISNUMBER(OFFSET('Water Data'!$D$10,0,10*ROW('Water Data'!D153))),'Data Summary'!BX159="Yes"),OFFSET('Water Data'!$D$10,0,10*ROW('Water Data'!D153)),NA())</f>
        <v>#N/A</v>
      </c>
      <c r="J159" s="57" t="e">
        <f ca="true">+IF(AND(ISNUMBER(OFFSET('Water Data'!$E$5,0,10*ROW('Water Data'!E153))),'Data Summary'!BY159="Yes"),100-OFFSET('Water Data'!$E$5,0,10*ROW('Water Data'!E153)),NA())</f>
        <v>#N/A</v>
      </c>
      <c r="K159" s="57" t="e">
        <f ca="true">+IF(AND(ISNUMBER(OFFSET('Water Data'!$E$7,0,10*ROW('Water Data'!E153))),'Data Summary'!BZ159="Yes"),OFFSET('Water Data'!$E$7,0,10*ROW('Water Data'!E153)),NA())</f>
        <v>#N/A</v>
      </c>
      <c r="L159" s="57" t="e">
        <f ca="true">+IF(AND(ISNUMBER(OFFSET('Water Data'!$E$10,0,10*ROW('Water Data'!E153))),'Data Summary'!CA159="Yes"),OFFSET('Water Data'!$E$10,0,10*ROW('Water Data'!E153)),NA())</f>
        <v>#N/A</v>
      </c>
      <c r="M159" s="57" t="e">
        <f ca="true">+IF(AND(ISNUMBER(OFFSET('Water Data'!$F$5,0,10*ROW('Water Data'!F153))),'Data Summary'!CB159="Yes"),100-OFFSET('Water Data'!$F$5,0,10*ROW('Water Data'!F153)),NA())</f>
        <v>#N/A</v>
      </c>
      <c r="N159" s="57" t="e">
        <f ca="true">+IF(AND(ISNUMBER(OFFSET('Water Data'!$F$7,0,10*ROW('Water Data'!F153))),'Data Summary'!CC159="Yes"),OFFSET('Water Data'!$F$7,0,10*ROW('Water Data'!F153)),NA())</f>
        <v>#N/A</v>
      </c>
      <c r="O159" s="57" t="e">
        <f ca="true">+IF(AND(ISNUMBER(OFFSET('Water Data'!$F$10,0,10*ROW('Water Data'!F153))),'Data Summary'!CD159="Yes"),OFFSET('Water Data'!$F$10,0,10*ROW('Water Data'!F153)),NA())</f>
        <v>#N/A</v>
      </c>
      <c r="P159" s="57" t="e">
        <f ca="true">+IF(AND(ISNUMBER(OFFSET('Water Data'!$G$5,0,10*ROW('Water Data'!G153))),'Data Summary'!CE159="Yes"),100-OFFSET('Water Data'!$G$5,0,10*ROW('Water Data'!G153)),NA())</f>
        <v>#N/A</v>
      </c>
      <c r="Q159" s="57" t="e">
        <f ca="true">+IF(AND(ISNUMBER(OFFSET('Water Data'!$G$7,0,10*ROW('Water Data'!G153))),'Data Summary'!CF159="Yes"),OFFSET('Water Data'!$G$7,0,10*ROW('Water Data'!G153)),NA())</f>
        <v>#N/A</v>
      </c>
      <c r="R159" s="57" t="e">
        <f ca="true">+IF(AND(ISNUMBER(OFFSET('Water Data'!$G$10,0,10*ROW('Water Data'!G153))),'Data Summary'!CG159="Yes"),OFFSET('Water Data'!$G$10,0,10*ROW('Water Data'!G153)),NA())</f>
        <v>#N/A</v>
      </c>
      <c r="S159" s="57" t="e">
        <f ca="true">+IF(AND(ISNUMBER(OFFSET('Water Data'!$H$5,0,10*ROW('Water Data'!H153))),'Data Summary'!CH159="Yes"),100-OFFSET('Water Data'!$H$5,0,10*ROW('Water Data'!H153)),NA())</f>
        <v>#N/A</v>
      </c>
      <c r="T159" s="57" t="e">
        <f ca="true">+IF(AND(ISNUMBER(OFFSET('Water Data'!$H$7,0,10*ROW('Water Data'!H153))),'Data Summary'!CI159="Yes"),OFFSET('Water Data'!$H$7,0,10*ROW('Water Data'!H153)),NA())</f>
        <v>#N/A</v>
      </c>
      <c r="U159" s="57" t="e">
        <f ca="true">+IF(AND(ISNUMBER(OFFSET('Water Data'!$H$10,0,10*ROW('Water Data'!H153))),'Data Summary'!CJ159="Yes"),OFFSET('Water Data'!$H$10,0,10*ROW('Water Data'!H153)),NA())</f>
        <v>#N/A</v>
      </c>
      <c r="V159" s="103" t="e">
        <f ca="true">+IF(AND(ISNUMBER(OFFSET('Sanitation Data'!$C$5,0,10*ROW('Sanitation Data'!C153))),'Data Summary'!CK159="Yes"),100-OFFSET('Sanitation Data'!$C$5,0,10*ROW('Sanitation Data'!C153)),NA())</f>
        <v>#N/A</v>
      </c>
      <c r="W159" s="103" t="e">
        <f ca="true">+IF(AND(ISNUMBER(OFFSET('Sanitation Data'!$C$7,0,10*ROW('Sanitation Data'!C153))),'Data Summary'!CL159="Yes"),OFFSET('Sanitation Data'!$C$7,0,10*ROW('Sanitation Data'!C153)),NA())</f>
        <v>#N/A</v>
      </c>
      <c r="X159" s="103" t="e">
        <f ca="true">+IF(AND(ISNUMBER(OFFSET('Sanitation Data'!$C$11,0,10*ROW('Sanitation Data'!C153))),'Data Summary'!CM159="Yes"),OFFSET('Sanitation Data'!$C$11,0,10*ROW('Sanitation Data'!C153)),NA())</f>
        <v>#N/A</v>
      </c>
      <c r="Y159" s="103" t="e">
        <f ca="true">+IF(AND(ISNUMBER(OFFSET('Sanitation Data'!$C$12,0,10*ROW('Sanitation Data'!C153))),'Data Summary'!CN159="Yes"),OFFSET('Sanitation Data'!$C$12,0,10*ROW('Sanitation Data'!C153)),NA())</f>
        <v>#N/A</v>
      </c>
      <c r="Z159" s="103" t="e">
        <f ca="true">+IF(AND(ISNUMBER(OFFSET('Sanitation Data'!$C$13,0,10*ROW('Sanitation Data'!C153))),'Data Summary'!CO159="Yes"),OFFSET('Sanitation Data'!$C$13,0,10*ROW('Sanitation Data'!C153)),NA())</f>
        <v>#N/A</v>
      </c>
      <c r="AA159" s="103" t="e">
        <f ca="true">+IF(AND(ISNUMBER(OFFSET('Sanitation Data'!$D$5,0,10*ROW('Sanitation Data'!D153))),'Data Summary'!CP159="Yes"),100-OFFSET('Sanitation Data'!$D$5,0,10*ROW('Sanitation Data'!D153)),NA())</f>
        <v>#N/A</v>
      </c>
      <c r="AB159" s="103" t="e">
        <f ca="true">+IF(AND(ISNUMBER(OFFSET('Sanitation Data'!$D$7,0,10*ROW('Sanitation Data'!D153))),'Data Summary'!CQ159="Yes"),OFFSET('Sanitation Data'!$D$7,0,10*ROW('Sanitation Data'!D153)),NA())</f>
        <v>#N/A</v>
      </c>
      <c r="AC159" s="103" t="e">
        <f ca="true">+IF(AND(ISNUMBER(OFFSET('Sanitation Data'!$D$11,0,10*ROW('Sanitation Data'!D153))),'Data Summary'!CR159="Yes"),OFFSET('Sanitation Data'!$D$11,0,10*ROW('Sanitation Data'!D153)),NA())</f>
        <v>#N/A</v>
      </c>
      <c r="AD159" s="103" t="e">
        <f ca="true">+IF(AND(ISNUMBER(OFFSET('Sanitation Data'!$D$12,0,10*ROW('Sanitation Data'!D153))),'Data Summary'!CS159="Yes"),OFFSET('Sanitation Data'!$D$12,0,10*ROW('Sanitation Data'!D153)),NA())</f>
        <v>#N/A</v>
      </c>
      <c r="AE159" s="103" t="e">
        <f ca="true">+IF(AND(ISNUMBER(OFFSET('Sanitation Data'!$D$13,0,10*ROW('Sanitation Data'!D153))),'Data Summary'!CT159="Yes"),OFFSET('Sanitation Data'!$D$13,0,10*ROW('Sanitation Data'!D153)),NA())</f>
        <v>#N/A</v>
      </c>
      <c r="AF159" s="103" t="e">
        <f ca="true">+IF(AND(ISNUMBER(OFFSET('Sanitation Data'!$E$5,0,10*ROW('Sanitation Data'!E153))),'Data Summary'!CU159="Yes"),100-OFFSET('Sanitation Data'!$E$5,0,10*ROW('Sanitation Data'!E153)),NA())</f>
        <v>#N/A</v>
      </c>
      <c r="AG159" s="103" t="e">
        <f ca="true">+IF(AND(ISNUMBER(OFFSET('Sanitation Data'!$E$7,0,10*ROW('Sanitation Data'!E153))),'Data Summary'!CV159="Yes"),OFFSET('Sanitation Data'!$E$7,0,10*ROW('Sanitation Data'!E153)),NA())</f>
        <v>#N/A</v>
      </c>
      <c r="AH159" s="103" t="e">
        <f ca="true">+IF(AND(ISNUMBER(OFFSET('Sanitation Data'!$E$11,0,10*ROW('Sanitation Data'!E153))),'Data Summary'!CW159="Yes"),OFFSET('Sanitation Data'!$E$11,0,10*ROW('Sanitation Data'!E153)),NA())</f>
        <v>#N/A</v>
      </c>
      <c r="AI159" s="103" t="e">
        <f ca="true">+IF(AND(ISNUMBER(OFFSET('Sanitation Data'!$E$12,0,10*ROW('Sanitation Data'!E153))),'Data Summary'!CX159="Yes"),OFFSET('Sanitation Data'!$E$12,0,10*ROW('Sanitation Data'!E153)),NA())</f>
        <v>#N/A</v>
      </c>
      <c r="AJ159" s="103" t="e">
        <f ca="true">+IF(AND(ISNUMBER(OFFSET('Sanitation Data'!$E$13,0,10*ROW('Sanitation Data'!E153))),'Data Summary'!CY159="Yes"),OFFSET('Sanitation Data'!$E$13,0,10*ROW('Sanitation Data'!E153)),NA())</f>
        <v>#N/A</v>
      </c>
      <c r="AK159" s="103" t="e">
        <f ca="true">+IF(AND(ISNUMBER(OFFSET('Sanitation Data'!$F$5,0,10*ROW('Sanitation Data'!F153))),'Data Summary'!CZ159="Yes"),100-OFFSET('Sanitation Data'!$F$5,0,10*ROW('Sanitation Data'!F153)),NA())</f>
        <v>#N/A</v>
      </c>
      <c r="AL159" s="103" t="e">
        <f ca="true">+IF(AND(ISNUMBER(OFFSET('Sanitation Data'!$F$7,0,10*ROW('Sanitation Data'!F153))),'Data Summary'!DA159="Yes"),OFFSET('Sanitation Data'!$F$7,0,10*ROW('Sanitation Data'!F153)),NA())</f>
        <v>#N/A</v>
      </c>
      <c r="AM159" s="103" t="e">
        <f ca="true">+IF(AND(ISNUMBER(OFFSET('Sanitation Data'!$F$11,0,10*ROW('Sanitation Data'!F153))),'Data Summary'!DB159="Yes"),OFFSET('Sanitation Data'!$F$11,0,10*ROW('Sanitation Data'!F153)),NA())</f>
        <v>#N/A</v>
      </c>
      <c r="AN159" s="103" t="e">
        <f ca="true">+IF(AND(ISNUMBER(OFFSET('Sanitation Data'!$F$12,0,10*ROW('Sanitation Data'!F153))),'Data Summary'!DC159="Yes"),OFFSET('Sanitation Data'!$F$12,0,10*ROW('Sanitation Data'!F153)),NA())</f>
        <v>#N/A</v>
      </c>
      <c r="AO159" s="103" t="e">
        <f ca="true">+IF(AND(ISNUMBER(OFFSET('Sanitation Data'!$F$13,0,10*ROW('Sanitation Data'!F153))),'Data Summary'!DD159="Yes"),OFFSET('Sanitation Data'!$F$13,0,10*ROW('Sanitation Data'!F153)),NA())</f>
        <v>#N/A</v>
      </c>
      <c r="AP159" s="103" t="e">
        <f ca="true">+IF(AND(ISNUMBER(OFFSET('Sanitation Data'!$G$5,0,10*ROW('Sanitation Data'!G153))),'Data Summary'!DE159="Yes"),100-OFFSET('Sanitation Data'!$G$5,0,10*ROW('Sanitation Data'!G153)),NA())</f>
        <v>#N/A</v>
      </c>
      <c r="AQ159" s="103" t="e">
        <f ca="true">+IF(AND(ISNUMBER(OFFSET('Sanitation Data'!$G$7,0,10*ROW('Sanitation Data'!G153))),'Data Summary'!DF159="Yes"),OFFSET('Sanitation Data'!$G$7,0,10*ROW('Sanitation Data'!G153)),NA())</f>
        <v>#N/A</v>
      </c>
      <c r="AR159" s="103" t="e">
        <f ca="true">+IF(AND(ISNUMBER(OFFSET('Sanitation Data'!$G$11,0,10*ROW('Sanitation Data'!G153))),'Data Summary'!DG159="Yes"),OFFSET('Sanitation Data'!$G$11,0,10*ROW('Sanitation Data'!G153)),NA())</f>
        <v>#N/A</v>
      </c>
      <c r="AS159" s="103" t="e">
        <f ca="true">+IF(AND(ISNUMBER(OFFSET('Sanitation Data'!$G$12,0,10*ROW('Sanitation Data'!G153))),'Data Summary'!DH159="Yes"),OFFSET('Sanitation Data'!$G$12,0,10*ROW('Sanitation Data'!G153)),NA())</f>
        <v>#N/A</v>
      </c>
      <c r="AT159" s="103" t="e">
        <f ca="true">+IF(AND(ISNUMBER(OFFSET('Sanitation Data'!$G$13,0,10*ROW('Sanitation Data'!G153))),'Data Summary'!DI159="Yes"),OFFSET('Sanitation Data'!$G$13,0,10*ROW('Sanitation Data'!G153)),NA())</f>
        <v>#N/A</v>
      </c>
      <c r="AU159" s="103" t="e">
        <f ca="true">+IF(AND(ISNUMBER(OFFSET('Sanitation Data'!$H$5,0,10*ROW('Sanitation Data'!H153))),'Data Summary'!DJ159="Yes"),100-OFFSET('Sanitation Data'!$H$5,0,10*ROW('Sanitation Data'!H153)),NA())</f>
        <v>#N/A</v>
      </c>
      <c r="AV159" s="103" t="e">
        <f ca="true">+IF(AND(ISNUMBER(OFFSET('Sanitation Data'!$H$7,0,10*ROW('Sanitation Data'!H153))),'Data Summary'!DK159="Yes"),OFFSET('Sanitation Data'!$H$7,0,10*ROW('Sanitation Data'!H153)),NA())</f>
        <v>#N/A</v>
      </c>
      <c r="AW159" s="103" t="e">
        <f ca="true">+IF(AND(ISNUMBER(OFFSET('Sanitation Data'!$H$11,0,10*ROW('Sanitation Data'!H153))),'Data Summary'!DL159="Yes"),OFFSET('Sanitation Data'!$H$11,0,10*ROW('Sanitation Data'!H153)),NA())</f>
        <v>#N/A</v>
      </c>
      <c r="AX159" s="103" t="e">
        <f ca="true">+IF(AND(ISNUMBER(OFFSET('Sanitation Data'!$H$12,0,10*ROW('Sanitation Data'!H153))),'Data Summary'!DM159="Yes"),OFFSET('Sanitation Data'!$H$12,0,10*ROW('Sanitation Data'!H153)),NA())</f>
        <v>#N/A</v>
      </c>
      <c r="AY159" s="103" t="e">
        <f ca="true">+IF(AND(ISNUMBER(OFFSET('Sanitation Data'!$H$13,0,10*ROW('Sanitation Data'!H153))),'Data Summary'!DN159="Yes"),OFFSET('Sanitation Data'!$H$13,0,10*ROW('Sanitation Data'!H153)),NA())</f>
        <v>#N/A</v>
      </c>
      <c r="AZ159" s="108" t="e">
        <f ca="true">+IF(AND(ISNUMBER(OFFSET('Hygiene Data'!$C$6,0,10*ROW('Hygiene Data'!C153))),'Data Summary'!DO159="Yes"),OFFSET('Hygiene Data'!$C$6,0,10*ROW('Hygiene Data'!C153)),NA())</f>
        <v>#N/A</v>
      </c>
      <c r="BA159" s="108" t="e">
        <f ca="true">+IF(AND(ISNUMBER(OFFSET('Hygiene Data'!$C$8,0,10*ROW('Hygiene Data'!C153))),'Data Summary'!DP159="Yes"),OFFSET('Hygiene Data'!$C$8,0,10*ROW('Hygiene Data'!C153)),NA())</f>
        <v>#N/A</v>
      </c>
      <c r="BB159" s="108" t="e">
        <f ca="true">+IF(AND(ISNUMBER(OFFSET('Hygiene Data'!$C$10,0,10*ROW('Hygiene Data'!C153))),'Data Summary'!DQ159="Yes"),OFFSET('Hygiene Data'!$C$10,0,10*ROW('Hygiene Data'!C153)),NA())</f>
        <v>#N/A</v>
      </c>
      <c r="BC159" s="108" t="e">
        <f ca="true">+IF(AND(ISNUMBER(OFFSET('Hygiene Data'!$D$6,0,10*ROW('Hygiene Data'!D153))),'Data Summary'!DR159="Yes"),OFFSET('Hygiene Data'!$D$6,0,10*ROW('Hygiene Data'!D153)),NA())</f>
        <v>#N/A</v>
      </c>
      <c r="BD159" s="108" t="e">
        <f ca="true">+IF(AND(ISNUMBER(OFFSET('Hygiene Data'!$D$8,0,10*ROW('Hygiene Data'!D153))),'Data Summary'!DS159="Yes"),OFFSET('Hygiene Data'!$D$8,0,10*ROW('Hygiene Data'!D153)),NA())</f>
        <v>#N/A</v>
      </c>
      <c r="BE159" s="108" t="e">
        <f ca="true">+IF(AND(ISNUMBER(OFFSET('Hygiene Data'!$D$10,0,10*ROW('Hygiene Data'!D153))),'Data Summary'!DT159="Yes"),OFFSET('Hygiene Data'!$D$10,0,10*ROW('Hygiene Data'!D153)),NA())</f>
        <v>#N/A</v>
      </c>
      <c r="BF159" s="108" t="e">
        <f ca="true">+IF(AND(ISNUMBER(OFFSET('Hygiene Data'!$E$6,0,10*ROW('Hygiene Data'!E153))),'Data Summary'!DU159="Yes"),OFFSET('Hygiene Data'!$E$6,0,10*ROW('Hygiene Data'!E153)),NA())</f>
        <v>#N/A</v>
      </c>
      <c r="BG159" s="108" t="e">
        <f ca="true">+IF(AND(ISNUMBER(OFFSET('Hygiene Data'!$E$8,0,10*ROW('Hygiene Data'!E153))),'Data Summary'!DV159="Yes"),OFFSET('Hygiene Data'!$E$8,0,10*ROW('Hygiene Data'!E153)),NA())</f>
        <v>#N/A</v>
      </c>
      <c r="BH159" s="108" t="e">
        <f ca="true">+IF(AND(ISNUMBER(OFFSET('Hygiene Data'!$E$10,0,10*ROW('Hygiene Data'!E153))),'Data Summary'!DW159="Yes"),OFFSET('Hygiene Data'!$E$10,0,10*ROW('Hygiene Data'!E153)),NA())</f>
        <v>#N/A</v>
      </c>
      <c r="BI159" s="108" t="e">
        <f ca="true">+IF(AND(ISNUMBER(OFFSET('Hygiene Data'!$F$6,0,10*ROW('Hygiene Data'!F153))),'Data Summary'!DX159="Yes"),OFFSET('Hygiene Data'!$F$6,0,10*ROW('Hygiene Data'!F153)),NA())</f>
        <v>#N/A</v>
      </c>
      <c r="BJ159" s="108" t="e">
        <f ca="true">+IF(AND(ISNUMBER(OFFSET('Hygiene Data'!$F$8,0,10*ROW('Hygiene Data'!F153))),'Data Summary'!DY159="Yes"),OFFSET('Hygiene Data'!$F$8,0,10*ROW('Hygiene Data'!F153)),NA())</f>
        <v>#N/A</v>
      </c>
      <c r="BK159" s="108" t="e">
        <f ca="true">+IF(AND(ISNUMBER(OFFSET('Hygiene Data'!$F$10,0,10*ROW('Hygiene Data'!F153))),'Data Summary'!DZ159="Yes"),OFFSET('Hygiene Data'!$F$10,0,10*ROW('Hygiene Data'!F153)),NA())</f>
        <v>#N/A</v>
      </c>
      <c r="BL159" s="108" t="e">
        <f ca="true">+IF(AND(ISNUMBER(OFFSET('Hygiene Data'!$G$6,0,10*ROW('Hygiene Data'!G153))),'Data Summary'!EA159="Yes"),OFFSET('Hygiene Data'!$G$6,0,10*ROW('Hygiene Data'!G153)),NA())</f>
        <v>#N/A</v>
      </c>
      <c r="BM159" s="108" t="e">
        <f ca="true">+IF(AND(ISNUMBER(OFFSET('Hygiene Data'!$G$8,0,10*ROW('Hygiene Data'!G153))),'Data Summary'!EB159="Yes"),OFFSET('Hygiene Data'!$G$8,0,10*ROW('Hygiene Data'!G153)),NA())</f>
        <v>#N/A</v>
      </c>
      <c r="BN159" s="108" t="e">
        <f ca="true">+IF(AND(ISNUMBER(OFFSET('Hygiene Data'!$G$10,0,10*ROW('Hygiene Data'!G153))),'Data Summary'!EC159="Yes"),OFFSET('Hygiene Data'!$G$10,0,10*ROW('Hygiene Data'!G153)),NA())</f>
        <v>#N/A</v>
      </c>
      <c r="BO159" s="108" t="e">
        <f ca="true">+IF(AND(ISNUMBER(OFFSET('Hygiene Data'!$H$6,0,10*ROW('Hygiene Data'!H153))),'Data Summary'!ED159="Yes"),OFFSET('Hygiene Data'!$H$6,0,10*ROW('Hygiene Data'!H153)),NA())</f>
        <v>#N/A</v>
      </c>
      <c r="BP159" s="108" t="e">
        <f ca="true">+IF(AND(ISNUMBER(OFFSET('Hygiene Data'!$H$8,0,10*ROW('Hygiene Data'!H153))),'Data Summary'!EE159="Yes"),OFFSET('Hygiene Data'!$H$8,0,10*ROW('Hygiene Data'!H153)),NA())</f>
        <v>#N/A</v>
      </c>
      <c r="BQ159" s="108" t="e">
        <f ca="true">+IF(AND(ISNUMBER(OFFSET('Hygiene Data'!$H$10,0,10*ROW('Hygiene Data'!H153))),'Data Summary'!EF159="Yes"),OFFSET('Hygiene Data'!$H$10,0,10*ROW('Hygiene Data'!H153)),NA())</f>
        <v>#N/A</v>
      </c>
    </row>
    <row r="160" x14ac:dyDescent="0.2">
      <c r="A160" s="56" t="e">
        <f ca="true">+IF(OFFSET('Water Data'!$B$1,0,10*ROW('Water Data'!B154))="",NA(),OFFSET('Water Data'!$B$1,0,10*ROW('Water Data'!B154)))</f>
        <v>#N/A</v>
      </c>
      <c r="B160" s="56" t="e">
        <f ca="true">+IF(OFFSET('Water Data'!$A$3,0,10*ROW('Water Data'!A157))="",NA(),OFFSET('Water Data'!$A$3,0,10*ROW('Water Data'!A157)))</f>
        <v>#N/A</v>
      </c>
      <c r="C160" s="56" t="e">
        <f ca="true">+IF(OFFSET('Water Data'!$C$3,0,10*ROW('Water Data'!C157))="",NA(),OFFSET('Water Data'!$C$3,0,10*ROW('Water Data'!C157)))</f>
        <v>#N/A</v>
      </c>
      <c r="D160" s="57" t="e">
        <f ca="true">+IF(AND(ISNUMBER(OFFSET('Water Data'!$C$5,0,10*ROW('Water Data'!C154))),'Data Summary'!BS160="Yes"),100-OFFSET('Water Data'!$C$5,0,10*ROW('Water Data'!C154)),NA())</f>
        <v>#N/A</v>
      </c>
      <c r="E160" s="57" t="e">
        <f ca="true">+IF(AND(ISNUMBER(OFFSET('Water Data'!$C$7,0,10*ROW('Water Data'!C154))),'Data Summary'!BT160="Yes"),OFFSET('Water Data'!$C$7,0,10*ROW('Water Data'!C154)),NA())</f>
        <v>#N/A</v>
      </c>
      <c r="F160" s="57" t="e">
        <f ca="true">+IF(AND(ISNUMBER(OFFSET('Water Data'!$C$10,0,10*ROW('Water Data'!C154))),'Data Summary'!BU160="Yes"),OFFSET('Water Data'!$C$10,0,10*ROW('Water Data'!C154)),NA())</f>
        <v>#N/A</v>
      </c>
      <c r="G160" s="57" t="e">
        <f ca="true">+IF(AND(ISNUMBER(OFFSET('Water Data'!$D$5,0,10*ROW('Water Data'!D154))),'Data Summary'!BV160="Yes"),100-OFFSET('Water Data'!$D$5,0,10*ROW('Water Data'!D154)),NA())</f>
        <v>#N/A</v>
      </c>
      <c r="H160" s="57" t="e">
        <f ca="true">+IF(AND(ISNUMBER(OFFSET('Water Data'!$D$7,0,10*ROW('Water Data'!D154))),'Data Summary'!BW160="Yes"),OFFSET('Water Data'!$D$7,0,10*ROW('Water Data'!D154)),NA())</f>
        <v>#N/A</v>
      </c>
      <c r="I160" s="57" t="e">
        <f ca="true">+IF(AND(ISNUMBER(OFFSET('Water Data'!$D$10,0,10*ROW('Water Data'!D154))),'Data Summary'!BX160="Yes"),OFFSET('Water Data'!$D$10,0,10*ROW('Water Data'!D154)),NA())</f>
        <v>#N/A</v>
      </c>
      <c r="J160" s="57" t="e">
        <f ca="true">+IF(AND(ISNUMBER(OFFSET('Water Data'!$E$5,0,10*ROW('Water Data'!E154))),'Data Summary'!BY160="Yes"),100-OFFSET('Water Data'!$E$5,0,10*ROW('Water Data'!E154)),NA())</f>
        <v>#N/A</v>
      </c>
      <c r="K160" s="57" t="e">
        <f ca="true">+IF(AND(ISNUMBER(OFFSET('Water Data'!$E$7,0,10*ROW('Water Data'!E154))),'Data Summary'!BZ160="Yes"),OFFSET('Water Data'!$E$7,0,10*ROW('Water Data'!E154)),NA())</f>
        <v>#N/A</v>
      </c>
      <c r="L160" s="57" t="e">
        <f ca="true">+IF(AND(ISNUMBER(OFFSET('Water Data'!$E$10,0,10*ROW('Water Data'!E154))),'Data Summary'!CA160="Yes"),OFFSET('Water Data'!$E$10,0,10*ROW('Water Data'!E154)),NA())</f>
        <v>#N/A</v>
      </c>
      <c r="M160" s="57" t="e">
        <f ca="true">+IF(AND(ISNUMBER(OFFSET('Water Data'!$F$5,0,10*ROW('Water Data'!F154))),'Data Summary'!CB160="Yes"),100-OFFSET('Water Data'!$F$5,0,10*ROW('Water Data'!F154)),NA())</f>
        <v>#N/A</v>
      </c>
      <c r="N160" s="57" t="e">
        <f ca="true">+IF(AND(ISNUMBER(OFFSET('Water Data'!$F$7,0,10*ROW('Water Data'!F154))),'Data Summary'!CC160="Yes"),OFFSET('Water Data'!$F$7,0,10*ROW('Water Data'!F154)),NA())</f>
        <v>#N/A</v>
      </c>
      <c r="O160" s="57" t="e">
        <f ca="true">+IF(AND(ISNUMBER(OFFSET('Water Data'!$F$10,0,10*ROW('Water Data'!F154))),'Data Summary'!CD160="Yes"),OFFSET('Water Data'!$F$10,0,10*ROW('Water Data'!F154)),NA())</f>
        <v>#N/A</v>
      </c>
      <c r="P160" s="57" t="e">
        <f ca="true">+IF(AND(ISNUMBER(OFFSET('Water Data'!$G$5,0,10*ROW('Water Data'!G154))),'Data Summary'!CE160="Yes"),100-OFFSET('Water Data'!$G$5,0,10*ROW('Water Data'!G154)),NA())</f>
        <v>#N/A</v>
      </c>
      <c r="Q160" s="57" t="e">
        <f ca="true">+IF(AND(ISNUMBER(OFFSET('Water Data'!$G$7,0,10*ROW('Water Data'!G154))),'Data Summary'!CF160="Yes"),OFFSET('Water Data'!$G$7,0,10*ROW('Water Data'!G154)),NA())</f>
        <v>#N/A</v>
      </c>
      <c r="R160" s="57" t="e">
        <f ca="true">+IF(AND(ISNUMBER(OFFSET('Water Data'!$G$10,0,10*ROW('Water Data'!G154))),'Data Summary'!CG160="Yes"),OFFSET('Water Data'!$G$10,0,10*ROW('Water Data'!G154)),NA())</f>
        <v>#N/A</v>
      </c>
      <c r="S160" s="57" t="e">
        <f ca="true">+IF(AND(ISNUMBER(OFFSET('Water Data'!$H$5,0,10*ROW('Water Data'!H154))),'Data Summary'!CH160="Yes"),100-OFFSET('Water Data'!$H$5,0,10*ROW('Water Data'!H154)),NA())</f>
        <v>#N/A</v>
      </c>
      <c r="T160" s="57" t="e">
        <f ca="true">+IF(AND(ISNUMBER(OFFSET('Water Data'!$H$7,0,10*ROW('Water Data'!H154))),'Data Summary'!CI160="Yes"),OFFSET('Water Data'!$H$7,0,10*ROW('Water Data'!H154)),NA())</f>
        <v>#N/A</v>
      </c>
      <c r="U160" s="57" t="e">
        <f ca="true">+IF(AND(ISNUMBER(OFFSET('Water Data'!$H$10,0,10*ROW('Water Data'!H154))),'Data Summary'!CJ160="Yes"),OFFSET('Water Data'!$H$10,0,10*ROW('Water Data'!H154)),NA())</f>
        <v>#N/A</v>
      </c>
      <c r="V160" s="103" t="e">
        <f ca="true">+IF(AND(ISNUMBER(OFFSET('Sanitation Data'!$C$5,0,10*ROW('Sanitation Data'!C154))),'Data Summary'!CK160="Yes"),100-OFFSET('Sanitation Data'!$C$5,0,10*ROW('Sanitation Data'!C154)),NA())</f>
        <v>#N/A</v>
      </c>
      <c r="W160" s="103" t="e">
        <f ca="true">+IF(AND(ISNUMBER(OFFSET('Sanitation Data'!$C$7,0,10*ROW('Sanitation Data'!C154))),'Data Summary'!CL160="Yes"),OFFSET('Sanitation Data'!$C$7,0,10*ROW('Sanitation Data'!C154)),NA())</f>
        <v>#N/A</v>
      </c>
      <c r="X160" s="103" t="e">
        <f ca="true">+IF(AND(ISNUMBER(OFFSET('Sanitation Data'!$C$11,0,10*ROW('Sanitation Data'!C154))),'Data Summary'!CM160="Yes"),OFFSET('Sanitation Data'!$C$11,0,10*ROW('Sanitation Data'!C154)),NA())</f>
        <v>#N/A</v>
      </c>
      <c r="Y160" s="103" t="e">
        <f ca="true">+IF(AND(ISNUMBER(OFFSET('Sanitation Data'!$C$12,0,10*ROW('Sanitation Data'!C154))),'Data Summary'!CN160="Yes"),OFFSET('Sanitation Data'!$C$12,0,10*ROW('Sanitation Data'!C154)),NA())</f>
        <v>#N/A</v>
      </c>
      <c r="Z160" s="103" t="e">
        <f ca="true">+IF(AND(ISNUMBER(OFFSET('Sanitation Data'!$C$13,0,10*ROW('Sanitation Data'!C154))),'Data Summary'!CO160="Yes"),OFFSET('Sanitation Data'!$C$13,0,10*ROW('Sanitation Data'!C154)),NA())</f>
        <v>#N/A</v>
      </c>
      <c r="AA160" s="103" t="e">
        <f ca="true">+IF(AND(ISNUMBER(OFFSET('Sanitation Data'!$D$5,0,10*ROW('Sanitation Data'!D154))),'Data Summary'!CP160="Yes"),100-OFFSET('Sanitation Data'!$D$5,0,10*ROW('Sanitation Data'!D154)),NA())</f>
        <v>#N/A</v>
      </c>
      <c r="AB160" s="103" t="e">
        <f ca="true">+IF(AND(ISNUMBER(OFFSET('Sanitation Data'!$D$7,0,10*ROW('Sanitation Data'!D154))),'Data Summary'!CQ160="Yes"),OFFSET('Sanitation Data'!$D$7,0,10*ROW('Sanitation Data'!D154)),NA())</f>
        <v>#N/A</v>
      </c>
      <c r="AC160" s="103" t="e">
        <f ca="true">+IF(AND(ISNUMBER(OFFSET('Sanitation Data'!$D$11,0,10*ROW('Sanitation Data'!D154))),'Data Summary'!CR160="Yes"),OFFSET('Sanitation Data'!$D$11,0,10*ROW('Sanitation Data'!D154)),NA())</f>
        <v>#N/A</v>
      </c>
      <c r="AD160" s="103" t="e">
        <f ca="true">+IF(AND(ISNUMBER(OFFSET('Sanitation Data'!$D$12,0,10*ROW('Sanitation Data'!D154))),'Data Summary'!CS160="Yes"),OFFSET('Sanitation Data'!$D$12,0,10*ROW('Sanitation Data'!D154)),NA())</f>
        <v>#N/A</v>
      </c>
      <c r="AE160" s="103" t="e">
        <f ca="true">+IF(AND(ISNUMBER(OFFSET('Sanitation Data'!$D$13,0,10*ROW('Sanitation Data'!D154))),'Data Summary'!CT160="Yes"),OFFSET('Sanitation Data'!$D$13,0,10*ROW('Sanitation Data'!D154)),NA())</f>
        <v>#N/A</v>
      </c>
      <c r="AF160" s="103" t="e">
        <f ca="true">+IF(AND(ISNUMBER(OFFSET('Sanitation Data'!$E$5,0,10*ROW('Sanitation Data'!E154))),'Data Summary'!CU160="Yes"),100-OFFSET('Sanitation Data'!$E$5,0,10*ROW('Sanitation Data'!E154)),NA())</f>
        <v>#N/A</v>
      </c>
      <c r="AG160" s="103" t="e">
        <f ca="true">+IF(AND(ISNUMBER(OFFSET('Sanitation Data'!$E$7,0,10*ROW('Sanitation Data'!E154))),'Data Summary'!CV160="Yes"),OFFSET('Sanitation Data'!$E$7,0,10*ROW('Sanitation Data'!E154)),NA())</f>
        <v>#N/A</v>
      </c>
      <c r="AH160" s="103" t="e">
        <f ca="true">+IF(AND(ISNUMBER(OFFSET('Sanitation Data'!$E$11,0,10*ROW('Sanitation Data'!E154))),'Data Summary'!CW160="Yes"),OFFSET('Sanitation Data'!$E$11,0,10*ROW('Sanitation Data'!E154)),NA())</f>
        <v>#N/A</v>
      </c>
      <c r="AI160" s="103" t="e">
        <f ca="true">+IF(AND(ISNUMBER(OFFSET('Sanitation Data'!$E$12,0,10*ROW('Sanitation Data'!E154))),'Data Summary'!CX160="Yes"),OFFSET('Sanitation Data'!$E$12,0,10*ROW('Sanitation Data'!E154)),NA())</f>
        <v>#N/A</v>
      </c>
      <c r="AJ160" s="103" t="e">
        <f ca="true">+IF(AND(ISNUMBER(OFFSET('Sanitation Data'!$E$13,0,10*ROW('Sanitation Data'!E154))),'Data Summary'!CY160="Yes"),OFFSET('Sanitation Data'!$E$13,0,10*ROW('Sanitation Data'!E154)),NA())</f>
        <v>#N/A</v>
      </c>
      <c r="AK160" s="103" t="e">
        <f ca="true">+IF(AND(ISNUMBER(OFFSET('Sanitation Data'!$F$5,0,10*ROW('Sanitation Data'!F154))),'Data Summary'!CZ160="Yes"),100-OFFSET('Sanitation Data'!$F$5,0,10*ROW('Sanitation Data'!F154)),NA())</f>
        <v>#N/A</v>
      </c>
      <c r="AL160" s="103" t="e">
        <f ca="true">+IF(AND(ISNUMBER(OFFSET('Sanitation Data'!$F$7,0,10*ROW('Sanitation Data'!F154))),'Data Summary'!DA160="Yes"),OFFSET('Sanitation Data'!$F$7,0,10*ROW('Sanitation Data'!F154)),NA())</f>
        <v>#N/A</v>
      </c>
      <c r="AM160" s="103" t="e">
        <f ca="true">+IF(AND(ISNUMBER(OFFSET('Sanitation Data'!$F$11,0,10*ROW('Sanitation Data'!F154))),'Data Summary'!DB160="Yes"),OFFSET('Sanitation Data'!$F$11,0,10*ROW('Sanitation Data'!F154)),NA())</f>
        <v>#N/A</v>
      </c>
      <c r="AN160" s="103" t="e">
        <f ca="true">+IF(AND(ISNUMBER(OFFSET('Sanitation Data'!$F$12,0,10*ROW('Sanitation Data'!F154))),'Data Summary'!DC160="Yes"),OFFSET('Sanitation Data'!$F$12,0,10*ROW('Sanitation Data'!F154)),NA())</f>
        <v>#N/A</v>
      </c>
      <c r="AO160" s="103" t="e">
        <f ca="true">+IF(AND(ISNUMBER(OFFSET('Sanitation Data'!$F$13,0,10*ROW('Sanitation Data'!F154))),'Data Summary'!DD160="Yes"),OFFSET('Sanitation Data'!$F$13,0,10*ROW('Sanitation Data'!F154)),NA())</f>
        <v>#N/A</v>
      </c>
      <c r="AP160" s="103" t="e">
        <f ca="true">+IF(AND(ISNUMBER(OFFSET('Sanitation Data'!$G$5,0,10*ROW('Sanitation Data'!G154))),'Data Summary'!DE160="Yes"),100-OFFSET('Sanitation Data'!$G$5,0,10*ROW('Sanitation Data'!G154)),NA())</f>
        <v>#N/A</v>
      </c>
      <c r="AQ160" s="103" t="e">
        <f ca="true">+IF(AND(ISNUMBER(OFFSET('Sanitation Data'!$G$7,0,10*ROW('Sanitation Data'!G154))),'Data Summary'!DF160="Yes"),OFFSET('Sanitation Data'!$G$7,0,10*ROW('Sanitation Data'!G154)),NA())</f>
        <v>#N/A</v>
      </c>
      <c r="AR160" s="103" t="e">
        <f ca="true">+IF(AND(ISNUMBER(OFFSET('Sanitation Data'!$G$11,0,10*ROW('Sanitation Data'!G154))),'Data Summary'!DG160="Yes"),OFFSET('Sanitation Data'!$G$11,0,10*ROW('Sanitation Data'!G154)),NA())</f>
        <v>#N/A</v>
      </c>
      <c r="AS160" s="103" t="e">
        <f ca="true">+IF(AND(ISNUMBER(OFFSET('Sanitation Data'!$G$12,0,10*ROW('Sanitation Data'!G154))),'Data Summary'!DH160="Yes"),OFFSET('Sanitation Data'!$G$12,0,10*ROW('Sanitation Data'!G154)),NA())</f>
        <v>#N/A</v>
      </c>
      <c r="AT160" s="103" t="e">
        <f ca="true">+IF(AND(ISNUMBER(OFFSET('Sanitation Data'!$G$13,0,10*ROW('Sanitation Data'!G154))),'Data Summary'!DI160="Yes"),OFFSET('Sanitation Data'!$G$13,0,10*ROW('Sanitation Data'!G154)),NA())</f>
        <v>#N/A</v>
      </c>
      <c r="AU160" s="103" t="e">
        <f ca="true">+IF(AND(ISNUMBER(OFFSET('Sanitation Data'!$H$5,0,10*ROW('Sanitation Data'!H154))),'Data Summary'!DJ160="Yes"),100-OFFSET('Sanitation Data'!$H$5,0,10*ROW('Sanitation Data'!H154)),NA())</f>
        <v>#N/A</v>
      </c>
      <c r="AV160" s="103" t="e">
        <f ca="true">+IF(AND(ISNUMBER(OFFSET('Sanitation Data'!$H$7,0,10*ROW('Sanitation Data'!H154))),'Data Summary'!DK160="Yes"),OFFSET('Sanitation Data'!$H$7,0,10*ROW('Sanitation Data'!H154)),NA())</f>
        <v>#N/A</v>
      </c>
      <c r="AW160" s="103" t="e">
        <f ca="true">+IF(AND(ISNUMBER(OFFSET('Sanitation Data'!$H$11,0,10*ROW('Sanitation Data'!H154))),'Data Summary'!DL160="Yes"),OFFSET('Sanitation Data'!$H$11,0,10*ROW('Sanitation Data'!H154)),NA())</f>
        <v>#N/A</v>
      </c>
      <c r="AX160" s="103" t="e">
        <f ca="true">+IF(AND(ISNUMBER(OFFSET('Sanitation Data'!$H$12,0,10*ROW('Sanitation Data'!H154))),'Data Summary'!DM160="Yes"),OFFSET('Sanitation Data'!$H$12,0,10*ROW('Sanitation Data'!H154)),NA())</f>
        <v>#N/A</v>
      </c>
      <c r="AY160" s="103" t="e">
        <f ca="true">+IF(AND(ISNUMBER(OFFSET('Sanitation Data'!$H$13,0,10*ROW('Sanitation Data'!H154))),'Data Summary'!DN160="Yes"),OFFSET('Sanitation Data'!$H$13,0,10*ROW('Sanitation Data'!H154)),NA())</f>
        <v>#N/A</v>
      </c>
      <c r="AZ160" s="108" t="e">
        <f ca="true">+IF(AND(ISNUMBER(OFFSET('Hygiene Data'!$C$6,0,10*ROW('Hygiene Data'!C154))),'Data Summary'!DO160="Yes"),OFFSET('Hygiene Data'!$C$6,0,10*ROW('Hygiene Data'!C154)),NA())</f>
        <v>#N/A</v>
      </c>
      <c r="BA160" s="108" t="e">
        <f ca="true">+IF(AND(ISNUMBER(OFFSET('Hygiene Data'!$C$8,0,10*ROW('Hygiene Data'!C154))),'Data Summary'!DP160="Yes"),OFFSET('Hygiene Data'!$C$8,0,10*ROW('Hygiene Data'!C154)),NA())</f>
        <v>#N/A</v>
      </c>
      <c r="BB160" s="108" t="e">
        <f ca="true">+IF(AND(ISNUMBER(OFFSET('Hygiene Data'!$C$10,0,10*ROW('Hygiene Data'!C154))),'Data Summary'!DQ160="Yes"),OFFSET('Hygiene Data'!$C$10,0,10*ROW('Hygiene Data'!C154)),NA())</f>
        <v>#N/A</v>
      </c>
      <c r="BC160" s="108" t="e">
        <f ca="true">+IF(AND(ISNUMBER(OFFSET('Hygiene Data'!$D$6,0,10*ROW('Hygiene Data'!D154))),'Data Summary'!DR160="Yes"),OFFSET('Hygiene Data'!$D$6,0,10*ROW('Hygiene Data'!D154)),NA())</f>
        <v>#N/A</v>
      </c>
      <c r="BD160" s="108" t="e">
        <f ca="true">+IF(AND(ISNUMBER(OFFSET('Hygiene Data'!$D$8,0,10*ROW('Hygiene Data'!D154))),'Data Summary'!DS160="Yes"),OFFSET('Hygiene Data'!$D$8,0,10*ROW('Hygiene Data'!D154)),NA())</f>
        <v>#N/A</v>
      </c>
      <c r="BE160" s="108" t="e">
        <f ca="true">+IF(AND(ISNUMBER(OFFSET('Hygiene Data'!$D$10,0,10*ROW('Hygiene Data'!D154))),'Data Summary'!DT160="Yes"),OFFSET('Hygiene Data'!$D$10,0,10*ROW('Hygiene Data'!D154)),NA())</f>
        <v>#N/A</v>
      </c>
      <c r="BF160" s="108" t="e">
        <f ca="true">+IF(AND(ISNUMBER(OFFSET('Hygiene Data'!$E$6,0,10*ROW('Hygiene Data'!E154))),'Data Summary'!DU160="Yes"),OFFSET('Hygiene Data'!$E$6,0,10*ROW('Hygiene Data'!E154)),NA())</f>
        <v>#N/A</v>
      </c>
      <c r="BG160" s="108" t="e">
        <f ca="true">+IF(AND(ISNUMBER(OFFSET('Hygiene Data'!$E$8,0,10*ROW('Hygiene Data'!E154))),'Data Summary'!DV160="Yes"),OFFSET('Hygiene Data'!$E$8,0,10*ROW('Hygiene Data'!E154)),NA())</f>
        <v>#N/A</v>
      </c>
      <c r="BH160" s="108" t="e">
        <f ca="true">+IF(AND(ISNUMBER(OFFSET('Hygiene Data'!$E$10,0,10*ROW('Hygiene Data'!E154))),'Data Summary'!DW160="Yes"),OFFSET('Hygiene Data'!$E$10,0,10*ROW('Hygiene Data'!E154)),NA())</f>
        <v>#N/A</v>
      </c>
      <c r="BI160" s="108" t="e">
        <f ca="true">+IF(AND(ISNUMBER(OFFSET('Hygiene Data'!$F$6,0,10*ROW('Hygiene Data'!F154))),'Data Summary'!DX160="Yes"),OFFSET('Hygiene Data'!$F$6,0,10*ROW('Hygiene Data'!F154)),NA())</f>
        <v>#N/A</v>
      </c>
      <c r="BJ160" s="108" t="e">
        <f ca="true">+IF(AND(ISNUMBER(OFFSET('Hygiene Data'!$F$8,0,10*ROW('Hygiene Data'!F154))),'Data Summary'!DY160="Yes"),OFFSET('Hygiene Data'!$F$8,0,10*ROW('Hygiene Data'!F154)),NA())</f>
        <v>#N/A</v>
      </c>
      <c r="BK160" s="108" t="e">
        <f ca="true">+IF(AND(ISNUMBER(OFFSET('Hygiene Data'!$F$10,0,10*ROW('Hygiene Data'!F154))),'Data Summary'!DZ160="Yes"),OFFSET('Hygiene Data'!$F$10,0,10*ROW('Hygiene Data'!F154)),NA())</f>
        <v>#N/A</v>
      </c>
      <c r="BL160" s="108" t="e">
        <f ca="true">+IF(AND(ISNUMBER(OFFSET('Hygiene Data'!$G$6,0,10*ROW('Hygiene Data'!G154))),'Data Summary'!EA160="Yes"),OFFSET('Hygiene Data'!$G$6,0,10*ROW('Hygiene Data'!G154)),NA())</f>
        <v>#N/A</v>
      </c>
      <c r="BM160" s="108" t="e">
        <f ca="true">+IF(AND(ISNUMBER(OFFSET('Hygiene Data'!$G$8,0,10*ROW('Hygiene Data'!G154))),'Data Summary'!EB160="Yes"),OFFSET('Hygiene Data'!$G$8,0,10*ROW('Hygiene Data'!G154)),NA())</f>
        <v>#N/A</v>
      </c>
      <c r="BN160" s="108" t="e">
        <f ca="true">+IF(AND(ISNUMBER(OFFSET('Hygiene Data'!$G$10,0,10*ROW('Hygiene Data'!G154))),'Data Summary'!EC160="Yes"),OFFSET('Hygiene Data'!$G$10,0,10*ROW('Hygiene Data'!G154)),NA())</f>
        <v>#N/A</v>
      </c>
      <c r="BO160" s="108" t="e">
        <f ca="true">+IF(AND(ISNUMBER(OFFSET('Hygiene Data'!$H$6,0,10*ROW('Hygiene Data'!H154))),'Data Summary'!ED160="Yes"),OFFSET('Hygiene Data'!$H$6,0,10*ROW('Hygiene Data'!H154)),NA())</f>
        <v>#N/A</v>
      </c>
      <c r="BP160" s="108" t="e">
        <f ca="true">+IF(AND(ISNUMBER(OFFSET('Hygiene Data'!$H$8,0,10*ROW('Hygiene Data'!H154))),'Data Summary'!EE160="Yes"),OFFSET('Hygiene Data'!$H$8,0,10*ROW('Hygiene Data'!H154)),NA())</f>
        <v>#N/A</v>
      </c>
      <c r="BQ160" s="108" t="e">
        <f ca="true">+IF(AND(ISNUMBER(OFFSET('Hygiene Data'!$H$10,0,10*ROW('Hygiene Data'!H154))),'Data Summary'!EF160="Yes"),OFFSET('Hygiene Data'!$H$10,0,10*ROW('Hygiene Data'!H154)),NA())</f>
        <v>#N/A</v>
      </c>
    </row>
    <row r="161" x14ac:dyDescent="0.2">
      <c r="A161" s="56" t="e">
        <f ca="true">+IF(OFFSET('Water Data'!$B$1,0,10*ROW('Water Data'!B155))="",NA(),OFFSET('Water Data'!$B$1,0,10*ROW('Water Data'!B155)))</f>
        <v>#N/A</v>
      </c>
      <c r="B161" s="56" t="e">
        <f ca="true">+IF(OFFSET('Water Data'!$A$3,0,10*ROW('Water Data'!A158))="",NA(),OFFSET('Water Data'!$A$3,0,10*ROW('Water Data'!A158)))</f>
        <v>#N/A</v>
      </c>
      <c r="C161" s="56" t="e">
        <f ca="true">+IF(OFFSET('Water Data'!$C$3,0,10*ROW('Water Data'!C158))="",NA(),OFFSET('Water Data'!$C$3,0,10*ROW('Water Data'!C158)))</f>
        <v>#N/A</v>
      </c>
      <c r="D161" s="57" t="e">
        <f ca="true">+IF(AND(ISNUMBER(OFFSET('Water Data'!$C$5,0,10*ROW('Water Data'!C155))),'Data Summary'!BS161="Yes"),100-OFFSET('Water Data'!$C$5,0,10*ROW('Water Data'!C155)),NA())</f>
        <v>#N/A</v>
      </c>
      <c r="E161" s="57" t="e">
        <f ca="true">+IF(AND(ISNUMBER(OFFSET('Water Data'!$C$7,0,10*ROW('Water Data'!C155))),'Data Summary'!BT161="Yes"),OFFSET('Water Data'!$C$7,0,10*ROW('Water Data'!C155)),NA())</f>
        <v>#N/A</v>
      </c>
      <c r="F161" s="57" t="e">
        <f ca="true">+IF(AND(ISNUMBER(OFFSET('Water Data'!$C$10,0,10*ROW('Water Data'!C155))),'Data Summary'!BU161="Yes"),OFFSET('Water Data'!$C$10,0,10*ROW('Water Data'!C155)),NA())</f>
        <v>#N/A</v>
      </c>
      <c r="G161" s="57" t="e">
        <f ca="true">+IF(AND(ISNUMBER(OFFSET('Water Data'!$D$5,0,10*ROW('Water Data'!D155))),'Data Summary'!BV161="Yes"),100-OFFSET('Water Data'!$D$5,0,10*ROW('Water Data'!D155)),NA())</f>
        <v>#N/A</v>
      </c>
      <c r="H161" s="57" t="e">
        <f ca="true">+IF(AND(ISNUMBER(OFFSET('Water Data'!$D$7,0,10*ROW('Water Data'!D155))),'Data Summary'!BW161="Yes"),OFFSET('Water Data'!$D$7,0,10*ROW('Water Data'!D155)),NA())</f>
        <v>#N/A</v>
      </c>
      <c r="I161" s="57" t="e">
        <f ca="true">+IF(AND(ISNUMBER(OFFSET('Water Data'!$D$10,0,10*ROW('Water Data'!D155))),'Data Summary'!BX161="Yes"),OFFSET('Water Data'!$D$10,0,10*ROW('Water Data'!D155)),NA())</f>
        <v>#N/A</v>
      </c>
      <c r="J161" s="57" t="e">
        <f ca="true">+IF(AND(ISNUMBER(OFFSET('Water Data'!$E$5,0,10*ROW('Water Data'!E155))),'Data Summary'!BY161="Yes"),100-OFFSET('Water Data'!$E$5,0,10*ROW('Water Data'!E155)),NA())</f>
        <v>#N/A</v>
      </c>
      <c r="K161" s="57" t="e">
        <f ca="true">+IF(AND(ISNUMBER(OFFSET('Water Data'!$E$7,0,10*ROW('Water Data'!E155))),'Data Summary'!BZ161="Yes"),OFFSET('Water Data'!$E$7,0,10*ROW('Water Data'!E155)),NA())</f>
        <v>#N/A</v>
      </c>
      <c r="L161" s="57" t="e">
        <f ca="true">+IF(AND(ISNUMBER(OFFSET('Water Data'!$E$10,0,10*ROW('Water Data'!E155))),'Data Summary'!CA161="Yes"),OFFSET('Water Data'!$E$10,0,10*ROW('Water Data'!E155)),NA())</f>
        <v>#N/A</v>
      </c>
      <c r="M161" s="57" t="e">
        <f ca="true">+IF(AND(ISNUMBER(OFFSET('Water Data'!$F$5,0,10*ROW('Water Data'!F155))),'Data Summary'!CB161="Yes"),100-OFFSET('Water Data'!$F$5,0,10*ROW('Water Data'!F155)),NA())</f>
        <v>#N/A</v>
      </c>
      <c r="N161" s="57" t="e">
        <f ca="true">+IF(AND(ISNUMBER(OFFSET('Water Data'!$F$7,0,10*ROW('Water Data'!F155))),'Data Summary'!CC161="Yes"),OFFSET('Water Data'!$F$7,0,10*ROW('Water Data'!F155)),NA())</f>
        <v>#N/A</v>
      </c>
      <c r="O161" s="57" t="e">
        <f ca="true">+IF(AND(ISNUMBER(OFFSET('Water Data'!$F$10,0,10*ROW('Water Data'!F155))),'Data Summary'!CD161="Yes"),OFFSET('Water Data'!$F$10,0,10*ROW('Water Data'!F155)),NA())</f>
        <v>#N/A</v>
      </c>
      <c r="P161" s="57" t="e">
        <f ca="true">+IF(AND(ISNUMBER(OFFSET('Water Data'!$G$5,0,10*ROW('Water Data'!G155))),'Data Summary'!CE161="Yes"),100-OFFSET('Water Data'!$G$5,0,10*ROW('Water Data'!G155)),NA())</f>
        <v>#N/A</v>
      </c>
      <c r="Q161" s="57" t="e">
        <f ca="true">+IF(AND(ISNUMBER(OFFSET('Water Data'!$G$7,0,10*ROW('Water Data'!G155))),'Data Summary'!CF161="Yes"),OFFSET('Water Data'!$G$7,0,10*ROW('Water Data'!G155)),NA())</f>
        <v>#N/A</v>
      </c>
      <c r="R161" s="57" t="e">
        <f ca="true">+IF(AND(ISNUMBER(OFFSET('Water Data'!$G$10,0,10*ROW('Water Data'!G155))),'Data Summary'!CG161="Yes"),OFFSET('Water Data'!$G$10,0,10*ROW('Water Data'!G155)),NA())</f>
        <v>#N/A</v>
      </c>
      <c r="S161" s="57" t="e">
        <f ca="true">+IF(AND(ISNUMBER(OFFSET('Water Data'!$H$5,0,10*ROW('Water Data'!H155))),'Data Summary'!CH161="Yes"),100-OFFSET('Water Data'!$H$5,0,10*ROW('Water Data'!H155)),NA())</f>
        <v>#N/A</v>
      </c>
      <c r="T161" s="57" t="e">
        <f ca="true">+IF(AND(ISNUMBER(OFFSET('Water Data'!$H$7,0,10*ROW('Water Data'!H155))),'Data Summary'!CI161="Yes"),OFFSET('Water Data'!$H$7,0,10*ROW('Water Data'!H155)),NA())</f>
        <v>#N/A</v>
      </c>
      <c r="U161" s="57" t="e">
        <f ca="true">+IF(AND(ISNUMBER(OFFSET('Water Data'!$H$10,0,10*ROW('Water Data'!H155))),'Data Summary'!CJ161="Yes"),OFFSET('Water Data'!$H$10,0,10*ROW('Water Data'!H155)),NA())</f>
        <v>#N/A</v>
      </c>
      <c r="V161" s="103" t="e">
        <f ca="true">+IF(AND(ISNUMBER(OFFSET('Sanitation Data'!$C$5,0,10*ROW('Sanitation Data'!C155))),'Data Summary'!CK161="Yes"),100-OFFSET('Sanitation Data'!$C$5,0,10*ROW('Sanitation Data'!C155)),NA())</f>
        <v>#N/A</v>
      </c>
      <c r="W161" s="103" t="e">
        <f ca="true">+IF(AND(ISNUMBER(OFFSET('Sanitation Data'!$C$7,0,10*ROW('Sanitation Data'!C155))),'Data Summary'!CL161="Yes"),OFFSET('Sanitation Data'!$C$7,0,10*ROW('Sanitation Data'!C155)),NA())</f>
        <v>#N/A</v>
      </c>
      <c r="X161" s="103" t="e">
        <f ca="true">+IF(AND(ISNUMBER(OFFSET('Sanitation Data'!$C$11,0,10*ROW('Sanitation Data'!C155))),'Data Summary'!CM161="Yes"),OFFSET('Sanitation Data'!$C$11,0,10*ROW('Sanitation Data'!C155)),NA())</f>
        <v>#N/A</v>
      </c>
      <c r="Y161" s="103" t="e">
        <f ca="true">+IF(AND(ISNUMBER(OFFSET('Sanitation Data'!$C$12,0,10*ROW('Sanitation Data'!C155))),'Data Summary'!CN161="Yes"),OFFSET('Sanitation Data'!$C$12,0,10*ROW('Sanitation Data'!C155)),NA())</f>
        <v>#N/A</v>
      </c>
      <c r="Z161" s="103" t="e">
        <f ca="true">+IF(AND(ISNUMBER(OFFSET('Sanitation Data'!$C$13,0,10*ROW('Sanitation Data'!C155))),'Data Summary'!CO161="Yes"),OFFSET('Sanitation Data'!$C$13,0,10*ROW('Sanitation Data'!C155)),NA())</f>
        <v>#N/A</v>
      </c>
      <c r="AA161" s="103" t="e">
        <f ca="true">+IF(AND(ISNUMBER(OFFSET('Sanitation Data'!$D$5,0,10*ROW('Sanitation Data'!D155))),'Data Summary'!CP161="Yes"),100-OFFSET('Sanitation Data'!$D$5,0,10*ROW('Sanitation Data'!D155)),NA())</f>
        <v>#N/A</v>
      </c>
      <c r="AB161" s="103" t="e">
        <f ca="true">+IF(AND(ISNUMBER(OFFSET('Sanitation Data'!$D$7,0,10*ROW('Sanitation Data'!D155))),'Data Summary'!CQ161="Yes"),OFFSET('Sanitation Data'!$D$7,0,10*ROW('Sanitation Data'!D155)),NA())</f>
        <v>#N/A</v>
      </c>
      <c r="AC161" s="103" t="e">
        <f ca="true">+IF(AND(ISNUMBER(OFFSET('Sanitation Data'!$D$11,0,10*ROW('Sanitation Data'!D155))),'Data Summary'!CR161="Yes"),OFFSET('Sanitation Data'!$D$11,0,10*ROW('Sanitation Data'!D155)),NA())</f>
        <v>#N/A</v>
      </c>
      <c r="AD161" s="103" t="e">
        <f ca="true">+IF(AND(ISNUMBER(OFFSET('Sanitation Data'!$D$12,0,10*ROW('Sanitation Data'!D155))),'Data Summary'!CS161="Yes"),OFFSET('Sanitation Data'!$D$12,0,10*ROW('Sanitation Data'!D155)),NA())</f>
        <v>#N/A</v>
      </c>
      <c r="AE161" s="103" t="e">
        <f ca="true">+IF(AND(ISNUMBER(OFFSET('Sanitation Data'!$D$13,0,10*ROW('Sanitation Data'!D155))),'Data Summary'!CT161="Yes"),OFFSET('Sanitation Data'!$D$13,0,10*ROW('Sanitation Data'!D155)),NA())</f>
        <v>#N/A</v>
      </c>
      <c r="AF161" s="103" t="e">
        <f ca="true">+IF(AND(ISNUMBER(OFFSET('Sanitation Data'!$E$5,0,10*ROW('Sanitation Data'!E155))),'Data Summary'!CU161="Yes"),100-OFFSET('Sanitation Data'!$E$5,0,10*ROW('Sanitation Data'!E155)),NA())</f>
        <v>#N/A</v>
      </c>
      <c r="AG161" s="103" t="e">
        <f ca="true">+IF(AND(ISNUMBER(OFFSET('Sanitation Data'!$E$7,0,10*ROW('Sanitation Data'!E155))),'Data Summary'!CV161="Yes"),OFFSET('Sanitation Data'!$E$7,0,10*ROW('Sanitation Data'!E155)),NA())</f>
        <v>#N/A</v>
      </c>
      <c r="AH161" s="103" t="e">
        <f ca="true">+IF(AND(ISNUMBER(OFFSET('Sanitation Data'!$E$11,0,10*ROW('Sanitation Data'!E155))),'Data Summary'!CW161="Yes"),OFFSET('Sanitation Data'!$E$11,0,10*ROW('Sanitation Data'!E155)),NA())</f>
        <v>#N/A</v>
      </c>
      <c r="AI161" s="103" t="e">
        <f ca="true">+IF(AND(ISNUMBER(OFFSET('Sanitation Data'!$E$12,0,10*ROW('Sanitation Data'!E155))),'Data Summary'!CX161="Yes"),OFFSET('Sanitation Data'!$E$12,0,10*ROW('Sanitation Data'!E155)),NA())</f>
        <v>#N/A</v>
      </c>
      <c r="AJ161" s="103" t="e">
        <f ca="true">+IF(AND(ISNUMBER(OFFSET('Sanitation Data'!$E$13,0,10*ROW('Sanitation Data'!E155))),'Data Summary'!CY161="Yes"),OFFSET('Sanitation Data'!$E$13,0,10*ROW('Sanitation Data'!E155)),NA())</f>
        <v>#N/A</v>
      </c>
      <c r="AK161" s="103" t="e">
        <f ca="true">+IF(AND(ISNUMBER(OFFSET('Sanitation Data'!$F$5,0,10*ROW('Sanitation Data'!F155))),'Data Summary'!CZ161="Yes"),100-OFFSET('Sanitation Data'!$F$5,0,10*ROW('Sanitation Data'!F155)),NA())</f>
        <v>#N/A</v>
      </c>
      <c r="AL161" s="103" t="e">
        <f ca="true">+IF(AND(ISNUMBER(OFFSET('Sanitation Data'!$F$7,0,10*ROW('Sanitation Data'!F155))),'Data Summary'!DA161="Yes"),OFFSET('Sanitation Data'!$F$7,0,10*ROW('Sanitation Data'!F155)),NA())</f>
        <v>#N/A</v>
      </c>
      <c r="AM161" s="103" t="e">
        <f ca="true">+IF(AND(ISNUMBER(OFFSET('Sanitation Data'!$F$11,0,10*ROW('Sanitation Data'!F155))),'Data Summary'!DB161="Yes"),OFFSET('Sanitation Data'!$F$11,0,10*ROW('Sanitation Data'!F155)),NA())</f>
        <v>#N/A</v>
      </c>
      <c r="AN161" s="103" t="e">
        <f ca="true">+IF(AND(ISNUMBER(OFFSET('Sanitation Data'!$F$12,0,10*ROW('Sanitation Data'!F155))),'Data Summary'!DC161="Yes"),OFFSET('Sanitation Data'!$F$12,0,10*ROW('Sanitation Data'!F155)),NA())</f>
        <v>#N/A</v>
      </c>
      <c r="AO161" s="103" t="e">
        <f ca="true">+IF(AND(ISNUMBER(OFFSET('Sanitation Data'!$F$13,0,10*ROW('Sanitation Data'!F155))),'Data Summary'!DD161="Yes"),OFFSET('Sanitation Data'!$F$13,0,10*ROW('Sanitation Data'!F155)),NA())</f>
        <v>#N/A</v>
      </c>
      <c r="AP161" s="103" t="e">
        <f ca="true">+IF(AND(ISNUMBER(OFFSET('Sanitation Data'!$G$5,0,10*ROW('Sanitation Data'!G155))),'Data Summary'!DE161="Yes"),100-OFFSET('Sanitation Data'!$G$5,0,10*ROW('Sanitation Data'!G155)),NA())</f>
        <v>#N/A</v>
      </c>
      <c r="AQ161" s="103" t="e">
        <f ca="true">+IF(AND(ISNUMBER(OFFSET('Sanitation Data'!$G$7,0,10*ROW('Sanitation Data'!G155))),'Data Summary'!DF161="Yes"),OFFSET('Sanitation Data'!$G$7,0,10*ROW('Sanitation Data'!G155)),NA())</f>
        <v>#N/A</v>
      </c>
      <c r="AR161" s="103" t="e">
        <f ca="true">+IF(AND(ISNUMBER(OFFSET('Sanitation Data'!$G$11,0,10*ROW('Sanitation Data'!G155))),'Data Summary'!DG161="Yes"),OFFSET('Sanitation Data'!$G$11,0,10*ROW('Sanitation Data'!G155)),NA())</f>
        <v>#N/A</v>
      </c>
      <c r="AS161" s="103" t="e">
        <f ca="true">+IF(AND(ISNUMBER(OFFSET('Sanitation Data'!$G$12,0,10*ROW('Sanitation Data'!G155))),'Data Summary'!DH161="Yes"),OFFSET('Sanitation Data'!$G$12,0,10*ROW('Sanitation Data'!G155)),NA())</f>
        <v>#N/A</v>
      </c>
      <c r="AT161" s="103" t="e">
        <f ca="true">+IF(AND(ISNUMBER(OFFSET('Sanitation Data'!$G$13,0,10*ROW('Sanitation Data'!G155))),'Data Summary'!DI161="Yes"),OFFSET('Sanitation Data'!$G$13,0,10*ROW('Sanitation Data'!G155)),NA())</f>
        <v>#N/A</v>
      </c>
      <c r="AU161" s="103" t="e">
        <f ca="true">+IF(AND(ISNUMBER(OFFSET('Sanitation Data'!$H$5,0,10*ROW('Sanitation Data'!H155))),'Data Summary'!DJ161="Yes"),100-OFFSET('Sanitation Data'!$H$5,0,10*ROW('Sanitation Data'!H155)),NA())</f>
        <v>#N/A</v>
      </c>
      <c r="AV161" s="103" t="e">
        <f ca="true">+IF(AND(ISNUMBER(OFFSET('Sanitation Data'!$H$7,0,10*ROW('Sanitation Data'!H155))),'Data Summary'!DK161="Yes"),OFFSET('Sanitation Data'!$H$7,0,10*ROW('Sanitation Data'!H155)),NA())</f>
        <v>#N/A</v>
      </c>
      <c r="AW161" s="103" t="e">
        <f ca="true">+IF(AND(ISNUMBER(OFFSET('Sanitation Data'!$H$11,0,10*ROW('Sanitation Data'!H155))),'Data Summary'!DL161="Yes"),OFFSET('Sanitation Data'!$H$11,0,10*ROW('Sanitation Data'!H155)),NA())</f>
        <v>#N/A</v>
      </c>
      <c r="AX161" s="103" t="e">
        <f ca="true">+IF(AND(ISNUMBER(OFFSET('Sanitation Data'!$H$12,0,10*ROW('Sanitation Data'!H155))),'Data Summary'!DM161="Yes"),OFFSET('Sanitation Data'!$H$12,0,10*ROW('Sanitation Data'!H155)),NA())</f>
        <v>#N/A</v>
      </c>
      <c r="AY161" s="103" t="e">
        <f ca="true">+IF(AND(ISNUMBER(OFFSET('Sanitation Data'!$H$13,0,10*ROW('Sanitation Data'!H155))),'Data Summary'!DN161="Yes"),OFFSET('Sanitation Data'!$H$13,0,10*ROW('Sanitation Data'!H155)),NA())</f>
        <v>#N/A</v>
      </c>
      <c r="AZ161" s="108" t="e">
        <f ca="true">+IF(AND(ISNUMBER(OFFSET('Hygiene Data'!$C$6,0,10*ROW('Hygiene Data'!C155))),'Data Summary'!DO161="Yes"),OFFSET('Hygiene Data'!$C$6,0,10*ROW('Hygiene Data'!C155)),NA())</f>
        <v>#N/A</v>
      </c>
      <c r="BA161" s="108" t="e">
        <f ca="true">+IF(AND(ISNUMBER(OFFSET('Hygiene Data'!$C$8,0,10*ROW('Hygiene Data'!C155))),'Data Summary'!DP161="Yes"),OFFSET('Hygiene Data'!$C$8,0,10*ROW('Hygiene Data'!C155)),NA())</f>
        <v>#N/A</v>
      </c>
      <c r="BB161" s="108" t="e">
        <f ca="true">+IF(AND(ISNUMBER(OFFSET('Hygiene Data'!$C$10,0,10*ROW('Hygiene Data'!C155))),'Data Summary'!DQ161="Yes"),OFFSET('Hygiene Data'!$C$10,0,10*ROW('Hygiene Data'!C155)),NA())</f>
        <v>#N/A</v>
      </c>
      <c r="BC161" s="108" t="e">
        <f ca="true">+IF(AND(ISNUMBER(OFFSET('Hygiene Data'!$D$6,0,10*ROW('Hygiene Data'!D155))),'Data Summary'!DR161="Yes"),OFFSET('Hygiene Data'!$D$6,0,10*ROW('Hygiene Data'!D155)),NA())</f>
        <v>#N/A</v>
      </c>
      <c r="BD161" s="108" t="e">
        <f ca="true">+IF(AND(ISNUMBER(OFFSET('Hygiene Data'!$D$8,0,10*ROW('Hygiene Data'!D155))),'Data Summary'!DS161="Yes"),OFFSET('Hygiene Data'!$D$8,0,10*ROW('Hygiene Data'!D155)),NA())</f>
        <v>#N/A</v>
      </c>
      <c r="BE161" s="108" t="e">
        <f ca="true">+IF(AND(ISNUMBER(OFFSET('Hygiene Data'!$D$10,0,10*ROW('Hygiene Data'!D155))),'Data Summary'!DT161="Yes"),OFFSET('Hygiene Data'!$D$10,0,10*ROW('Hygiene Data'!D155)),NA())</f>
        <v>#N/A</v>
      </c>
      <c r="BF161" s="108" t="e">
        <f ca="true">+IF(AND(ISNUMBER(OFFSET('Hygiene Data'!$E$6,0,10*ROW('Hygiene Data'!E155))),'Data Summary'!DU161="Yes"),OFFSET('Hygiene Data'!$E$6,0,10*ROW('Hygiene Data'!E155)),NA())</f>
        <v>#N/A</v>
      </c>
      <c r="BG161" s="108" t="e">
        <f ca="true">+IF(AND(ISNUMBER(OFFSET('Hygiene Data'!$E$8,0,10*ROW('Hygiene Data'!E155))),'Data Summary'!DV161="Yes"),OFFSET('Hygiene Data'!$E$8,0,10*ROW('Hygiene Data'!E155)),NA())</f>
        <v>#N/A</v>
      </c>
      <c r="BH161" s="108" t="e">
        <f ca="true">+IF(AND(ISNUMBER(OFFSET('Hygiene Data'!$E$10,0,10*ROW('Hygiene Data'!E155))),'Data Summary'!DW161="Yes"),OFFSET('Hygiene Data'!$E$10,0,10*ROW('Hygiene Data'!E155)),NA())</f>
        <v>#N/A</v>
      </c>
      <c r="BI161" s="108" t="e">
        <f ca="true">+IF(AND(ISNUMBER(OFFSET('Hygiene Data'!$F$6,0,10*ROW('Hygiene Data'!F155))),'Data Summary'!DX161="Yes"),OFFSET('Hygiene Data'!$F$6,0,10*ROW('Hygiene Data'!F155)),NA())</f>
        <v>#N/A</v>
      </c>
      <c r="BJ161" s="108" t="e">
        <f ca="true">+IF(AND(ISNUMBER(OFFSET('Hygiene Data'!$F$8,0,10*ROW('Hygiene Data'!F155))),'Data Summary'!DY161="Yes"),OFFSET('Hygiene Data'!$F$8,0,10*ROW('Hygiene Data'!F155)),NA())</f>
        <v>#N/A</v>
      </c>
      <c r="BK161" s="108" t="e">
        <f ca="true">+IF(AND(ISNUMBER(OFFSET('Hygiene Data'!$F$10,0,10*ROW('Hygiene Data'!F155))),'Data Summary'!DZ161="Yes"),OFFSET('Hygiene Data'!$F$10,0,10*ROW('Hygiene Data'!F155)),NA())</f>
        <v>#N/A</v>
      </c>
      <c r="BL161" s="108" t="e">
        <f ca="true">+IF(AND(ISNUMBER(OFFSET('Hygiene Data'!$G$6,0,10*ROW('Hygiene Data'!G155))),'Data Summary'!EA161="Yes"),OFFSET('Hygiene Data'!$G$6,0,10*ROW('Hygiene Data'!G155)),NA())</f>
        <v>#N/A</v>
      </c>
      <c r="BM161" s="108" t="e">
        <f ca="true">+IF(AND(ISNUMBER(OFFSET('Hygiene Data'!$G$8,0,10*ROW('Hygiene Data'!G155))),'Data Summary'!EB161="Yes"),OFFSET('Hygiene Data'!$G$8,0,10*ROW('Hygiene Data'!G155)),NA())</f>
        <v>#N/A</v>
      </c>
      <c r="BN161" s="108" t="e">
        <f ca="true">+IF(AND(ISNUMBER(OFFSET('Hygiene Data'!$G$10,0,10*ROW('Hygiene Data'!G155))),'Data Summary'!EC161="Yes"),OFFSET('Hygiene Data'!$G$10,0,10*ROW('Hygiene Data'!G155)),NA())</f>
        <v>#N/A</v>
      </c>
      <c r="BO161" s="108" t="e">
        <f ca="true">+IF(AND(ISNUMBER(OFFSET('Hygiene Data'!$H$6,0,10*ROW('Hygiene Data'!H155))),'Data Summary'!ED161="Yes"),OFFSET('Hygiene Data'!$H$6,0,10*ROW('Hygiene Data'!H155)),NA())</f>
        <v>#N/A</v>
      </c>
      <c r="BP161" s="108" t="e">
        <f ca="true">+IF(AND(ISNUMBER(OFFSET('Hygiene Data'!$H$8,0,10*ROW('Hygiene Data'!H155))),'Data Summary'!EE161="Yes"),OFFSET('Hygiene Data'!$H$8,0,10*ROW('Hygiene Data'!H155)),NA())</f>
        <v>#N/A</v>
      </c>
      <c r="BQ161" s="108" t="e">
        <f ca="true">+IF(AND(ISNUMBER(OFFSET('Hygiene Data'!$H$10,0,10*ROW('Hygiene Data'!H155))),'Data Summary'!EF161="Yes"),OFFSET('Hygiene Data'!$H$10,0,10*ROW('Hygiene Data'!H155)),NA())</f>
        <v>#N/A</v>
      </c>
    </row>
    <row r="162" x14ac:dyDescent="0.2">
      <c r="A162" s="56" t="e">
        <f ca="true">+IF(OFFSET('Water Data'!$B$1,0,10*ROW('Water Data'!B156))="",NA(),OFFSET('Water Data'!$B$1,0,10*ROW('Water Data'!B156)))</f>
        <v>#N/A</v>
      </c>
      <c r="B162" s="56" t="e">
        <f ca="true">+IF(OFFSET('Water Data'!$A$3,0,10*ROW('Water Data'!A159))="",NA(),OFFSET('Water Data'!$A$3,0,10*ROW('Water Data'!A159)))</f>
        <v>#N/A</v>
      </c>
      <c r="C162" s="56" t="e">
        <f ca="true">+IF(OFFSET('Water Data'!$C$3,0,10*ROW('Water Data'!C159))="",NA(),OFFSET('Water Data'!$C$3,0,10*ROW('Water Data'!C159)))</f>
        <v>#N/A</v>
      </c>
      <c r="D162" s="57" t="e">
        <f ca="true">+IF(AND(ISNUMBER(OFFSET('Water Data'!$C$5,0,10*ROW('Water Data'!C156))),'Data Summary'!BS162="Yes"),100-OFFSET('Water Data'!$C$5,0,10*ROW('Water Data'!C156)),NA())</f>
        <v>#N/A</v>
      </c>
      <c r="E162" s="57" t="e">
        <f ca="true">+IF(AND(ISNUMBER(OFFSET('Water Data'!$C$7,0,10*ROW('Water Data'!C156))),'Data Summary'!BT162="Yes"),OFFSET('Water Data'!$C$7,0,10*ROW('Water Data'!C156)),NA())</f>
        <v>#N/A</v>
      </c>
      <c r="F162" s="57" t="e">
        <f ca="true">+IF(AND(ISNUMBER(OFFSET('Water Data'!$C$10,0,10*ROW('Water Data'!C156))),'Data Summary'!BU162="Yes"),OFFSET('Water Data'!$C$10,0,10*ROW('Water Data'!C156)),NA())</f>
        <v>#N/A</v>
      </c>
      <c r="G162" s="57" t="e">
        <f ca="true">+IF(AND(ISNUMBER(OFFSET('Water Data'!$D$5,0,10*ROW('Water Data'!D156))),'Data Summary'!BV162="Yes"),100-OFFSET('Water Data'!$D$5,0,10*ROW('Water Data'!D156)),NA())</f>
        <v>#N/A</v>
      </c>
      <c r="H162" s="57" t="e">
        <f ca="true">+IF(AND(ISNUMBER(OFFSET('Water Data'!$D$7,0,10*ROW('Water Data'!D156))),'Data Summary'!BW162="Yes"),OFFSET('Water Data'!$D$7,0,10*ROW('Water Data'!D156)),NA())</f>
        <v>#N/A</v>
      </c>
      <c r="I162" s="57" t="e">
        <f ca="true">+IF(AND(ISNUMBER(OFFSET('Water Data'!$D$10,0,10*ROW('Water Data'!D156))),'Data Summary'!BX162="Yes"),OFFSET('Water Data'!$D$10,0,10*ROW('Water Data'!D156)),NA())</f>
        <v>#N/A</v>
      </c>
      <c r="J162" s="57" t="e">
        <f ca="true">+IF(AND(ISNUMBER(OFFSET('Water Data'!$E$5,0,10*ROW('Water Data'!E156))),'Data Summary'!BY162="Yes"),100-OFFSET('Water Data'!$E$5,0,10*ROW('Water Data'!E156)),NA())</f>
        <v>#N/A</v>
      </c>
      <c r="K162" s="57" t="e">
        <f ca="true">+IF(AND(ISNUMBER(OFFSET('Water Data'!$E$7,0,10*ROW('Water Data'!E156))),'Data Summary'!BZ162="Yes"),OFFSET('Water Data'!$E$7,0,10*ROW('Water Data'!E156)),NA())</f>
        <v>#N/A</v>
      </c>
      <c r="L162" s="57" t="e">
        <f ca="true">+IF(AND(ISNUMBER(OFFSET('Water Data'!$E$10,0,10*ROW('Water Data'!E156))),'Data Summary'!CA162="Yes"),OFFSET('Water Data'!$E$10,0,10*ROW('Water Data'!E156)),NA())</f>
        <v>#N/A</v>
      </c>
      <c r="M162" s="57" t="e">
        <f ca="true">+IF(AND(ISNUMBER(OFFSET('Water Data'!$F$5,0,10*ROW('Water Data'!F156))),'Data Summary'!CB162="Yes"),100-OFFSET('Water Data'!$F$5,0,10*ROW('Water Data'!F156)),NA())</f>
        <v>#N/A</v>
      </c>
      <c r="N162" s="57" t="e">
        <f ca="true">+IF(AND(ISNUMBER(OFFSET('Water Data'!$F$7,0,10*ROW('Water Data'!F156))),'Data Summary'!CC162="Yes"),OFFSET('Water Data'!$F$7,0,10*ROW('Water Data'!F156)),NA())</f>
        <v>#N/A</v>
      </c>
      <c r="O162" s="57" t="e">
        <f ca="true">+IF(AND(ISNUMBER(OFFSET('Water Data'!$F$10,0,10*ROW('Water Data'!F156))),'Data Summary'!CD162="Yes"),OFFSET('Water Data'!$F$10,0,10*ROW('Water Data'!F156)),NA())</f>
        <v>#N/A</v>
      </c>
      <c r="P162" s="57" t="e">
        <f ca="true">+IF(AND(ISNUMBER(OFFSET('Water Data'!$G$5,0,10*ROW('Water Data'!G156))),'Data Summary'!CE162="Yes"),100-OFFSET('Water Data'!$G$5,0,10*ROW('Water Data'!G156)),NA())</f>
        <v>#N/A</v>
      </c>
      <c r="Q162" s="57" t="e">
        <f ca="true">+IF(AND(ISNUMBER(OFFSET('Water Data'!$G$7,0,10*ROW('Water Data'!G156))),'Data Summary'!CF162="Yes"),OFFSET('Water Data'!$G$7,0,10*ROW('Water Data'!G156)),NA())</f>
        <v>#N/A</v>
      </c>
      <c r="R162" s="57" t="e">
        <f ca="true">+IF(AND(ISNUMBER(OFFSET('Water Data'!$G$10,0,10*ROW('Water Data'!G156))),'Data Summary'!CG162="Yes"),OFFSET('Water Data'!$G$10,0,10*ROW('Water Data'!G156)),NA())</f>
        <v>#N/A</v>
      </c>
      <c r="S162" s="57" t="e">
        <f ca="true">+IF(AND(ISNUMBER(OFFSET('Water Data'!$H$5,0,10*ROW('Water Data'!H156))),'Data Summary'!CH162="Yes"),100-OFFSET('Water Data'!$H$5,0,10*ROW('Water Data'!H156)),NA())</f>
        <v>#N/A</v>
      </c>
      <c r="T162" s="57" t="e">
        <f ca="true">+IF(AND(ISNUMBER(OFFSET('Water Data'!$H$7,0,10*ROW('Water Data'!H156))),'Data Summary'!CI162="Yes"),OFFSET('Water Data'!$H$7,0,10*ROW('Water Data'!H156)),NA())</f>
        <v>#N/A</v>
      </c>
      <c r="U162" s="57" t="e">
        <f ca="true">+IF(AND(ISNUMBER(OFFSET('Water Data'!$H$10,0,10*ROW('Water Data'!H156))),'Data Summary'!CJ162="Yes"),OFFSET('Water Data'!$H$10,0,10*ROW('Water Data'!H156)),NA())</f>
        <v>#N/A</v>
      </c>
      <c r="V162" s="103" t="e">
        <f ca="true">+IF(AND(ISNUMBER(OFFSET('Sanitation Data'!$C$5,0,10*ROW('Sanitation Data'!C156))),'Data Summary'!CK162="Yes"),100-OFFSET('Sanitation Data'!$C$5,0,10*ROW('Sanitation Data'!C156)),NA())</f>
        <v>#N/A</v>
      </c>
      <c r="W162" s="103" t="e">
        <f ca="true">+IF(AND(ISNUMBER(OFFSET('Sanitation Data'!$C$7,0,10*ROW('Sanitation Data'!C156))),'Data Summary'!CL162="Yes"),OFFSET('Sanitation Data'!$C$7,0,10*ROW('Sanitation Data'!C156)),NA())</f>
        <v>#N/A</v>
      </c>
      <c r="X162" s="103" t="e">
        <f ca="true">+IF(AND(ISNUMBER(OFFSET('Sanitation Data'!$C$11,0,10*ROW('Sanitation Data'!C156))),'Data Summary'!CM162="Yes"),OFFSET('Sanitation Data'!$C$11,0,10*ROW('Sanitation Data'!C156)),NA())</f>
        <v>#N/A</v>
      </c>
      <c r="Y162" s="103" t="e">
        <f ca="true">+IF(AND(ISNUMBER(OFFSET('Sanitation Data'!$C$12,0,10*ROW('Sanitation Data'!C156))),'Data Summary'!CN162="Yes"),OFFSET('Sanitation Data'!$C$12,0,10*ROW('Sanitation Data'!C156)),NA())</f>
        <v>#N/A</v>
      </c>
      <c r="Z162" s="103" t="e">
        <f ca="true">+IF(AND(ISNUMBER(OFFSET('Sanitation Data'!$C$13,0,10*ROW('Sanitation Data'!C156))),'Data Summary'!CO162="Yes"),OFFSET('Sanitation Data'!$C$13,0,10*ROW('Sanitation Data'!C156)),NA())</f>
        <v>#N/A</v>
      </c>
      <c r="AA162" s="103" t="e">
        <f ca="true">+IF(AND(ISNUMBER(OFFSET('Sanitation Data'!$D$5,0,10*ROW('Sanitation Data'!D156))),'Data Summary'!CP162="Yes"),100-OFFSET('Sanitation Data'!$D$5,0,10*ROW('Sanitation Data'!D156)),NA())</f>
        <v>#N/A</v>
      </c>
      <c r="AB162" s="103" t="e">
        <f ca="true">+IF(AND(ISNUMBER(OFFSET('Sanitation Data'!$D$7,0,10*ROW('Sanitation Data'!D156))),'Data Summary'!CQ162="Yes"),OFFSET('Sanitation Data'!$D$7,0,10*ROW('Sanitation Data'!D156)),NA())</f>
        <v>#N/A</v>
      </c>
      <c r="AC162" s="103" t="e">
        <f ca="true">+IF(AND(ISNUMBER(OFFSET('Sanitation Data'!$D$11,0,10*ROW('Sanitation Data'!D156))),'Data Summary'!CR162="Yes"),OFFSET('Sanitation Data'!$D$11,0,10*ROW('Sanitation Data'!D156)),NA())</f>
        <v>#N/A</v>
      </c>
      <c r="AD162" s="103" t="e">
        <f ca="true">+IF(AND(ISNUMBER(OFFSET('Sanitation Data'!$D$12,0,10*ROW('Sanitation Data'!D156))),'Data Summary'!CS162="Yes"),OFFSET('Sanitation Data'!$D$12,0,10*ROW('Sanitation Data'!D156)),NA())</f>
        <v>#N/A</v>
      </c>
      <c r="AE162" s="103" t="e">
        <f ca="true">+IF(AND(ISNUMBER(OFFSET('Sanitation Data'!$D$13,0,10*ROW('Sanitation Data'!D156))),'Data Summary'!CT162="Yes"),OFFSET('Sanitation Data'!$D$13,0,10*ROW('Sanitation Data'!D156)),NA())</f>
        <v>#N/A</v>
      </c>
      <c r="AF162" s="103" t="e">
        <f ca="true">+IF(AND(ISNUMBER(OFFSET('Sanitation Data'!$E$5,0,10*ROW('Sanitation Data'!E156))),'Data Summary'!CU162="Yes"),100-OFFSET('Sanitation Data'!$E$5,0,10*ROW('Sanitation Data'!E156)),NA())</f>
        <v>#N/A</v>
      </c>
      <c r="AG162" s="103" t="e">
        <f ca="true">+IF(AND(ISNUMBER(OFFSET('Sanitation Data'!$E$7,0,10*ROW('Sanitation Data'!E156))),'Data Summary'!CV162="Yes"),OFFSET('Sanitation Data'!$E$7,0,10*ROW('Sanitation Data'!E156)),NA())</f>
        <v>#N/A</v>
      </c>
      <c r="AH162" s="103" t="e">
        <f ca="true">+IF(AND(ISNUMBER(OFFSET('Sanitation Data'!$E$11,0,10*ROW('Sanitation Data'!E156))),'Data Summary'!CW162="Yes"),OFFSET('Sanitation Data'!$E$11,0,10*ROW('Sanitation Data'!E156)),NA())</f>
        <v>#N/A</v>
      </c>
      <c r="AI162" s="103" t="e">
        <f ca="true">+IF(AND(ISNUMBER(OFFSET('Sanitation Data'!$E$12,0,10*ROW('Sanitation Data'!E156))),'Data Summary'!CX162="Yes"),OFFSET('Sanitation Data'!$E$12,0,10*ROW('Sanitation Data'!E156)),NA())</f>
        <v>#N/A</v>
      </c>
      <c r="AJ162" s="103" t="e">
        <f ca="true">+IF(AND(ISNUMBER(OFFSET('Sanitation Data'!$E$13,0,10*ROW('Sanitation Data'!E156))),'Data Summary'!CY162="Yes"),OFFSET('Sanitation Data'!$E$13,0,10*ROW('Sanitation Data'!E156)),NA())</f>
        <v>#N/A</v>
      </c>
      <c r="AK162" s="103" t="e">
        <f ca="true">+IF(AND(ISNUMBER(OFFSET('Sanitation Data'!$F$5,0,10*ROW('Sanitation Data'!F156))),'Data Summary'!CZ162="Yes"),100-OFFSET('Sanitation Data'!$F$5,0,10*ROW('Sanitation Data'!F156)),NA())</f>
        <v>#N/A</v>
      </c>
      <c r="AL162" s="103" t="e">
        <f ca="true">+IF(AND(ISNUMBER(OFFSET('Sanitation Data'!$F$7,0,10*ROW('Sanitation Data'!F156))),'Data Summary'!DA162="Yes"),OFFSET('Sanitation Data'!$F$7,0,10*ROW('Sanitation Data'!F156)),NA())</f>
        <v>#N/A</v>
      </c>
      <c r="AM162" s="103" t="e">
        <f ca="true">+IF(AND(ISNUMBER(OFFSET('Sanitation Data'!$F$11,0,10*ROW('Sanitation Data'!F156))),'Data Summary'!DB162="Yes"),OFFSET('Sanitation Data'!$F$11,0,10*ROW('Sanitation Data'!F156)),NA())</f>
        <v>#N/A</v>
      </c>
      <c r="AN162" s="103" t="e">
        <f ca="true">+IF(AND(ISNUMBER(OFFSET('Sanitation Data'!$F$12,0,10*ROW('Sanitation Data'!F156))),'Data Summary'!DC162="Yes"),OFFSET('Sanitation Data'!$F$12,0,10*ROW('Sanitation Data'!F156)),NA())</f>
        <v>#N/A</v>
      </c>
      <c r="AO162" s="103" t="e">
        <f ca="true">+IF(AND(ISNUMBER(OFFSET('Sanitation Data'!$F$13,0,10*ROW('Sanitation Data'!F156))),'Data Summary'!DD162="Yes"),OFFSET('Sanitation Data'!$F$13,0,10*ROW('Sanitation Data'!F156)),NA())</f>
        <v>#N/A</v>
      </c>
      <c r="AP162" s="103" t="e">
        <f ca="true">+IF(AND(ISNUMBER(OFFSET('Sanitation Data'!$G$5,0,10*ROW('Sanitation Data'!G156))),'Data Summary'!DE162="Yes"),100-OFFSET('Sanitation Data'!$G$5,0,10*ROW('Sanitation Data'!G156)),NA())</f>
        <v>#N/A</v>
      </c>
      <c r="AQ162" s="103" t="e">
        <f ca="true">+IF(AND(ISNUMBER(OFFSET('Sanitation Data'!$G$7,0,10*ROW('Sanitation Data'!G156))),'Data Summary'!DF162="Yes"),OFFSET('Sanitation Data'!$G$7,0,10*ROW('Sanitation Data'!G156)),NA())</f>
        <v>#N/A</v>
      </c>
      <c r="AR162" s="103" t="e">
        <f ca="true">+IF(AND(ISNUMBER(OFFSET('Sanitation Data'!$G$11,0,10*ROW('Sanitation Data'!G156))),'Data Summary'!DG162="Yes"),OFFSET('Sanitation Data'!$G$11,0,10*ROW('Sanitation Data'!G156)),NA())</f>
        <v>#N/A</v>
      </c>
      <c r="AS162" s="103" t="e">
        <f ca="true">+IF(AND(ISNUMBER(OFFSET('Sanitation Data'!$G$12,0,10*ROW('Sanitation Data'!G156))),'Data Summary'!DH162="Yes"),OFFSET('Sanitation Data'!$G$12,0,10*ROW('Sanitation Data'!G156)),NA())</f>
        <v>#N/A</v>
      </c>
      <c r="AT162" s="103" t="e">
        <f ca="true">+IF(AND(ISNUMBER(OFFSET('Sanitation Data'!$G$13,0,10*ROW('Sanitation Data'!G156))),'Data Summary'!DI162="Yes"),OFFSET('Sanitation Data'!$G$13,0,10*ROW('Sanitation Data'!G156)),NA())</f>
        <v>#N/A</v>
      </c>
      <c r="AU162" s="103" t="e">
        <f ca="true">+IF(AND(ISNUMBER(OFFSET('Sanitation Data'!$H$5,0,10*ROW('Sanitation Data'!H156))),'Data Summary'!DJ162="Yes"),100-OFFSET('Sanitation Data'!$H$5,0,10*ROW('Sanitation Data'!H156)),NA())</f>
        <v>#N/A</v>
      </c>
      <c r="AV162" s="103" t="e">
        <f ca="true">+IF(AND(ISNUMBER(OFFSET('Sanitation Data'!$H$7,0,10*ROW('Sanitation Data'!H156))),'Data Summary'!DK162="Yes"),OFFSET('Sanitation Data'!$H$7,0,10*ROW('Sanitation Data'!H156)),NA())</f>
        <v>#N/A</v>
      </c>
      <c r="AW162" s="103" t="e">
        <f ca="true">+IF(AND(ISNUMBER(OFFSET('Sanitation Data'!$H$11,0,10*ROW('Sanitation Data'!H156))),'Data Summary'!DL162="Yes"),OFFSET('Sanitation Data'!$H$11,0,10*ROW('Sanitation Data'!H156)),NA())</f>
        <v>#N/A</v>
      </c>
      <c r="AX162" s="103" t="e">
        <f ca="true">+IF(AND(ISNUMBER(OFFSET('Sanitation Data'!$H$12,0,10*ROW('Sanitation Data'!H156))),'Data Summary'!DM162="Yes"),OFFSET('Sanitation Data'!$H$12,0,10*ROW('Sanitation Data'!H156)),NA())</f>
        <v>#N/A</v>
      </c>
      <c r="AY162" s="103" t="e">
        <f ca="true">+IF(AND(ISNUMBER(OFFSET('Sanitation Data'!$H$13,0,10*ROW('Sanitation Data'!H156))),'Data Summary'!DN162="Yes"),OFFSET('Sanitation Data'!$H$13,0,10*ROW('Sanitation Data'!H156)),NA())</f>
        <v>#N/A</v>
      </c>
      <c r="AZ162" s="108" t="e">
        <f ca="true">+IF(AND(ISNUMBER(OFFSET('Hygiene Data'!$C$6,0,10*ROW('Hygiene Data'!C156))),'Data Summary'!DO162="Yes"),OFFSET('Hygiene Data'!$C$6,0,10*ROW('Hygiene Data'!C156)),NA())</f>
        <v>#N/A</v>
      </c>
      <c r="BA162" s="108" t="e">
        <f ca="true">+IF(AND(ISNUMBER(OFFSET('Hygiene Data'!$C$8,0,10*ROW('Hygiene Data'!C156))),'Data Summary'!DP162="Yes"),OFFSET('Hygiene Data'!$C$8,0,10*ROW('Hygiene Data'!C156)),NA())</f>
        <v>#N/A</v>
      </c>
      <c r="BB162" s="108" t="e">
        <f ca="true">+IF(AND(ISNUMBER(OFFSET('Hygiene Data'!$C$10,0,10*ROW('Hygiene Data'!C156))),'Data Summary'!DQ162="Yes"),OFFSET('Hygiene Data'!$C$10,0,10*ROW('Hygiene Data'!C156)),NA())</f>
        <v>#N/A</v>
      </c>
      <c r="BC162" s="108" t="e">
        <f ca="true">+IF(AND(ISNUMBER(OFFSET('Hygiene Data'!$D$6,0,10*ROW('Hygiene Data'!D156))),'Data Summary'!DR162="Yes"),OFFSET('Hygiene Data'!$D$6,0,10*ROW('Hygiene Data'!D156)),NA())</f>
        <v>#N/A</v>
      </c>
      <c r="BD162" s="108" t="e">
        <f ca="true">+IF(AND(ISNUMBER(OFFSET('Hygiene Data'!$D$8,0,10*ROW('Hygiene Data'!D156))),'Data Summary'!DS162="Yes"),OFFSET('Hygiene Data'!$D$8,0,10*ROW('Hygiene Data'!D156)),NA())</f>
        <v>#N/A</v>
      </c>
      <c r="BE162" s="108" t="e">
        <f ca="true">+IF(AND(ISNUMBER(OFFSET('Hygiene Data'!$D$10,0,10*ROW('Hygiene Data'!D156))),'Data Summary'!DT162="Yes"),OFFSET('Hygiene Data'!$D$10,0,10*ROW('Hygiene Data'!D156)),NA())</f>
        <v>#N/A</v>
      </c>
      <c r="BF162" s="108" t="e">
        <f ca="true">+IF(AND(ISNUMBER(OFFSET('Hygiene Data'!$E$6,0,10*ROW('Hygiene Data'!E156))),'Data Summary'!DU162="Yes"),OFFSET('Hygiene Data'!$E$6,0,10*ROW('Hygiene Data'!E156)),NA())</f>
        <v>#N/A</v>
      </c>
      <c r="BG162" s="108" t="e">
        <f ca="true">+IF(AND(ISNUMBER(OFFSET('Hygiene Data'!$E$8,0,10*ROW('Hygiene Data'!E156))),'Data Summary'!DV162="Yes"),OFFSET('Hygiene Data'!$E$8,0,10*ROW('Hygiene Data'!E156)),NA())</f>
        <v>#N/A</v>
      </c>
      <c r="BH162" s="108" t="e">
        <f ca="true">+IF(AND(ISNUMBER(OFFSET('Hygiene Data'!$E$10,0,10*ROW('Hygiene Data'!E156))),'Data Summary'!DW162="Yes"),OFFSET('Hygiene Data'!$E$10,0,10*ROW('Hygiene Data'!E156)),NA())</f>
        <v>#N/A</v>
      </c>
      <c r="BI162" s="108" t="e">
        <f ca="true">+IF(AND(ISNUMBER(OFFSET('Hygiene Data'!$F$6,0,10*ROW('Hygiene Data'!F156))),'Data Summary'!DX162="Yes"),OFFSET('Hygiene Data'!$F$6,0,10*ROW('Hygiene Data'!F156)),NA())</f>
        <v>#N/A</v>
      </c>
      <c r="BJ162" s="108" t="e">
        <f ca="true">+IF(AND(ISNUMBER(OFFSET('Hygiene Data'!$F$8,0,10*ROW('Hygiene Data'!F156))),'Data Summary'!DY162="Yes"),OFFSET('Hygiene Data'!$F$8,0,10*ROW('Hygiene Data'!F156)),NA())</f>
        <v>#N/A</v>
      </c>
      <c r="BK162" s="108" t="e">
        <f ca="true">+IF(AND(ISNUMBER(OFFSET('Hygiene Data'!$F$10,0,10*ROW('Hygiene Data'!F156))),'Data Summary'!DZ162="Yes"),OFFSET('Hygiene Data'!$F$10,0,10*ROW('Hygiene Data'!F156)),NA())</f>
        <v>#N/A</v>
      </c>
      <c r="BL162" s="108" t="e">
        <f ca="true">+IF(AND(ISNUMBER(OFFSET('Hygiene Data'!$G$6,0,10*ROW('Hygiene Data'!G156))),'Data Summary'!EA162="Yes"),OFFSET('Hygiene Data'!$G$6,0,10*ROW('Hygiene Data'!G156)),NA())</f>
        <v>#N/A</v>
      </c>
      <c r="BM162" s="108" t="e">
        <f ca="true">+IF(AND(ISNUMBER(OFFSET('Hygiene Data'!$G$8,0,10*ROW('Hygiene Data'!G156))),'Data Summary'!EB162="Yes"),OFFSET('Hygiene Data'!$G$8,0,10*ROW('Hygiene Data'!G156)),NA())</f>
        <v>#N/A</v>
      </c>
      <c r="BN162" s="108" t="e">
        <f ca="true">+IF(AND(ISNUMBER(OFFSET('Hygiene Data'!$G$10,0,10*ROW('Hygiene Data'!G156))),'Data Summary'!EC162="Yes"),OFFSET('Hygiene Data'!$G$10,0,10*ROW('Hygiene Data'!G156)),NA())</f>
        <v>#N/A</v>
      </c>
      <c r="BO162" s="108" t="e">
        <f ca="true">+IF(AND(ISNUMBER(OFFSET('Hygiene Data'!$H$6,0,10*ROW('Hygiene Data'!H156))),'Data Summary'!ED162="Yes"),OFFSET('Hygiene Data'!$H$6,0,10*ROW('Hygiene Data'!H156)),NA())</f>
        <v>#N/A</v>
      </c>
      <c r="BP162" s="108" t="e">
        <f ca="true">+IF(AND(ISNUMBER(OFFSET('Hygiene Data'!$H$8,0,10*ROW('Hygiene Data'!H156))),'Data Summary'!EE162="Yes"),OFFSET('Hygiene Data'!$H$8,0,10*ROW('Hygiene Data'!H156)),NA())</f>
        <v>#N/A</v>
      </c>
      <c r="BQ162" s="108" t="e">
        <f ca="true">+IF(AND(ISNUMBER(OFFSET('Hygiene Data'!$H$10,0,10*ROW('Hygiene Data'!H156))),'Data Summary'!EF162="Yes"),OFFSET('Hygiene Data'!$H$10,0,10*ROW('Hygiene Data'!H156)),NA())</f>
        <v>#N/A</v>
      </c>
    </row>
    <row r="163" x14ac:dyDescent="0.2">
      <c r="A163" s="56" t="e">
        <f ca="true">+IF(OFFSET('Water Data'!$B$1,0,10*ROW('Water Data'!B157))="",NA(),OFFSET('Water Data'!$B$1,0,10*ROW('Water Data'!B157)))</f>
        <v>#N/A</v>
      </c>
      <c r="B163" s="56" t="e">
        <f ca="true">+IF(OFFSET('Water Data'!$A$3,0,10*ROW('Water Data'!A160))="",NA(),OFFSET('Water Data'!$A$3,0,10*ROW('Water Data'!A160)))</f>
        <v>#N/A</v>
      </c>
      <c r="C163" s="56" t="e">
        <f ca="true">+IF(OFFSET('Water Data'!$C$3,0,10*ROW('Water Data'!C160))="",NA(),OFFSET('Water Data'!$C$3,0,10*ROW('Water Data'!C160)))</f>
        <v>#N/A</v>
      </c>
      <c r="D163" s="57" t="e">
        <f ca="true">+IF(AND(ISNUMBER(OFFSET('Water Data'!$C$5,0,10*ROW('Water Data'!C157))),'Data Summary'!BS163="Yes"),100-OFFSET('Water Data'!$C$5,0,10*ROW('Water Data'!C157)),NA())</f>
        <v>#N/A</v>
      </c>
      <c r="E163" s="57" t="e">
        <f ca="true">+IF(AND(ISNUMBER(OFFSET('Water Data'!$C$7,0,10*ROW('Water Data'!C157))),'Data Summary'!BT163="Yes"),OFFSET('Water Data'!$C$7,0,10*ROW('Water Data'!C157)),NA())</f>
        <v>#N/A</v>
      </c>
      <c r="F163" s="57" t="e">
        <f ca="true">+IF(AND(ISNUMBER(OFFSET('Water Data'!$C$10,0,10*ROW('Water Data'!C157))),'Data Summary'!BU163="Yes"),OFFSET('Water Data'!$C$10,0,10*ROW('Water Data'!C157)),NA())</f>
        <v>#N/A</v>
      </c>
      <c r="G163" s="57" t="e">
        <f ca="true">+IF(AND(ISNUMBER(OFFSET('Water Data'!$D$5,0,10*ROW('Water Data'!D157))),'Data Summary'!BV163="Yes"),100-OFFSET('Water Data'!$D$5,0,10*ROW('Water Data'!D157)),NA())</f>
        <v>#N/A</v>
      </c>
      <c r="H163" s="57" t="e">
        <f ca="true">+IF(AND(ISNUMBER(OFFSET('Water Data'!$D$7,0,10*ROW('Water Data'!D157))),'Data Summary'!BW163="Yes"),OFFSET('Water Data'!$D$7,0,10*ROW('Water Data'!D157)),NA())</f>
        <v>#N/A</v>
      </c>
      <c r="I163" s="57" t="e">
        <f ca="true">+IF(AND(ISNUMBER(OFFSET('Water Data'!$D$10,0,10*ROW('Water Data'!D157))),'Data Summary'!BX163="Yes"),OFFSET('Water Data'!$D$10,0,10*ROW('Water Data'!D157)),NA())</f>
        <v>#N/A</v>
      </c>
      <c r="J163" s="57" t="e">
        <f ca="true">+IF(AND(ISNUMBER(OFFSET('Water Data'!$E$5,0,10*ROW('Water Data'!E157))),'Data Summary'!BY163="Yes"),100-OFFSET('Water Data'!$E$5,0,10*ROW('Water Data'!E157)),NA())</f>
        <v>#N/A</v>
      </c>
      <c r="K163" s="57" t="e">
        <f ca="true">+IF(AND(ISNUMBER(OFFSET('Water Data'!$E$7,0,10*ROW('Water Data'!E157))),'Data Summary'!BZ163="Yes"),OFFSET('Water Data'!$E$7,0,10*ROW('Water Data'!E157)),NA())</f>
        <v>#N/A</v>
      </c>
      <c r="L163" s="57" t="e">
        <f ca="true">+IF(AND(ISNUMBER(OFFSET('Water Data'!$E$10,0,10*ROW('Water Data'!E157))),'Data Summary'!CA163="Yes"),OFFSET('Water Data'!$E$10,0,10*ROW('Water Data'!E157)),NA())</f>
        <v>#N/A</v>
      </c>
      <c r="M163" s="57" t="e">
        <f ca="true">+IF(AND(ISNUMBER(OFFSET('Water Data'!$F$5,0,10*ROW('Water Data'!F157))),'Data Summary'!CB163="Yes"),100-OFFSET('Water Data'!$F$5,0,10*ROW('Water Data'!F157)),NA())</f>
        <v>#N/A</v>
      </c>
      <c r="N163" s="57" t="e">
        <f ca="true">+IF(AND(ISNUMBER(OFFSET('Water Data'!$F$7,0,10*ROW('Water Data'!F157))),'Data Summary'!CC163="Yes"),OFFSET('Water Data'!$F$7,0,10*ROW('Water Data'!F157)),NA())</f>
        <v>#N/A</v>
      </c>
      <c r="O163" s="57" t="e">
        <f ca="true">+IF(AND(ISNUMBER(OFFSET('Water Data'!$F$10,0,10*ROW('Water Data'!F157))),'Data Summary'!CD163="Yes"),OFFSET('Water Data'!$F$10,0,10*ROW('Water Data'!F157)),NA())</f>
        <v>#N/A</v>
      </c>
      <c r="P163" s="57" t="e">
        <f ca="true">+IF(AND(ISNUMBER(OFFSET('Water Data'!$G$5,0,10*ROW('Water Data'!G157))),'Data Summary'!CE163="Yes"),100-OFFSET('Water Data'!$G$5,0,10*ROW('Water Data'!G157)),NA())</f>
        <v>#N/A</v>
      </c>
      <c r="Q163" s="57" t="e">
        <f ca="true">+IF(AND(ISNUMBER(OFFSET('Water Data'!$G$7,0,10*ROW('Water Data'!G157))),'Data Summary'!CF163="Yes"),OFFSET('Water Data'!$G$7,0,10*ROW('Water Data'!G157)),NA())</f>
        <v>#N/A</v>
      </c>
      <c r="R163" s="57" t="e">
        <f ca="true">+IF(AND(ISNUMBER(OFFSET('Water Data'!$G$10,0,10*ROW('Water Data'!G157))),'Data Summary'!CG163="Yes"),OFFSET('Water Data'!$G$10,0,10*ROW('Water Data'!G157)),NA())</f>
        <v>#N/A</v>
      </c>
      <c r="S163" s="57" t="e">
        <f ca="true">+IF(AND(ISNUMBER(OFFSET('Water Data'!$H$5,0,10*ROW('Water Data'!H157))),'Data Summary'!CH163="Yes"),100-OFFSET('Water Data'!$H$5,0,10*ROW('Water Data'!H157)),NA())</f>
        <v>#N/A</v>
      </c>
      <c r="T163" s="57" t="e">
        <f ca="true">+IF(AND(ISNUMBER(OFFSET('Water Data'!$H$7,0,10*ROW('Water Data'!H157))),'Data Summary'!CI163="Yes"),OFFSET('Water Data'!$H$7,0,10*ROW('Water Data'!H157)),NA())</f>
        <v>#N/A</v>
      </c>
      <c r="U163" s="57" t="e">
        <f ca="true">+IF(AND(ISNUMBER(OFFSET('Water Data'!$H$10,0,10*ROW('Water Data'!H157))),'Data Summary'!CJ163="Yes"),OFFSET('Water Data'!$H$10,0,10*ROW('Water Data'!H157)),NA())</f>
        <v>#N/A</v>
      </c>
      <c r="V163" s="103" t="e">
        <f ca="true">+IF(AND(ISNUMBER(OFFSET('Sanitation Data'!$C$5,0,10*ROW('Sanitation Data'!C157))),'Data Summary'!CK163="Yes"),100-OFFSET('Sanitation Data'!$C$5,0,10*ROW('Sanitation Data'!C157)),NA())</f>
        <v>#N/A</v>
      </c>
      <c r="W163" s="103" t="e">
        <f ca="true">+IF(AND(ISNUMBER(OFFSET('Sanitation Data'!$C$7,0,10*ROW('Sanitation Data'!C157))),'Data Summary'!CL163="Yes"),OFFSET('Sanitation Data'!$C$7,0,10*ROW('Sanitation Data'!C157)),NA())</f>
        <v>#N/A</v>
      </c>
      <c r="X163" s="103" t="e">
        <f ca="true">+IF(AND(ISNUMBER(OFFSET('Sanitation Data'!$C$11,0,10*ROW('Sanitation Data'!C157))),'Data Summary'!CM163="Yes"),OFFSET('Sanitation Data'!$C$11,0,10*ROW('Sanitation Data'!C157)),NA())</f>
        <v>#N/A</v>
      </c>
      <c r="Y163" s="103" t="e">
        <f ca="true">+IF(AND(ISNUMBER(OFFSET('Sanitation Data'!$C$12,0,10*ROW('Sanitation Data'!C157))),'Data Summary'!CN163="Yes"),OFFSET('Sanitation Data'!$C$12,0,10*ROW('Sanitation Data'!C157)),NA())</f>
        <v>#N/A</v>
      </c>
      <c r="Z163" s="103" t="e">
        <f ca="true">+IF(AND(ISNUMBER(OFFSET('Sanitation Data'!$C$13,0,10*ROW('Sanitation Data'!C157))),'Data Summary'!CO163="Yes"),OFFSET('Sanitation Data'!$C$13,0,10*ROW('Sanitation Data'!C157)),NA())</f>
        <v>#N/A</v>
      </c>
      <c r="AA163" s="103" t="e">
        <f ca="true">+IF(AND(ISNUMBER(OFFSET('Sanitation Data'!$D$5,0,10*ROW('Sanitation Data'!D157))),'Data Summary'!CP163="Yes"),100-OFFSET('Sanitation Data'!$D$5,0,10*ROW('Sanitation Data'!D157)),NA())</f>
        <v>#N/A</v>
      </c>
      <c r="AB163" s="103" t="e">
        <f ca="true">+IF(AND(ISNUMBER(OFFSET('Sanitation Data'!$D$7,0,10*ROW('Sanitation Data'!D157))),'Data Summary'!CQ163="Yes"),OFFSET('Sanitation Data'!$D$7,0,10*ROW('Sanitation Data'!D157)),NA())</f>
        <v>#N/A</v>
      </c>
      <c r="AC163" s="103" t="e">
        <f ca="true">+IF(AND(ISNUMBER(OFFSET('Sanitation Data'!$D$11,0,10*ROW('Sanitation Data'!D157))),'Data Summary'!CR163="Yes"),OFFSET('Sanitation Data'!$D$11,0,10*ROW('Sanitation Data'!D157)),NA())</f>
        <v>#N/A</v>
      </c>
      <c r="AD163" s="103" t="e">
        <f ca="true">+IF(AND(ISNUMBER(OFFSET('Sanitation Data'!$D$12,0,10*ROW('Sanitation Data'!D157))),'Data Summary'!CS163="Yes"),OFFSET('Sanitation Data'!$D$12,0,10*ROW('Sanitation Data'!D157)),NA())</f>
        <v>#N/A</v>
      </c>
      <c r="AE163" s="103" t="e">
        <f ca="true">+IF(AND(ISNUMBER(OFFSET('Sanitation Data'!$D$13,0,10*ROW('Sanitation Data'!D157))),'Data Summary'!CT163="Yes"),OFFSET('Sanitation Data'!$D$13,0,10*ROW('Sanitation Data'!D157)),NA())</f>
        <v>#N/A</v>
      </c>
      <c r="AF163" s="103" t="e">
        <f ca="true">+IF(AND(ISNUMBER(OFFSET('Sanitation Data'!$E$5,0,10*ROW('Sanitation Data'!E157))),'Data Summary'!CU163="Yes"),100-OFFSET('Sanitation Data'!$E$5,0,10*ROW('Sanitation Data'!E157)),NA())</f>
        <v>#N/A</v>
      </c>
      <c r="AG163" s="103" t="e">
        <f ca="true">+IF(AND(ISNUMBER(OFFSET('Sanitation Data'!$E$7,0,10*ROW('Sanitation Data'!E157))),'Data Summary'!CV163="Yes"),OFFSET('Sanitation Data'!$E$7,0,10*ROW('Sanitation Data'!E157)),NA())</f>
        <v>#N/A</v>
      </c>
      <c r="AH163" s="103" t="e">
        <f ca="true">+IF(AND(ISNUMBER(OFFSET('Sanitation Data'!$E$11,0,10*ROW('Sanitation Data'!E157))),'Data Summary'!CW163="Yes"),OFFSET('Sanitation Data'!$E$11,0,10*ROW('Sanitation Data'!E157)),NA())</f>
        <v>#N/A</v>
      </c>
      <c r="AI163" s="103" t="e">
        <f ca="true">+IF(AND(ISNUMBER(OFFSET('Sanitation Data'!$E$12,0,10*ROW('Sanitation Data'!E157))),'Data Summary'!CX163="Yes"),OFFSET('Sanitation Data'!$E$12,0,10*ROW('Sanitation Data'!E157)),NA())</f>
        <v>#N/A</v>
      </c>
      <c r="AJ163" s="103" t="e">
        <f ca="true">+IF(AND(ISNUMBER(OFFSET('Sanitation Data'!$E$13,0,10*ROW('Sanitation Data'!E157))),'Data Summary'!CY163="Yes"),OFFSET('Sanitation Data'!$E$13,0,10*ROW('Sanitation Data'!E157)),NA())</f>
        <v>#N/A</v>
      </c>
      <c r="AK163" s="103" t="e">
        <f ca="true">+IF(AND(ISNUMBER(OFFSET('Sanitation Data'!$F$5,0,10*ROW('Sanitation Data'!F157))),'Data Summary'!CZ163="Yes"),100-OFFSET('Sanitation Data'!$F$5,0,10*ROW('Sanitation Data'!F157)),NA())</f>
        <v>#N/A</v>
      </c>
      <c r="AL163" s="103" t="e">
        <f ca="true">+IF(AND(ISNUMBER(OFFSET('Sanitation Data'!$F$7,0,10*ROW('Sanitation Data'!F157))),'Data Summary'!DA163="Yes"),OFFSET('Sanitation Data'!$F$7,0,10*ROW('Sanitation Data'!F157)),NA())</f>
        <v>#N/A</v>
      </c>
      <c r="AM163" s="103" t="e">
        <f ca="true">+IF(AND(ISNUMBER(OFFSET('Sanitation Data'!$F$11,0,10*ROW('Sanitation Data'!F157))),'Data Summary'!DB163="Yes"),OFFSET('Sanitation Data'!$F$11,0,10*ROW('Sanitation Data'!F157)),NA())</f>
        <v>#N/A</v>
      </c>
      <c r="AN163" s="103" t="e">
        <f ca="true">+IF(AND(ISNUMBER(OFFSET('Sanitation Data'!$F$12,0,10*ROW('Sanitation Data'!F157))),'Data Summary'!DC163="Yes"),OFFSET('Sanitation Data'!$F$12,0,10*ROW('Sanitation Data'!F157)),NA())</f>
        <v>#N/A</v>
      </c>
      <c r="AO163" s="103" t="e">
        <f ca="true">+IF(AND(ISNUMBER(OFFSET('Sanitation Data'!$F$13,0,10*ROW('Sanitation Data'!F157))),'Data Summary'!DD163="Yes"),OFFSET('Sanitation Data'!$F$13,0,10*ROW('Sanitation Data'!F157)),NA())</f>
        <v>#N/A</v>
      </c>
      <c r="AP163" s="103" t="e">
        <f ca="true">+IF(AND(ISNUMBER(OFFSET('Sanitation Data'!$G$5,0,10*ROW('Sanitation Data'!G157))),'Data Summary'!DE163="Yes"),100-OFFSET('Sanitation Data'!$G$5,0,10*ROW('Sanitation Data'!G157)),NA())</f>
        <v>#N/A</v>
      </c>
      <c r="AQ163" s="103" t="e">
        <f ca="true">+IF(AND(ISNUMBER(OFFSET('Sanitation Data'!$G$7,0,10*ROW('Sanitation Data'!G157))),'Data Summary'!DF163="Yes"),OFFSET('Sanitation Data'!$G$7,0,10*ROW('Sanitation Data'!G157)),NA())</f>
        <v>#N/A</v>
      </c>
      <c r="AR163" s="103" t="e">
        <f ca="true">+IF(AND(ISNUMBER(OFFSET('Sanitation Data'!$G$11,0,10*ROW('Sanitation Data'!G157))),'Data Summary'!DG163="Yes"),OFFSET('Sanitation Data'!$G$11,0,10*ROW('Sanitation Data'!G157)),NA())</f>
        <v>#N/A</v>
      </c>
      <c r="AS163" s="103" t="e">
        <f ca="true">+IF(AND(ISNUMBER(OFFSET('Sanitation Data'!$G$12,0,10*ROW('Sanitation Data'!G157))),'Data Summary'!DH163="Yes"),OFFSET('Sanitation Data'!$G$12,0,10*ROW('Sanitation Data'!G157)),NA())</f>
        <v>#N/A</v>
      </c>
      <c r="AT163" s="103" t="e">
        <f ca="true">+IF(AND(ISNUMBER(OFFSET('Sanitation Data'!$G$13,0,10*ROW('Sanitation Data'!G157))),'Data Summary'!DI163="Yes"),OFFSET('Sanitation Data'!$G$13,0,10*ROW('Sanitation Data'!G157)),NA())</f>
        <v>#N/A</v>
      </c>
      <c r="AU163" s="103" t="e">
        <f ca="true">+IF(AND(ISNUMBER(OFFSET('Sanitation Data'!$H$5,0,10*ROW('Sanitation Data'!H157))),'Data Summary'!DJ163="Yes"),100-OFFSET('Sanitation Data'!$H$5,0,10*ROW('Sanitation Data'!H157)),NA())</f>
        <v>#N/A</v>
      </c>
      <c r="AV163" s="103" t="e">
        <f ca="true">+IF(AND(ISNUMBER(OFFSET('Sanitation Data'!$H$7,0,10*ROW('Sanitation Data'!H157))),'Data Summary'!DK163="Yes"),OFFSET('Sanitation Data'!$H$7,0,10*ROW('Sanitation Data'!H157)),NA())</f>
        <v>#N/A</v>
      </c>
      <c r="AW163" s="103" t="e">
        <f ca="true">+IF(AND(ISNUMBER(OFFSET('Sanitation Data'!$H$11,0,10*ROW('Sanitation Data'!H157))),'Data Summary'!DL163="Yes"),OFFSET('Sanitation Data'!$H$11,0,10*ROW('Sanitation Data'!H157)),NA())</f>
        <v>#N/A</v>
      </c>
      <c r="AX163" s="103" t="e">
        <f ca="true">+IF(AND(ISNUMBER(OFFSET('Sanitation Data'!$H$12,0,10*ROW('Sanitation Data'!H157))),'Data Summary'!DM163="Yes"),OFFSET('Sanitation Data'!$H$12,0,10*ROW('Sanitation Data'!H157)),NA())</f>
        <v>#N/A</v>
      </c>
      <c r="AY163" s="103" t="e">
        <f ca="true">+IF(AND(ISNUMBER(OFFSET('Sanitation Data'!$H$13,0,10*ROW('Sanitation Data'!H157))),'Data Summary'!DN163="Yes"),OFFSET('Sanitation Data'!$H$13,0,10*ROW('Sanitation Data'!H157)),NA())</f>
        <v>#N/A</v>
      </c>
      <c r="AZ163" s="108" t="e">
        <f ca="true">+IF(AND(ISNUMBER(OFFSET('Hygiene Data'!$C$6,0,10*ROW('Hygiene Data'!C157))),'Data Summary'!DO163="Yes"),OFFSET('Hygiene Data'!$C$6,0,10*ROW('Hygiene Data'!C157)),NA())</f>
        <v>#N/A</v>
      </c>
      <c r="BA163" s="108" t="e">
        <f ca="true">+IF(AND(ISNUMBER(OFFSET('Hygiene Data'!$C$8,0,10*ROW('Hygiene Data'!C157))),'Data Summary'!DP163="Yes"),OFFSET('Hygiene Data'!$C$8,0,10*ROW('Hygiene Data'!C157)),NA())</f>
        <v>#N/A</v>
      </c>
      <c r="BB163" s="108" t="e">
        <f ca="true">+IF(AND(ISNUMBER(OFFSET('Hygiene Data'!$C$10,0,10*ROW('Hygiene Data'!C157))),'Data Summary'!DQ163="Yes"),OFFSET('Hygiene Data'!$C$10,0,10*ROW('Hygiene Data'!C157)),NA())</f>
        <v>#N/A</v>
      </c>
      <c r="BC163" s="108" t="e">
        <f ca="true">+IF(AND(ISNUMBER(OFFSET('Hygiene Data'!$D$6,0,10*ROW('Hygiene Data'!D157))),'Data Summary'!DR163="Yes"),OFFSET('Hygiene Data'!$D$6,0,10*ROW('Hygiene Data'!D157)),NA())</f>
        <v>#N/A</v>
      </c>
      <c r="BD163" s="108" t="e">
        <f ca="true">+IF(AND(ISNUMBER(OFFSET('Hygiene Data'!$D$8,0,10*ROW('Hygiene Data'!D157))),'Data Summary'!DS163="Yes"),OFFSET('Hygiene Data'!$D$8,0,10*ROW('Hygiene Data'!D157)),NA())</f>
        <v>#N/A</v>
      </c>
      <c r="BE163" s="108" t="e">
        <f ca="true">+IF(AND(ISNUMBER(OFFSET('Hygiene Data'!$D$10,0,10*ROW('Hygiene Data'!D157))),'Data Summary'!DT163="Yes"),OFFSET('Hygiene Data'!$D$10,0,10*ROW('Hygiene Data'!D157)),NA())</f>
        <v>#N/A</v>
      </c>
      <c r="BF163" s="108" t="e">
        <f ca="true">+IF(AND(ISNUMBER(OFFSET('Hygiene Data'!$E$6,0,10*ROW('Hygiene Data'!E157))),'Data Summary'!DU163="Yes"),OFFSET('Hygiene Data'!$E$6,0,10*ROW('Hygiene Data'!E157)),NA())</f>
        <v>#N/A</v>
      </c>
      <c r="BG163" s="108" t="e">
        <f ca="true">+IF(AND(ISNUMBER(OFFSET('Hygiene Data'!$E$8,0,10*ROW('Hygiene Data'!E157))),'Data Summary'!DV163="Yes"),OFFSET('Hygiene Data'!$E$8,0,10*ROW('Hygiene Data'!E157)),NA())</f>
        <v>#N/A</v>
      </c>
      <c r="BH163" s="108" t="e">
        <f ca="true">+IF(AND(ISNUMBER(OFFSET('Hygiene Data'!$E$10,0,10*ROW('Hygiene Data'!E157))),'Data Summary'!DW163="Yes"),OFFSET('Hygiene Data'!$E$10,0,10*ROW('Hygiene Data'!E157)),NA())</f>
        <v>#N/A</v>
      </c>
      <c r="BI163" s="108" t="e">
        <f ca="true">+IF(AND(ISNUMBER(OFFSET('Hygiene Data'!$F$6,0,10*ROW('Hygiene Data'!F157))),'Data Summary'!DX163="Yes"),OFFSET('Hygiene Data'!$F$6,0,10*ROW('Hygiene Data'!F157)),NA())</f>
        <v>#N/A</v>
      </c>
      <c r="BJ163" s="108" t="e">
        <f ca="true">+IF(AND(ISNUMBER(OFFSET('Hygiene Data'!$F$8,0,10*ROW('Hygiene Data'!F157))),'Data Summary'!DY163="Yes"),OFFSET('Hygiene Data'!$F$8,0,10*ROW('Hygiene Data'!F157)),NA())</f>
        <v>#N/A</v>
      </c>
      <c r="BK163" s="108" t="e">
        <f ca="true">+IF(AND(ISNUMBER(OFFSET('Hygiene Data'!$F$10,0,10*ROW('Hygiene Data'!F157))),'Data Summary'!DZ163="Yes"),OFFSET('Hygiene Data'!$F$10,0,10*ROW('Hygiene Data'!F157)),NA())</f>
        <v>#N/A</v>
      </c>
      <c r="BL163" s="108" t="e">
        <f ca="true">+IF(AND(ISNUMBER(OFFSET('Hygiene Data'!$G$6,0,10*ROW('Hygiene Data'!G157))),'Data Summary'!EA163="Yes"),OFFSET('Hygiene Data'!$G$6,0,10*ROW('Hygiene Data'!G157)),NA())</f>
        <v>#N/A</v>
      </c>
      <c r="BM163" s="108" t="e">
        <f ca="true">+IF(AND(ISNUMBER(OFFSET('Hygiene Data'!$G$8,0,10*ROW('Hygiene Data'!G157))),'Data Summary'!EB163="Yes"),OFFSET('Hygiene Data'!$G$8,0,10*ROW('Hygiene Data'!G157)),NA())</f>
        <v>#N/A</v>
      </c>
      <c r="BN163" s="108" t="e">
        <f ca="true">+IF(AND(ISNUMBER(OFFSET('Hygiene Data'!$G$10,0,10*ROW('Hygiene Data'!G157))),'Data Summary'!EC163="Yes"),OFFSET('Hygiene Data'!$G$10,0,10*ROW('Hygiene Data'!G157)),NA())</f>
        <v>#N/A</v>
      </c>
      <c r="BO163" s="108" t="e">
        <f ca="true">+IF(AND(ISNUMBER(OFFSET('Hygiene Data'!$H$6,0,10*ROW('Hygiene Data'!H157))),'Data Summary'!ED163="Yes"),OFFSET('Hygiene Data'!$H$6,0,10*ROW('Hygiene Data'!H157)),NA())</f>
        <v>#N/A</v>
      </c>
      <c r="BP163" s="108" t="e">
        <f ca="true">+IF(AND(ISNUMBER(OFFSET('Hygiene Data'!$H$8,0,10*ROW('Hygiene Data'!H157))),'Data Summary'!EE163="Yes"),OFFSET('Hygiene Data'!$H$8,0,10*ROW('Hygiene Data'!H157)),NA())</f>
        <v>#N/A</v>
      </c>
      <c r="BQ163" s="108" t="e">
        <f ca="true">+IF(AND(ISNUMBER(OFFSET('Hygiene Data'!$H$10,0,10*ROW('Hygiene Data'!H157))),'Data Summary'!EF163="Yes"),OFFSET('Hygiene Data'!$H$10,0,10*ROW('Hygiene Data'!H157)),NA())</f>
        <v>#N/A</v>
      </c>
    </row>
    <row r="164" x14ac:dyDescent="0.2">
      <c r="A164" s="56" t="e">
        <f ca="true">+IF(OFFSET('Water Data'!$B$1,0,10*ROW('Water Data'!B158))="",NA(),OFFSET('Water Data'!$B$1,0,10*ROW('Water Data'!B158)))</f>
        <v>#N/A</v>
      </c>
      <c r="B164" s="56" t="e">
        <f ca="true">+IF(OFFSET('Water Data'!$A$3,0,10*ROW('Water Data'!A161))="",NA(),OFFSET('Water Data'!$A$3,0,10*ROW('Water Data'!A161)))</f>
        <v>#N/A</v>
      </c>
      <c r="C164" s="56" t="e">
        <f ca="true">+IF(OFFSET('Water Data'!$C$3,0,10*ROW('Water Data'!C161))="",NA(),OFFSET('Water Data'!$C$3,0,10*ROW('Water Data'!C161)))</f>
        <v>#N/A</v>
      </c>
      <c r="D164" s="57" t="e">
        <f ca="true">+IF(AND(ISNUMBER(OFFSET('Water Data'!$C$5,0,10*ROW('Water Data'!C158))),'Data Summary'!BS164="Yes"),100-OFFSET('Water Data'!$C$5,0,10*ROW('Water Data'!C158)),NA())</f>
        <v>#N/A</v>
      </c>
      <c r="E164" s="57" t="e">
        <f ca="true">+IF(AND(ISNUMBER(OFFSET('Water Data'!$C$7,0,10*ROW('Water Data'!C158))),'Data Summary'!BT164="Yes"),OFFSET('Water Data'!$C$7,0,10*ROW('Water Data'!C158)),NA())</f>
        <v>#N/A</v>
      </c>
      <c r="F164" s="57" t="e">
        <f ca="true">+IF(AND(ISNUMBER(OFFSET('Water Data'!$C$10,0,10*ROW('Water Data'!C158))),'Data Summary'!BU164="Yes"),OFFSET('Water Data'!$C$10,0,10*ROW('Water Data'!C158)),NA())</f>
        <v>#N/A</v>
      </c>
      <c r="G164" s="57" t="e">
        <f ca="true">+IF(AND(ISNUMBER(OFFSET('Water Data'!$D$5,0,10*ROW('Water Data'!D158))),'Data Summary'!BV164="Yes"),100-OFFSET('Water Data'!$D$5,0,10*ROW('Water Data'!D158)),NA())</f>
        <v>#N/A</v>
      </c>
      <c r="H164" s="57" t="e">
        <f ca="true">+IF(AND(ISNUMBER(OFFSET('Water Data'!$D$7,0,10*ROW('Water Data'!D158))),'Data Summary'!BW164="Yes"),OFFSET('Water Data'!$D$7,0,10*ROW('Water Data'!D158)),NA())</f>
        <v>#N/A</v>
      </c>
      <c r="I164" s="57" t="e">
        <f ca="true">+IF(AND(ISNUMBER(OFFSET('Water Data'!$D$10,0,10*ROW('Water Data'!D158))),'Data Summary'!BX164="Yes"),OFFSET('Water Data'!$D$10,0,10*ROW('Water Data'!D158)),NA())</f>
        <v>#N/A</v>
      </c>
      <c r="J164" s="57" t="e">
        <f ca="true">+IF(AND(ISNUMBER(OFFSET('Water Data'!$E$5,0,10*ROW('Water Data'!E158))),'Data Summary'!BY164="Yes"),100-OFFSET('Water Data'!$E$5,0,10*ROW('Water Data'!E158)),NA())</f>
        <v>#N/A</v>
      </c>
      <c r="K164" s="57" t="e">
        <f ca="true">+IF(AND(ISNUMBER(OFFSET('Water Data'!$E$7,0,10*ROW('Water Data'!E158))),'Data Summary'!BZ164="Yes"),OFFSET('Water Data'!$E$7,0,10*ROW('Water Data'!E158)),NA())</f>
        <v>#N/A</v>
      </c>
      <c r="L164" s="57" t="e">
        <f ca="true">+IF(AND(ISNUMBER(OFFSET('Water Data'!$E$10,0,10*ROW('Water Data'!E158))),'Data Summary'!CA164="Yes"),OFFSET('Water Data'!$E$10,0,10*ROW('Water Data'!E158)),NA())</f>
        <v>#N/A</v>
      </c>
      <c r="M164" s="57" t="e">
        <f ca="true">+IF(AND(ISNUMBER(OFFSET('Water Data'!$F$5,0,10*ROW('Water Data'!F158))),'Data Summary'!CB164="Yes"),100-OFFSET('Water Data'!$F$5,0,10*ROW('Water Data'!F158)),NA())</f>
        <v>#N/A</v>
      </c>
      <c r="N164" s="57" t="e">
        <f ca="true">+IF(AND(ISNUMBER(OFFSET('Water Data'!$F$7,0,10*ROW('Water Data'!F158))),'Data Summary'!CC164="Yes"),OFFSET('Water Data'!$F$7,0,10*ROW('Water Data'!F158)),NA())</f>
        <v>#N/A</v>
      </c>
      <c r="O164" s="57" t="e">
        <f ca="true">+IF(AND(ISNUMBER(OFFSET('Water Data'!$F$10,0,10*ROW('Water Data'!F158))),'Data Summary'!CD164="Yes"),OFFSET('Water Data'!$F$10,0,10*ROW('Water Data'!F158)),NA())</f>
        <v>#N/A</v>
      </c>
      <c r="P164" s="57" t="e">
        <f ca="true">+IF(AND(ISNUMBER(OFFSET('Water Data'!$G$5,0,10*ROW('Water Data'!G158))),'Data Summary'!CE164="Yes"),100-OFFSET('Water Data'!$G$5,0,10*ROW('Water Data'!G158)),NA())</f>
        <v>#N/A</v>
      </c>
      <c r="Q164" s="57" t="e">
        <f ca="true">+IF(AND(ISNUMBER(OFFSET('Water Data'!$G$7,0,10*ROW('Water Data'!G158))),'Data Summary'!CF164="Yes"),OFFSET('Water Data'!$G$7,0,10*ROW('Water Data'!G158)),NA())</f>
        <v>#N/A</v>
      </c>
      <c r="R164" s="57" t="e">
        <f ca="true">+IF(AND(ISNUMBER(OFFSET('Water Data'!$G$10,0,10*ROW('Water Data'!G158))),'Data Summary'!CG164="Yes"),OFFSET('Water Data'!$G$10,0,10*ROW('Water Data'!G158)),NA())</f>
        <v>#N/A</v>
      </c>
      <c r="S164" s="57" t="e">
        <f ca="true">+IF(AND(ISNUMBER(OFFSET('Water Data'!$H$5,0,10*ROW('Water Data'!H158))),'Data Summary'!CH164="Yes"),100-OFFSET('Water Data'!$H$5,0,10*ROW('Water Data'!H158)),NA())</f>
        <v>#N/A</v>
      </c>
      <c r="T164" s="57" t="e">
        <f ca="true">+IF(AND(ISNUMBER(OFFSET('Water Data'!$H$7,0,10*ROW('Water Data'!H158))),'Data Summary'!CI164="Yes"),OFFSET('Water Data'!$H$7,0,10*ROW('Water Data'!H158)),NA())</f>
        <v>#N/A</v>
      </c>
      <c r="U164" s="57" t="e">
        <f ca="true">+IF(AND(ISNUMBER(OFFSET('Water Data'!$H$10,0,10*ROW('Water Data'!H158))),'Data Summary'!CJ164="Yes"),OFFSET('Water Data'!$H$10,0,10*ROW('Water Data'!H158)),NA())</f>
        <v>#N/A</v>
      </c>
      <c r="V164" s="103" t="e">
        <f ca="true">+IF(AND(ISNUMBER(OFFSET('Sanitation Data'!$C$5,0,10*ROW('Sanitation Data'!C158))),'Data Summary'!CK164="Yes"),100-OFFSET('Sanitation Data'!$C$5,0,10*ROW('Sanitation Data'!C158)),NA())</f>
        <v>#N/A</v>
      </c>
      <c r="W164" s="103" t="e">
        <f ca="true">+IF(AND(ISNUMBER(OFFSET('Sanitation Data'!$C$7,0,10*ROW('Sanitation Data'!C158))),'Data Summary'!CL164="Yes"),OFFSET('Sanitation Data'!$C$7,0,10*ROW('Sanitation Data'!C158)),NA())</f>
        <v>#N/A</v>
      </c>
      <c r="X164" s="103" t="e">
        <f ca="true">+IF(AND(ISNUMBER(OFFSET('Sanitation Data'!$C$11,0,10*ROW('Sanitation Data'!C158))),'Data Summary'!CM164="Yes"),OFFSET('Sanitation Data'!$C$11,0,10*ROW('Sanitation Data'!C158)),NA())</f>
        <v>#N/A</v>
      </c>
      <c r="Y164" s="103" t="e">
        <f ca="true">+IF(AND(ISNUMBER(OFFSET('Sanitation Data'!$C$12,0,10*ROW('Sanitation Data'!C158))),'Data Summary'!CN164="Yes"),OFFSET('Sanitation Data'!$C$12,0,10*ROW('Sanitation Data'!C158)),NA())</f>
        <v>#N/A</v>
      </c>
      <c r="Z164" s="103" t="e">
        <f ca="true">+IF(AND(ISNUMBER(OFFSET('Sanitation Data'!$C$13,0,10*ROW('Sanitation Data'!C158))),'Data Summary'!CO164="Yes"),OFFSET('Sanitation Data'!$C$13,0,10*ROW('Sanitation Data'!C158)),NA())</f>
        <v>#N/A</v>
      </c>
      <c r="AA164" s="103" t="e">
        <f ca="true">+IF(AND(ISNUMBER(OFFSET('Sanitation Data'!$D$5,0,10*ROW('Sanitation Data'!D158))),'Data Summary'!CP164="Yes"),100-OFFSET('Sanitation Data'!$D$5,0,10*ROW('Sanitation Data'!D158)),NA())</f>
        <v>#N/A</v>
      </c>
      <c r="AB164" s="103" t="e">
        <f ca="true">+IF(AND(ISNUMBER(OFFSET('Sanitation Data'!$D$7,0,10*ROW('Sanitation Data'!D158))),'Data Summary'!CQ164="Yes"),OFFSET('Sanitation Data'!$D$7,0,10*ROW('Sanitation Data'!D158)),NA())</f>
        <v>#N/A</v>
      </c>
      <c r="AC164" s="103" t="e">
        <f ca="true">+IF(AND(ISNUMBER(OFFSET('Sanitation Data'!$D$11,0,10*ROW('Sanitation Data'!D158))),'Data Summary'!CR164="Yes"),OFFSET('Sanitation Data'!$D$11,0,10*ROW('Sanitation Data'!D158)),NA())</f>
        <v>#N/A</v>
      </c>
      <c r="AD164" s="103" t="e">
        <f ca="true">+IF(AND(ISNUMBER(OFFSET('Sanitation Data'!$D$12,0,10*ROW('Sanitation Data'!D158))),'Data Summary'!CS164="Yes"),OFFSET('Sanitation Data'!$D$12,0,10*ROW('Sanitation Data'!D158)),NA())</f>
        <v>#N/A</v>
      </c>
      <c r="AE164" s="103" t="e">
        <f ca="true">+IF(AND(ISNUMBER(OFFSET('Sanitation Data'!$D$13,0,10*ROW('Sanitation Data'!D158))),'Data Summary'!CT164="Yes"),OFFSET('Sanitation Data'!$D$13,0,10*ROW('Sanitation Data'!D158)),NA())</f>
        <v>#N/A</v>
      </c>
      <c r="AF164" s="103" t="e">
        <f ca="true">+IF(AND(ISNUMBER(OFFSET('Sanitation Data'!$E$5,0,10*ROW('Sanitation Data'!E158))),'Data Summary'!CU164="Yes"),100-OFFSET('Sanitation Data'!$E$5,0,10*ROW('Sanitation Data'!E158)),NA())</f>
        <v>#N/A</v>
      </c>
      <c r="AG164" s="103" t="e">
        <f ca="true">+IF(AND(ISNUMBER(OFFSET('Sanitation Data'!$E$7,0,10*ROW('Sanitation Data'!E158))),'Data Summary'!CV164="Yes"),OFFSET('Sanitation Data'!$E$7,0,10*ROW('Sanitation Data'!E158)),NA())</f>
        <v>#N/A</v>
      </c>
      <c r="AH164" s="103" t="e">
        <f ca="true">+IF(AND(ISNUMBER(OFFSET('Sanitation Data'!$E$11,0,10*ROW('Sanitation Data'!E158))),'Data Summary'!CW164="Yes"),OFFSET('Sanitation Data'!$E$11,0,10*ROW('Sanitation Data'!E158)),NA())</f>
        <v>#N/A</v>
      </c>
      <c r="AI164" s="103" t="e">
        <f ca="true">+IF(AND(ISNUMBER(OFFSET('Sanitation Data'!$E$12,0,10*ROW('Sanitation Data'!E158))),'Data Summary'!CX164="Yes"),OFFSET('Sanitation Data'!$E$12,0,10*ROW('Sanitation Data'!E158)),NA())</f>
        <v>#N/A</v>
      </c>
      <c r="AJ164" s="103" t="e">
        <f ca="true">+IF(AND(ISNUMBER(OFFSET('Sanitation Data'!$E$13,0,10*ROW('Sanitation Data'!E158))),'Data Summary'!CY164="Yes"),OFFSET('Sanitation Data'!$E$13,0,10*ROW('Sanitation Data'!E158)),NA())</f>
        <v>#N/A</v>
      </c>
      <c r="AK164" s="103" t="e">
        <f ca="true">+IF(AND(ISNUMBER(OFFSET('Sanitation Data'!$F$5,0,10*ROW('Sanitation Data'!F158))),'Data Summary'!CZ164="Yes"),100-OFFSET('Sanitation Data'!$F$5,0,10*ROW('Sanitation Data'!F158)),NA())</f>
        <v>#N/A</v>
      </c>
      <c r="AL164" s="103" t="e">
        <f ca="true">+IF(AND(ISNUMBER(OFFSET('Sanitation Data'!$F$7,0,10*ROW('Sanitation Data'!F158))),'Data Summary'!DA164="Yes"),OFFSET('Sanitation Data'!$F$7,0,10*ROW('Sanitation Data'!F158)),NA())</f>
        <v>#N/A</v>
      </c>
      <c r="AM164" s="103" t="e">
        <f ca="true">+IF(AND(ISNUMBER(OFFSET('Sanitation Data'!$F$11,0,10*ROW('Sanitation Data'!F158))),'Data Summary'!DB164="Yes"),OFFSET('Sanitation Data'!$F$11,0,10*ROW('Sanitation Data'!F158)),NA())</f>
        <v>#N/A</v>
      </c>
      <c r="AN164" s="103" t="e">
        <f ca="true">+IF(AND(ISNUMBER(OFFSET('Sanitation Data'!$F$12,0,10*ROW('Sanitation Data'!F158))),'Data Summary'!DC164="Yes"),OFFSET('Sanitation Data'!$F$12,0,10*ROW('Sanitation Data'!F158)),NA())</f>
        <v>#N/A</v>
      </c>
      <c r="AO164" s="103" t="e">
        <f ca="true">+IF(AND(ISNUMBER(OFFSET('Sanitation Data'!$F$13,0,10*ROW('Sanitation Data'!F158))),'Data Summary'!DD164="Yes"),OFFSET('Sanitation Data'!$F$13,0,10*ROW('Sanitation Data'!F158)),NA())</f>
        <v>#N/A</v>
      </c>
      <c r="AP164" s="103" t="e">
        <f ca="true">+IF(AND(ISNUMBER(OFFSET('Sanitation Data'!$G$5,0,10*ROW('Sanitation Data'!G158))),'Data Summary'!DE164="Yes"),100-OFFSET('Sanitation Data'!$G$5,0,10*ROW('Sanitation Data'!G158)),NA())</f>
        <v>#N/A</v>
      </c>
      <c r="AQ164" s="103" t="e">
        <f ca="true">+IF(AND(ISNUMBER(OFFSET('Sanitation Data'!$G$7,0,10*ROW('Sanitation Data'!G158))),'Data Summary'!DF164="Yes"),OFFSET('Sanitation Data'!$G$7,0,10*ROW('Sanitation Data'!G158)),NA())</f>
        <v>#N/A</v>
      </c>
      <c r="AR164" s="103" t="e">
        <f ca="true">+IF(AND(ISNUMBER(OFFSET('Sanitation Data'!$G$11,0,10*ROW('Sanitation Data'!G158))),'Data Summary'!DG164="Yes"),OFFSET('Sanitation Data'!$G$11,0,10*ROW('Sanitation Data'!G158)),NA())</f>
        <v>#N/A</v>
      </c>
      <c r="AS164" s="103" t="e">
        <f ca="true">+IF(AND(ISNUMBER(OFFSET('Sanitation Data'!$G$12,0,10*ROW('Sanitation Data'!G158))),'Data Summary'!DH164="Yes"),OFFSET('Sanitation Data'!$G$12,0,10*ROW('Sanitation Data'!G158)),NA())</f>
        <v>#N/A</v>
      </c>
      <c r="AT164" s="103" t="e">
        <f ca="true">+IF(AND(ISNUMBER(OFFSET('Sanitation Data'!$G$13,0,10*ROW('Sanitation Data'!G158))),'Data Summary'!DI164="Yes"),OFFSET('Sanitation Data'!$G$13,0,10*ROW('Sanitation Data'!G158)),NA())</f>
        <v>#N/A</v>
      </c>
      <c r="AU164" s="103" t="e">
        <f ca="true">+IF(AND(ISNUMBER(OFFSET('Sanitation Data'!$H$5,0,10*ROW('Sanitation Data'!H158))),'Data Summary'!DJ164="Yes"),100-OFFSET('Sanitation Data'!$H$5,0,10*ROW('Sanitation Data'!H158)),NA())</f>
        <v>#N/A</v>
      </c>
      <c r="AV164" s="103" t="e">
        <f ca="true">+IF(AND(ISNUMBER(OFFSET('Sanitation Data'!$H$7,0,10*ROW('Sanitation Data'!H158))),'Data Summary'!DK164="Yes"),OFFSET('Sanitation Data'!$H$7,0,10*ROW('Sanitation Data'!H158)),NA())</f>
        <v>#N/A</v>
      </c>
      <c r="AW164" s="103" t="e">
        <f ca="true">+IF(AND(ISNUMBER(OFFSET('Sanitation Data'!$H$11,0,10*ROW('Sanitation Data'!H158))),'Data Summary'!DL164="Yes"),OFFSET('Sanitation Data'!$H$11,0,10*ROW('Sanitation Data'!H158)),NA())</f>
        <v>#N/A</v>
      </c>
      <c r="AX164" s="103" t="e">
        <f ca="true">+IF(AND(ISNUMBER(OFFSET('Sanitation Data'!$H$12,0,10*ROW('Sanitation Data'!H158))),'Data Summary'!DM164="Yes"),OFFSET('Sanitation Data'!$H$12,0,10*ROW('Sanitation Data'!H158)),NA())</f>
        <v>#N/A</v>
      </c>
      <c r="AY164" s="103" t="e">
        <f ca="true">+IF(AND(ISNUMBER(OFFSET('Sanitation Data'!$H$13,0,10*ROW('Sanitation Data'!H158))),'Data Summary'!DN164="Yes"),OFFSET('Sanitation Data'!$H$13,0,10*ROW('Sanitation Data'!H158)),NA())</f>
        <v>#N/A</v>
      </c>
      <c r="AZ164" s="108" t="e">
        <f ca="true">+IF(AND(ISNUMBER(OFFSET('Hygiene Data'!$C$6,0,10*ROW('Hygiene Data'!C158))),'Data Summary'!DO164="Yes"),OFFSET('Hygiene Data'!$C$6,0,10*ROW('Hygiene Data'!C158)),NA())</f>
        <v>#N/A</v>
      </c>
      <c r="BA164" s="108" t="e">
        <f ca="true">+IF(AND(ISNUMBER(OFFSET('Hygiene Data'!$C$8,0,10*ROW('Hygiene Data'!C158))),'Data Summary'!DP164="Yes"),OFFSET('Hygiene Data'!$C$8,0,10*ROW('Hygiene Data'!C158)),NA())</f>
        <v>#N/A</v>
      </c>
      <c r="BB164" s="108" t="e">
        <f ca="true">+IF(AND(ISNUMBER(OFFSET('Hygiene Data'!$C$10,0,10*ROW('Hygiene Data'!C158))),'Data Summary'!DQ164="Yes"),OFFSET('Hygiene Data'!$C$10,0,10*ROW('Hygiene Data'!C158)),NA())</f>
        <v>#N/A</v>
      </c>
      <c r="BC164" s="108" t="e">
        <f ca="true">+IF(AND(ISNUMBER(OFFSET('Hygiene Data'!$D$6,0,10*ROW('Hygiene Data'!D158))),'Data Summary'!DR164="Yes"),OFFSET('Hygiene Data'!$D$6,0,10*ROW('Hygiene Data'!D158)),NA())</f>
        <v>#N/A</v>
      </c>
      <c r="BD164" s="108" t="e">
        <f ca="true">+IF(AND(ISNUMBER(OFFSET('Hygiene Data'!$D$8,0,10*ROW('Hygiene Data'!D158))),'Data Summary'!DS164="Yes"),OFFSET('Hygiene Data'!$D$8,0,10*ROW('Hygiene Data'!D158)),NA())</f>
        <v>#N/A</v>
      </c>
      <c r="BE164" s="108" t="e">
        <f ca="true">+IF(AND(ISNUMBER(OFFSET('Hygiene Data'!$D$10,0,10*ROW('Hygiene Data'!D158))),'Data Summary'!DT164="Yes"),OFFSET('Hygiene Data'!$D$10,0,10*ROW('Hygiene Data'!D158)),NA())</f>
        <v>#N/A</v>
      </c>
      <c r="BF164" s="108" t="e">
        <f ca="true">+IF(AND(ISNUMBER(OFFSET('Hygiene Data'!$E$6,0,10*ROW('Hygiene Data'!E158))),'Data Summary'!DU164="Yes"),OFFSET('Hygiene Data'!$E$6,0,10*ROW('Hygiene Data'!E158)),NA())</f>
        <v>#N/A</v>
      </c>
      <c r="BG164" s="108" t="e">
        <f ca="true">+IF(AND(ISNUMBER(OFFSET('Hygiene Data'!$E$8,0,10*ROW('Hygiene Data'!E158))),'Data Summary'!DV164="Yes"),OFFSET('Hygiene Data'!$E$8,0,10*ROW('Hygiene Data'!E158)),NA())</f>
        <v>#N/A</v>
      </c>
      <c r="BH164" s="108" t="e">
        <f ca="true">+IF(AND(ISNUMBER(OFFSET('Hygiene Data'!$E$10,0,10*ROW('Hygiene Data'!E158))),'Data Summary'!DW164="Yes"),OFFSET('Hygiene Data'!$E$10,0,10*ROW('Hygiene Data'!E158)),NA())</f>
        <v>#N/A</v>
      </c>
      <c r="BI164" s="108" t="e">
        <f ca="true">+IF(AND(ISNUMBER(OFFSET('Hygiene Data'!$F$6,0,10*ROW('Hygiene Data'!F158))),'Data Summary'!DX164="Yes"),OFFSET('Hygiene Data'!$F$6,0,10*ROW('Hygiene Data'!F158)),NA())</f>
        <v>#N/A</v>
      </c>
      <c r="BJ164" s="108" t="e">
        <f ca="true">+IF(AND(ISNUMBER(OFFSET('Hygiene Data'!$F$8,0,10*ROW('Hygiene Data'!F158))),'Data Summary'!DY164="Yes"),OFFSET('Hygiene Data'!$F$8,0,10*ROW('Hygiene Data'!F158)),NA())</f>
        <v>#N/A</v>
      </c>
      <c r="BK164" s="108" t="e">
        <f ca="true">+IF(AND(ISNUMBER(OFFSET('Hygiene Data'!$F$10,0,10*ROW('Hygiene Data'!F158))),'Data Summary'!DZ164="Yes"),OFFSET('Hygiene Data'!$F$10,0,10*ROW('Hygiene Data'!F158)),NA())</f>
        <v>#N/A</v>
      </c>
      <c r="BL164" s="108" t="e">
        <f ca="true">+IF(AND(ISNUMBER(OFFSET('Hygiene Data'!$G$6,0,10*ROW('Hygiene Data'!G158))),'Data Summary'!EA164="Yes"),OFFSET('Hygiene Data'!$G$6,0,10*ROW('Hygiene Data'!G158)),NA())</f>
        <v>#N/A</v>
      </c>
      <c r="BM164" s="108" t="e">
        <f ca="true">+IF(AND(ISNUMBER(OFFSET('Hygiene Data'!$G$8,0,10*ROW('Hygiene Data'!G158))),'Data Summary'!EB164="Yes"),OFFSET('Hygiene Data'!$G$8,0,10*ROW('Hygiene Data'!G158)),NA())</f>
        <v>#N/A</v>
      </c>
      <c r="BN164" s="108" t="e">
        <f ca="true">+IF(AND(ISNUMBER(OFFSET('Hygiene Data'!$G$10,0,10*ROW('Hygiene Data'!G158))),'Data Summary'!EC164="Yes"),OFFSET('Hygiene Data'!$G$10,0,10*ROW('Hygiene Data'!G158)),NA())</f>
        <v>#N/A</v>
      </c>
      <c r="BO164" s="108" t="e">
        <f ca="true">+IF(AND(ISNUMBER(OFFSET('Hygiene Data'!$H$6,0,10*ROW('Hygiene Data'!H158))),'Data Summary'!ED164="Yes"),OFFSET('Hygiene Data'!$H$6,0,10*ROW('Hygiene Data'!H158)),NA())</f>
        <v>#N/A</v>
      </c>
      <c r="BP164" s="108" t="e">
        <f ca="true">+IF(AND(ISNUMBER(OFFSET('Hygiene Data'!$H$8,0,10*ROW('Hygiene Data'!H158))),'Data Summary'!EE164="Yes"),OFFSET('Hygiene Data'!$H$8,0,10*ROW('Hygiene Data'!H158)),NA())</f>
        <v>#N/A</v>
      </c>
      <c r="BQ164" s="108" t="e">
        <f ca="true">+IF(AND(ISNUMBER(OFFSET('Hygiene Data'!$H$10,0,10*ROW('Hygiene Data'!H158))),'Data Summary'!EF164="Yes"),OFFSET('Hygiene Data'!$H$10,0,10*ROW('Hygiene Data'!H158)),NA())</f>
        <v>#N/A</v>
      </c>
    </row>
    <row r="165" x14ac:dyDescent="0.2">
      <c r="A165" s="56" t="e">
        <f ca="true">+IF(OFFSET('Water Data'!$B$1,0,10*ROW('Water Data'!B159))="",NA(),OFFSET('Water Data'!$B$1,0,10*ROW('Water Data'!B159)))</f>
        <v>#N/A</v>
      </c>
      <c r="B165" s="56" t="e">
        <f ca="true">+IF(OFFSET('Water Data'!$A$3,0,10*ROW('Water Data'!A162))="",NA(),OFFSET('Water Data'!$A$3,0,10*ROW('Water Data'!A162)))</f>
        <v>#N/A</v>
      </c>
      <c r="C165" s="56" t="e">
        <f ca="true">+IF(OFFSET('Water Data'!$C$3,0,10*ROW('Water Data'!C162))="",NA(),OFFSET('Water Data'!$C$3,0,10*ROW('Water Data'!C162)))</f>
        <v>#N/A</v>
      </c>
      <c r="D165" s="57" t="e">
        <f ca="true">+IF(AND(ISNUMBER(OFFSET('Water Data'!$C$5,0,10*ROW('Water Data'!C159))),'Data Summary'!BS165="Yes"),100-OFFSET('Water Data'!$C$5,0,10*ROW('Water Data'!C159)),NA())</f>
        <v>#N/A</v>
      </c>
      <c r="E165" s="57" t="e">
        <f ca="true">+IF(AND(ISNUMBER(OFFSET('Water Data'!$C$7,0,10*ROW('Water Data'!C159))),'Data Summary'!BT165="Yes"),OFFSET('Water Data'!$C$7,0,10*ROW('Water Data'!C159)),NA())</f>
        <v>#N/A</v>
      </c>
      <c r="F165" s="57" t="e">
        <f ca="true">+IF(AND(ISNUMBER(OFFSET('Water Data'!$C$10,0,10*ROW('Water Data'!C159))),'Data Summary'!BU165="Yes"),OFFSET('Water Data'!$C$10,0,10*ROW('Water Data'!C159)),NA())</f>
        <v>#N/A</v>
      </c>
      <c r="G165" s="57" t="e">
        <f ca="true">+IF(AND(ISNUMBER(OFFSET('Water Data'!$D$5,0,10*ROW('Water Data'!D159))),'Data Summary'!BV165="Yes"),100-OFFSET('Water Data'!$D$5,0,10*ROW('Water Data'!D159)),NA())</f>
        <v>#N/A</v>
      </c>
      <c r="H165" s="57" t="e">
        <f ca="true">+IF(AND(ISNUMBER(OFFSET('Water Data'!$D$7,0,10*ROW('Water Data'!D159))),'Data Summary'!BW165="Yes"),OFFSET('Water Data'!$D$7,0,10*ROW('Water Data'!D159)),NA())</f>
        <v>#N/A</v>
      </c>
      <c r="I165" s="57" t="e">
        <f ca="true">+IF(AND(ISNUMBER(OFFSET('Water Data'!$D$10,0,10*ROW('Water Data'!D159))),'Data Summary'!BX165="Yes"),OFFSET('Water Data'!$D$10,0,10*ROW('Water Data'!D159)),NA())</f>
        <v>#N/A</v>
      </c>
      <c r="J165" s="57" t="e">
        <f ca="true">+IF(AND(ISNUMBER(OFFSET('Water Data'!$E$5,0,10*ROW('Water Data'!E159))),'Data Summary'!BY165="Yes"),100-OFFSET('Water Data'!$E$5,0,10*ROW('Water Data'!E159)),NA())</f>
        <v>#N/A</v>
      </c>
      <c r="K165" s="57" t="e">
        <f ca="true">+IF(AND(ISNUMBER(OFFSET('Water Data'!$E$7,0,10*ROW('Water Data'!E159))),'Data Summary'!BZ165="Yes"),OFFSET('Water Data'!$E$7,0,10*ROW('Water Data'!E159)),NA())</f>
        <v>#N/A</v>
      </c>
      <c r="L165" s="57" t="e">
        <f ca="true">+IF(AND(ISNUMBER(OFFSET('Water Data'!$E$10,0,10*ROW('Water Data'!E159))),'Data Summary'!CA165="Yes"),OFFSET('Water Data'!$E$10,0,10*ROW('Water Data'!E159)),NA())</f>
        <v>#N/A</v>
      </c>
      <c r="M165" s="57" t="e">
        <f ca="true">+IF(AND(ISNUMBER(OFFSET('Water Data'!$F$5,0,10*ROW('Water Data'!F159))),'Data Summary'!CB165="Yes"),100-OFFSET('Water Data'!$F$5,0,10*ROW('Water Data'!F159)),NA())</f>
        <v>#N/A</v>
      </c>
      <c r="N165" s="57" t="e">
        <f ca="true">+IF(AND(ISNUMBER(OFFSET('Water Data'!$F$7,0,10*ROW('Water Data'!F159))),'Data Summary'!CC165="Yes"),OFFSET('Water Data'!$F$7,0,10*ROW('Water Data'!F159)),NA())</f>
        <v>#N/A</v>
      </c>
      <c r="O165" s="57" t="e">
        <f ca="true">+IF(AND(ISNUMBER(OFFSET('Water Data'!$F$10,0,10*ROW('Water Data'!F159))),'Data Summary'!CD165="Yes"),OFFSET('Water Data'!$F$10,0,10*ROW('Water Data'!F159)),NA())</f>
        <v>#N/A</v>
      </c>
      <c r="P165" s="57" t="e">
        <f ca="true">+IF(AND(ISNUMBER(OFFSET('Water Data'!$G$5,0,10*ROW('Water Data'!G159))),'Data Summary'!CE165="Yes"),100-OFFSET('Water Data'!$G$5,0,10*ROW('Water Data'!G159)),NA())</f>
        <v>#N/A</v>
      </c>
      <c r="Q165" s="57" t="e">
        <f ca="true">+IF(AND(ISNUMBER(OFFSET('Water Data'!$G$7,0,10*ROW('Water Data'!G159))),'Data Summary'!CF165="Yes"),OFFSET('Water Data'!$G$7,0,10*ROW('Water Data'!G159)),NA())</f>
        <v>#N/A</v>
      </c>
      <c r="R165" s="57" t="e">
        <f ca="true">+IF(AND(ISNUMBER(OFFSET('Water Data'!$G$10,0,10*ROW('Water Data'!G159))),'Data Summary'!CG165="Yes"),OFFSET('Water Data'!$G$10,0,10*ROW('Water Data'!G159)),NA())</f>
        <v>#N/A</v>
      </c>
      <c r="S165" s="57" t="e">
        <f ca="true">+IF(AND(ISNUMBER(OFFSET('Water Data'!$H$5,0,10*ROW('Water Data'!H159))),'Data Summary'!CH165="Yes"),100-OFFSET('Water Data'!$H$5,0,10*ROW('Water Data'!H159)),NA())</f>
        <v>#N/A</v>
      </c>
      <c r="T165" s="57" t="e">
        <f ca="true">+IF(AND(ISNUMBER(OFFSET('Water Data'!$H$7,0,10*ROW('Water Data'!H159))),'Data Summary'!CI165="Yes"),OFFSET('Water Data'!$H$7,0,10*ROW('Water Data'!H159)),NA())</f>
        <v>#N/A</v>
      </c>
      <c r="U165" s="57" t="e">
        <f ca="true">+IF(AND(ISNUMBER(OFFSET('Water Data'!$H$10,0,10*ROW('Water Data'!H159))),'Data Summary'!CJ165="Yes"),OFFSET('Water Data'!$H$10,0,10*ROW('Water Data'!H159)),NA())</f>
        <v>#N/A</v>
      </c>
      <c r="V165" s="103" t="e">
        <f ca="true">+IF(AND(ISNUMBER(OFFSET('Sanitation Data'!$C$5,0,10*ROW('Sanitation Data'!C159))),'Data Summary'!CK165="Yes"),100-OFFSET('Sanitation Data'!$C$5,0,10*ROW('Sanitation Data'!C159)),NA())</f>
        <v>#N/A</v>
      </c>
      <c r="W165" s="103" t="e">
        <f ca="true">+IF(AND(ISNUMBER(OFFSET('Sanitation Data'!$C$7,0,10*ROW('Sanitation Data'!C159))),'Data Summary'!CL165="Yes"),OFFSET('Sanitation Data'!$C$7,0,10*ROW('Sanitation Data'!C159)),NA())</f>
        <v>#N/A</v>
      </c>
      <c r="X165" s="103" t="e">
        <f ca="true">+IF(AND(ISNUMBER(OFFSET('Sanitation Data'!$C$11,0,10*ROW('Sanitation Data'!C159))),'Data Summary'!CM165="Yes"),OFFSET('Sanitation Data'!$C$11,0,10*ROW('Sanitation Data'!C159)),NA())</f>
        <v>#N/A</v>
      </c>
      <c r="Y165" s="103" t="e">
        <f ca="true">+IF(AND(ISNUMBER(OFFSET('Sanitation Data'!$C$12,0,10*ROW('Sanitation Data'!C159))),'Data Summary'!CN165="Yes"),OFFSET('Sanitation Data'!$C$12,0,10*ROW('Sanitation Data'!C159)),NA())</f>
        <v>#N/A</v>
      </c>
      <c r="Z165" s="103" t="e">
        <f ca="true">+IF(AND(ISNUMBER(OFFSET('Sanitation Data'!$C$13,0,10*ROW('Sanitation Data'!C159))),'Data Summary'!CO165="Yes"),OFFSET('Sanitation Data'!$C$13,0,10*ROW('Sanitation Data'!C159)),NA())</f>
        <v>#N/A</v>
      </c>
      <c r="AA165" s="103" t="e">
        <f ca="true">+IF(AND(ISNUMBER(OFFSET('Sanitation Data'!$D$5,0,10*ROW('Sanitation Data'!D159))),'Data Summary'!CP165="Yes"),100-OFFSET('Sanitation Data'!$D$5,0,10*ROW('Sanitation Data'!D159)),NA())</f>
        <v>#N/A</v>
      </c>
      <c r="AB165" s="103" t="e">
        <f ca="true">+IF(AND(ISNUMBER(OFFSET('Sanitation Data'!$D$7,0,10*ROW('Sanitation Data'!D159))),'Data Summary'!CQ165="Yes"),OFFSET('Sanitation Data'!$D$7,0,10*ROW('Sanitation Data'!D159)),NA())</f>
        <v>#N/A</v>
      </c>
      <c r="AC165" s="103" t="e">
        <f ca="true">+IF(AND(ISNUMBER(OFFSET('Sanitation Data'!$D$11,0,10*ROW('Sanitation Data'!D159))),'Data Summary'!CR165="Yes"),OFFSET('Sanitation Data'!$D$11,0,10*ROW('Sanitation Data'!D159)),NA())</f>
        <v>#N/A</v>
      </c>
      <c r="AD165" s="103" t="e">
        <f ca="true">+IF(AND(ISNUMBER(OFFSET('Sanitation Data'!$D$12,0,10*ROW('Sanitation Data'!D159))),'Data Summary'!CS165="Yes"),OFFSET('Sanitation Data'!$D$12,0,10*ROW('Sanitation Data'!D159)),NA())</f>
        <v>#N/A</v>
      </c>
      <c r="AE165" s="103" t="e">
        <f ca="true">+IF(AND(ISNUMBER(OFFSET('Sanitation Data'!$D$13,0,10*ROW('Sanitation Data'!D159))),'Data Summary'!CT165="Yes"),OFFSET('Sanitation Data'!$D$13,0,10*ROW('Sanitation Data'!D159)),NA())</f>
        <v>#N/A</v>
      </c>
      <c r="AF165" s="103" t="e">
        <f ca="true">+IF(AND(ISNUMBER(OFFSET('Sanitation Data'!$E$5,0,10*ROW('Sanitation Data'!E159))),'Data Summary'!CU165="Yes"),100-OFFSET('Sanitation Data'!$E$5,0,10*ROW('Sanitation Data'!E159)),NA())</f>
        <v>#N/A</v>
      </c>
      <c r="AG165" s="103" t="e">
        <f ca="true">+IF(AND(ISNUMBER(OFFSET('Sanitation Data'!$E$7,0,10*ROW('Sanitation Data'!E159))),'Data Summary'!CV165="Yes"),OFFSET('Sanitation Data'!$E$7,0,10*ROW('Sanitation Data'!E159)),NA())</f>
        <v>#N/A</v>
      </c>
      <c r="AH165" s="103" t="e">
        <f ca="true">+IF(AND(ISNUMBER(OFFSET('Sanitation Data'!$E$11,0,10*ROW('Sanitation Data'!E159))),'Data Summary'!CW165="Yes"),OFFSET('Sanitation Data'!$E$11,0,10*ROW('Sanitation Data'!E159)),NA())</f>
        <v>#N/A</v>
      </c>
      <c r="AI165" s="103" t="e">
        <f ca="true">+IF(AND(ISNUMBER(OFFSET('Sanitation Data'!$E$12,0,10*ROW('Sanitation Data'!E159))),'Data Summary'!CX165="Yes"),OFFSET('Sanitation Data'!$E$12,0,10*ROW('Sanitation Data'!E159)),NA())</f>
        <v>#N/A</v>
      </c>
      <c r="AJ165" s="103" t="e">
        <f ca="true">+IF(AND(ISNUMBER(OFFSET('Sanitation Data'!$E$13,0,10*ROW('Sanitation Data'!E159))),'Data Summary'!CY165="Yes"),OFFSET('Sanitation Data'!$E$13,0,10*ROW('Sanitation Data'!E159)),NA())</f>
        <v>#N/A</v>
      </c>
      <c r="AK165" s="103" t="e">
        <f ca="true">+IF(AND(ISNUMBER(OFFSET('Sanitation Data'!$F$5,0,10*ROW('Sanitation Data'!F159))),'Data Summary'!CZ165="Yes"),100-OFFSET('Sanitation Data'!$F$5,0,10*ROW('Sanitation Data'!F159)),NA())</f>
        <v>#N/A</v>
      </c>
      <c r="AL165" s="103" t="e">
        <f ca="true">+IF(AND(ISNUMBER(OFFSET('Sanitation Data'!$F$7,0,10*ROW('Sanitation Data'!F159))),'Data Summary'!DA165="Yes"),OFFSET('Sanitation Data'!$F$7,0,10*ROW('Sanitation Data'!F159)),NA())</f>
        <v>#N/A</v>
      </c>
      <c r="AM165" s="103" t="e">
        <f ca="true">+IF(AND(ISNUMBER(OFFSET('Sanitation Data'!$F$11,0,10*ROW('Sanitation Data'!F159))),'Data Summary'!DB165="Yes"),OFFSET('Sanitation Data'!$F$11,0,10*ROW('Sanitation Data'!F159)),NA())</f>
        <v>#N/A</v>
      </c>
      <c r="AN165" s="103" t="e">
        <f ca="true">+IF(AND(ISNUMBER(OFFSET('Sanitation Data'!$F$12,0,10*ROW('Sanitation Data'!F159))),'Data Summary'!DC165="Yes"),OFFSET('Sanitation Data'!$F$12,0,10*ROW('Sanitation Data'!F159)),NA())</f>
        <v>#N/A</v>
      </c>
      <c r="AO165" s="103" t="e">
        <f ca="true">+IF(AND(ISNUMBER(OFFSET('Sanitation Data'!$F$13,0,10*ROW('Sanitation Data'!F159))),'Data Summary'!DD165="Yes"),OFFSET('Sanitation Data'!$F$13,0,10*ROW('Sanitation Data'!F159)),NA())</f>
        <v>#N/A</v>
      </c>
      <c r="AP165" s="103" t="e">
        <f ca="true">+IF(AND(ISNUMBER(OFFSET('Sanitation Data'!$G$5,0,10*ROW('Sanitation Data'!G159))),'Data Summary'!DE165="Yes"),100-OFFSET('Sanitation Data'!$G$5,0,10*ROW('Sanitation Data'!G159)),NA())</f>
        <v>#N/A</v>
      </c>
      <c r="AQ165" s="103" t="e">
        <f ca="true">+IF(AND(ISNUMBER(OFFSET('Sanitation Data'!$G$7,0,10*ROW('Sanitation Data'!G159))),'Data Summary'!DF165="Yes"),OFFSET('Sanitation Data'!$G$7,0,10*ROW('Sanitation Data'!G159)),NA())</f>
        <v>#N/A</v>
      </c>
      <c r="AR165" s="103" t="e">
        <f ca="true">+IF(AND(ISNUMBER(OFFSET('Sanitation Data'!$G$11,0,10*ROW('Sanitation Data'!G159))),'Data Summary'!DG165="Yes"),OFFSET('Sanitation Data'!$G$11,0,10*ROW('Sanitation Data'!G159)),NA())</f>
        <v>#N/A</v>
      </c>
      <c r="AS165" s="103" t="e">
        <f ca="true">+IF(AND(ISNUMBER(OFFSET('Sanitation Data'!$G$12,0,10*ROW('Sanitation Data'!G159))),'Data Summary'!DH165="Yes"),OFFSET('Sanitation Data'!$G$12,0,10*ROW('Sanitation Data'!G159)),NA())</f>
        <v>#N/A</v>
      </c>
      <c r="AT165" s="103" t="e">
        <f ca="true">+IF(AND(ISNUMBER(OFFSET('Sanitation Data'!$G$13,0,10*ROW('Sanitation Data'!G159))),'Data Summary'!DI165="Yes"),OFFSET('Sanitation Data'!$G$13,0,10*ROW('Sanitation Data'!G159)),NA())</f>
        <v>#N/A</v>
      </c>
      <c r="AU165" s="103" t="e">
        <f ca="true">+IF(AND(ISNUMBER(OFFSET('Sanitation Data'!$H$5,0,10*ROW('Sanitation Data'!H159))),'Data Summary'!DJ165="Yes"),100-OFFSET('Sanitation Data'!$H$5,0,10*ROW('Sanitation Data'!H159)),NA())</f>
        <v>#N/A</v>
      </c>
      <c r="AV165" s="103" t="e">
        <f ca="true">+IF(AND(ISNUMBER(OFFSET('Sanitation Data'!$H$7,0,10*ROW('Sanitation Data'!H159))),'Data Summary'!DK165="Yes"),OFFSET('Sanitation Data'!$H$7,0,10*ROW('Sanitation Data'!H159)),NA())</f>
        <v>#N/A</v>
      </c>
      <c r="AW165" s="103" t="e">
        <f ca="true">+IF(AND(ISNUMBER(OFFSET('Sanitation Data'!$H$11,0,10*ROW('Sanitation Data'!H159))),'Data Summary'!DL165="Yes"),OFFSET('Sanitation Data'!$H$11,0,10*ROW('Sanitation Data'!H159)),NA())</f>
        <v>#N/A</v>
      </c>
      <c r="AX165" s="103" t="e">
        <f ca="true">+IF(AND(ISNUMBER(OFFSET('Sanitation Data'!$H$12,0,10*ROW('Sanitation Data'!H159))),'Data Summary'!DM165="Yes"),OFFSET('Sanitation Data'!$H$12,0,10*ROW('Sanitation Data'!H159)),NA())</f>
        <v>#N/A</v>
      </c>
      <c r="AY165" s="103" t="e">
        <f ca="true">+IF(AND(ISNUMBER(OFFSET('Sanitation Data'!$H$13,0,10*ROW('Sanitation Data'!H159))),'Data Summary'!DN165="Yes"),OFFSET('Sanitation Data'!$H$13,0,10*ROW('Sanitation Data'!H159)),NA())</f>
        <v>#N/A</v>
      </c>
      <c r="AZ165" s="108" t="e">
        <f ca="true">+IF(AND(ISNUMBER(OFFSET('Hygiene Data'!$C$6,0,10*ROW('Hygiene Data'!C159))),'Data Summary'!DO165="Yes"),OFFSET('Hygiene Data'!$C$6,0,10*ROW('Hygiene Data'!C159)),NA())</f>
        <v>#N/A</v>
      </c>
      <c r="BA165" s="108" t="e">
        <f ca="true">+IF(AND(ISNUMBER(OFFSET('Hygiene Data'!$C$8,0,10*ROW('Hygiene Data'!C159))),'Data Summary'!DP165="Yes"),OFFSET('Hygiene Data'!$C$8,0,10*ROW('Hygiene Data'!C159)),NA())</f>
        <v>#N/A</v>
      </c>
      <c r="BB165" s="108" t="e">
        <f ca="true">+IF(AND(ISNUMBER(OFFSET('Hygiene Data'!$C$10,0,10*ROW('Hygiene Data'!C159))),'Data Summary'!DQ165="Yes"),OFFSET('Hygiene Data'!$C$10,0,10*ROW('Hygiene Data'!C159)),NA())</f>
        <v>#N/A</v>
      </c>
      <c r="BC165" s="108" t="e">
        <f ca="true">+IF(AND(ISNUMBER(OFFSET('Hygiene Data'!$D$6,0,10*ROW('Hygiene Data'!D159))),'Data Summary'!DR165="Yes"),OFFSET('Hygiene Data'!$D$6,0,10*ROW('Hygiene Data'!D159)),NA())</f>
        <v>#N/A</v>
      </c>
      <c r="BD165" s="108" t="e">
        <f ca="true">+IF(AND(ISNUMBER(OFFSET('Hygiene Data'!$D$8,0,10*ROW('Hygiene Data'!D159))),'Data Summary'!DS165="Yes"),OFFSET('Hygiene Data'!$D$8,0,10*ROW('Hygiene Data'!D159)),NA())</f>
        <v>#N/A</v>
      </c>
      <c r="BE165" s="108" t="e">
        <f ca="true">+IF(AND(ISNUMBER(OFFSET('Hygiene Data'!$D$10,0,10*ROW('Hygiene Data'!D159))),'Data Summary'!DT165="Yes"),OFFSET('Hygiene Data'!$D$10,0,10*ROW('Hygiene Data'!D159)),NA())</f>
        <v>#N/A</v>
      </c>
      <c r="BF165" s="108" t="e">
        <f ca="true">+IF(AND(ISNUMBER(OFFSET('Hygiene Data'!$E$6,0,10*ROW('Hygiene Data'!E159))),'Data Summary'!DU165="Yes"),OFFSET('Hygiene Data'!$E$6,0,10*ROW('Hygiene Data'!E159)),NA())</f>
        <v>#N/A</v>
      </c>
      <c r="BG165" s="108" t="e">
        <f ca="true">+IF(AND(ISNUMBER(OFFSET('Hygiene Data'!$E$8,0,10*ROW('Hygiene Data'!E159))),'Data Summary'!DV165="Yes"),OFFSET('Hygiene Data'!$E$8,0,10*ROW('Hygiene Data'!E159)),NA())</f>
        <v>#N/A</v>
      </c>
      <c r="BH165" s="108" t="e">
        <f ca="true">+IF(AND(ISNUMBER(OFFSET('Hygiene Data'!$E$10,0,10*ROW('Hygiene Data'!E159))),'Data Summary'!DW165="Yes"),OFFSET('Hygiene Data'!$E$10,0,10*ROW('Hygiene Data'!E159)),NA())</f>
        <v>#N/A</v>
      </c>
      <c r="BI165" s="108" t="e">
        <f ca="true">+IF(AND(ISNUMBER(OFFSET('Hygiene Data'!$F$6,0,10*ROW('Hygiene Data'!F159))),'Data Summary'!DX165="Yes"),OFFSET('Hygiene Data'!$F$6,0,10*ROW('Hygiene Data'!F159)),NA())</f>
        <v>#N/A</v>
      </c>
      <c r="BJ165" s="108" t="e">
        <f ca="true">+IF(AND(ISNUMBER(OFFSET('Hygiene Data'!$F$8,0,10*ROW('Hygiene Data'!F159))),'Data Summary'!DY165="Yes"),OFFSET('Hygiene Data'!$F$8,0,10*ROW('Hygiene Data'!F159)),NA())</f>
        <v>#N/A</v>
      </c>
      <c r="BK165" s="108" t="e">
        <f ca="true">+IF(AND(ISNUMBER(OFFSET('Hygiene Data'!$F$10,0,10*ROW('Hygiene Data'!F159))),'Data Summary'!DZ165="Yes"),OFFSET('Hygiene Data'!$F$10,0,10*ROW('Hygiene Data'!F159)),NA())</f>
        <v>#N/A</v>
      </c>
      <c r="BL165" s="108" t="e">
        <f ca="true">+IF(AND(ISNUMBER(OFFSET('Hygiene Data'!$G$6,0,10*ROW('Hygiene Data'!G159))),'Data Summary'!EA165="Yes"),OFFSET('Hygiene Data'!$G$6,0,10*ROW('Hygiene Data'!G159)),NA())</f>
        <v>#N/A</v>
      </c>
      <c r="BM165" s="108" t="e">
        <f ca="true">+IF(AND(ISNUMBER(OFFSET('Hygiene Data'!$G$8,0,10*ROW('Hygiene Data'!G159))),'Data Summary'!EB165="Yes"),OFFSET('Hygiene Data'!$G$8,0,10*ROW('Hygiene Data'!G159)),NA())</f>
        <v>#N/A</v>
      </c>
      <c r="BN165" s="108" t="e">
        <f ca="true">+IF(AND(ISNUMBER(OFFSET('Hygiene Data'!$G$10,0,10*ROW('Hygiene Data'!G159))),'Data Summary'!EC165="Yes"),OFFSET('Hygiene Data'!$G$10,0,10*ROW('Hygiene Data'!G159)),NA())</f>
        <v>#N/A</v>
      </c>
      <c r="BO165" s="108" t="e">
        <f ca="true">+IF(AND(ISNUMBER(OFFSET('Hygiene Data'!$H$6,0,10*ROW('Hygiene Data'!H159))),'Data Summary'!ED165="Yes"),OFFSET('Hygiene Data'!$H$6,0,10*ROW('Hygiene Data'!H159)),NA())</f>
        <v>#N/A</v>
      </c>
      <c r="BP165" s="108" t="e">
        <f ca="true">+IF(AND(ISNUMBER(OFFSET('Hygiene Data'!$H$8,0,10*ROW('Hygiene Data'!H159))),'Data Summary'!EE165="Yes"),OFFSET('Hygiene Data'!$H$8,0,10*ROW('Hygiene Data'!H159)),NA())</f>
        <v>#N/A</v>
      </c>
      <c r="BQ165" s="108" t="e">
        <f ca="true">+IF(AND(ISNUMBER(OFFSET('Hygiene Data'!$H$10,0,10*ROW('Hygiene Data'!H159))),'Data Summary'!EF165="Yes"),OFFSET('Hygiene Data'!$H$10,0,10*ROW('Hygiene Data'!H159)),NA())</f>
        <v>#N/A</v>
      </c>
    </row>
    <row r="166" x14ac:dyDescent="0.2">
      <c r="A166" s="56" t="e">
        <f ca="true">+IF(OFFSET('Water Data'!$B$1,0,10*ROW('Water Data'!B160))="",NA(),OFFSET('Water Data'!$B$1,0,10*ROW('Water Data'!B160)))</f>
        <v>#N/A</v>
      </c>
      <c r="B166" s="56" t="e">
        <f ca="true">+IF(OFFSET('Water Data'!$A$3,0,10*ROW('Water Data'!A163))="",NA(),OFFSET('Water Data'!$A$3,0,10*ROW('Water Data'!A163)))</f>
        <v>#N/A</v>
      </c>
      <c r="C166" s="56" t="e">
        <f ca="true">+IF(OFFSET('Water Data'!$C$3,0,10*ROW('Water Data'!C163))="",NA(),OFFSET('Water Data'!$C$3,0,10*ROW('Water Data'!C163)))</f>
        <v>#N/A</v>
      </c>
      <c r="D166" s="57" t="e">
        <f ca="true">+IF(AND(ISNUMBER(OFFSET('Water Data'!$C$5,0,10*ROW('Water Data'!C160))),'Data Summary'!BS166="Yes"),100-OFFSET('Water Data'!$C$5,0,10*ROW('Water Data'!C160)),NA())</f>
        <v>#N/A</v>
      </c>
      <c r="E166" s="57" t="e">
        <f ca="true">+IF(AND(ISNUMBER(OFFSET('Water Data'!$C$7,0,10*ROW('Water Data'!C160))),'Data Summary'!BT166="Yes"),OFFSET('Water Data'!$C$7,0,10*ROW('Water Data'!C160)),NA())</f>
        <v>#N/A</v>
      </c>
      <c r="F166" s="57" t="e">
        <f ca="true">+IF(AND(ISNUMBER(OFFSET('Water Data'!$C$10,0,10*ROW('Water Data'!C160))),'Data Summary'!BU166="Yes"),OFFSET('Water Data'!$C$10,0,10*ROW('Water Data'!C160)),NA())</f>
        <v>#N/A</v>
      </c>
      <c r="G166" s="57" t="e">
        <f ca="true">+IF(AND(ISNUMBER(OFFSET('Water Data'!$D$5,0,10*ROW('Water Data'!D160))),'Data Summary'!BV166="Yes"),100-OFFSET('Water Data'!$D$5,0,10*ROW('Water Data'!D160)),NA())</f>
        <v>#N/A</v>
      </c>
      <c r="H166" s="57" t="e">
        <f ca="true">+IF(AND(ISNUMBER(OFFSET('Water Data'!$D$7,0,10*ROW('Water Data'!D160))),'Data Summary'!BW166="Yes"),OFFSET('Water Data'!$D$7,0,10*ROW('Water Data'!D160)),NA())</f>
        <v>#N/A</v>
      </c>
      <c r="I166" s="57" t="e">
        <f ca="true">+IF(AND(ISNUMBER(OFFSET('Water Data'!$D$10,0,10*ROW('Water Data'!D160))),'Data Summary'!BX166="Yes"),OFFSET('Water Data'!$D$10,0,10*ROW('Water Data'!D160)),NA())</f>
        <v>#N/A</v>
      </c>
      <c r="J166" s="57" t="e">
        <f ca="true">+IF(AND(ISNUMBER(OFFSET('Water Data'!$E$5,0,10*ROW('Water Data'!E160))),'Data Summary'!BY166="Yes"),100-OFFSET('Water Data'!$E$5,0,10*ROW('Water Data'!E160)),NA())</f>
        <v>#N/A</v>
      </c>
      <c r="K166" s="57" t="e">
        <f ca="true">+IF(AND(ISNUMBER(OFFSET('Water Data'!$E$7,0,10*ROW('Water Data'!E160))),'Data Summary'!BZ166="Yes"),OFFSET('Water Data'!$E$7,0,10*ROW('Water Data'!E160)),NA())</f>
        <v>#N/A</v>
      </c>
      <c r="L166" s="57" t="e">
        <f ca="true">+IF(AND(ISNUMBER(OFFSET('Water Data'!$E$10,0,10*ROW('Water Data'!E160))),'Data Summary'!CA166="Yes"),OFFSET('Water Data'!$E$10,0,10*ROW('Water Data'!E160)),NA())</f>
        <v>#N/A</v>
      </c>
      <c r="M166" s="57" t="e">
        <f ca="true">+IF(AND(ISNUMBER(OFFSET('Water Data'!$F$5,0,10*ROW('Water Data'!F160))),'Data Summary'!CB166="Yes"),100-OFFSET('Water Data'!$F$5,0,10*ROW('Water Data'!F160)),NA())</f>
        <v>#N/A</v>
      </c>
      <c r="N166" s="57" t="e">
        <f ca="true">+IF(AND(ISNUMBER(OFFSET('Water Data'!$F$7,0,10*ROW('Water Data'!F160))),'Data Summary'!CC166="Yes"),OFFSET('Water Data'!$F$7,0,10*ROW('Water Data'!F160)),NA())</f>
        <v>#N/A</v>
      </c>
      <c r="O166" s="57" t="e">
        <f ca="true">+IF(AND(ISNUMBER(OFFSET('Water Data'!$F$10,0,10*ROW('Water Data'!F160))),'Data Summary'!CD166="Yes"),OFFSET('Water Data'!$F$10,0,10*ROW('Water Data'!F160)),NA())</f>
        <v>#N/A</v>
      </c>
      <c r="P166" s="57" t="e">
        <f ca="true">+IF(AND(ISNUMBER(OFFSET('Water Data'!$G$5,0,10*ROW('Water Data'!G160))),'Data Summary'!CE166="Yes"),100-OFFSET('Water Data'!$G$5,0,10*ROW('Water Data'!G160)),NA())</f>
        <v>#N/A</v>
      </c>
      <c r="Q166" s="57" t="e">
        <f ca="true">+IF(AND(ISNUMBER(OFFSET('Water Data'!$G$7,0,10*ROW('Water Data'!G160))),'Data Summary'!CF166="Yes"),OFFSET('Water Data'!$G$7,0,10*ROW('Water Data'!G160)),NA())</f>
        <v>#N/A</v>
      </c>
      <c r="R166" s="57" t="e">
        <f ca="true">+IF(AND(ISNUMBER(OFFSET('Water Data'!$G$10,0,10*ROW('Water Data'!G160))),'Data Summary'!CG166="Yes"),OFFSET('Water Data'!$G$10,0,10*ROW('Water Data'!G160)),NA())</f>
        <v>#N/A</v>
      </c>
      <c r="S166" s="57" t="e">
        <f ca="true">+IF(AND(ISNUMBER(OFFSET('Water Data'!$H$5,0,10*ROW('Water Data'!H160))),'Data Summary'!CH166="Yes"),100-OFFSET('Water Data'!$H$5,0,10*ROW('Water Data'!H160)),NA())</f>
        <v>#N/A</v>
      </c>
      <c r="T166" s="57" t="e">
        <f ca="true">+IF(AND(ISNUMBER(OFFSET('Water Data'!$H$7,0,10*ROW('Water Data'!H160))),'Data Summary'!CI166="Yes"),OFFSET('Water Data'!$H$7,0,10*ROW('Water Data'!H160)),NA())</f>
        <v>#N/A</v>
      </c>
      <c r="U166" s="57" t="e">
        <f ca="true">+IF(AND(ISNUMBER(OFFSET('Water Data'!$H$10,0,10*ROW('Water Data'!H160))),'Data Summary'!CJ166="Yes"),OFFSET('Water Data'!$H$10,0,10*ROW('Water Data'!H160)),NA())</f>
        <v>#N/A</v>
      </c>
      <c r="V166" s="103" t="e">
        <f ca="true">+IF(AND(ISNUMBER(OFFSET('Sanitation Data'!$C$5,0,10*ROW('Sanitation Data'!C160))),'Data Summary'!CK166="Yes"),100-OFFSET('Sanitation Data'!$C$5,0,10*ROW('Sanitation Data'!C160)),NA())</f>
        <v>#N/A</v>
      </c>
      <c r="W166" s="103" t="e">
        <f ca="true">+IF(AND(ISNUMBER(OFFSET('Sanitation Data'!$C$7,0,10*ROW('Sanitation Data'!C160))),'Data Summary'!CL166="Yes"),OFFSET('Sanitation Data'!$C$7,0,10*ROW('Sanitation Data'!C160)),NA())</f>
        <v>#N/A</v>
      </c>
      <c r="X166" s="103" t="e">
        <f ca="true">+IF(AND(ISNUMBER(OFFSET('Sanitation Data'!$C$11,0,10*ROW('Sanitation Data'!C160))),'Data Summary'!CM166="Yes"),OFFSET('Sanitation Data'!$C$11,0,10*ROW('Sanitation Data'!C160)),NA())</f>
        <v>#N/A</v>
      </c>
      <c r="Y166" s="103" t="e">
        <f ca="true">+IF(AND(ISNUMBER(OFFSET('Sanitation Data'!$C$12,0,10*ROW('Sanitation Data'!C160))),'Data Summary'!CN166="Yes"),OFFSET('Sanitation Data'!$C$12,0,10*ROW('Sanitation Data'!C160)),NA())</f>
        <v>#N/A</v>
      </c>
      <c r="Z166" s="103" t="e">
        <f ca="true">+IF(AND(ISNUMBER(OFFSET('Sanitation Data'!$C$13,0,10*ROW('Sanitation Data'!C160))),'Data Summary'!CO166="Yes"),OFFSET('Sanitation Data'!$C$13,0,10*ROW('Sanitation Data'!C160)),NA())</f>
        <v>#N/A</v>
      </c>
      <c r="AA166" s="103" t="e">
        <f ca="true">+IF(AND(ISNUMBER(OFFSET('Sanitation Data'!$D$5,0,10*ROW('Sanitation Data'!D160))),'Data Summary'!CP166="Yes"),100-OFFSET('Sanitation Data'!$D$5,0,10*ROW('Sanitation Data'!D160)),NA())</f>
        <v>#N/A</v>
      </c>
      <c r="AB166" s="103" t="e">
        <f ca="true">+IF(AND(ISNUMBER(OFFSET('Sanitation Data'!$D$7,0,10*ROW('Sanitation Data'!D160))),'Data Summary'!CQ166="Yes"),OFFSET('Sanitation Data'!$D$7,0,10*ROW('Sanitation Data'!D160)),NA())</f>
        <v>#N/A</v>
      </c>
      <c r="AC166" s="103" t="e">
        <f ca="true">+IF(AND(ISNUMBER(OFFSET('Sanitation Data'!$D$11,0,10*ROW('Sanitation Data'!D160))),'Data Summary'!CR166="Yes"),OFFSET('Sanitation Data'!$D$11,0,10*ROW('Sanitation Data'!D160)),NA())</f>
        <v>#N/A</v>
      </c>
      <c r="AD166" s="103" t="e">
        <f ca="true">+IF(AND(ISNUMBER(OFFSET('Sanitation Data'!$D$12,0,10*ROW('Sanitation Data'!D160))),'Data Summary'!CS166="Yes"),OFFSET('Sanitation Data'!$D$12,0,10*ROW('Sanitation Data'!D160)),NA())</f>
        <v>#N/A</v>
      </c>
      <c r="AE166" s="103" t="e">
        <f ca="true">+IF(AND(ISNUMBER(OFFSET('Sanitation Data'!$D$13,0,10*ROW('Sanitation Data'!D160))),'Data Summary'!CT166="Yes"),OFFSET('Sanitation Data'!$D$13,0,10*ROW('Sanitation Data'!D160)),NA())</f>
        <v>#N/A</v>
      </c>
      <c r="AF166" s="103" t="e">
        <f ca="true">+IF(AND(ISNUMBER(OFFSET('Sanitation Data'!$E$5,0,10*ROW('Sanitation Data'!E160))),'Data Summary'!CU166="Yes"),100-OFFSET('Sanitation Data'!$E$5,0,10*ROW('Sanitation Data'!E160)),NA())</f>
        <v>#N/A</v>
      </c>
      <c r="AG166" s="103" t="e">
        <f ca="true">+IF(AND(ISNUMBER(OFFSET('Sanitation Data'!$E$7,0,10*ROW('Sanitation Data'!E160))),'Data Summary'!CV166="Yes"),OFFSET('Sanitation Data'!$E$7,0,10*ROW('Sanitation Data'!E160)),NA())</f>
        <v>#N/A</v>
      </c>
      <c r="AH166" s="103" t="e">
        <f ca="true">+IF(AND(ISNUMBER(OFFSET('Sanitation Data'!$E$11,0,10*ROW('Sanitation Data'!E160))),'Data Summary'!CW166="Yes"),OFFSET('Sanitation Data'!$E$11,0,10*ROW('Sanitation Data'!E160)),NA())</f>
        <v>#N/A</v>
      </c>
      <c r="AI166" s="103" t="e">
        <f ca="true">+IF(AND(ISNUMBER(OFFSET('Sanitation Data'!$E$12,0,10*ROW('Sanitation Data'!E160))),'Data Summary'!CX166="Yes"),OFFSET('Sanitation Data'!$E$12,0,10*ROW('Sanitation Data'!E160)),NA())</f>
        <v>#N/A</v>
      </c>
      <c r="AJ166" s="103" t="e">
        <f ca="true">+IF(AND(ISNUMBER(OFFSET('Sanitation Data'!$E$13,0,10*ROW('Sanitation Data'!E160))),'Data Summary'!CY166="Yes"),OFFSET('Sanitation Data'!$E$13,0,10*ROW('Sanitation Data'!E160)),NA())</f>
        <v>#N/A</v>
      </c>
      <c r="AK166" s="103" t="e">
        <f ca="true">+IF(AND(ISNUMBER(OFFSET('Sanitation Data'!$F$5,0,10*ROW('Sanitation Data'!F160))),'Data Summary'!CZ166="Yes"),100-OFFSET('Sanitation Data'!$F$5,0,10*ROW('Sanitation Data'!F160)),NA())</f>
        <v>#N/A</v>
      </c>
      <c r="AL166" s="103" t="e">
        <f ca="true">+IF(AND(ISNUMBER(OFFSET('Sanitation Data'!$F$7,0,10*ROW('Sanitation Data'!F160))),'Data Summary'!DA166="Yes"),OFFSET('Sanitation Data'!$F$7,0,10*ROW('Sanitation Data'!F160)),NA())</f>
        <v>#N/A</v>
      </c>
      <c r="AM166" s="103" t="e">
        <f ca="true">+IF(AND(ISNUMBER(OFFSET('Sanitation Data'!$F$11,0,10*ROW('Sanitation Data'!F160))),'Data Summary'!DB166="Yes"),OFFSET('Sanitation Data'!$F$11,0,10*ROW('Sanitation Data'!F160)),NA())</f>
        <v>#N/A</v>
      </c>
      <c r="AN166" s="103" t="e">
        <f ca="true">+IF(AND(ISNUMBER(OFFSET('Sanitation Data'!$F$12,0,10*ROW('Sanitation Data'!F160))),'Data Summary'!DC166="Yes"),OFFSET('Sanitation Data'!$F$12,0,10*ROW('Sanitation Data'!F160)),NA())</f>
        <v>#N/A</v>
      </c>
      <c r="AO166" s="103" t="e">
        <f ca="true">+IF(AND(ISNUMBER(OFFSET('Sanitation Data'!$F$13,0,10*ROW('Sanitation Data'!F160))),'Data Summary'!DD166="Yes"),OFFSET('Sanitation Data'!$F$13,0,10*ROW('Sanitation Data'!F160)),NA())</f>
        <v>#N/A</v>
      </c>
      <c r="AP166" s="103" t="e">
        <f ca="true">+IF(AND(ISNUMBER(OFFSET('Sanitation Data'!$G$5,0,10*ROW('Sanitation Data'!G160))),'Data Summary'!DE166="Yes"),100-OFFSET('Sanitation Data'!$G$5,0,10*ROW('Sanitation Data'!G160)),NA())</f>
        <v>#N/A</v>
      </c>
      <c r="AQ166" s="103" t="e">
        <f ca="true">+IF(AND(ISNUMBER(OFFSET('Sanitation Data'!$G$7,0,10*ROW('Sanitation Data'!G160))),'Data Summary'!DF166="Yes"),OFFSET('Sanitation Data'!$G$7,0,10*ROW('Sanitation Data'!G160)),NA())</f>
        <v>#N/A</v>
      </c>
      <c r="AR166" s="103" t="e">
        <f ca="true">+IF(AND(ISNUMBER(OFFSET('Sanitation Data'!$G$11,0,10*ROW('Sanitation Data'!G160))),'Data Summary'!DG166="Yes"),OFFSET('Sanitation Data'!$G$11,0,10*ROW('Sanitation Data'!G160)),NA())</f>
        <v>#N/A</v>
      </c>
      <c r="AS166" s="103" t="e">
        <f ca="true">+IF(AND(ISNUMBER(OFFSET('Sanitation Data'!$G$12,0,10*ROW('Sanitation Data'!G160))),'Data Summary'!DH166="Yes"),OFFSET('Sanitation Data'!$G$12,0,10*ROW('Sanitation Data'!G160)),NA())</f>
        <v>#N/A</v>
      </c>
      <c r="AT166" s="103" t="e">
        <f ca="true">+IF(AND(ISNUMBER(OFFSET('Sanitation Data'!$G$13,0,10*ROW('Sanitation Data'!G160))),'Data Summary'!DI166="Yes"),OFFSET('Sanitation Data'!$G$13,0,10*ROW('Sanitation Data'!G160)),NA())</f>
        <v>#N/A</v>
      </c>
      <c r="AU166" s="103" t="e">
        <f ca="true">+IF(AND(ISNUMBER(OFFSET('Sanitation Data'!$H$5,0,10*ROW('Sanitation Data'!H160))),'Data Summary'!DJ166="Yes"),100-OFFSET('Sanitation Data'!$H$5,0,10*ROW('Sanitation Data'!H160)),NA())</f>
        <v>#N/A</v>
      </c>
      <c r="AV166" s="103" t="e">
        <f ca="true">+IF(AND(ISNUMBER(OFFSET('Sanitation Data'!$H$7,0,10*ROW('Sanitation Data'!H160))),'Data Summary'!DK166="Yes"),OFFSET('Sanitation Data'!$H$7,0,10*ROW('Sanitation Data'!H160)),NA())</f>
        <v>#N/A</v>
      </c>
      <c r="AW166" s="103" t="e">
        <f ca="true">+IF(AND(ISNUMBER(OFFSET('Sanitation Data'!$H$11,0,10*ROW('Sanitation Data'!H160))),'Data Summary'!DL166="Yes"),OFFSET('Sanitation Data'!$H$11,0,10*ROW('Sanitation Data'!H160)),NA())</f>
        <v>#N/A</v>
      </c>
      <c r="AX166" s="103" t="e">
        <f ca="true">+IF(AND(ISNUMBER(OFFSET('Sanitation Data'!$H$12,0,10*ROW('Sanitation Data'!H160))),'Data Summary'!DM166="Yes"),OFFSET('Sanitation Data'!$H$12,0,10*ROW('Sanitation Data'!H160)),NA())</f>
        <v>#N/A</v>
      </c>
      <c r="AY166" s="103" t="e">
        <f ca="true">+IF(AND(ISNUMBER(OFFSET('Sanitation Data'!$H$13,0,10*ROW('Sanitation Data'!H160))),'Data Summary'!DN166="Yes"),OFFSET('Sanitation Data'!$H$13,0,10*ROW('Sanitation Data'!H160)),NA())</f>
        <v>#N/A</v>
      </c>
      <c r="AZ166" s="108" t="e">
        <f ca="true">+IF(AND(ISNUMBER(OFFSET('Hygiene Data'!$C$6,0,10*ROW('Hygiene Data'!C160))),'Data Summary'!DO166="Yes"),OFFSET('Hygiene Data'!$C$6,0,10*ROW('Hygiene Data'!C160)),NA())</f>
        <v>#N/A</v>
      </c>
      <c r="BA166" s="108" t="e">
        <f ca="true">+IF(AND(ISNUMBER(OFFSET('Hygiene Data'!$C$8,0,10*ROW('Hygiene Data'!C160))),'Data Summary'!DP166="Yes"),OFFSET('Hygiene Data'!$C$8,0,10*ROW('Hygiene Data'!C160)),NA())</f>
        <v>#N/A</v>
      </c>
      <c r="BB166" s="108" t="e">
        <f ca="true">+IF(AND(ISNUMBER(OFFSET('Hygiene Data'!$C$10,0,10*ROW('Hygiene Data'!C160))),'Data Summary'!DQ166="Yes"),OFFSET('Hygiene Data'!$C$10,0,10*ROW('Hygiene Data'!C160)),NA())</f>
        <v>#N/A</v>
      </c>
      <c r="BC166" s="108" t="e">
        <f ca="true">+IF(AND(ISNUMBER(OFFSET('Hygiene Data'!$D$6,0,10*ROW('Hygiene Data'!D160))),'Data Summary'!DR166="Yes"),OFFSET('Hygiene Data'!$D$6,0,10*ROW('Hygiene Data'!D160)),NA())</f>
        <v>#N/A</v>
      </c>
      <c r="BD166" s="108" t="e">
        <f ca="true">+IF(AND(ISNUMBER(OFFSET('Hygiene Data'!$D$8,0,10*ROW('Hygiene Data'!D160))),'Data Summary'!DS166="Yes"),OFFSET('Hygiene Data'!$D$8,0,10*ROW('Hygiene Data'!D160)),NA())</f>
        <v>#N/A</v>
      </c>
      <c r="BE166" s="108" t="e">
        <f ca="true">+IF(AND(ISNUMBER(OFFSET('Hygiene Data'!$D$10,0,10*ROW('Hygiene Data'!D160))),'Data Summary'!DT166="Yes"),OFFSET('Hygiene Data'!$D$10,0,10*ROW('Hygiene Data'!D160)),NA())</f>
        <v>#N/A</v>
      </c>
      <c r="BF166" s="108" t="e">
        <f ca="true">+IF(AND(ISNUMBER(OFFSET('Hygiene Data'!$E$6,0,10*ROW('Hygiene Data'!E160))),'Data Summary'!DU166="Yes"),OFFSET('Hygiene Data'!$E$6,0,10*ROW('Hygiene Data'!E160)),NA())</f>
        <v>#N/A</v>
      </c>
      <c r="BG166" s="108" t="e">
        <f ca="true">+IF(AND(ISNUMBER(OFFSET('Hygiene Data'!$E$8,0,10*ROW('Hygiene Data'!E160))),'Data Summary'!DV166="Yes"),OFFSET('Hygiene Data'!$E$8,0,10*ROW('Hygiene Data'!E160)),NA())</f>
        <v>#N/A</v>
      </c>
      <c r="BH166" s="108" t="e">
        <f ca="true">+IF(AND(ISNUMBER(OFFSET('Hygiene Data'!$E$10,0,10*ROW('Hygiene Data'!E160))),'Data Summary'!DW166="Yes"),OFFSET('Hygiene Data'!$E$10,0,10*ROW('Hygiene Data'!E160)),NA())</f>
        <v>#N/A</v>
      </c>
      <c r="BI166" s="108" t="e">
        <f ca="true">+IF(AND(ISNUMBER(OFFSET('Hygiene Data'!$F$6,0,10*ROW('Hygiene Data'!F160))),'Data Summary'!DX166="Yes"),OFFSET('Hygiene Data'!$F$6,0,10*ROW('Hygiene Data'!F160)),NA())</f>
        <v>#N/A</v>
      </c>
      <c r="BJ166" s="108" t="e">
        <f ca="true">+IF(AND(ISNUMBER(OFFSET('Hygiene Data'!$F$8,0,10*ROW('Hygiene Data'!F160))),'Data Summary'!DY166="Yes"),OFFSET('Hygiene Data'!$F$8,0,10*ROW('Hygiene Data'!F160)),NA())</f>
        <v>#N/A</v>
      </c>
      <c r="BK166" s="108" t="e">
        <f ca="true">+IF(AND(ISNUMBER(OFFSET('Hygiene Data'!$F$10,0,10*ROW('Hygiene Data'!F160))),'Data Summary'!DZ166="Yes"),OFFSET('Hygiene Data'!$F$10,0,10*ROW('Hygiene Data'!F160)),NA())</f>
        <v>#N/A</v>
      </c>
      <c r="BL166" s="108" t="e">
        <f ca="true">+IF(AND(ISNUMBER(OFFSET('Hygiene Data'!$G$6,0,10*ROW('Hygiene Data'!G160))),'Data Summary'!EA166="Yes"),OFFSET('Hygiene Data'!$G$6,0,10*ROW('Hygiene Data'!G160)),NA())</f>
        <v>#N/A</v>
      </c>
      <c r="BM166" s="108" t="e">
        <f ca="true">+IF(AND(ISNUMBER(OFFSET('Hygiene Data'!$G$8,0,10*ROW('Hygiene Data'!G160))),'Data Summary'!EB166="Yes"),OFFSET('Hygiene Data'!$G$8,0,10*ROW('Hygiene Data'!G160)),NA())</f>
        <v>#N/A</v>
      </c>
      <c r="BN166" s="108" t="e">
        <f ca="true">+IF(AND(ISNUMBER(OFFSET('Hygiene Data'!$G$10,0,10*ROW('Hygiene Data'!G160))),'Data Summary'!EC166="Yes"),OFFSET('Hygiene Data'!$G$10,0,10*ROW('Hygiene Data'!G160)),NA())</f>
        <v>#N/A</v>
      </c>
      <c r="BO166" s="108" t="e">
        <f ca="true">+IF(AND(ISNUMBER(OFFSET('Hygiene Data'!$H$6,0,10*ROW('Hygiene Data'!H160))),'Data Summary'!ED166="Yes"),OFFSET('Hygiene Data'!$H$6,0,10*ROW('Hygiene Data'!H160)),NA())</f>
        <v>#N/A</v>
      </c>
      <c r="BP166" s="108" t="e">
        <f ca="true">+IF(AND(ISNUMBER(OFFSET('Hygiene Data'!$H$8,0,10*ROW('Hygiene Data'!H160))),'Data Summary'!EE166="Yes"),OFFSET('Hygiene Data'!$H$8,0,10*ROW('Hygiene Data'!H160)),NA())</f>
        <v>#N/A</v>
      </c>
      <c r="BQ166" s="108" t="e">
        <f ca="true">+IF(AND(ISNUMBER(OFFSET('Hygiene Data'!$H$10,0,10*ROW('Hygiene Data'!H160))),'Data Summary'!EF166="Yes"),OFFSET('Hygiene Data'!$H$10,0,10*ROW('Hygiene Data'!H160)),NA())</f>
        <v>#N/A</v>
      </c>
    </row>
    <row r="167" x14ac:dyDescent="0.2">
      <c r="A167" s="56" t="e">
        <f ca="true">+IF(OFFSET('Water Data'!$B$1,0,10*ROW('Water Data'!B161))="",NA(),OFFSET('Water Data'!$B$1,0,10*ROW('Water Data'!B161)))</f>
        <v>#N/A</v>
      </c>
      <c r="B167" s="56" t="e">
        <f ca="true">+IF(OFFSET('Water Data'!$A$3,0,10*ROW('Water Data'!A164))="",NA(),OFFSET('Water Data'!$A$3,0,10*ROW('Water Data'!A164)))</f>
        <v>#N/A</v>
      </c>
      <c r="C167" s="56" t="e">
        <f ca="true">+IF(OFFSET('Water Data'!$C$3,0,10*ROW('Water Data'!C164))="",NA(),OFFSET('Water Data'!$C$3,0,10*ROW('Water Data'!C164)))</f>
        <v>#N/A</v>
      </c>
      <c r="D167" s="57" t="e">
        <f ca="true">+IF(AND(ISNUMBER(OFFSET('Water Data'!$C$5,0,10*ROW('Water Data'!C161))),'Data Summary'!BS167="Yes"),100-OFFSET('Water Data'!$C$5,0,10*ROW('Water Data'!C161)),NA())</f>
        <v>#N/A</v>
      </c>
      <c r="E167" s="57" t="e">
        <f ca="true">+IF(AND(ISNUMBER(OFFSET('Water Data'!$C$7,0,10*ROW('Water Data'!C161))),'Data Summary'!BT167="Yes"),OFFSET('Water Data'!$C$7,0,10*ROW('Water Data'!C161)),NA())</f>
        <v>#N/A</v>
      </c>
      <c r="F167" s="57" t="e">
        <f ca="true">+IF(AND(ISNUMBER(OFFSET('Water Data'!$C$10,0,10*ROW('Water Data'!C161))),'Data Summary'!BU167="Yes"),OFFSET('Water Data'!$C$10,0,10*ROW('Water Data'!C161)),NA())</f>
        <v>#N/A</v>
      </c>
      <c r="G167" s="57" t="e">
        <f ca="true">+IF(AND(ISNUMBER(OFFSET('Water Data'!$D$5,0,10*ROW('Water Data'!D161))),'Data Summary'!BV167="Yes"),100-OFFSET('Water Data'!$D$5,0,10*ROW('Water Data'!D161)),NA())</f>
        <v>#N/A</v>
      </c>
      <c r="H167" s="57" t="e">
        <f ca="true">+IF(AND(ISNUMBER(OFFSET('Water Data'!$D$7,0,10*ROW('Water Data'!D161))),'Data Summary'!BW167="Yes"),OFFSET('Water Data'!$D$7,0,10*ROW('Water Data'!D161)),NA())</f>
        <v>#N/A</v>
      </c>
      <c r="I167" s="57" t="e">
        <f ca="true">+IF(AND(ISNUMBER(OFFSET('Water Data'!$D$10,0,10*ROW('Water Data'!D161))),'Data Summary'!BX167="Yes"),OFFSET('Water Data'!$D$10,0,10*ROW('Water Data'!D161)),NA())</f>
        <v>#N/A</v>
      </c>
      <c r="J167" s="57" t="e">
        <f ca="true">+IF(AND(ISNUMBER(OFFSET('Water Data'!$E$5,0,10*ROW('Water Data'!E161))),'Data Summary'!BY167="Yes"),100-OFFSET('Water Data'!$E$5,0,10*ROW('Water Data'!E161)),NA())</f>
        <v>#N/A</v>
      </c>
      <c r="K167" s="57" t="e">
        <f ca="true">+IF(AND(ISNUMBER(OFFSET('Water Data'!$E$7,0,10*ROW('Water Data'!E161))),'Data Summary'!BZ167="Yes"),OFFSET('Water Data'!$E$7,0,10*ROW('Water Data'!E161)),NA())</f>
        <v>#N/A</v>
      </c>
      <c r="L167" s="57" t="e">
        <f ca="true">+IF(AND(ISNUMBER(OFFSET('Water Data'!$E$10,0,10*ROW('Water Data'!E161))),'Data Summary'!CA167="Yes"),OFFSET('Water Data'!$E$10,0,10*ROW('Water Data'!E161)),NA())</f>
        <v>#N/A</v>
      </c>
      <c r="M167" s="57" t="e">
        <f ca="true">+IF(AND(ISNUMBER(OFFSET('Water Data'!$F$5,0,10*ROW('Water Data'!F161))),'Data Summary'!CB167="Yes"),100-OFFSET('Water Data'!$F$5,0,10*ROW('Water Data'!F161)),NA())</f>
        <v>#N/A</v>
      </c>
      <c r="N167" s="57" t="e">
        <f ca="true">+IF(AND(ISNUMBER(OFFSET('Water Data'!$F$7,0,10*ROW('Water Data'!F161))),'Data Summary'!CC167="Yes"),OFFSET('Water Data'!$F$7,0,10*ROW('Water Data'!F161)),NA())</f>
        <v>#N/A</v>
      </c>
      <c r="O167" s="57" t="e">
        <f ca="true">+IF(AND(ISNUMBER(OFFSET('Water Data'!$F$10,0,10*ROW('Water Data'!F161))),'Data Summary'!CD167="Yes"),OFFSET('Water Data'!$F$10,0,10*ROW('Water Data'!F161)),NA())</f>
        <v>#N/A</v>
      </c>
      <c r="P167" s="57" t="e">
        <f ca="true">+IF(AND(ISNUMBER(OFFSET('Water Data'!$G$5,0,10*ROW('Water Data'!G161))),'Data Summary'!CE167="Yes"),100-OFFSET('Water Data'!$G$5,0,10*ROW('Water Data'!G161)),NA())</f>
        <v>#N/A</v>
      </c>
      <c r="Q167" s="57" t="e">
        <f ca="true">+IF(AND(ISNUMBER(OFFSET('Water Data'!$G$7,0,10*ROW('Water Data'!G161))),'Data Summary'!CF167="Yes"),OFFSET('Water Data'!$G$7,0,10*ROW('Water Data'!G161)),NA())</f>
        <v>#N/A</v>
      </c>
      <c r="R167" s="57" t="e">
        <f ca="true">+IF(AND(ISNUMBER(OFFSET('Water Data'!$G$10,0,10*ROW('Water Data'!G161))),'Data Summary'!CG167="Yes"),OFFSET('Water Data'!$G$10,0,10*ROW('Water Data'!G161)),NA())</f>
        <v>#N/A</v>
      </c>
      <c r="S167" s="57" t="e">
        <f ca="true">+IF(AND(ISNUMBER(OFFSET('Water Data'!$H$5,0,10*ROW('Water Data'!H161))),'Data Summary'!CH167="Yes"),100-OFFSET('Water Data'!$H$5,0,10*ROW('Water Data'!H161)),NA())</f>
        <v>#N/A</v>
      </c>
      <c r="T167" s="57" t="e">
        <f ca="true">+IF(AND(ISNUMBER(OFFSET('Water Data'!$H$7,0,10*ROW('Water Data'!H161))),'Data Summary'!CI167="Yes"),OFFSET('Water Data'!$H$7,0,10*ROW('Water Data'!H161)),NA())</f>
        <v>#N/A</v>
      </c>
      <c r="U167" s="57" t="e">
        <f ca="true">+IF(AND(ISNUMBER(OFFSET('Water Data'!$H$10,0,10*ROW('Water Data'!H161))),'Data Summary'!CJ167="Yes"),OFFSET('Water Data'!$H$10,0,10*ROW('Water Data'!H161)),NA())</f>
        <v>#N/A</v>
      </c>
      <c r="V167" s="103" t="e">
        <f ca="true">+IF(AND(ISNUMBER(OFFSET('Sanitation Data'!$C$5,0,10*ROW('Sanitation Data'!C161))),'Data Summary'!CK167="Yes"),100-OFFSET('Sanitation Data'!$C$5,0,10*ROW('Sanitation Data'!C161)),NA())</f>
        <v>#N/A</v>
      </c>
      <c r="W167" s="103" t="e">
        <f ca="true">+IF(AND(ISNUMBER(OFFSET('Sanitation Data'!$C$7,0,10*ROW('Sanitation Data'!C161))),'Data Summary'!CL167="Yes"),OFFSET('Sanitation Data'!$C$7,0,10*ROW('Sanitation Data'!C161)),NA())</f>
        <v>#N/A</v>
      </c>
      <c r="X167" s="103" t="e">
        <f ca="true">+IF(AND(ISNUMBER(OFFSET('Sanitation Data'!$C$11,0,10*ROW('Sanitation Data'!C161))),'Data Summary'!CM167="Yes"),OFFSET('Sanitation Data'!$C$11,0,10*ROW('Sanitation Data'!C161)),NA())</f>
        <v>#N/A</v>
      </c>
      <c r="Y167" s="103" t="e">
        <f ca="true">+IF(AND(ISNUMBER(OFFSET('Sanitation Data'!$C$12,0,10*ROW('Sanitation Data'!C161))),'Data Summary'!CN167="Yes"),OFFSET('Sanitation Data'!$C$12,0,10*ROW('Sanitation Data'!C161)),NA())</f>
        <v>#N/A</v>
      </c>
      <c r="Z167" s="103" t="e">
        <f ca="true">+IF(AND(ISNUMBER(OFFSET('Sanitation Data'!$C$13,0,10*ROW('Sanitation Data'!C161))),'Data Summary'!CO167="Yes"),OFFSET('Sanitation Data'!$C$13,0,10*ROW('Sanitation Data'!C161)),NA())</f>
        <v>#N/A</v>
      </c>
      <c r="AA167" s="103" t="e">
        <f ca="true">+IF(AND(ISNUMBER(OFFSET('Sanitation Data'!$D$5,0,10*ROW('Sanitation Data'!D161))),'Data Summary'!CP167="Yes"),100-OFFSET('Sanitation Data'!$D$5,0,10*ROW('Sanitation Data'!D161)),NA())</f>
        <v>#N/A</v>
      </c>
      <c r="AB167" s="103" t="e">
        <f ca="true">+IF(AND(ISNUMBER(OFFSET('Sanitation Data'!$D$7,0,10*ROW('Sanitation Data'!D161))),'Data Summary'!CQ167="Yes"),OFFSET('Sanitation Data'!$D$7,0,10*ROW('Sanitation Data'!D161)),NA())</f>
        <v>#N/A</v>
      </c>
      <c r="AC167" s="103" t="e">
        <f ca="true">+IF(AND(ISNUMBER(OFFSET('Sanitation Data'!$D$11,0,10*ROW('Sanitation Data'!D161))),'Data Summary'!CR167="Yes"),OFFSET('Sanitation Data'!$D$11,0,10*ROW('Sanitation Data'!D161)),NA())</f>
        <v>#N/A</v>
      </c>
      <c r="AD167" s="103" t="e">
        <f ca="true">+IF(AND(ISNUMBER(OFFSET('Sanitation Data'!$D$12,0,10*ROW('Sanitation Data'!D161))),'Data Summary'!CS167="Yes"),OFFSET('Sanitation Data'!$D$12,0,10*ROW('Sanitation Data'!D161)),NA())</f>
        <v>#N/A</v>
      </c>
      <c r="AE167" s="103" t="e">
        <f ca="true">+IF(AND(ISNUMBER(OFFSET('Sanitation Data'!$D$13,0,10*ROW('Sanitation Data'!D161))),'Data Summary'!CT167="Yes"),OFFSET('Sanitation Data'!$D$13,0,10*ROW('Sanitation Data'!D161)),NA())</f>
        <v>#N/A</v>
      </c>
      <c r="AF167" s="103" t="e">
        <f ca="true">+IF(AND(ISNUMBER(OFFSET('Sanitation Data'!$E$5,0,10*ROW('Sanitation Data'!E161))),'Data Summary'!CU167="Yes"),100-OFFSET('Sanitation Data'!$E$5,0,10*ROW('Sanitation Data'!E161)),NA())</f>
        <v>#N/A</v>
      </c>
      <c r="AG167" s="103" t="e">
        <f ca="true">+IF(AND(ISNUMBER(OFFSET('Sanitation Data'!$E$7,0,10*ROW('Sanitation Data'!E161))),'Data Summary'!CV167="Yes"),OFFSET('Sanitation Data'!$E$7,0,10*ROW('Sanitation Data'!E161)),NA())</f>
        <v>#N/A</v>
      </c>
      <c r="AH167" s="103" t="e">
        <f ca="true">+IF(AND(ISNUMBER(OFFSET('Sanitation Data'!$E$11,0,10*ROW('Sanitation Data'!E161))),'Data Summary'!CW167="Yes"),OFFSET('Sanitation Data'!$E$11,0,10*ROW('Sanitation Data'!E161)),NA())</f>
        <v>#N/A</v>
      </c>
      <c r="AI167" s="103" t="e">
        <f ca="true">+IF(AND(ISNUMBER(OFFSET('Sanitation Data'!$E$12,0,10*ROW('Sanitation Data'!E161))),'Data Summary'!CX167="Yes"),OFFSET('Sanitation Data'!$E$12,0,10*ROW('Sanitation Data'!E161)),NA())</f>
        <v>#N/A</v>
      </c>
      <c r="AJ167" s="103" t="e">
        <f ca="true">+IF(AND(ISNUMBER(OFFSET('Sanitation Data'!$E$13,0,10*ROW('Sanitation Data'!E161))),'Data Summary'!CY167="Yes"),OFFSET('Sanitation Data'!$E$13,0,10*ROW('Sanitation Data'!E161)),NA())</f>
        <v>#N/A</v>
      </c>
      <c r="AK167" s="103" t="e">
        <f ca="true">+IF(AND(ISNUMBER(OFFSET('Sanitation Data'!$F$5,0,10*ROW('Sanitation Data'!F161))),'Data Summary'!CZ167="Yes"),100-OFFSET('Sanitation Data'!$F$5,0,10*ROW('Sanitation Data'!F161)),NA())</f>
        <v>#N/A</v>
      </c>
      <c r="AL167" s="103" t="e">
        <f ca="true">+IF(AND(ISNUMBER(OFFSET('Sanitation Data'!$F$7,0,10*ROW('Sanitation Data'!F161))),'Data Summary'!DA167="Yes"),OFFSET('Sanitation Data'!$F$7,0,10*ROW('Sanitation Data'!F161)),NA())</f>
        <v>#N/A</v>
      </c>
      <c r="AM167" s="103" t="e">
        <f ca="true">+IF(AND(ISNUMBER(OFFSET('Sanitation Data'!$F$11,0,10*ROW('Sanitation Data'!F161))),'Data Summary'!DB167="Yes"),OFFSET('Sanitation Data'!$F$11,0,10*ROW('Sanitation Data'!F161)),NA())</f>
        <v>#N/A</v>
      </c>
      <c r="AN167" s="103" t="e">
        <f ca="true">+IF(AND(ISNUMBER(OFFSET('Sanitation Data'!$F$12,0,10*ROW('Sanitation Data'!F161))),'Data Summary'!DC167="Yes"),OFFSET('Sanitation Data'!$F$12,0,10*ROW('Sanitation Data'!F161)),NA())</f>
        <v>#N/A</v>
      </c>
      <c r="AO167" s="103" t="e">
        <f ca="true">+IF(AND(ISNUMBER(OFFSET('Sanitation Data'!$F$13,0,10*ROW('Sanitation Data'!F161))),'Data Summary'!DD167="Yes"),OFFSET('Sanitation Data'!$F$13,0,10*ROW('Sanitation Data'!F161)),NA())</f>
        <v>#N/A</v>
      </c>
      <c r="AP167" s="103" t="e">
        <f ca="true">+IF(AND(ISNUMBER(OFFSET('Sanitation Data'!$G$5,0,10*ROW('Sanitation Data'!G161))),'Data Summary'!DE167="Yes"),100-OFFSET('Sanitation Data'!$G$5,0,10*ROW('Sanitation Data'!G161)),NA())</f>
        <v>#N/A</v>
      </c>
      <c r="AQ167" s="103" t="e">
        <f ca="true">+IF(AND(ISNUMBER(OFFSET('Sanitation Data'!$G$7,0,10*ROW('Sanitation Data'!G161))),'Data Summary'!DF167="Yes"),OFFSET('Sanitation Data'!$G$7,0,10*ROW('Sanitation Data'!G161)),NA())</f>
        <v>#N/A</v>
      </c>
      <c r="AR167" s="103" t="e">
        <f ca="true">+IF(AND(ISNUMBER(OFFSET('Sanitation Data'!$G$11,0,10*ROW('Sanitation Data'!G161))),'Data Summary'!DG167="Yes"),OFFSET('Sanitation Data'!$G$11,0,10*ROW('Sanitation Data'!G161)),NA())</f>
        <v>#N/A</v>
      </c>
      <c r="AS167" s="103" t="e">
        <f ca="true">+IF(AND(ISNUMBER(OFFSET('Sanitation Data'!$G$12,0,10*ROW('Sanitation Data'!G161))),'Data Summary'!DH167="Yes"),OFFSET('Sanitation Data'!$G$12,0,10*ROW('Sanitation Data'!G161)),NA())</f>
        <v>#N/A</v>
      </c>
      <c r="AT167" s="103" t="e">
        <f ca="true">+IF(AND(ISNUMBER(OFFSET('Sanitation Data'!$G$13,0,10*ROW('Sanitation Data'!G161))),'Data Summary'!DI167="Yes"),OFFSET('Sanitation Data'!$G$13,0,10*ROW('Sanitation Data'!G161)),NA())</f>
        <v>#N/A</v>
      </c>
      <c r="AU167" s="103" t="e">
        <f ca="true">+IF(AND(ISNUMBER(OFFSET('Sanitation Data'!$H$5,0,10*ROW('Sanitation Data'!H161))),'Data Summary'!DJ167="Yes"),100-OFFSET('Sanitation Data'!$H$5,0,10*ROW('Sanitation Data'!H161)),NA())</f>
        <v>#N/A</v>
      </c>
      <c r="AV167" s="103" t="e">
        <f ca="true">+IF(AND(ISNUMBER(OFFSET('Sanitation Data'!$H$7,0,10*ROW('Sanitation Data'!H161))),'Data Summary'!DK167="Yes"),OFFSET('Sanitation Data'!$H$7,0,10*ROW('Sanitation Data'!H161)),NA())</f>
        <v>#N/A</v>
      </c>
      <c r="AW167" s="103" t="e">
        <f ca="true">+IF(AND(ISNUMBER(OFFSET('Sanitation Data'!$H$11,0,10*ROW('Sanitation Data'!H161))),'Data Summary'!DL167="Yes"),OFFSET('Sanitation Data'!$H$11,0,10*ROW('Sanitation Data'!H161)),NA())</f>
        <v>#N/A</v>
      </c>
      <c r="AX167" s="103" t="e">
        <f ca="true">+IF(AND(ISNUMBER(OFFSET('Sanitation Data'!$H$12,0,10*ROW('Sanitation Data'!H161))),'Data Summary'!DM167="Yes"),OFFSET('Sanitation Data'!$H$12,0,10*ROW('Sanitation Data'!H161)),NA())</f>
        <v>#N/A</v>
      </c>
      <c r="AY167" s="103" t="e">
        <f ca="true">+IF(AND(ISNUMBER(OFFSET('Sanitation Data'!$H$13,0,10*ROW('Sanitation Data'!H161))),'Data Summary'!DN167="Yes"),OFFSET('Sanitation Data'!$H$13,0,10*ROW('Sanitation Data'!H161)),NA())</f>
        <v>#N/A</v>
      </c>
      <c r="AZ167" s="108" t="e">
        <f ca="true">+IF(AND(ISNUMBER(OFFSET('Hygiene Data'!$C$6,0,10*ROW('Hygiene Data'!C161))),'Data Summary'!DO167="Yes"),OFFSET('Hygiene Data'!$C$6,0,10*ROW('Hygiene Data'!C161)),NA())</f>
        <v>#N/A</v>
      </c>
      <c r="BA167" s="108" t="e">
        <f ca="true">+IF(AND(ISNUMBER(OFFSET('Hygiene Data'!$C$8,0,10*ROW('Hygiene Data'!C161))),'Data Summary'!DP167="Yes"),OFFSET('Hygiene Data'!$C$8,0,10*ROW('Hygiene Data'!C161)),NA())</f>
        <v>#N/A</v>
      </c>
      <c r="BB167" s="108" t="e">
        <f ca="true">+IF(AND(ISNUMBER(OFFSET('Hygiene Data'!$C$10,0,10*ROW('Hygiene Data'!C161))),'Data Summary'!DQ167="Yes"),OFFSET('Hygiene Data'!$C$10,0,10*ROW('Hygiene Data'!C161)),NA())</f>
        <v>#N/A</v>
      </c>
      <c r="BC167" s="108" t="e">
        <f ca="true">+IF(AND(ISNUMBER(OFFSET('Hygiene Data'!$D$6,0,10*ROW('Hygiene Data'!D161))),'Data Summary'!DR167="Yes"),OFFSET('Hygiene Data'!$D$6,0,10*ROW('Hygiene Data'!D161)),NA())</f>
        <v>#N/A</v>
      </c>
      <c r="BD167" s="108" t="e">
        <f ca="true">+IF(AND(ISNUMBER(OFFSET('Hygiene Data'!$D$8,0,10*ROW('Hygiene Data'!D161))),'Data Summary'!DS167="Yes"),OFFSET('Hygiene Data'!$D$8,0,10*ROW('Hygiene Data'!D161)),NA())</f>
        <v>#N/A</v>
      </c>
      <c r="BE167" s="108" t="e">
        <f ca="true">+IF(AND(ISNUMBER(OFFSET('Hygiene Data'!$D$10,0,10*ROW('Hygiene Data'!D161))),'Data Summary'!DT167="Yes"),OFFSET('Hygiene Data'!$D$10,0,10*ROW('Hygiene Data'!D161)),NA())</f>
        <v>#N/A</v>
      </c>
      <c r="BF167" s="108" t="e">
        <f ca="true">+IF(AND(ISNUMBER(OFFSET('Hygiene Data'!$E$6,0,10*ROW('Hygiene Data'!E161))),'Data Summary'!DU167="Yes"),OFFSET('Hygiene Data'!$E$6,0,10*ROW('Hygiene Data'!E161)),NA())</f>
        <v>#N/A</v>
      </c>
      <c r="BG167" s="108" t="e">
        <f ca="true">+IF(AND(ISNUMBER(OFFSET('Hygiene Data'!$E$8,0,10*ROW('Hygiene Data'!E161))),'Data Summary'!DV167="Yes"),OFFSET('Hygiene Data'!$E$8,0,10*ROW('Hygiene Data'!E161)),NA())</f>
        <v>#N/A</v>
      </c>
      <c r="BH167" s="108" t="e">
        <f ca="true">+IF(AND(ISNUMBER(OFFSET('Hygiene Data'!$E$10,0,10*ROW('Hygiene Data'!E161))),'Data Summary'!DW167="Yes"),OFFSET('Hygiene Data'!$E$10,0,10*ROW('Hygiene Data'!E161)),NA())</f>
        <v>#N/A</v>
      </c>
      <c r="BI167" s="108" t="e">
        <f ca="true">+IF(AND(ISNUMBER(OFFSET('Hygiene Data'!$F$6,0,10*ROW('Hygiene Data'!F161))),'Data Summary'!DX167="Yes"),OFFSET('Hygiene Data'!$F$6,0,10*ROW('Hygiene Data'!F161)),NA())</f>
        <v>#N/A</v>
      </c>
      <c r="BJ167" s="108" t="e">
        <f ca="true">+IF(AND(ISNUMBER(OFFSET('Hygiene Data'!$F$8,0,10*ROW('Hygiene Data'!F161))),'Data Summary'!DY167="Yes"),OFFSET('Hygiene Data'!$F$8,0,10*ROW('Hygiene Data'!F161)),NA())</f>
        <v>#N/A</v>
      </c>
      <c r="BK167" s="108" t="e">
        <f ca="true">+IF(AND(ISNUMBER(OFFSET('Hygiene Data'!$F$10,0,10*ROW('Hygiene Data'!F161))),'Data Summary'!DZ167="Yes"),OFFSET('Hygiene Data'!$F$10,0,10*ROW('Hygiene Data'!F161)),NA())</f>
        <v>#N/A</v>
      </c>
      <c r="BL167" s="108" t="e">
        <f ca="true">+IF(AND(ISNUMBER(OFFSET('Hygiene Data'!$G$6,0,10*ROW('Hygiene Data'!G161))),'Data Summary'!EA167="Yes"),OFFSET('Hygiene Data'!$G$6,0,10*ROW('Hygiene Data'!G161)),NA())</f>
        <v>#N/A</v>
      </c>
      <c r="BM167" s="108" t="e">
        <f ca="true">+IF(AND(ISNUMBER(OFFSET('Hygiene Data'!$G$8,0,10*ROW('Hygiene Data'!G161))),'Data Summary'!EB167="Yes"),OFFSET('Hygiene Data'!$G$8,0,10*ROW('Hygiene Data'!G161)),NA())</f>
        <v>#N/A</v>
      </c>
      <c r="BN167" s="108" t="e">
        <f ca="true">+IF(AND(ISNUMBER(OFFSET('Hygiene Data'!$G$10,0,10*ROW('Hygiene Data'!G161))),'Data Summary'!EC167="Yes"),OFFSET('Hygiene Data'!$G$10,0,10*ROW('Hygiene Data'!G161)),NA())</f>
        <v>#N/A</v>
      </c>
      <c r="BO167" s="108" t="e">
        <f ca="true">+IF(AND(ISNUMBER(OFFSET('Hygiene Data'!$H$6,0,10*ROW('Hygiene Data'!H161))),'Data Summary'!ED167="Yes"),OFFSET('Hygiene Data'!$H$6,0,10*ROW('Hygiene Data'!H161)),NA())</f>
        <v>#N/A</v>
      </c>
      <c r="BP167" s="108" t="e">
        <f ca="true">+IF(AND(ISNUMBER(OFFSET('Hygiene Data'!$H$8,0,10*ROW('Hygiene Data'!H161))),'Data Summary'!EE167="Yes"),OFFSET('Hygiene Data'!$H$8,0,10*ROW('Hygiene Data'!H161)),NA())</f>
        <v>#N/A</v>
      </c>
      <c r="BQ167" s="108" t="e">
        <f ca="true">+IF(AND(ISNUMBER(OFFSET('Hygiene Data'!$H$10,0,10*ROW('Hygiene Data'!H161))),'Data Summary'!EF167="Yes"),OFFSET('Hygiene Data'!$H$10,0,10*ROW('Hygiene Data'!H161)),NA())</f>
        <v>#N/A</v>
      </c>
    </row>
    <row r="168" x14ac:dyDescent="0.2">
      <c r="A168" s="56" t="e">
        <f ca="true">+IF(OFFSET('Water Data'!$B$1,0,10*ROW('Water Data'!B162))="",NA(),OFFSET('Water Data'!$B$1,0,10*ROW('Water Data'!B162)))</f>
        <v>#N/A</v>
      </c>
      <c r="B168" s="56" t="e">
        <f ca="true">+IF(OFFSET('Water Data'!$A$3,0,10*ROW('Water Data'!A165))="",NA(),OFFSET('Water Data'!$A$3,0,10*ROW('Water Data'!A165)))</f>
        <v>#N/A</v>
      </c>
      <c r="C168" s="56" t="e">
        <f ca="true">+IF(OFFSET('Water Data'!$C$3,0,10*ROW('Water Data'!C165))="",NA(),OFFSET('Water Data'!$C$3,0,10*ROW('Water Data'!C165)))</f>
        <v>#N/A</v>
      </c>
      <c r="D168" s="57" t="e">
        <f ca="true">+IF(AND(ISNUMBER(OFFSET('Water Data'!$C$5,0,10*ROW('Water Data'!C162))),'Data Summary'!BS168="Yes"),100-OFFSET('Water Data'!$C$5,0,10*ROW('Water Data'!C162)),NA())</f>
        <v>#N/A</v>
      </c>
      <c r="E168" s="57" t="e">
        <f ca="true">+IF(AND(ISNUMBER(OFFSET('Water Data'!$C$7,0,10*ROW('Water Data'!C162))),'Data Summary'!BT168="Yes"),OFFSET('Water Data'!$C$7,0,10*ROW('Water Data'!C162)),NA())</f>
        <v>#N/A</v>
      </c>
      <c r="F168" s="57" t="e">
        <f ca="true">+IF(AND(ISNUMBER(OFFSET('Water Data'!$C$10,0,10*ROW('Water Data'!C162))),'Data Summary'!BU168="Yes"),OFFSET('Water Data'!$C$10,0,10*ROW('Water Data'!C162)),NA())</f>
        <v>#N/A</v>
      </c>
      <c r="G168" s="57" t="e">
        <f ca="true">+IF(AND(ISNUMBER(OFFSET('Water Data'!$D$5,0,10*ROW('Water Data'!D162))),'Data Summary'!BV168="Yes"),100-OFFSET('Water Data'!$D$5,0,10*ROW('Water Data'!D162)),NA())</f>
        <v>#N/A</v>
      </c>
      <c r="H168" s="57" t="e">
        <f ca="true">+IF(AND(ISNUMBER(OFFSET('Water Data'!$D$7,0,10*ROW('Water Data'!D162))),'Data Summary'!BW168="Yes"),OFFSET('Water Data'!$D$7,0,10*ROW('Water Data'!D162)),NA())</f>
        <v>#N/A</v>
      </c>
      <c r="I168" s="57" t="e">
        <f ca="true">+IF(AND(ISNUMBER(OFFSET('Water Data'!$D$10,0,10*ROW('Water Data'!D162))),'Data Summary'!BX168="Yes"),OFFSET('Water Data'!$D$10,0,10*ROW('Water Data'!D162)),NA())</f>
        <v>#N/A</v>
      </c>
      <c r="J168" s="57" t="e">
        <f ca="true">+IF(AND(ISNUMBER(OFFSET('Water Data'!$E$5,0,10*ROW('Water Data'!E162))),'Data Summary'!BY168="Yes"),100-OFFSET('Water Data'!$E$5,0,10*ROW('Water Data'!E162)),NA())</f>
        <v>#N/A</v>
      </c>
      <c r="K168" s="57" t="e">
        <f ca="true">+IF(AND(ISNUMBER(OFFSET('Water Data'!$E$7,0,10*ROW('Water Data'!E162))),'Data Summary'!BZ168="Yes"),OFFSET('Water Data'!$E$7,0,10*ROW('Water Data'!E162)),NA())</f>
        <v>#N/A</v>
      </c>
      <c r="L168" s="57" t="e">
        <f ca="true">+IF(AND(ISNUMBER(OFFSET('Water Data'!$E$10,0,10*ROW('Water Data'!E162))),'Data Summary'!CA168="Yes"),OFFSET('Water Data'!$E$10,0,10*ROW('Water Data'!E162)),NA())</f>
        <v>#N/A</v>
      </c>
      <c r="M168" s="57" t="e">
        <f ca="true">+IF(AND(ISNUMBER(OFFSET('Water Data'!$F$5,0,10*ROW('Water Data'!F162))),'Data Summary'!CB168="Yes"),100-OFFSET('Water Data'!$F$5,0,10*ROW('Water Data'!F162)),NA())</f>
        <v>#N/A</v>
      </c>
      <c r="N168" s="57" t="e">
        <f ca="true">+IF(AND(ISNUMBER(OFFSET('Water Data'!$F$7,0,10*ROW('Water Data'!F162))),'Data Summary'!CC168="Yes"),OFFSET('Water Data'!$F$7,0,10*ROW('Water Data'!F162)),NA())</f>
        <v>#N/A</v>
      </c>
      <c r="O168" s="57" t="e">
        <f ca="true">+IF(AND(ISNUMBER(OFFSET('Water Data'!$F$10,0,10*ROW('Water Data'!F162))),'Data Summary'!CD168="Yes"),OFFSET('Water Data'!$F$10,0,10*ROW('Water Data'!F162)),NA())</f>
        <v>#N/A</v>
      </c>
      <c r="P168" s="57" t="e">
        <f ca="true">+IF(AND(ISNUMBER(OFFSET('Water Data'!$G$5,0,10*ROW('Water Data'!G162))),'Data Summary'!CE168="Yes"),100-OFFSET('Water Data'!$G$5,0,10*ROW('Water Data'!G162)),NA())</f>
        <v>#N/A</v>
      </c>
      <c r="Q168" s="57" t="e">
        <f ca="true">+IF(AND(ISNUMBER(OFFSET('Water Data'!$G$7,0,10*ROW('Water Data'!G162))),'Data Summary'!CF168="Yes"),OFFSET('Water Data'!$G$7,0,10*ROW('Water Data'!G162)),NA())</f>
        <v>#N/A</v>
      </c>
      <c r="R168" s="57" t="e">
        <f ca="true">+IF(AND(ISNUMBER(OFFSET('Water Data'!$G$10,0,10*ROW('Water Data'!G162))),'Data Summary'!CG168="Yes"),OFFSET('Water Data'!$G$10,0,10*ROW('Water Data'!G162)),NA())</f>
        <v>#N/A</v>
      </c>
      <c r="S168" s="57" t="e">
        <f ca="true">+IF(AND(ISNUMBER(OFFSET('Water Data'!$H$5,0,10*ROW('Water Data'!H162))),'Data Summary'!CH168="Yes"),100-OFFSET('Water Data'!$H$5,0,10*ROW('Water Data'!H162)),NA())</f>
        <v>#N/A</v>
      </c>
      <c r="T168" s="57" t="e">
        <f ca="true">+IF(AND(ISNUMBER(OFFSET('Water Data'!$H$7,0,10*ROW('Water Data'!H162))),'Data Summary'!CI168="Yes"),OFFSET('Water Data'!$H$7,0,10*ROW('Water Data'!H162)),NA())</f>
        <v>#N/A</v>
      </c>
      <c r="U168" s="57" t="e">
        <f ca="true">+IF(AND(ISNUMBER(OFFSET('Water Data'!$H$10,0,10*ROW('Water Data'!H162))),'Data Summary'!CJ168="Yes"),OFFSET('Water Data'!$H$10,0,10*ROW('Water Data'!H162)),NA())</f>
        <v>#N/A</v>
      </c>
      <c r="V168" s="103" t="e">
        <f ca="true">+IF(AND(ISNUMBER(OFFSET('Sanitation Data'!$C$5,0,10*ROW('Sanitation Data'!C162))),'Data Summary'!CK168="Yes"),100-OFFSET('Sanitation Data'!$C$5,0,10*ROW('Sanitation Data'!C162)),NA())</f>
        <v>#N/A</v>
      </c>
      <c r="W168" s="103" t="e">
        <f ca="true">+IF(AND(ISNUMBER(OFFSET('Sanitation Data'!$C$7,0,10*ROW('Sanitation Data'!C162))),'Data Summary'!CL168="Yes"),OFFSET('Sanitation Data'!$C$7,0,10*ROW('Sanitation Data'!C162)),NA())</f>
        <v>#N/A</v>
      </c>
      <c r="X168" s="103" t="e">
        <f ca="true">+IF(AND(ISNUMBER(OFFSET('Sanitation Data'!$C$11,0,10*ROW('Sanitation Data'!C162))),'Data Summary'!CM168="Yes"),OFFSET('Sanitation Data'!$C$11,0,10*ROW('Sanitation Data'!C162)),NA())</f>
        <v>#N/A</v>
      </c>
      <c r="Y168" s="103" t="e">
        <f ca="true">+IF(AND(ISNUMBER(OFFSET('Sanitation Data'!$C$12,0,10*ROW('Sanitation Data'!C162))),'Data Summary'!CN168="Yes"),OFFSET('Sanitation Data'!$C$12,0,10*ROW('Sanitation Data'!C162)),NA())</f>
        <v>#N/A</v>
      </c>
      <c r="Z168" s="103" t="e">
        <f ca="true">+IF(AND(ISNUMBER(OFFSET('Sanitation Data'!$C$13,0,10*ROW('Sanitation Data'!C162))),'Data Summary'!CO168="Yes"),OFFSET('Sanitation Data'!$C$13,0,10*ROW('Sanitation Data'!C162)),NA())</f>
        <v>#N/A</v>
      </c>
      <c r="AA168" s="103" t="e">
        <f ca="true">+IF(AND(ISNUMBER(OFFSET('Sanitation Data'!$D$5,0,10*ROW('Sanitation Data'!D162))),'Data Summary'!CP168="Yes"),100-OFFSET('Sanitation Data'!$D$5,0,10*ROW('Sanitation Data'!D162)),NA())</f>
        <v>#N/A</v>
      </c>
      <c r="AB168" s="103" t="e">
        <f ca="true">+IF(AND(ISNUMBER(OFFSET('Sanitation Data'!$D$7,0,10*ROW('Sanitation Data'!D162))),'Data Summary'!CQ168="Yes"),OFFSET('Sanitation Data'!$D$7,0,10*ROW('Sanitation Data'!D162)),NA())</f>
        <v>#N/A</v>
      </c>
      <c r="AC168" s="103" t="e">
        <f ca="true">+IF(AND(ISNUMBER(OFFSET('Sanitation Data'!$D$11,0,10*ROW('Sanitation Data'!D162))),'Data Summary'!CR168="Yes"),OFFSET('Sanitation Data'!$D$11,0,10*ROW('Sanitation Data'!D162)),NA())</f>
        <v>#N/A</v>
      </c>
      <c r="AD168" s="103" t="e">
        <f ca="true">+IF(AND(ISNUMBER(OFFSET('Sanitation Data'!$D$12,0,10*ROW('Sanitation Data'!D162))),'Data Summary'!CS168="Yes"),OFFSET('Sanitation Data'!$D$12,0,10*ROW('Sanitation Data'!D162)),NA())</f>
        <v>#N/A</v>
      </c>
      <c r="AE168" s="103" t="e">
        <f ca="true">+IF(AND(ISNUMBER(OFFSET('Sanitation Data'!$D$13,0,10*ROW('Sanitation Data'!D162))),'Data Summary'!CT168="Yes"),OFFSET('Sanitation Data'!$D$13,0,10*ROW('Sanitation Data'!D162)),NA())</f>
        <v>#N/A</v>
      </c>
      <c r="AF168" s="103" t="e">
        <f ca="true">+IF(AND(ISNUMBER(OFFSET('Sanitation Data'!$E$5,0,10*ROW('Sanitation Data'!E162))),'Data Summary'!CU168="Yes"),100-OFFSET('Sanitation Data'!$E$5,0,10*ROW('Sanitation Data'!E162)),NA())</f>
        <v>#N/A</v>
      </c>
      <c r="AG168" s="103" t="e">
        <f ca="true">+IF(AND(ISNUMBER(OFFSET('Sanitation Data'!$E$7,0,10*ROW('Sanitation Data'!E162))),'Data Summary'!CV168="Yes"),OFFSET('Sanitation Data'!$E$7,0,10*ROW('Sanitation Data'!E162)),NA())</f>
        <v>#N/A</v>
      </c>
      <c r="AH168" s="103" t="e">
        <f ca="true">+IF(AND(ISNUMBER(OFFSET('Sanitation Data'!$E$11,0,10*ROW('Sanitation Data'!E162))),'Data Summary'!CW168="Yes"),OFFSET('Sanitation Data'!$E$11,0,10*ROW('Sanitation Data'!E162)),NA())</f>
        <v>#N/A</v>
      </c>
      <c r="AI168" s="103" t="e">
        <f ca="true">+IF(AND(ISNUMBER(OFFSET('Sanitation Data'!$E$12,0,10*ROW('Sanitation Data'!E162))),'Data Summary'!CX168="Yes"),OFFSET('Sanitation Data'!$E$12,0,10*ROW('Sanitation Data'!E162)),NA())</f>
        <v>#N/A</v>
      </c>
      <c r="AJ168" s="103" t="e">
        <f ca="true">+IF(AND(ISNUMBER(OFFSET('Sanitation Data'!$E$13,0,10*ROW('Sanitation Data'!E162))),'Data Summary'!CY168="Yes"),OFFSET('Sanitation Data'!$E$13,0,10*ROW('Sanitation Data'!E162)),NA())</f>
        <v>#N/A</v>
      </c>
      <c r="AK168" s="103" t="e">
        <f ca="true">+IF(AND(ISNUMBER(OFFSET('Sanitation Data'!$F$5,0,10*ROW('Sanitation Data'!F162))),'Data Summary'!CZ168="Yes"),100-OFFSET('Sanitation Data'!$F$5,0,10*ROW('Sanitation Data'!F162)),NA())</f>
        <v>#N/A</v>
      </c>
      <c r="AL168" s="103" t="e">
        <f ca="true">+IF(AND(ISNUMBER(OFFSET('Sanitation Data'!$F$7,0,10*ROW('Sanitation Data'!F162))),'Data Summary'!DA168="Yes"),OFFSET('Sanitation Data'!$F$7,0,10*ROW('Sanitation Data'!F162)),NA())</f>
        <v>#N/A</v>
      </c>
      <c r="AM168" s="103" t="e">
        <f ca="true">+IF(AND(ISNUMBER(OFFSET('Sanitation Data'!$F$11,0,10*ROW('Sanitation Data'!F162))),'Data Summary'!DB168="Yes"),OFFSET('Sanitation Data'!$F$11,0,10*ROW('Sanitation Data'!F162)),NA())</f>
        <v>#N/A</v>
      </c>
      <c r="AN168" s="103" t="e">
        <f ca="true">+IF(AND(ISNUMBER(OFFSET('Sanitation Data'!$F$12,0,10*ROW('Sanitation Data'!F162))),'Data Summary'!DC168="Yes"),OFFSET('Sanitation Data'!$F$12,0,10*ROW('Sanitation Data'!F162)),NA())</f>
        <v>#N/A</v>
      </c>
      <c r="AO168" s="103" t="e">
        <f ca="true">+IF(AND(ISNUMBER(OFFSET('Sanitation Data'!$F$13,0,10*ROW('Sanitation Data'!F162))),'Data Summary'!DD168="Yes"),OFFSET('Sanitation Data'!$F$13,0,10*ROW('Sanitation Data'!F162)),NA())</f>
        <v>#N/A</v>
      </c>
      <c r="AP168" s="103" t="e">
        <f ca="true">+IF(AND(ISNUMBER(OFFSET('Sanitation Data'!$G$5,0,10*ROW('Sanitation Data'!G162))),'Data Summary'!DE168="Yes"),100-OFFSET('Sanitation Data'!$G$5,0,10*ROW('Sanitation Data'!G162)),NA())</f>
        <v>#N/A</v>
      </c>
      <c r="AQ168" s="103" t="e">
        <f ca="true">+IF(AND(ISNUMBER(OFFSET('Sanitation Data'!$G$7,0,10*ROW('Sanitation Data'!G162))),'Data Summary'!DF168="Yes"),OFFSET('Sanitation Data'!$G$7,0,10*ROW('Sanitation Data'!G162)),NA())</f>
        <v>#N/A</v>
      </c>
      <c r="AR168" s="103" t="e">
        <f ca="true">+IF(AND(ISNUMBER(OFFSET('Sanitation Data'!$G$11,0,10*ROW('Sanitation Data'!G162))),'Data Summary'!DG168="Yes"),OFFSET('Sanitation Data'!$G$11,0,10*ROW('Sanitation Data'!G162)),NA())</f>
        <v>#N/A</v>
      </c>
      <c r="AS168" s="103" t="e">
        <f ca="true">+IF(AND(ISNUMBER(OFFSET('Sanitation Data'!$G$12,0,10*ROW('Sanitation Data'!G162))),'Data Summary'!DH168="Yes"),OFFSET('Sanitation Data'!$G$12,0,10*ROW('Sanitation Data'!G162)),NA())</f>
        <v>#N/A</v>
      </c>
      <c r="AT168" s="103" t="e">
        <f ca="true">+IF(AND(ISNUMBER(OFFSET('Sanitation Data'!$G$13,0,10*ROW('Sanitation Data'!G162))),'Data Summary'!DI168="Yes"),OFFSET('Sanitation Data'!$G$13,0,10*ROW('Sanitation Data'!G162)),NA())</f>
        <v>#N/A</v>
      </c>
      <c r="AU168" s="103" t="e">
        <f ca="true">+IF(AND(ISNUMBER(OFFSET('Sanitation Data'!$H$5,0,10*ROW('Sanitation Data'!H162))),'Data Summary'!DJ168="Yes"),100-OFFSET('Sanitation Data'!$H$5,0,10*ROW('Sanitation Data'!H162)),NA())</f>
        <v>#N/A</v>
      </c>
      <c r="AV168" s="103" t="e">
        <f ca="true">+IF(AND(ISNUMBER(OFFSET('Sanitation Data'!$H$7,0,10*ROW('Sanitation Data'!H162))),'Data Summary'!DK168="Yes"),OFFSET('Sanitation Data'!$H$7,0,10*ROW('Sanitation Data'!H162)),NA())</f>
        <v>#N/A</v>
      </c>
      <c r="AW168" s="103" t="e">
        <f ca="true">+IF(AND(ISNUMBER(OFFSET('Sanitation Data'!$H$11,0,10*ROW('Sanitation Data'!H162))),'Data Summary'!DL168="Yes"),OFFSET('Sanitation Data'!$H$11,0,10*ROW('Sanitation Data'!H162)),NA())</f>
        <v>#N/A</v>
      </c>
      <c r="AX168" s="103" t="e">
        <f ca="true">+IF(AND(ISNUMBER(OFFSET('Sanitation Data'!$H$12,0,10*ROW('Sanitation Data'!H162))),'Data Summary'!DM168="Yes"),OFFSET('Sanitation Data'!$H$12,0,10*ROW('Sanitation Data'!H162)),NA())</f>
        <v>#N/A</v>
      </c>
      <c r="AY168" s="103" t="e">
        <f ca="true">+IF(AND(ISNUMBER(OFFSET('Sanitation Data'!$H$13,0,10*ROW('Sanitation Data'!H162))),'Data Summary'!DN168="Yes"),OFFSET('Sanitation Data'!$H$13,0,10*ROW('Sanitation Data'!H162)),NA())</f>
        <v>#N/A</v>
      </c>
      <c r="AZ168" s="108" t="e">
        <f ca="true">+IF(AND(ISNUMBER(OFFSET('Hygiene Data'!$C$6,0,10*ROW('Hygiene Data'!C162))),'Data Summary'!DO168="Yes"),OFFSET('Hygiene Data'!$C$6,0,10*ROW('Hygiene Data'!C162)),NA())</f>
        <v>#N/A</v>
      </c>
      <c r="BA168" s="108" t="e">
        <f ca="true">+IF(AND(ISNUMBER(OFFSET('Hygiene Data'!$C$8,0,10*ROW('Hygiene Data'!C162))),'Data Summary'!DP168="Yes"),OFFSET('Hygiene Data'!$C$8,0,10*ROW('Hygiene Data'!C162)),NA())</f>
        <v>#N/A</v>
      </c>
      <c r="BB168" s="108" t="e">
        <f ca="true">+IF(AND(ISNUMBER(OFFSET('Hygiene Data'!$C$10,0,10*ROW('Hygiene Data'!C162))),'Data Summary'!DQ168="Yes"),OFFSET('Hygiene Data'!$C$10,0,10*ROW('Hygiene Data'!C162)),NA())</f>
        <v>#N/A</v>
      </c>
      <c r="BC168" s="108" t="e">
        <f ca="true">+IF(AND(ISNUMBER(OFFSET('Hygiene Data'!$D$6,0,10*ROW('Hygiene Data'!D162))),'Data Summary'!DR168="Yes"),OFFSET('Hygiene Data'!$D$6,0,10*ROW('Hygiene Data'!D162)),NA())</f>
        <v>#N/A</v>
      </c>
      <c r="BD168" s="108" t="e">
        <f ca="true">+IF(AND(ISNUMBER(OFFSET('Hygiene Data'!$D$8,0,10*ROW('Hygiene Data'!D162))),'Data Summary'!DS168="Yes"),OFFSET('Hygiene Data'!$D$8,0,10*ROW('Hygiene Data'!D162)),NA())</f>
        <v>#N/A</v>
      </c>
      <c r="BE168" s="108" t="e">
        <f ca="true">+IF(AND(ISNUMBER(OFFSET('Hygiene Data'!$D$10,0,10*ROW('Hygiene Data'!D162))),'Data Summary'!DT168="Yes"),OFFSET('Hygiene Data'!$D$10,0,10*ROW('Hygiene Data'!D162)),NA())</f>
        <v>#N/A</v>
      </c>
      <c r="BF168" s="108" t="e">
        <f ca="true">+IF(AND(ISNUMBER(OFFSET('Hygiene Data'!$E$6,0,10*ROW('Hygiene Data'!E162))),'Data Summary'!DU168="Yes"),OFFSET('Hygiene Data'!$E$6,0,10*ROW('Hygiene Data'!E162)),NA())</f>
        <v>#N/A</v>
      </c>
      <c r="BG168" s="108" t="e">
        <f ca="true">+IF(AND(ISNUMBER(OFFSET('Hygiene Data'!$E$8,0,10*ROW('Hygiene Data'!E162))),'Data Summary'!DV168="Yes"),OFFSET('Hygiene Data'!$E$8,0,10*ROW('Hygiene Data'!E162)),NA())</f>
        <v>#N/A</v>
      </c>
      <c r="BH168" s="108" t="e">
        <f ca="true">+IF(AND(ISNUMBER(OFFSET('Hygiene Data'!$E$10,0,10*ROW('Hygiene Data'!E162))),'Data Summary'!DW168="Yes"),OFFSET('Hygiene Data'!$E$10,0,10*ROW('Hygiene Data'!E162)),NA())</f>
        <v>#N/A</v>
      </c>
      <c r="BI168" s="108" t="e">
        <f ca="true">+IF(AND(ISNUMBER(OFFSET('Hygiene Data'!$F$6,0,10*ROW('Hygiene Data'!F162))),'Data Summary'!DX168="Yes"),OFFSET('Hygiene Data'!$F$6,0,10*ROW('Hygiene Data'!F162)),NA())</f>
        <v>#N/A</v>
      </c>
      <c r="BJ168" s="108" t="e">
        <f ca="true">+IF(AND(ISNUMBER(OFFSET('Hygiene Data'!$F$8,0,10*ROW('Hygiene Data'!F162))),'Data Summary'!DY168="Yes"),OFFSET('Hygiene Data'!$F$8,0,10*ROW('Hygiene Data'!F162)),NA())</f>
        <v>#N/A</v>
      </c>
      <c r="BK168" s="108" t="e">
        <f ca="true">+IF(AND(ISNUMBER(OFFSET('Hygiene Data'!$F$10,0,10*ROW('Hygiene Data'!F162))),'Data Summary'!DZ168="Yes"),OFFSET('Hygiene Data'!$F$10,0,10*ROW('Hygiene Data'!F162)),NA())</f>
        <v>#N/A</v>
      </c>
      <c r="BL168" s="108" t="e">
        <f ca="true">+IF(AND(ISNUMBER(OFFSET('Hygiene Data'!$G$6,0,10*ROW('Hygiene Data'!G162))),'Data Summary'!EA168="Yes"),OFFSET('Hygiene Data'!$G$6,0,10*ROW('Hygiene Data'!G162)),NA())</f>
        <v>#N/A</v>
      </c>
      <c r="BM168" s="108" t="e">
        <f ca="true">+IF(AND(ISNUMBER(OFFSET('Hygiene Data'!$G$8,0,10*ROW('Hygiene Data'!G162))),'Data Summary'!EB168="Yes"),OFFSET('Hygiene Data'!$G$8,0,10*ROW('Hygiene Data'!G162)),NA())</f>
        <v>#N/A</v>
      </c>
      <c r="BN168" s="108" t="e">
        <f ca="true">+IF(AND(ISNUMBER(OFFSET('Hygiene Data'!$G$10,0,10*ROW('Hygiene Data'!G162))),'Data Summary'!EC168="Yes"),OFFSET('Hygiene Data'!$G$10,0,10*ROW('Hygiene Data'!G162)),NA())</f>
        <v>#N/A</v>
      </c>
      <c r="BO168" s="108" t="e">
        <f ca="true">+IF(AND(ISNUMBER(OFFSET('Hygiene Data'!$H$6,0,10*ROW('Hygiene Data'!H162))),'Data Summary'!ED168="Yes"),OFFSET('Hygiene Data'!$H$6,0,10*ROW('Hygiene Data'!H162)),NA())</f>
        <v>#N/A</v>
      </c>
      <c r="BP168" s="108" t="e">
        <f ca="true">+IF(AND(ISNUMBER(OFFSET('Hygiene Data'!$H$8,0,10*ROW('Hygiene Data'!H162))),'Data Summary'!EE168="Yes"),OFFSET('Hygiene Data'!$H$8,0,10*ROW('Hygiene Data'!H162)),NA())</f>
        <v>#N/A</v>
      </c>
      <c r="BQ168" s="108" t="e">
        <f ca="true">+IF(AND(ISNUMBER(OFFSET('Hygiene Data'!$H$10,0,10*ROW('Hygiene Data'!H162))),'Data Summary'!EF168="Yes"),OFFSET('Hygiene Data'!$H$10,0,10*ROW('Hygiene Data'!H162)),NA())</f>
        <v>#N/A</v>
      </c>
    </row>
    <row r="169" x14ac:dyDescent="0.2">
      <c r="A169" s="56" t="e">
        <f ca="true">+IF(OFFSET('Water Data'!$B$1,0,10*ROW('Water Data'!B163))="",NA(),OFFSET('Water Data'!$B$1,0,10*ROW('Water Data'!B163)))</f>
        <v>#N/A</v>
      </c>
      <c r="B169" s="56" t="e">
        <f ca="true">+IF(OFFSET('Water Data'!$A$3,0,10*ROW('Water Data'!A166))="",NA(),OFFSET('Water Data'!$A$3,0,10*ROW('Water Data'!A166)))</f>
        <v>#N/A</v>
      </c>
      <c r="C169" s="56" t="e">
        <f ca="true">+IF(OFFSET('Water Data'!$C$3,0,10*ROW('Water Data'!C166))="",NA(),OFFSET('Water Data'!$C$3,0,10*ROW('Water Data'!C166)))</f>
        <v>#N/A</v>
      </c>
      <c r="D169" s="57" t="e">
        <f ca="true">+IF(AND(ISNUMBER(OFFSET('Water Data'!$C$5,0,10*ROW('Water Data'!C163))),'Data Summary'!BS169="Yes"),100-OFFSET('Water Data'!$C$5,0,10*ROW('Water Data'!C163)),NA())</f>
        <v>#N/A</v>
      </c>
      <c r="E169" s="57" t="e">
        <f ca="true">+IF(AND(ISNUMBER(OFFSET('Water Data'!$C$7,0,10*ROW('Water Data'!C163))),'Data Summary'!BT169="Yes"),OFFSET('Water Data'!$C$7,0,10*ROW('Water Data'!C163)),NA())</f>
        <v>#N/A</v>
      </c>
      <c r="F169" s="57" t="e">
        <f ca="true">+IF(AND(ISNUMBER(OFFSET('Water Data'!$C$10,0,10*ROW('Water Data'!C163))),'Data Summary'!BU169="Yes"),OFFSET('Water Data'!$C$10,0,10*ROW('Water Data'!C163)),NA())</f>
        <v>#N/A</v>
      </c>
      <c r="G169" s="57" t="e">
        <f ca="true">+IF(AND(ISNUMBER(OFFSET('Water Data'!$D$5,0,10*ROW('Water Data'!D163))),'Data Summary'!BV169="Yes"),100-OFFSET('Water Data'!$D$5,0,10*ROW('Water Data'!D163)),NA())</f>
        <v>#N/A</v>
      </c>
      <c r="H169" s="57" t="e">
        <f ca="true">+IF(AND(ISNUMBER(OFFSET('Water Data'!$D$7,0,10*ROW('Water Data'!D163))),'Data Summary'!BW169="Yes"),OFFSET('Water Data'!$D$7,0,10*ROW('Water Data'!D163)),NA())</f>
        <v>#N/A</v>
      </c>
      <c r="I169" s="57" t="e">
        <f ca="true">+IF(AND(ISNUMBER(OFFSET('Water Data'!$D$10,0,10*ROW('Water Data'!D163))),'Data Summary'!BX169="Yes"),OFFSET('Water Data'!$D$10,0,10*ROW('Water Data'!D163)),NA())</f>
        <v>#N/A</v>
      </c>
      <c r="J169" s="57" t="e">
        <f ca="true">+IF(AND(ISNUMBER(OFFSET('Water Data'!$E$5,0,10*ROW('Water Data'!E163))),'Data Summary'!BY169="Yes"),100-OFFSET('Water Data'!$E$5,0,10*ROW('Water Data'!E163)),NA())</f>
        <v>#N/A</v>
      </c>
      <c r="K169" s="57" t="e">
        <f ca="true">+IF(AND(ISNUMBER(OFFSET('Water Data'!$E$7,0,10*ROW('Water Data'!E163))),'Data Summary'!BZ169="Yes"),OFFSET('Water Data'!$E$7,0,10*ROW('Water Data'!E163)),NA())</f>
        <v>#N/A</v>
      </c>
      <c r="L169" s="57" t="e">
        <f ca="true">+IF(AND(ISNUMBER(OFFSET('Water Data'!$E$10,0,10*ROW('Water Data'!E163))),'Data Summary'!CA169="Yes"),OFFSET('Water Data'!$E$10,0,10*ROW('Water Data'!E163)),NA())</f>
        <v>#N/A</v>
      </c>
      <c r="M169" s="57" t="e">
        <f ca="true">+IF(AND(ISNUMBER(OFFSET('Water Data'!$F$5,0,10*ROW('Water Data'!F163))),'Data Summary'!CB169="Yes"),100-OFFSET('Water Data'!$F$5,0,10*ROW('Water Data'!F163)),NA())</f>
        <v>#N/A</v>
      </c>
      <c r="N169" s="57" t="e">
        <f ca="true">+IF(AND(ISNUMBER(OFFSET('Water Data'!$F$7,0,10*ROW('Water Data'!F163))),'Data Summary'!CC169="Yes"),OFFSET('Water Data'!$F$7,0,10*ROW('Water Data'!F163)),NA())</f>
        <v>#N/A</v>
      </c>
      <c r="O169" s="57" t="e">
        <f ca="true">+IF(AND(ISNUMBER(OFFSET('Water Data'!$F$10,0,10*ROW('Water Data'!F163))),'Data Summary'!CD169="Yes"),OFFSET('Water Data'!$F$10,0,10*ROW('Water Data'!F163)),NA())</f>
        <v>#N/A</v>
      </c>
      <c r="P169" s="57" t="e">
        <f ca="true">+IF(AND(ISNUMBER(OFFSET('Water Data'!$G$5,0,10*ROW('Water Data'!G163))),'Data Summary'!CE169="Yes"),100-OFFSET('Water Data'!$G$5,0,10*ROW('Water Data'!G163)),NA())</f>
        <v>#N/A</v>
      </c>
      <c r="Q169" s="57" t="e">
        <f ca="true">+IF(AND(ISNUMBER(OFFSET('Water Data'!$G$7,0,10*ROW('Water Data'!G163))),'Data Summary'!CF169="Yes"),OFFSET('Water Data'!$G$7,0,10*ROW('Water Data'!G163)),NA())</f>
        <v>#N/A</v>
      </c>
      <c r="R169" s="57" t="e">
        <f ca="true">+IF(AND(ISNUMBER(OFFSET('Water Data'!$G$10,0,10*ROW('Water Data'!G163))),'Data Summary'!CG169="Yes"),OFFSET('Water Data'!$G$10,0,10*ROW('Water Data'!G163)),NA())</f>
        <v>#N/A</v>
      </c>
      <c r="S169" s="57" t="e">
        <f ca="true">+IF(AND(ISNUMBER(OFFSET('Water Data'!$H$5,0,10*ROW('Water Data'!H163))),'Data Summary'!CH169="Yes"),100-OFFSET('Water Data'!$H$5,0,10*ROW('Water Data'!H163)),NA())</f>
        <v>#N/A</v>
      </c>
      <c r="T169" s="57" t="e">
        <f ca="true">+IF(AND(ISNUMBER(OFFSET('Water Data'!$H$7,0,10*ROW('Water Data'!H163))),'Data Summary'!CI169="Yes"),OFFSET('Water Data'!$H$7,0,10*ROW('Water Data'!H163)),NA())</f>
        <v>#N/A</v>
      </c>
      <c r="U169" s="57" t="e">
        <f ca="true">+IF(AND(ISNUMBER(OFFSET('Water Data'!$H$10,0,10*ROW('Water Data'!H163))),'Data Summary'!CJ169="Yes"),OFFSET('Water Data'!$H$10,0,10*ROW('Water Data'!H163)),NA())</f>
        <v>#N/A</v>
      </c>
      <c r="V169" s="103" t="e">
        <f ca="true">+IF(AND(ISNUMBER(OFFSET('Sanitation Data'!$C$5,0,10*ROW('Sanitation Data'!C163))),'Data Summary'!CK169="Yes"),100-OFFSET('Sanitation Data'!$C$5,0,10*ROW('Sanitation Data'!C163)),NA())</f>
        <v>#N/A</v>
      </c>
      <c r="W169" s="103" t="e">
        <f ca="true">+IF(AND(ISNUMBER(OFFSET('Sanitation Data'!$C$7,0,10*ROW('Sanitation Data'!C163))),'Data Summary'!CL169="Yes"),OFFSET('Sanitation Data'!$C$7,0,10*ROW('Sanitation Data'!C163)),NA())</f>
        <v>#N/A</v>
      </c>
      <c r="X169" s="103" t="e">
        <f ca="true">+IF(AND(ISNUMBER(OFFSET('Sanitation Data'!$C$11,0,10*ROW('Sanitation Data'!C163))),'Data Summary'!CM169="Yes"),OFFSET('Sanitation Data'!$C$11,0,10*ROW('Sanitation Data'!C163)),NA())</f>
        <v>#N/A</v>
      </c>
      <c r="Y169" s="103" t="e">
        <f ca="true">+IF(AND(ISNUMBER(OFFSET('Sanitation Data'!$C$12,0,10*ROW('Sanitation Data'!C163))),'Data Summary'!CN169="Yes"),OFFSET('Sanitation Data'!$C$12,0,10*ROW('Sanitation Data'!C163)),NA())</f>
        <v>#N/A</v>
      </c>
      <c r="Z169" s="103" t="e">
        <f ca="true">+IF(AND(ISNUMBER(OFFSET('Sanitation Data'!$C$13,0,10*ROW('Sanitation Data'!C163))),'Data Summary'!CO169="Yes"),OFFSET('Sanitation Data'!$C$13,0,10*ROW('Sanitation Data'!C163)),NA())</f>
        <v>#N/A</v>
      </c>
      <c r="AA169" s="103" t="e">
        <f ca="true">+IF(AND(ISNUMBER(OFFSET('Sanitation Data'!$D$5,0,10*ROW('Sanitation Data'!D163))),'Data Summary'!CP169="Yes"),100-OFFSET('Sanitation Data'!$D$5,0,10*ROW('Sanitation Data'!D163)),NA())</f>
        <v>#N/A</v>
      </c>
      <c r="AB169" s="103" t="e">
        <f ca="true">+IF(AND(ISNUMBER(OFFSET('Sanitation Data'!$D$7,0,10*ROW('Sanitation Data'!D163))),'Data Summary'!CQ169="Yes"),OFFSET('Sanitation Data'!$D$7,0,10*ROW('Sanitation Data'!D163)),NA())</f>
        <v>#N/A</v>
      </c>
      <c r="AC169" s="103" t="e">
        <f ca="true">+IF(AND(ISNUMBER(OFFSET('Sanitation Data'!$D$11,0,10*ROW('Sanitation Data'!D163))),'Data Summary'!CR169="Yes"),OFFSET('Sanitation Data'!$D$11,0,10*ROW('Sanitation Data'!D163)),NA())</f>
        <v>#N/A</v>
      </c>
      <c r="AD169" s="103" t="e">
        <f ca="true">+IF(AND(ISNUMBER(OFFSET('Sanitation Data'!$D$12,0,10*ROW('Sanitation Data'!D163))),'Data Summary'!CS169="Yes"),OFFSET('Sanitation Data'!$D$12,0,10*ROW('Sanitation Data'!D163)),NA())</f>
        <v>#N/A</v>
      </c>
      <c r="AE169" s="103" t="e">
        <f ca="true">+IF(AND(ISNUMBER(OFFSET('Sanitation Data'!$D$13,0,10*ROW('Sanitation Data'!D163))),'Data Summary'!CT169="Yes"),OFFSET('Sanitation Data'!$D$13,0,10*ROW('Sanitation Data'!D163)),NA())</f>
        <v>#N/A</v>
      </c>
      <c r="AF169" s="103" t="e">
        <f ca="true">+IF(AND(ISNUMBER(OFFSET('Sanitation Data'!$E$5,0,10*ROW('Sanitation Data'!E163))),'Data Summary'!CU169="Yes"),100-OFFSET('Sanitation Data'!$E$5,0,10*ROW('Sanitation Data'!E163)),NA())</f>
        <v>#N/A</v>
      </c>
      <c r="AG169" s="103" t="e">
        <f ca="true">+IF(AND(ISNUMBER(OFFSET('Sanitation Data'!$E$7,0,10*ROW('Sanitation Data'!E163))),'Data Summary'!CV169="Yes"),OFFSET('Sanitation Data'!$E$7,0,10*ROW('Sanitation Data'!E163)),NA())</f>
        <v>#N/A</v>
      </c>
      <c r="AH169" s="103" t="e">
        <f ca="true">+IF(AND(ISNUMBER(OFFSET('Sanitation Data'!$E$11,0,10*ROW('Sanitation Data'!E163))),'Data Summary'!CW169="Yes"),OFFSET('Sanitation Data'!$E$11,0,10*ROW('Sanitation Data'!E163)),NA())</f>
        <v>#N/A</v>
      </c>
      <c r="AI169" s="103" t="e">
        <f ca="true">+IF(AND(ISNUMBER(OFFSET('Sanitation Data'!$E$12,0,10*ROW('Sanitation Data'!E163))),'Data Summary'!CX169="Yes"),OFFSET('Sanitation Data'!$E$12,0,10*ROW('Sanitation Data'!E163)),NA())</f>
        <v>#N/A</v>
      </c>
      <c r="AJ169" s="103" t="e">
        <f ca="true">+IF(AND(ISNUMBER(OFFSET('Sanitation Data'!$E$13,0,10*ROW('Sanitation Data'!E163))),'Data Summary'!CY169="Yes"),OFFSET('Sanitation Data'!$E$13,0,10*ROW('Sanitation Data'!E163)),NA())</f>
        <v>#N/A</v>
      </c>
      <c r="AK169" s="103" t="e">
        <f ca="true">+IF(AND(ISNUMBER(OFFSET('Sanitation Data'!$F$5,0,10*ROW('Sanitation Data'!F163))),'Data Summary'!CZ169="Yes"),100-OFFSET('Sanitation Data'!$F$5,0,10*ROW('Sanitation Data'!F163)),NA())</f>
        <v>#N/A</v>
      </c>
      <c r="AL169" s="103" t="e">
        <f ca="true">+IF(AND(ISNUMBER(OFFSET('Sanitation Data'!$F$7,0,10*ROW('Sanitation Data'!F163))),'Data Summary'!DA169="Yes"),OFFSET('Sanitation Data'!$F$7,0,10*ROW('Sanitation Data'!F163)),NA())</f>
        <v>#N/A</v>
      </c>
      <c r="AM169" s="103" t="e">
        <f ca="true">+IF(AND(ISNUMBER(OFFSET('Sanitation Data'!$F$11,0,10*ROW('Sanitation Data'!F163))),'Data Summary'!DB169="Yes"),OFFSET('Sanitation Data'!$F$11,0,10*ROW('Sanitation Data'!F163)),NA())</f>
        <v>#N/A</v>
      </c>
      <c r="AN169" s="103" t="e">
        <f ca="true">+IF(AND(ISNUMBER(OFFSET('Sanitation Data'!$F$12,0,10*ROW('Sanitation Data'!F163))),'Data Summary'!DC169="Yes"),OFFSET('Sanitation Data'!$F$12,0,10*ROW('Sanitation Data'!F163)),NA())</f>
        <v>#N/A</v>
      </c>
      <c r="AO169" s="103" t="e">
        <f ca="true">+IF(AND(ISNUMBER(OFFSET('Sanitation Data'!$F$13,0,10*ROW('Sanitation Data'!F163))),'Data Summary'!DD169="Yes"),OFFSET('Sanitation Data'!$F$13,0,10*ROW('Sanitation Data'!F163)),NA())</f>
        <v>#N/A</v>
      </c>
      <c r="AP169" s="103" t="e">
        <f ca="true">+IF(AND(ISNUMBER(OFFSET('Sanitation Data'!$G$5,0,10*ROW('Sanitation Data'!G163))),'Data Summary'!DE169="Yes"),100-OFFSET('Sanitation Data'!$G$5,0,10*ROW('Sanitation Data'!G163)),NA())</f>
        <v>#N/A</v>
      </c>
      <c r="AQ169" s="103" t="e">
        <f ca="true">+IF(AND(ISNUMBER(OFFSET('Sanitation Data'!$G$7,0,10*ROW('Sanitation Data'!G163))),'Data Summary'!DF169="Yes"),OFFSET('Sanitation Data'!$G$7,0,10*ROW('Sanitation Data'!G163)),NA())</f>
        <v>#N/A</v>
      </c>
      <c r="AR169" s="103" t="e">
        <f ca="true">+IF(AND(ISNUMBER(OFFSET('Sanitation Data'!$G$11,0,10*ROW('Sanitation Data'!G163))),'Data Summary'!DG169="Yes"),OFFSET('Sanitation Data'!$G$11,0,10*ROW('Sanitation Data'!G163)),NA())</f>
        <v>#N/A</v>
      </c>
      <c r="AS169" s="103" t="e">
        <f ca="true">+IF(AND(ISNUMBER(OFFSET('Sanitation Data'!$G$12,0,10*ROW('Sanitation Data'!G163))),'Data Summary'!DH169="Yes"),OFFSET('Sanitation Data'!$G$12,0,10*ROW('Sanitation Data'!G163)),NA())</f>
        <v>#N/A</v>
      </c>
      <c r="AT169" s="103" t="e">
        <f ca="true">+IF(AND(ISNUMBER(OFFSET('Sanitation Data'!$G$13,0,10*ROW('Sanitation Data'!G163))),'Data Summary'!DI169="Yes"),OFFSET('Sanitation Data'!$G$13,0,10*ROW('Sanitation Data'!G163)),NA())</f>
        <v>#N/A</v>
      </c>
      <c r="AU169" s="103" t="e">
        <f ca="true">+IF(AND(ISNUMBER(OFFSET('Sanitation Data'!$H$5,0,10*ROW('Sanitation Data'!H163))),'Data Summary'!DJ169="Yes"),100-OFFSET('Sanitation Data'!$H$5,0,10*ROW('Sanitation Data'!H163)),NA())</f>
        <v>#N/A</v>
      </c>
      <c r="AV169" s="103" t="e">
        <f ca="true">+IF(AND(ISNUMBER(OFFSET('Sanitation Data'!$H$7,0,10*ROW('Sanitation Data'!H163))),'Data Summary'!DK169="Yes"),OFFSET('Sanitation Data'!$H$7,0,10*ROW('Sanitation Data'!H163)),NA())</f>
        <v>#N/A</v>
      </c>
      <c r="AW169" s="103" t="e">
        <f ca="true">+IF(AND(ISNUMBER(OFFSET('Sanitation Data'!$H$11,0,10*ROW('Sanitation Data'!H163))),'Data Summary'!DL169="Yes"),OFFSET('Sanitation Data'!$H$11,0,10*ROW('Sanitation Data'!H163)),NA())</f>
        <v>#N/A</v>
      </c>
      <c r="AX169" s="103" t="e">
        <f ca="true">+IF(AND(ISNUMBER(OFFSET('Sanitation Data'!$H$12,0,10*ROW('Sanitation Data'!H163))),'Data Summary'!DM169="Yes"),OFFSET('Sanitation Data'!$H$12,0,10*ROW('Sanitation Data'!H163)),NA())</f>
        <v>#N/A</v>
      </c>
      <c r="AY169" s="103" t="e">
        <f ca="true">+IF(AND(ISNUMBER(OFFSET('Sanitation Data'!$H$13,0,10*ROW('Sanitation Data'!H163))),'Data Summary'!DN169="Yes"),OFFSET('Sanitation Data'!$H$13,0,10*ROW('Sanitation Data'!H163)),NA())</f>
        <v>#N/A</v>
      </c>
      <c r="AZ169" s="108" t="e">
        <f ca="true">+IF(AND(ISNUMBER(OFFSET('Hygiene Data'!$C$6,0,10*ROW('Hygiene Data'!C163))),'Data Summary'!DO169="Yes"),OFFSET('Hygiene Data'!$C$6,0,10*ROW('Hygiene Data'!C163)),NA())</f>
        <v>#N/A</v>
      </c>
      <c r="BA169" s="108" t="e">
        <f ca="true">+IF(AND(ISNUMBER(OFFSET('Hygiene Data'!$C$8,0,10*ROW('Hygiene Data'!C163))),'Data Summary'!DP169="Yes"),OFFSET('Hygiene Data'!$C$8,0,10*ROW('Hygiene Data'!C163)),NA())</f>
        <v>#N/A</v>
      </c>
      <c r="BB169" s="108" t="e">
        <f ca="true">+IF(AND(ISNUMBER(OFFSET('Hygiene Data'!$C$10,0,10*ROW('Hygiene Data'!C163))),'Data Summary'!DQ169="Yes"),OFFSET('Hygiene Data'!$C$10,0,10*ROW('Hygiene Data'!C163)),NA())</f>
        <v>#N/A</v>
      </c>
      <c r="BC169" s="108" t="e">
        <f ca="true">+IF(AND(ISNUMBER(OFFSET('Hygiene Data'!$D$6,0,10*ROW('Hygiene Data'!D163))),'Data Summary'!DR169="Yes"),OFFSET('Hygiene Data'!$D$6,0,10*ROW('Hygiene Data'!D163)),NA())</f>
        <v>#N/A</v>
      </c>
      <c r="BD169" s="108" t="e">
        <f ca="true">+IF(AND(ISNUMBER(OFFSET('Hygiene Data'!$D$8,0,10*ROW('Hygiene Data'!D163))),'Data Summary'!DS169="Yes"),OFFSET('Hygiene Data'!$D$8,0,10*ROW('Hygiene Data'!D163)),NA())</f>
        <v>#N/A</v>
      </c>
      <c r="BE169" s="108" t="e">
        <f ca="true">+IF(AND(ISNUMBER(OFFSET('Hygiene Data'!$D$10,0,10*ROW('Hygiene Data'!D163))),'Data Summary'!DT169="Yes"),OFFSET('Hygiene Data'!$D$10,0,10*ROW('Hygiene Data'!D163)),NA())</f>
        <v>#N/A</v>
      </c>
      <c r="BF169" s="108" t="e">
        <f ca="true">+IF(AND(ISNUMBER(OFFSET('Hygiene Data'!$E$6,0,10*ROW('Hygiene Data'!E163))),'Data Summary'!DU169="Yes"),OFFSET('Hygiene Data'!$E$6,0,10*ROW('Hygiene Data'!E163)),NA())</f>
        <v>#N/A</v>
      </c>
      <c r="BG169" s="108" t="e">
        <f ca="true">+IF(AND(ISNUMBER(OFFSET('Hygiene Data'!$E$8,0,10*ROW('Hygiene Data'!E163))),'Data Summary'!DV169="Yes"),OFFSET('Hygiene Data'!$E$8,0,10*ROW('Hygiene Data'!E163)),NA())</f>
        <v>#N/A</v>
      </c>
      <c r="BH169" s="108" t="e">
        <f ca="true">+IF(AND(ISNUMBER(OFFSET('Hygiene Data'!$E$10,0,10*ROW('Hygiene Data'!E163))),'Data Summary'!DW169="Yes"),OFFSET('Hygiene Data'!$E$10,0,10*ROW('Hygiene Data'!E163)),NA())</f>
        <v>#N/A</v>
      </c>
      <c r="BI169" s="108" t="e">
        <f ca="true">+IF(AND(ISNUMBER(OFFSET('Hygiene Data'!$F$6,0,10*ROW('Hygiene Data'!F163))),'Data Summary'!DX169="Yes"),OFFSET('Hygiene Data'!$F$6,0,10*ROW('Hygiene Data'!F163)),NA())</f>
        <v>#N/A</v>
      </c>
      <c r="BJ169" s="108" t="e">
        <f ca="true">+IF(AND(ISNUMBER(OFFSET('Hygiene Data'!$F$8,0,10*ROW('Hygiene Data'!F163))),'Data Summary'!DY169="Yes"),OFFSET('Hygiene Data'!$F$8,0,10*ROW('Hygiene Data'!F163)),NA())</f>
        <v>#N/A</v>
      </c>
      <c r="BK169" s="108" t="e">
        <f ca="true">+IF(AND(ISNUMBER(OFFSET('Hygiene Data'!$F$10,0,10*ROW('Hygiene Data'!F163))),'Data Summary'!DZ169="Yes"),OFFSET('Hygiene Data'!$F$10,0,10*ROW('Hygiene Data'!F163)),NA())</f>
        <v>#N/A</v>
      </c>
      <c r="BL169" s="108" t="e">
        <f ca="true">+IF(AND(ISNUMBER(OFFSET('Hygiene Data'!$G$6,0,10*ROW('Hygiene Data'!G163))),'Data Summary'!EA169="Yes"),OFFSET('Hygiene Data'!$G$6,0,10*ROW('Hygiene Data'!G163)),NA())</f>
        <v>#N/A</v>
      </c>
      <c r="BM169" s="108" t="e">
        <f ca="true">+IF(AND(ISNUMBER(OFFSET('Hygiene Data'!$G$8,0,10*ROW('Hygiene Data'!G163))),'Data Summary'!EB169="Yes"),OFFSET('Hygiene Data'!$G$8,0,10*ROW('Hygiene Data'!G163)),NA())</f>
        <v>#N/A</v>
      </c>
      <c r="BN169" s="108" t="e">
        <f ca="true">+IF(AND(ISNUMBER(OFFSET('Hygiene Data'!$G$10,0,10*ROW('Hygiene Data'!G163))),'Data Summary'!EC169="Yes"),OFFSET('Hygiene Data'!$G$10,0,10*ROW('Hygiene Data'!G163)),NA())</f>
        <v>#N/A</v>
      </c>
      <c r="BO169" s="108" t="e">
        <f ca="true">+IF(AND(ISNUMBER(OFFSET('Hygiene Data'!$H$6,0,10*ROW('Hygiene Data'!H163))),'Data Summary'!ED169="Yes"),OFFSET('Hygiene Data'!$H$6,0,10*ROW('Hygiene Data'!H163)),NA())</f>
        <v>#N/A</v>
      </c>
      <c r="BP169" s="108" t="e">
        <f ca="true">+IF(AND(ISNUMBER(OFFSET('Hygiene Data'!$H$8,0,10*ROW('Hygiene Data'!H163))),'Data Summary'!EE169="Yes"),OFFSET('Hygiene Data'!$H$8,0,10*ROW('Hygiene Data'!H163)),NA())</f>
        <v>#N/A</v>
      </c>
      <c r="BQ169" s="108" t="e">
        <f ca="true">+IF(AND(ISNUMBER(OFFSET('Hygiene Data'!$H$10,0,10*ROW('Hygiene Data'!H163))),'Data Summary'!EF169="Yes"),OFFSET('Hygiene Data'!$H$10,0,10*ROW('Hygiene Data'!H163)),NA())</f>
        <v>#N/A</v>
      </c>
    </row>
    <row r="170" x14ac:dyDescent="0.2">
      <c r="A170" s="56" t="e">
        <f ca="true">+IF(OFFSET('Water Data'!$B$1,0,10*ROW('Water Data'!B164))="",NA(),OFFSET('Water Data'!$B$1,0,10*ROW('Water Data'!B164)))</f>
        <v>#N/A</v>
      </c>
      <c r="B170" s="56" t="e">
        <f ca="true">+IF(OFFSET('Water Data'!$A$3,0,10*ROW('Water Data'!A167))="",NA(),OFFSET('Water Data'!$A$3,0,10*ROW('Water Data'!A167)))</f>
        <v>#N/A</v>
      </c>
      <c r="C170" s="56" t="e">
        <f ca="true">+IF(OFFSET('Water Data'!$C$3,0,10*ROW('Water Data'!C167))="",NA(),OFFSET('Water Data'!$C$3,0,10*ROW('Water Data'!C167)))</f>
        <v>#N/A</v>
      </c>
      <c r="D170" s="57" t="e">
        <f ca="true">+IF(AND(ISNUMBER(OFFSET('Water Data'!$C$5,0,10*ROW('Water Data'!C164))),'Data Summary'!BS170="Yes"),100-OFFSET('Water Data'!$C$5,0,10*ROW('Water Data'!C164)),NA())</f>
        <v>#N/A</v>
      </c>
      <c r="E170" s="57" t="e">
        <f ca="true">+IF(AND(ISNUMBER(OFFSET('Water Data'!$C$7,0,10*ROW('Water Data'!C164))),'Data Summary'!BT170="Yes"),OFFSET('Water Data'!$C$7,0,10*ROW('Water Data'!C164)),NA())</f>
        <v>#N/A</v>
      </c>
      <c r="F170" s="57" t="e">
        <f ca="true">+IF(AND(ISNUMBER(OFFSET('Water Data'!$C$10,0,10*ROW('Water Data'!C164))),'Data Summary'!BU170="Yes"),OFFSET('Water Data'!$C$10,0,10*ROW('Water Data'!C164)),NA())</f>
        <v>#N/A</v>
      </c>
      <c r="G170" s="57" t="e">
        <f ca="true">+IF(AND(ISNUMBER(OFFSET('Water Data'!$D$5,0,10*ROW('Water Data'!D164))),'Data Summary'!BV170="Yes"),100-OFFSET('Water Data'!$D$5,0,10*ROW('Water Data'!D164)),NA())</f>
        <v>#N/A</v>
      </c>
      <c r="H170" s="57" t="e">
        <f ca="true">+IF(AND(ISNUMBER(OFFSET('Water Data'!$D$7,0,10*ROW('Water Data'!D164))),'Data Summary'!BW170="Yes"),OFFSET('Water Data'!$D$7,0,10*ROW('Water Data'!D164)),NA())</f>
        <v>#N/A</v>
      </c>
      <c r="I170" s="57" t="e">
        <f ca="true">+IF(AND(ISNUMBER(OFFSET('Water Data'!$D$10,0,10*ROW('Water Data'!D164))),'Data Summary'!BX170="Yes"),OFFSET('Water Data'!$D$10,0,10*ROW('Water Data'!D164)),NA())</f>
        <v>#N/A</v>
      </c>
      <c r="J170" s="57" t="e">
        <f ca="true">+IF(AND(ISNUMBER(OFFSET('Water Data'!$E$5,0,10*ROW('Water Data'!E164))),'Data Summary'!BY170="Yes"),100-OFFSET('Water Data'!$E$5,0,10*ROW('Water Data'!E164)),NA())</f>
        <v>#N/A</v>
      </c>
      <c r="K170" s="57" t="e">
        <f ca="true">+IF(AND(ISNUMBER(OFFSET('Water Data'!$E$7,0,10*ROW('Water Data'!E164))),'Data Summary'!BZ170="Yes"),OFFSET('Water Data'!$E$7,0,10*ROW('Water Data'!E164)),NA())</f>
        <v>#N/A</v>
      </c>
      <c r="L170" s="57" t="e">
        <f ca="true">+IF(AND(ISNUMBER(OFFSET('Water Data'!$E$10,0,10*ROW('Water Data'!E164))),'Data Summary'!CA170="Yes"),OFFSET('Water Data'!$E$10,0,10*ROW('Water Data'!E164)),NA())</f>
        <v>#N/A</v>
      </c>
      <c r="M170" s="57" t="e">
        <f ca="true">+IF(AND(ISNUMBER(OFFSET('Water Data'!$F$5,0,10*ROW('Water Data'!F164))),'Data Summary'!CB170="Yes"),100-OFFSET('Water Data'!$F$5,0,10*ROW('Water Data'!F164)),NA())</f>
        <v>#N/A</v>
      </c>
      <c r="N170" s="57" t="e">
        <f ca="true">+IF(AND(ISNUMBER(OFFSET('Water Data'!$F$7,0,10*ROW('Water Data'!F164))),'Data Summary'!CC170="Yes"),OFFSET('Water Data'!$F$7,0,10*ROW('Water Data'!F164)),NA())</f>
        <v>#N/A</v>
      </c>
      <c r="O170" s="57" t="e">
        <f ca="true">+IF(AND(ISNUMBER(OFFSET('Water Data'!$F$10,0,10*ROW('Water Data'!F164))),'Data Summary'!CD170="Yes"),OFFSET('Water Data'!$F$10,0,10*ROW('Water Data'!F164)),NA())</f>
        <v>#N/A</v>
      </c>
      <c r="P170" s="57" t="e">
        <f ca="true">+IF(AND(ISNUMBER(OFFSET('Water Data'!$G$5,0,10*ROW('Water Data'!G164))),'Data Summary'!CE170="Yes"),100-OFFSET('Water Data'!$G$5,0,10*ROW('Water Data'!G164)),NA())</f>
        <v>#N/A</v>
      </c>
      <c r="Q170" s="57" t="e">
        <f ca="true">+IF(AND(ISNUMBER(OFFSET('Water Data'!$G$7,0,10*ROW('Water Data'!G164))),'Data Summary'!CF170="Yes"),OFFSET('Water Data'!$G$7,0,10*ROW('Water Data'!G164)),NA())</f>
        <v>#N/A</v>
      </c>
      <c r="R170" s="57" t="e">
        <f ca="true">+IF(AND(ISNUMBER(OFFSET('Water Data'!$G$10,0,10*ROW('Water Data'!G164))),'Data Summary'!CG170="Yes"),OFFSET('Water Data'!$G$10,0,10*ROW('Water Data'!G164)),NA())</f>
        <v>#N/A</v>
      </c>
      <c r="S170" s="57" t="e">
        <f ca="true">+IF(AND(ISNUMBER(OFFSET('Water Data'!$H$5,0,10*ROW('Water Data'!H164))),'Data Summary'!CH170="Yes"),100-OFFSET('Water Data'!$H$5,0,10*ROW('Water Data'!H164)),NA())</f>
        <v>#N/A</v>
      </c>
      <c r="T170" s="57" t="e">
        <f ca="true">+IF(AND(ISNUMBER(OFFSET('Water Data'!$H$7,0,10*ROW('Water Data'!H164))),'Data Summary'!CI170="Yes"),OFFSET('Water Data'!$H$7,0,10*ROW('Water Data'!H164)),NA())</f>
        <v>#N/A</v>
      </c>
      <c r="U170" s="57" t="e">
        <f ca="true">+IF(AND(ISNUMBER(OFFSET('Water Data'!$H$10,0,10*ROW('Water Data'!H164))),'Data Summary'!CJ170="Yes"),OFFSET('Water Data'!$H$10,0,10*ROW('Water Data'!H164)),NA())</f>
        <v>#N/A</v>
      </c>
      <c r="V170" s="103" t="e">
        <f ca="true">+IF(AND(ISNUMBER(OFFSET('Sanitation Data'!$C$5,0,10*ROW('Sanitation Data'!C164))),'Data Summary'!CK170="Yes"),100-OFFSET('Sanitation Data'!$C$5,0,10*ROW('Sanitation Data'!C164)),NA())</f>
        <v>#N/A</v>
      </c>
      <c r="W170" s="103" t="e">
        <f ca="true">+IF(AND(ISNUMBER(OFFSET('Sanitation Data'!$C$7,0,10*ROW('Sanitation Data'!C164))),'Data Summary'!CL170="Yes"),OFFSET('Sanitation Data'!$C$7,0,10*ROW('Sanitation Data'!C164)),NA())</f>
        <v>#N/A</v>
      </c>
      <c r="X170" s="103" t="e">
        <f ca="true">+IF(AND(ISNUMBER(OFFSET('Sanitation Data'!$C$11,0,10*ROW('Sanitation Data'!C164))),'Data Summary'!CM170="Yes"),OFFSET('Sanitation Data'!$C$11,0,10*ROW('Sanitation Data'!C164)),NA())</f>
        <v>#N/A</v>
      </c>
      <c r="Y170" s="103" t="e">
        <f ca="true">+IF(AND(ISNUMBER(OFFSET('Sanitation Data'!$C$12,0,10*ROW('Sanitation Data'!C164))),'Data Summary'!CN170="Yes"),OFFSET('Sanitation Data'!$C$12,0,10*ROW('Sanitation Data'!C164)),NA())</f>
        <v>#N/A</v>
      </c>
      <c r="Z170" s="103" t="e">
        <f ca="true">+IF(AND(ISNUMBER(OFFSET('Sanitation Data'!$C$13,0,10*ROW('Sanitation Data'!C164))),'Data Summary'!CO170="Yes"),OFFSET('Sanitation Data'!$C$13,0,10*ROW('Sanitation Data'!C164)),NA())</f>
        <v>#N/A</v>
      </c>
      <c r="AA170" s="103" t="e">
        <f ca="true">+IF(AND(ISNUMBER(OFFSET('Sanitation Data'!$D$5,0,10*ROW('Sanitation Data'!D164))),'Data Summary'!CP170="Yes"),100-OFFSET('Sanitation Data'!$D$5,0,10*ROW('Sanitation Data'!D164)),NA())</f>
        <v>#N/A</v>
      </c>
      <c r="AB170" s="103" t="e">
        <f ca="true">+IF(AND(ISNUMBER(OFFSET('Sanitation Data'!$D$7,0,10*ROW('Sanitation Data'!D164))),'Data Summary'!CQ170="Yes"),OFFSET('Sanitation Data'!$D$7,0,10*ROW('Sanitation Data'!D164)),NA())</f>
        <v>#N/A</v>
      </c>
      <c r="AC170" s="103" t="e">
        <f ca="true">+IF(AND(ISNUMBER(OFFSET('Sanitation Data'!$D$11,0,10*ROW('Sanitation Data'!D164))),'Data Summary'!CR170="Yes"),OFFSET('Sanitation Data'!$D$11,0,10*ROW('Sanitation Data'!D164)),NA())</f>
        <v>#N/A</v>
      </c>
      <c r="AD170" s="103" t="e">
        <f ca="true">+IF(AND(ISNUMBER(OFFSET('Sanitation Data'!$D$12,0,10*ROW('Sanitation Data'!D164))),'Data Summary'!CS170="Yes"),OFFSET('Sanitation Data'!$D$12,0,10*ROW('Sanitation Data'!D164)),NA())</f>
        <v>#N/A</v>
      </c>
      <c r="AE170" s="103" t="e">
        <f ca="true">+IF(AND(ISNUMBER(OFFSET('Sanitation Data'!$D$13,0,10*ROW('Sanitation Data'!D164))),'Data Summary'!CT170="Yes"),OFFSET('Sanitation Data'!$D$13,0,10*ROW('Sanitation Data'!D164)),NA())</f>
        <v>#N/A</v>
      </c>
      <c r="AF170" s="103" t="e">
        <f ca="true">+IF(AND(ISNUMBER(OFFSET('Sanitation Data'!$E$5,0,10*ROW('Sanitation Data'!E164))),'Data Summary'!CU170="Yes"),100-OFFSET('Sanitation Data'!$E$5,0,10*ROW('Sanitation Data'!E164)),NA())</f>
        <v>#N/A</v>
      </c>
      <c r="AG170" s="103" t="e">
        <f ca="true">+IF(AND(ISNUMBER(OFFSET('Sanitation Data'!$E$7,0,10*ROW('Sanitation Data'!E164))),'Data Summary'!CV170="Yes"),OFFSET('Sanitation Data'!$E$7,0,10*ROW('Sanitation Data'!E164)),NA())</f>
        <v>#N/A</v>
      </c>
      <c r="AH170" s="103" t="e">
        <f ca="true">+IF(AND(ISNUMBER(OFFSET('Sanitation Data'!$E$11,0,10*ROW('Sanitation Data'!E164))),'Data Summary'!CW170="Yes"),OFFSET('Sanitation Data'!$E$11,0,10*ROW('Sanitation Data'!E164)),NA())</f>
        <v>#N/A</v>
      </c>
      <c r="AI170" s="103" t="e">
        <f ca="true">+IF(AND(ISNUMBER(OFFSET('Sanitation Data'!$E$12,0,10*ROW('Sanitation Data'!E164))),'Data Summary'!CX170="Yes"),OFFSET('Sanitation Data'!$E$12,0,10*ROW('Sanitation Data'!E164)),NA())</f>
        <v>#N/A</v>
      </c>
      <c r="AJ170" s="103" t="e">
        <f ca="true">+IF(AND(ISNUMBER(OFFSET('Sanitation Data'!$E$13,0,10*ROW('Sanitation Data'!E164))),'Data Summary'!CY170="Yes"),OFFSET('Sanitation Data'!$E$13,0,10*ROW('Sanitation Data'!E164)),NA())</f>
        <v>#N/A</v>
      </c>
      <c r="AK170" s="103" t="e">
        <f ca="true">+IF(AND(ISNUMBER(OFFSET('Sanitation Data'!$F$5,0,10*ROW('Sanitation Data'!F164))),'Data Summary'!CZ170="Yes"),100-OFFSET('Sanitation Data'!$F$5,0,10*ROW('Sanitation Data'!F164)),NA())</f>
        <v>#N/A</v>
      </c>
      <c r="AL170" s="103" t="e">
        <f ca="true">+IF(AND(ISNUMBER(OFFSET('Sanitation Data'!$F$7,0,10*ROW('Sanitation Data'!F164))),'Data Summary'!DA170="Yes"),OFFSET('Sanitation Data'!$F$7,0,10*ROW('Sanitation Data'!F164)),NA())</f>
        <v>#N/A</v>
      </c>
      <c r="AM170" s="103" t="e">
        <f ca="true">+IF(AND(ISNUMBER(OFFSET('Sanitation Data'!$F$11,0,10*ROW('Sanitation Data'!F164))),'Data Summary'!DB170="Yes"),OFFSET('Sanitation Data'!$F$11,0,10*ROW('Sanitation Data'!F164)),NA())</f>
        <v>#N/A</v>
      </c>
      <c r="AN170" s="103" t="e">
        <f ca="true">+IF(AND(ISNUMBER(OFFSET('Sanitation Data'!$F$12,0,10*ROW('Sanitation Data'!F164))),'Data Summary'!DC170="Yes"),OFFSET('Sanitation Data'!$F$12,0,10*ROW('Sanitation Data'!F164)),NA())</f>
        <v>#N/A</v>
      </c>
      <c r="AO170" s="103" t="e">
        <f ca="true">+IF(AND(ISNUMBER(OFFSET('Sanitation Data'!$F$13,0,10*ROW('Sanitation Data'!F164))),'Data Summary'!DD170="Yes"),OFFSET('Sanitation Data'!$F$13,0,10*ROW('Sanitation Data'!F164)),NA())</f>
        <v>#N/A</v>
      </c>
      <c r="AP170" s="103" t="e">
        <f ca="true">+IF(AND(ISNUMBER(OFFSET('Sanitation Data'!$G$5,0,10*ROW('Sanitation Data'!G164))),'Data Summary'!DE170="Yes"),100-OFFSET('Sanitation Data'!$G$5,0,10*ROW('Sanitation Data'!G164)),NA())</f>
        <v>#N/A</v>
      </c>
      <c r="AQ170" s="103" t="e">
        <f ca="true">+IF(AND(ISNUMBER(OFFSET('Sanitation Data'!$G$7,0,10*ROW('Sanitation Data'!G164))),'Data Summary'!DF170="Yes"),OFFSET('Sanitation Data'!$G$7,0,10*ROW('Sanitation Data'!G164)),NA())</f>
        <v>#N/A</v>
      </c>
      <c r="AR170" s="103" t="e">
        <f ca="true">+IF(AND(ISNUMBER(OFFSET('Sanitation Data'!$G$11,0,10*ROW('Sanitation Data'!G164))),'Data Summary'!DG170="Yes"),OFFSET('Sanitation Data'!$G$11,0,10*ROW('Sanitation Data'!G164)),NA())</f>
        <v>#N/A</v>
      </c>
      <c r="AS170" s="103" t="e">
        <f ca="true">+IF(AND(ISNUMBER(OFFSET('Sanitation Data'!$G$12,0,10*ROW('Sanitation Data'!G164))),'Data Summary'!DH170="Yes"),OFFSET('Sanitation Data'!$G$12,0,10*ROW('Sanitation Data'!G164)),NA())</f>
        <v>#N/A</v>
      </c>
      <c r="AT170" s="103" t="e">
        <f ca="true">+IF(AND(ISNUMBER(OFFSET('Sanitation Data'!$G$13,0,10*ROW('Sanitation Data'!G164))),'Data Summary'!DI170="Yes"),OFFSET('Sanitation Data'!$G$13,0,10*ROW('Sanitation Data'!G164)),NA())</f>
        <v>#N/A</v>
      </c>
      <c r="AU170" s="103" t="e">
        <f ca="true">+IF(AND(ISNUMBER(OFFSET('Sanitation Data'!$H$5,0,10*ROW('Sanitation Data'!H164))),'Data Summary'!DJ170="Yes"),100-OFFSET('Sanitation Data'!$H$5,0,10*ROW('Sanitation Data'!H164)),NA())</f>
        <v>#N/A</v>
      </c>
      <c r="AV170" s="103" t="e">
        <f ca="true">+IF(AND(ISNUMBER(OFFSET('Sanitation Data'!$H$7,0,10*ROW('Sanitation Data'!H164))),'Data Summary'!DK170="Yes"),OFFSET('Sanitation Data'!$H$7,0,10*ROW('Sanitation Data'!H164)),NA())</f>
        <v>#N/A</v>
      </c>
      <c r="AW170" s="103" t="e">
        <f ca="true">+IF(AND(ISNUMBER(OFFSET('Sanitation Data'!$H$11,0,10*ROW('Sanitation Data'!H164))),'Data Summary'!DL170="Yes"),OFFSET('Sanitation Data'!$H$11,0,10*ROW('Sanitation Data'!H164)),NA())</f>
        <v>#N/A</v>
      </c>
      <c r="AX170" s="103" t="e">
        <f ca="true">+IF(AND(ISNUMBER(OFFSET('Sanitation Data'!$H$12,0,10*ROW('Sanitation Data'!H164))),'Data Summary'!DM170="Yes"),OFFSET('Sanitation Data'!$H$12,0,10*ROW('Sanitation Data'!H164)),NA())</f>
        <v>#N/A</v>
      </c>
      <c r="AY170" s="103" t="e">
        <f ca="true">+IF(AND(ISNUMBER(OFFSET('Sanitation Data'!$H$13,0,10*ROW('Sanitation Data'!H164))),'Data Summary'!DN170="Yes"),OFFSET('Sanitation Data'!$H$13,0,10*ROW('Sanitation Data'!H164)),NA())</f>
        <v>#N/A</v>
      </c>
      <c r="AZ170" s="108" t="e">
        <f ca="true">+IF(AND(ISNUMBER(OFFSET('Hygiene Data'!$C$6,0,10*ROW('Hygiene Data'!C164))),'Data Summary'!DO170="Yes"),OFFSET('Hygiene Data'!$C$6,0,10*ROW('Hygiene Data'!C164)),NA())</f>
        <v>#N/A</v>
      </c>
      <c r="BA170" s="108" t="e">
        <f ca="true">+IF(AND(ISNUMBER(OFFSET('Hygiene Data'!$C$8,0,10*ROW('Hygiene Data'!C164))),'Data Summary'!DP170="Yes"),OFFSET('Hygiene Data'!$C$8,0,10*ROW('Hygiene Data'!C164)),NA())</f>
        <v>#N/A</v>
      </c>
      <c r="BB170" s="108" t="e">
        <f ca="true">+IF(AND(ISNUMBER(OFFSET('Hygiene Data'!$C$10,0,10*ROW('Hygiene Data'!C164))),'Data Summary'!DQ170="Yes"),OFFSET('Hygiene Data'!$C$10,0,10*ROW('Hygiene Data'!C164)),NA())</f>
        <v>#N/A</v>
      </c>
      <c r="BC170" s="108" t="e">
        <f ca="true">+IF(AND(ISNUMBER(OFFSET('Hygiene Data'!$D$6,0,10*ROW('Hygiene Data'!D164))),'Data Summary'!DR170="Yes"),OFFSET('Hygiene Data'!$D$6,0,10*ROW('Hygiene Data'!D164)),NA())</f>
        <v>#N/A</v>
      </c>
      <c r="BD170" s="108" t="e">
        <f ca="true">+IF(AND(ISNUMBER(OFFSET('Hygiene Data'!$D$8,0,10*ROW('Hygiene Data'!D164))),'Data Summary'!DS170="Yes"),OFFSET('Hygiene Data'!$D$8,0,10*ROW('Hygiene Data'!D164)),NA())</f>
        <v>#N/A</v>
      </c>
      <c r="BE170" s="108" t="e">
        <f ca="true">+IF(AND(ISNUMBER(OFFSET('Hygiene Data'!$D$10,0,10*ROW('Hygiene Data'!D164))),'Data Summary'!DT170="Yes"),OFFSET('Hygiene Data'!$D$10,0,10*ROW('Hygiene Data'!D164)),NA())</f>
        <v>#N/A</v>
      </c>
      <c r="BF170" s="108" t="e">
        <f ca="true">+IF(AND(ISNUMBER(OFFSET('Hygiene Data'!$E$6,0,10*ROW('Hygiene Data'!E164))),'Data Summary'!DU170="Yes"),OFFSET('Hygiene Data'!$E$6,0,10*ROW('Hygiene Data'!E164)),NA())</f>
        <v>#N/A</v>
      </c>
      <c r="BG170" s="108" t="e">
        <f ca="true">+IF(AND(ISNUMBER(OFFSET('Hygiene Data'!$E$8,0,10*ROW('Hygiene Data'!E164))),'Data Summary'!DV170="Yes"),OFFSET('Hygiene Data'!$E$8,0,10*ROW('Hygiene Data'!E164)),NA())</f>
        <v>#N/A</v>
      </c>
      <c r="BH170" s="108" t="e">
        <f ca="true">+IF(AND(ISNUMBER(OFFSET('Hygiene Data'!$E$10,0,10*ROW('Hygiene Data'!E164))),'Data Summary'!DW170="Yes"),OFFSET('Hygiene Data'!$E$10,0,10*ROW('Hygiene Data'!E164)),NA())</f>
        <v>#N/A</v>
      </c>
      <c r="BI170" s="108" t="e">
        <f ca="true">+IF(AND(ISNUMBER(OFFSET('Hygiene Data'!$F$6,0,10*ROW('Hygiene Data'!F164))),'Data Summary'!DX170="Yes"),OFFSET('Hygiene Data'!$F$6,0,10*ROW('Hygiene Data'!F164)),NA())</f>
        <v>#N/A</v>
      </c>
      <c r="BJ170" s="108" t="e">
        <f ca="true">+IF(AND(ISNUMBER(OFFSET('Hygiene Data'!$F$8,0,10*ROW('Hygiene Data'!F164))),'Data Summary'!DY170="Yes"),OFFSET('Hygiene Data'!$F$8,0,10*ROW('Hygiene Data'!F164)),NA())</f>
        <v>#N/A</v>
      </c>
      <c r="BK170" s="108" t="e">
        <f ca="true">+IF(AND(ISNUMBER(OFFSET('Hygiene Data'!$F$10,0,10*ROW('Hygiene Data'!F164))),'Data Summary'!DZ170="Yes"),OFFSET('Hygiene Data'!$F$10,0,10*ROW('Hygiene Data'!F164)),NA())</f>
        <v>#N/A</v>
      </c>
      <c r="BL170" s="108" t="e">
        <f ca="true">+IF(AND(ISNUMBER(OFFSET('Hygiene Data'!$G$6,0,10*ROW('Hygiene Data'!G164))),'Data Summary'!EA170="Yes"),OFFSET('Hygiene Data'!$G$6,0,10*ROW('Hygiene Data'!G164)),NA())</f>
        <v>#N/A</v>
      </c>
      <c r="BM170" s="108" t="e">
        <f ca="true">+IF(AND(ISNUMBER(OFFSET('Hygiene Data'!$G$8,0,10*ROW('Hygiene Data'!G164))),'Data Summary'!EB170="Yes"),OFFSET('Hygiene Data'!$G$8,0,10*ROW('Hygiene Data'!G164)),NA())</f>
        <v>#N/A</v>
      </c>
      <c r="BN170" s="108" t="e">
        <f ca="true">+IF(AND(ISNUMBER(OFFSET('Hygiene Data'!$G$10,0,10*ROW('Hygiene Data'!G164))),'Data Summary'!EC170="Yes"),OFFSET('Hygiene Data'!$G$10,0,10*ROW('Hygiene Data'!G164)),NA())</f>
        <v>#N/A</v>
      </c>
      <c r="BO170" s="108" t="e">
        <f ca="true">+IF(AND(ISNUMBER(OFFSET('Hygiene Data'!$H$6,0,10*ROW('Hygiene Data'!H164))),'Data Summary'!ED170="Yes"),OFFSET('Hygiene Data'!$H$6,0,10*ROW('Hygiene Data'!H164)),NA())</f>
        <v>#N/A</v>
      </c>
      <c r="BP170" s="108" t="e">
        <f ca="true">+IF(AND(ISNUMBER(OFFSET('Hygiene Data'!$H$8,0,10*ROW('Hygiene Data'!H164))),'Data Summary'!EE170="Yes"),OFFSET('Hygiene Data'!$H$8,0,10*ROW('Hygiene Data'!H164)),NA())</f>
        <v>#N/A</v>
      </c>
      <c r="BQ170" s="108" t="e">
        <f ca="true">+IF(AND(ISNUMBER(OFFSET('Hygiene Data'!$H$10,0,10*ROW('Hygiene Data'!H164))),'Data Summary'!EF170="Yes"),OFFSET('Hygiene Data'!$H$10,0,10*ROW('Hygiene Data'!H164)),NA())</f>
        <v>#N/A</v>
      </c>
    </row>
    <row r="171" x14ac:dyDescent="0.2">
      <c r="A171" s="56" t="e">
        <f ca="true">+IF(OFFSET('Water Data'!$B$1,0,10*ROW('Water Data'!B165))="",NA(),OFFSET('Water Data'!$B$1,0,10*ROW('Water Data'!B165)))</f>
        <v>#N/A</v>
      </c>
      <c r="B171" s="56" t="e">
        <f ca="true">+IF(OFFSET('Water Data'!$A$3,0,10*ROW('Water Data'!A168))="",NA(),OFFSET('Water Data'!$A$3,0,10*ROW('Water Data'!A168)))</f>
        <v>#N/A</v>
      </c>
      <c r="C171" s="56" t="e">
        <f ca="true">+IF(OFFSET('Water Data'!$C$3,0,10*ROW('Water Data'!C168))="",NA(),OFFSET('Water Data'!$C$3,0,10*ROW('Water Data'!C168)))</f>
        <v>#N/A</v>
      </c>
      <c r="D171" s="57" t="e">
        <f ca="true">+IF(AND(ISNUMBER(OFFSET('Water Data'!$C$5,0,10*ROW('Water Data'!C165))),'Data Summary'!BS171="Yes"),100-OFFSET('Water Data'!$C$5,0,10*ROW('Water Data'!C165)),NA())</f>
        <v>#N/A</v>
      </c>
      <c r="E171" s="57" t="e">
        <f ca="true">+IF(AND(ISNUMBER(OFFSET('Water Data'!$C$7,0,10*ROW('Water Data'!C165))),'Data Summary'!BT171="Yes"),OFFSET('Water Data'!$C$7,0,10*ROW('Water Data'!C165)),NA())</f>
        <v>#N/A</v>
      </c>
      <c r="F171" s="57" t="e">
        <f ca="true">+IF(AND(ISNUMBER(OFFSET('Water Data'!$C$10,0,10*ROW('Water Data'!C165))),'Data Summary'!BU171="Yes"),OFFSET('Water Data'!$C$10,0,10*ROW('Water Data'!C165)),NA())</f>
        <v>#N/A</v>
      </c>
      <c r="G171" s="57" t="e">
        <f ca="true">+IF(AND(ISNUMBER(OFFSET('Water Data'!$D$5,0,10*ROW('Water Data'!D165))),'Data Summary'!BV171="Yes"),100-OFFSET('Water Data'!$D$5,0,10*ROW('Water Data'!D165)),NA())</f>
        <v>#N/A</v>
      </c>
      <c r="H171" s="57" t="e">
        <f ca="true">+IF(AND(ISNUMBER(OFFSET('Water Data'!$D$7,0,10*ROW('Water Data'!D165))),'Data Summary'!BW171="Yes"),OFFSET('Water Data'!$D$7,0,10*ROW('Water Data'!D165)),NA())</f>
        <v>#N/A</v>
      </c>
      <c r="I171" s="57" t="e">
        <f ca="true">+IF(AND(ISNUMBER(OFFSET('Water Data'!$D$10,0,10*ROW('Water Data'!D165))),'Data Summary'!BX171="Yes"),OFFSET('Water Data'!$D$10,0,10*ROW('Water Data'!D165)),NA())</f>
        <v>#N/A</v>
      </c>
      <c r="J171" s="57" t="e">
        <f ca="true">+IF(AND(ISNUMBER(OFFSET('Water Data'!$E$5,0,10*ROW('Water Data'!E165))),'Data Summary'!BY171="Yes"),100-OFFSET('Water Data'!$E$5,0,10*ROW('Water Data'!E165)),NA())</f>
        <v>#N/A</v>
      </c>
      <c r="K171" s="57" t="e">
        <f ca="true">+IF(AND(ISNUMBER(OFFSET('Water Data'!$E$7,0,10*ROW('Water Data'!E165))),'Data Summary'!BZ171="Yes"),OFFSET('Water Data'!$E$7,0,10*ROW('Water Data'!E165)),NA())</f>
        <v>#N/A</v>
      </c>
      <c r="L171" s="57" t="e">
        <f ca="true">+IF(AND(ISNUMBER(OFFSET('Water Data'!$E$10,0,10*ROW('Water Data'!E165))),'Data Summary'!CA171="Yes"),OFFSET('Water Data'!$E$10,0,10*ROW('Water Data'!E165)),NA())</f>
        <v>#N/A</v>
      </c>
      <c r="M171" s="57" t="e">
        <f ca="true">+IF(AND(ISNUMBER(OFFSET('Water Data'!$F$5,0,10*ROW('Water Data'!F165))),'Data Summary'!CB171="Yes"),100-OFFSET('Water Data'!$F$5,0,10*ROW('Water Data'!F165)),NA())</f>
        <v>#N/A</v>
      </c>
      <c r="N171" s="57" t="e">
        <f ca="true">+IF(AND(ISNUMBER(OFFSET('Water Data'!$F$7,0,10*ROW('Water Data'!F165))),'Data Summary'!CC171="Yes"),OFFSET('Water Data'!$F$7,0,10*ROW('Water Data'!F165)),NA())</f>
        <v>#N/A</v>
      </c>
      <c r="O171" s="57" t="e">
        <f ca="true">+IF(AND(ISNUMBER(OFFSET('Water Data'!$F$10,0,10*ROW('Water Data'!F165))),'Data Summary'!CD171="Yes"),OFFSET('Water Data'!$F$10,0,10*ROW('Water Data'!F165)),NA())</f>
        <v>#N/A</v>
      </c>
      <c r="P171" s="57" t="e">
        <f ca="true">+IF(AND(ISNUMBER(OFFSET('Water Data'!$G$5,0,10*ROW('Water Data'!G165))),'Data Summary'!CE171="Yes"),100-OFFSET('Water Data'!$G$5,0,10*ROW('Water Data'!G165)),NA())</f>
        <v>#N/A</v>
      </c>
      <c r="Q171" s="57" t="e">
        <f ca="true">+IF(AND(ISNUMBER(OFFSET('Water Data'!$G$7,0,10*ROW('Water Data'!G165))),'Data Summary'!CF171="Yes"),OFFSET('Water Data'!$G$7,0,10*ROW('Water Data'!G165)),NA())</f>
        <v>#N/A</v>
      </c>
      <c r="R171" s="57" t="e">
        <f ca="true">+IF(AND(ISNUMBER(OFFSET('Water Data'!$G$10,0,10*ROW('Water Data'!G165))),'Data Summary'!CG171="Yes"),OFFSET('Water Data'!$G$10,0,10*ROW('Water Data'!G165)),NA())</f>
        <v>#N/A</v>
      </c>
      <c r="S171" s="57" t="e">
        <f ca="true">+IF(AND(ISNUMBER(OFFSET('Water Data'!$H$5,0,10*ROW('Water Data'!H165))),'Data Summary'!CH171="Yes"),100-OFFSET('Water Data'!$H$5,0,10*ROW('Water Data'!H165)),NA())</f>
        <v>#N/A</v>
      </c>
      <c r="T171" s="57" t="e">
        <f ca="true">+IF(AND(ISNUMBER(OFFSET('Water Data'!$H$7,0,10*ROW('Water Data'!H165))),'Data Summary'!CI171="Yes"),OFFSET('Water Data'!$H$7,0,10*ROW('Water Data'!H165)),NA())</f>
        <v>#N/A</v>
      </c>
      <c r="U171" s="57" t="e">
        <f ca="true">+IF(AND(ISNUMBER(OFFSET('Water Data'!$H$10,0,10*ROW('Water Data'!H165))),'Data Summary'!CJ171="Yes"),OFFSET('Water Data'!$H$10,0,10*ROW('Water Data'!H165)),NA())</f>
        <v>#N/A</v>
      </c>
      <c r="V171" s="103" t="e">
        <f ca="true">+IF(AND(ISNUMBER(OFFSET('Sanitation Data'!$C$5,0,10*ROW('Sanitation Data'!C165))),'Data Summary'!CK171="Yes"),100-OFFSET('Sanitation Data'!$C$5,0,10*ROW('Sanitation Data'!C165)),NA())</f>
        <v>#N/A</v>
      </c>
      <c r="W171" s="103" t="e">
        <f ca="true">+IF(AND(ISNUMBER(OFFSET('Sanitation Data'!$C$7,0,10*ROW('Sanitation Data'!C165))),'Data Summary'!CL171="Yes"),OFFSET('Sanitation Data'!$C$7,0,10*ROW('Sanitation Data'!C165)),NA())</f>
        <v>#N/A</v>
      </c>
      <c r="X171" s="103" t="e">
        <f ca="true">+IF(AND(ISNUMBER(OFFSET('Sanitation Data'!$C$11,0,10*ROW('Sanitation Data'!C165))),'Data Summary'!CM171="Yes"),OFFSET('Sanitation Data'!$C$11,0,10*ROW('Sanitation Data'!C165)),NA())</f>
        <v>#N/A</v>
      </c>
      <c r="Y171" s="103" t="e">
        <f ca="true">+IF(AND(ISNUMBER(OFFSET('Sanitation Data'!$C$12,0,10*ROW('Sanitation Data'!C165))),'Data Summary'!CN171="Yes"),OFFSET('Sanitation Data'!$C$12,0,10*ROW('Sanitation Data'!C165)),NA())</f>
        <v>#N/A</v>
      </c>
      <c r="Z171" s="103" t="e">
        <f ca="true">+IF(AND(ISNUMBER(OFFSET('Sanitation Data'!$C$13,0,10*ROW('Sanitation Data'!C165))),'Data Summary'!CO171="Yes"),OFFSET('Sanitation Data'!$C$13,0,10*ROW('Sanitation Data'!C165)),NA())</f>
        <v>#N/A</v>
      </c>
      <c r="AA171" s="103" t="e">
        <f ca="true">+IF(AND(ISNUMBER(OFFSET('Sanitation Data'!$D$5,0,10*ROW('Sanitation Data'!D165))),'Data Summary'!CP171="Yes"),100-OFFSET('Sanitation Data'!$D$5,0,10*ROW('Sanitation Data'!D165)),NA())</f>
        <v>#N/A</v>
      </c>
      <c r="AB171" s="103" t="e">
        <f ca="true">+IF(AND(ISNUMBER(OFFSET('Sanitation Data'!$D$7,0,10*ROW('Sanitation Data'!D165))),'Data Summary'!CQ171="Yes"),OFFSET('Sanitation Data'!$D$7,0,10*ROW('Sanitation Data'!D165)),NA())</f>
        <v>#N/A</v>
      </c>
      <c r="AC171" s="103" t="e">
        <f ca="true">+IF(AND(ISNUMBER(OFFSET('Sanitation Data'!$D$11,0,10*ROW('Sanitation Data'!D165))),'Data Summary'!CR171="Yes"),OFFSET('Sanitation Data'!$D$11,0,10*ROW('Sanitation Data'!D165)),NA())</f>
        <v>#N/A</v>
      </c>
      <c r="AD171" s="103" t="e">
        <f ca="true">+IF(AND(ISNUMBER(OFFSET('Sanitation Data'!$D$12,0,10*ROW('Sanitation Data'!D165))),'Data Summary'!CS171="Yes"),OFFSET('Sanitation Data'!$D$12,0,10*ROW('Sanitation Data'!D165)),NA())</f>
        <v>#N/A</v>
      </c>
      <c r="AE171" s="103" t="e">
        <f ca="true">+IF(AND(ISNUMBER(OFFSET('Sanitation Data'!$D$13,0,10*ROW('Sanitation Data'!D165))),'Data Summary'!CT171="Yes"),OFFSET('Sanitation Data'!$D$13,0,10*ROW('Sanitation Data'!D165)),NA())</f>
        <v>#N/A</v>
      </c>
      <c r="AF171" s="103" t="e">
        <f ca="true">+IF(AND(ISNUMBER(OFFSET('Sanitation Data'!$E$5,0,10*ROW('Sanitation Data'!E165))),'Data Summary'!CU171="Yes"),100-OFFSET('Sanitation Data'!$E$5,0,10*ROW('Sanitation Data'!E165)),NA())</f>
        <v>#N/A</v>
      </c>
      <c r="AG171" s="103" t="e">
        <f ca="true">+IF(AND(ISNUMBER(OFFSET('Sanitation Data'!$E$7,0,10*ROW('Sanitation Data'!E165))),'Data Summary'!CV171="Yes"),OFFSET('Sanitation Data'!$E$7,0,10*ROW('Sanitation Data'!E165)),NA())</f>
        <v>#N/A</v>
      </c>
      <c r="AH171" s="103" t="e">
        <f ca="true">+IF(AND(ISNUMBER(OFFSET('Sanitation Data'!$E$11,0,10*ROW('Sanitation Data'!E165))),'Data Summary'!CW171="Yes"),OFFSET('Sanitation Data'!$E$11,0,10*ROW('Sanitation Data'!E165)),NA())</f>
        <v>#N/A</v>
      </c>
      <c r="AI171" s="103" t="e">
        <f ca="true">+IF(AND(ISNUMBER(OFFSET('Sanitation Data'!$E$12,0,10*ROW('Sanitation Data'!E165))),'Data Summary'!CX171="Yes"),OFFSET('Sanitation Data'!$E$12,0,10*ROW('Sanitation Data'!E165)),NA())</f>
        <v>#N/A</v>
      </c>
      <c r="AJ171" s="103" t="e">
        <f ca="true">+IF(AND(ISNUMBER(OFFSET('Sanitation Data'!$E$13,0,10*ROW('Sanitation Data'!E165))),'Data Summary'!CY171="Yes"),OFFSET('Sanitation Data'!$E$13,0,10*ROW('Sanitation Data'!E165)),NA())</f>
        <v>#N/A</v>
      </c>
      <c r="AK171" s="103" t="e">
        <f ca="true">+IF(AND(ISNUMBER(OFFSET('Sanitation Data'!$F$5,0,10*ROW('Sanitation Data'!F165))),'Data Summary'!CZ171="Yes"),100-OFFSET('Sanitation Data'!$F$5,0,10*ROW('Sanitation Data'!F165)),NA())</f>
        <v>#N/A</v>
      </c>
      <c r="AL171" s="103" t="e">
        <f ca="true">+IF(AND(ISNUMBER(OFFSET('Sanitation Data'!$F$7,0,10*ROW('Sanitation Data'!F165))),'Data Summary'!DA171="Yes"),OFFSET('Sanitation Data'!$F$7,0,10*ROW('Sanitation Data'!F165)),NA())</f>
        <v>#N/A</v>
      </c>
      <c r="AM171" s="103" t="e">
        <f ca="true">+IF(AND(ISNUMBER(OFFSET('Sanitation Data'!$F$11,0,10*ROW('Sanitation Data'!F165))),'Data Summary'!DB171="Yes"),OFFSET('Sanitation Data'!$F$11,0,10*ROW('Sanitation Data'!F165)),NA())</f>
        <v>#N/A</v>
      </c>
      <c r="AN171" s="103" t="e">
        <f ca="true">+IF(AND(ISNUMBER(OFFSET('Sanitation Data'!$F$12,0,10*ROW('Sanitation Data'!F165))),'Data Summary'!DC171="Yes"),OFFSET('Sanitation Data'!$F$12,0,10*ROW('Sanitation Data'!F165)),NA())</f>
        <v>#N/A</v>
      </c>
      <c r="AO171" s="103" t="e">
        <f ca="true">+IF(AND(ISNUMBER(OFFSET('Sanitation Data'!$F$13,0,10*ROW('Sanitation Data'!F165))),'Data Summary'!DD171="Yes"),OFFSET('Sanitation Data'!$F$13,0,10*ROW('Sanitation Data'!F165)),NA())</f>
        <v>#N/A</v>
      </c>
      <c r="AP171" s="103" t="e">
        <f ca="true">+IF(AND(ISNUMBER(OFFSET('Sanitation Data'!$G$5,0,10*ROW('Sanitation Data'!G165))),'Data Summary'!DE171="Yes"),100-OFFSET('Sanitation Data'!$G$5,0,10*ROW('Sanitation Data'!G165)),NA())</f>
        <v>#N/A</v>
      </c>
      <c r="AQ171" s="103" t="e">
        <f ca="true">+IF(AND(ISNUMBER(OFFSET('Sanitation Data'!$G$7,0,10*ROW('Sanitation Data'!G165))),'Data Summary'!DF171="Yes"),OFFSET('Sanitation Data'!$G$7,0,10*ROW('Sanitation Data'!G165)),NA())</f>
        <v>#N/A</v>
      </c>
      <c r="AR171" s="103" t="e">
        <f ca="true">+IF(AND(ISNUMBER(OFFSET('Sanitation Data'!$G$11,0,10*ROW('Sanitation Data'!G165))),'Data Summary'!DG171="Yes"),OFFSET('Sanitation Data'!$G$11,0,10*ROW('Sanitation Data'!G165)),NA())</f>
        <v>#N/A</v>
      </c>
      <c r="AS171" s="103" t="e">
        <f ca="true">+IF(AND(ISNUMBER(OFFSET('Sanitation Data'!$G$12,0,10*ROW('Sanitation Data'!G165))),'Data Summary'!DH171="Yes"),OFFSET('Sanitation Data'!$G$12,0,10*ROW('Sanitation Data'!G165)),NA())</f>
        <v>#N/A</v>
      </c>
      <c r="AT171" s="103" t="e">
        <f ca="true">+IF(AND(ISNUMBER(OFFSET('Sanitation Data'!$G$13,0,10*ROW('Sanitation Data'!G165))),'Data Summary'!DI171="Yes"),OFFSET('Sanitation Data'!$G$13,0,10*ROW('Sanitation Data'!G165)),NA())</f>
        <v>#N/A</v>
      </c>
      <c r="AU171" s="103" t="e">
        <f ca="true">+IF(AND(ISNUMBER(OFFSET('Sanitation Data'!$H$5,0,10*ROW('Sanitation Data'!H165))),'Data Summary'!DJ171="Yes"),100-OFFSET('Sanitation Data'!$H$5,0,10*ROW('Sanitation Data'!H165)),NA())</f>
        <v>#N/A</v>
      </c>
      <c r="AV171" s="103" t="e">
        <f ca="true">+IF(AND(ISNUMBER(OFFSET('Sanitation Data'!$H$7,0,10*ROW('Sanitation Data'!H165))),'Data Summary'!DK171="Yes"),OFFSET('Sanitation Data'!$H$7,0,10*ROW('Sanitation Data'!H165)),NA())</f>
        <v>#N/A</v>
      </c>
      <c r="AW171" s="103" t="e">
        <f ca="true">+IF(AND(ISNUMBER(OFFSET('Sanitation Data'!$H$11,0,10*ROW('Sanitation Data'!H165))),'Data Summary'!DL171="Yes"),OFFSET('Sanitation Data'!$H$11,0,10*ROW('Sanitation Data'!H165)),NA())</f>
        <v>#N/A</v>
      </c>
      <c r="AX171" s="103" t="e">
        <f ca="true">+IF(AND(ISNUMBER(OFFSET('Sanitation Data'!$H$12,0,10*ROW('Sanitation Data'!H165))),'Data Summary'!DM171="Yes"),OFFSET('Sanitation Data'!$H$12,0,10*ROW('Sanitation Data'!H165)),NA())</f>
        <v>#N/A</v>
      </c>
      <c r="AY171" s="103" t="e">
        <f ca="true">+IF(AND(ISNUMBER(OFFSET('Sanitation Data'!$H$13,0,10*ROW('Sanitation Data'!H165))),'Data Summary'!DN171="Yes"),OFFSET('Sanitation Data'!$H$13,0,10*ROW('Sanitation Data'!H165)),NA())</f>
        <v>#N/A</v>
      </c>
      <c r="AZ171" s="108" t="e">
        <f ca="true">+IF(AND(ISNUMBER(OFFSET('Hygiene Data'!$C$6,0,10*ROW('Hygiene Data'!C165))),'Data Summary'!DO171="Yes"),OFFSET('Hygiene Data'!$C$6,0,10*ROW('Hygiene Data'!C165)),NA())</f>
        <v>#N/A</v>
      </c>
      <c r="BA171" s="108" t="e">
        <f ca="true">+IF(AND(ISNUMBER(OFFSET('Hygiene Data'!$C$8,0,10*ROW('Hygiene Data'!C165))),'Data Summary'!DP171="Yes"),OFFSET('Hygiene Data'!$C$8,0,10*ROW('Hygiene Data'!C165)),NA())</f>
        <v>#N/A</v>
      </c>
      <c r="BB171" s="108" t="e">
        <f ca="true">+IF(AND(ISNUMBER(OFFSET('Hygiene Data'!$C$10,0,10*ROW('Hygiene Data'!C165))),'Data Summary'!DQ171="Yes"),OFFSET('Hygiene Data'!$C$10,0,10*ROW('Hygiene Data'!C165)),NA())</f>
        <v>#N/A</v>
      </c>
      <c r="BC171" s="108" t="e">
        <f ca="true">+IF(AND(ISNUMBER(OFFSET('Hygiene Data'!$D$6,0,10*ROW('Hygiene Data'!D165))),'Data Summary'!DR171="Yes"),OFFSET('Hygiene Data'!$D$6,0,10*ROW('Hygiene Data'!D165)),NA())</f>
        <v>#N/A</v>
      </c>
      <c r="BD171" s="108" t="e">
        <f ca="true">+IF(AND(ISNUMBER(OFFSET('Hygiene Data'!$D$8,0,10*ROW('Hygiene Data'!D165))),'Data Summary'!DS171="Yes"),OFFSET('Hygiene Data'!$D$8,0,10*ROW('Hygiene Data'!D165)),NA())</f>
        <v>#N/A</v>
      </c>
      <c r="BE171" s="108" t="e">
        <f ca="true">+IF(AND(ISNUMBER(OFFSET('Hygiene Data'!$D$10,0,10*ROW('Hygiene Data'!D165))),'Data Summary'!DT171="Yes"),OFFSET('Hygiene Data'!$D$10,0,10*ROW('Hygiene Data'!D165)),NA())</f>
        <v>#N/A</v>
      </c>
      <c r="BF171" s="108" t="e">
        <f ca="true">+IF(AND(ISNUMBER(OFFSET('Hygiene Data'!$E$6,0,10*ROW('Hygiene Data'!E165))),'Data Summary'!DU171="Yes"),OFFSET('Hygiene Data'!$E$6,0,10*ROW('Hygiene Data'!E165)),NA())</f>
        <v>#N/A</v>
      </c>
      <c r="BG171" s="108" t="e">
        <f ca="true">+IF(AND(ISNUMBER(OFFSET('Hygiene Data'!$E$8,0,10*ROW('Hygiene Data'!E165))),'Data Summary'!DV171="Yes"),OFFSET('Hygiene Data'!$E$8,0,10*ROW('Hygiene Data'!E165)),NA())</f>
        <v>#N/A</v>
      </c>
      <c r="BH171" s="108" t="e">
        <f ca="true">+IF(AND(ISNUMBER(OFFSET('Hygiene Data'!$E$10,0,10*ROW('Hygiene Data'!E165))),'Data Summary'!DW171="Yes"),OFFSET('Hygiene Data'!$E$10,0,10*ROW('Hygiene Data'!E165)),NA())</f>
        <v>#N/A</v>
      </c>
      <c r="BI171" s="108" t="e">
        <f ca="true">+IF(AND(ISNUMBER(OFFSET('Hygiene Data'!$F$6,0,10*ROW('Hygiene Data'!F165))),'Data Summary'!DX171="Yes"),OFFSET('Hygiene Data'!$F$6,0,10*ROW('Hygiene Data'!F165)),NA())</f>
        <v>#N/A</v>
      </c>
      <c r="BJ171" s="108" t="e">
        <f ca="true">+IF(AND(ISNUMBER(OFFSET('Hygiene Data'!$F$8,0,10*ROW('Hygiene Data'!F165))),'Data Summary'!DY171="Yes"),OFFSET('Hygiene Data'!$F$8,0,10*ROW('Hygiene Data'!F165)),NA())</f>
        <v>#N/A</v>
      </c>
      <c r="BK171" s="108" t="e">
        <f ca="true">+IF(AND(ISNUMBER(OFFSET('Hygiene Data'!$F$10,0,10*ROW('Hygiene Data'!F165))),'Data Summary'!DZ171="Yes"),OFFSET('Hygiene Data'!$F$10,0,10*ROW('Hygiene Data'!F165)),NA())</f>
        <v>#N/A</v>
      </c>
      <c r="BL171" s="108" t="e">
        <f ca="true">+IF(AND(ISNUMBER(OFFSET('Hygiene Data'!$G$6,0,10*ROW('Hygiene Data'!G165))),'Data Summary'!EA171="Yes"),OFFSET('Hygiene Data'!$G$6,0,10*ROW('Hygiene Data'!G165)),NA())</f>
        <v>#N/A</v>
      </c>
      <c r="BM171" s="108" t="e">
        <f ca="true">+IF(AND(ISNUMBER(OFFSET('Hygiene Data'!$G$8,0,10*ROW('Hygiene Data'!G165))),'Data Summary'!EB171="Yes"),OFFSET('Hygiene Data'!$G$8,0,10*ROW('Hygiene Data'!G165)),NA())</f>
        <v>#N/A</v>
      </c>
      <c r="BN171" s="108" t="e">
        <f ca="true">+IF(AND(ISNUMBER(OFFSET('Hygiene Data'!$G$10,0,10*ROW('Hygiene Data'!G165))),'Data Summary'!EC171="Yes"),OFFSET('Hygiene Data'!$G$10,0,10*ROW('Hygiene Data'!G165)),NA())</f>
        <v>#N/A</v>
      </c>
      <c r="BO171" s="108" t="e">
        <f ca="true">+IF(AND(ISNUMBER(OFFSET('Hygiene Data'!$H$6,0,10*ROW('Hygiene Data'!H165))),'Data Summary'!ED171="Yes"),OFFSET('Hygiene Data'!$H$6,0,10*ROW('Hygiene Data'!H165)),NA())</f>
        <v>#N/A</v>
      </c>
      <c r="BP171" s="108" t="e">
        <f ca="true">+IF(AND(ISNUMBER(OFFSET('Hygiene Data'!$H$8,0,10*ROW('Hygiene Data'!H165))),'Data Summary'!EE171="Yes"),OFFSET('Hygiene Data'!$H$8,0,10*ROW('Hygiene Data'!H165)),NA())</f>
        <v>#N/A</v>
      </c>
      <c r="BQ171" s="108" t="e">
        <f ca="true">+IF(AND(ISNUMBER(OFFSET('Hygiene Data'!$H$10,0,10*ROW('Hygiene Data'!H165))),'Data Summary'!EF171="Yes"),OFFSET('Hygiene Data'!$H$10,0,10*ROW('Hygiene Data'!H165)),NA())</f>
        <v>#N/A</v>
      </c>
    </row>
    <row r="172" x14ac:dyDescent="0.2">
      <c r="A172" s="56" t="e">
        <f ca="true">+IF(OFFSET('Water Data'!$B$1,0,10*ROW('Water Data'!B166))="",NA(),OFFSET('Water Data'!$B$1,0,10*ROW('Water Data'!B166)))</f>
        <v>#N/A</v>
      </c>
      <c r="B172" s="56" t="e">
        <f ca="true">+IF(OFFSET('Water Data'!$A$3,0,10*ROW('Water Data'!A169))="",NA(),OFFSET('Water Data'!$A$3,0,10*ROW('Water Data'!A169)))</f>
        <v>#N/A</v>
      </c>
      <c r="C172" s="56" t="e">
        <f ca="true">+IF(OFFSET('Water Data'!$C$3,0,10*ROW('Water Data'!C169))="",NA(),OFFSET('Water Data'!$C$3,0,10*ROW('Water Data'!C169)))</f>
        <v>#N/A</v>
      </c>
      <c r="D172" s="57" t="e">
        <f ca="true">+IF(AND(ISNUMBER(OFFSET('Water Data'!$C$5,0,10*ROW('Water Data'!C166))),'Data Summary'!BS172="Yes"),100-OFFSET('Water Data'!$C$5,0,10*ROW('Water Data'!C166)),NA())</f>
        <v>#N/A</v>
      </c>
      <c r="E172" s="57" t="e">
        <f ca="true">+IF(AND(ISNUMBER(OFFSET('Water Data'!$C$7,0,10*ROW('Water Data'!C166))),'Data Summary'!BT172="Yes"),OFFSET('Water Data'!$C$7,0,10*ROW('Water Data'!C166)),NA())</f>
        <v>#N/A</v>
      </c>
      <c r="F172" s="57" t="e">
        <f ca="true">+IF(AND(ISNUMBER(OFFSET('Water Data'!$C$10,0,10*ROW('Water Data'!C166))),'Data Summary'!BU172="Yes"),OFFSET('Water Data'!$C$10,0,10*ROW('Water Data'!C166)),NA())</f>
        <v>#N/A</v>
      </c>
      <c r="G172" s="57" t="e">
        <f ca="true">+IF(AND(ISNUMBER(OFFSET('Water Data'!$D$5,0,10*ROW('Water Data'!D166))),'Data Summary'!BV172="Yes"),100-OFFSET('Water Data'!$D$5,0,10*ROW('Water Data'!D166)),NA())</f>
        <v>#N/A</v>
      </c>
      <c r="H172" s="57" t="e">
        <f ca="true">+IF(AND(ISNUMBER(OFFSET('Water Data'!$D$7,0,10*ROW('Water Data'!D166))),'Data Summary'!BW172="Yes"),OFFSET('Water Data'!$D$7,0,10*ROW('Water Data'!D166)),NA())</f>
        <v>#N/A</v>
      </c>
      <c r="I172" s="57" t="e">
        <f ca="true">+IF(AND(ISNUMBER(OFFSET('Water Data'!$D$10,0,10*ROW('Water Data'!D166))),'Data Summary'!BX172="Yes"),OFFSET('Water Data'!$D$10,0,10*ROW('Water Data'!D166)),NA())</f>
        <v>#N/A</v>
      </c>
      <c r="J172" s="57" t="e">
        <f ca="true">+IF(AND(ISNUMBER(OFFSET('Water Data'!$E$5,0,10*ROW('Water Data'!E166))),'Data Summary'!BY172="Yes"),100-OFFSET('Water Data'!$E$5,0,10*ROW('Water Data'!E166)),NA())</f>
        <v>#N/A</v>
      </c>
      <c r="K172" s="57" t="e">
        <f ca="true">+IF(AND(ISNUMBER(OFFSET('Water Data'!$E$7,0,10*ROW('Water Data'!E166))),'Data Summary'!BZ172="Yes"),OFFSET('Water Data'!$E$7,0,10*ROW('Water Data'!E166)),NA())</f>
        <v>#N/A</v>
      </c>
      <c r="L172" s="57" t="e">
        <f ca="true">+IF(AND(ISNUMBER(OFFSET('Water Data'!$E$10,0,10*ROW('Water Data'!E166))),'Data Summary'!CA172="Yes"),OFFSET('Water Data'!$E$10,0,10*ROW('Water Data'!E166)),NA())</f>
        <v>#N/A</v>
      </c>
      <c r="M172" s="57" t="e">
        <f ca="true">+IF(AND(ISNUMBER(OFFSET('Water Data'!$F$5,0,10*ROW('Water Data'!F166))),'Data Summary'!CB172="Yes"),100-OFFSET('Water Data'!$F$5,0,10*ROW('Water Data'!F166)),NA())</f>
        <v>#N/A</v>
      </c>
      <c r="N172" s="57" t="e">
        <f ca="true">+IF(AND(ISNUMBER(OFFSET('Water Data'!$F$7,0,10*ROW('Water Data'!F166))),'Data Summary'!CC172="Yes"),OFFSET('Water Data'!$F$7,0,10*ROW('Water Data'!F166)),NA())</f>
        <v>#N/A</v>
      </c>
      <c r="O172" s="57" t="e">
        <f ca="true">+IF(AND(ISNUMBER(OFFSET('Water Data'!$F$10,0,10*ROW('Water Data'!F166))),'Data Summary'!CD172="Yes"),OFFSET('Water Data'!$F$10,0,10*ROW('Water Data'!F166)),NA())</f>
        <v>#N/A</v>
      </c>
      <c r="P172" s="57" t="e">
        <f ca="true">+IF(AND(ISNUMBER(OFFSET('Water Data'!$G$5,0,10*ROW('Water Data'!G166))),'Data Summary'!CE172="Yes"),100-OFFSET('Water Data'!$G$5,0,10*ROW('Water Data'!G166)),NA())</f>
        <v>#N/A</v>
      </c>
      <c r="Q172" s="57" t="e">
        <f ca="true">+IF(AND(ISNUMBER(OFFSET('Water Data'!$G$7,0,10*ROW('Water Data'!G166))),'Data Summary'!CF172="Yes"),OFFSET('Water Data'!$G$7,0,10*ROW('Water Data'!G166)),NA())</f>
        <v>#N/A</v>
      </c>
      <c r="R172" s="57" t="e">
        <f ca="true">+IF(AND(ISNUMBER(OFFSET('Water Data'!$G$10,0,10*ROW('Water Data'!G166))),'Data Summary'!CG172="Yes"),OFFSET('Water Data'!$G$10,0,10*ROW('Water Data'!G166)),NA())</f>
        <v>#N/A</v>
      </c>
      <c r="S172" s="57" t="e">
        <f ca="true">+IF(AND(ISNUMBER(OFFSET('Water Data'!$H$5,0,10*ROW('Water Data'!H166))),'Data Summary'!CH172="Yes"),100-OFFSET('Water Data'!$H$5,0,10*ROW('Water Data'!H166)),NA())</f>
        <v>#N/A</v>
      </c>
      <c r="T172" s="57" t="e">
        <f ca="true">+IF(AND(ISNUMBER(OFFSET('Water Data'!$H$7,0,10*ROW('Water Data'!H166))),'Data Summary'!CI172="Yes"),OFFSET('Water Data'!$H$7,0,10*ROW('Water Data'!H166)),NA())</f>
        <v>#N/A</v>
      </c>
      <c r="U172" s="57" t="e">
        <f ca="true">+IF(AND(ISNUMBER(OFFSET('Water Data'!$H$10,0,10*ROW('Water Data'!H166))),'Data Summary'!CJ172="Yes"),OFFSET('Water Data'!$H$10,0,10*ROW('Water Data'!H166)),NA())</f>
        <v>#N/A</v>
      </c>
      <c r="V172" s="103" t="e">
        <f ca="true">+IF(AND(ISNUMBER(OFFSET('Sanitation Data'!$C$5,0,10*ROW('Sanitation Data'!C166))),'Data Summary'!CK172="Yes"),100-OFFSET('Sanitation Data'!$C$5,0,10*ROW('Sanitation Data'!C166)),NA())</f>
        <v>#N/A</v>
      </c>
      <c r="W172" s="103" t="e">
        <f ca="true">+IF(AND(ISNUMBER(OFFSET('Sanitation Data'!$C$7,0,10*ROW('Sanitation Data'!C166))),'Data Summary'!CL172="Yes"),OFFSET('Sanitation Data'!$C$7,0,10*ROW('Sanitation Data'!C166)),NA())</f>
        <v>#N/A</v>
      </c>
      <c r="X172" s="103" t="e">
        <f ca="true">+IF(AND(ISNUMBER(OFFSET('Sanitation Data'!$C$11,0,10*ROW('Sanitation Data'!C166))),'Data Summary'!CM172="Yes"),OFFSET('Sanitation Data'!$C$11,0,10*ROW('Sanitation Data'!C166)),NA())</f>
        <v>#N/A</v>
      </c>
      <c r="Y172" s="103" t="e">
        <f ca="true">+IF(AND(ISNUMBER(OFFSET('Sanitation Data'!$C$12,0,10*ROW('Sanitation Data'!C166))),'Data Summary'!CN172="Yes"),OFFSET('Sanitation Data'!$C$12,0,10*ROW('Sanitation Data'!C166)),NA())</f>
        <v>#N/A</v>
      </c>
      <c r="Z172" s="103" t="e">
        <f ca="true">+IF(AND(ISNUMBER(OFFSET('Sanitation Data'!$C$13,0,10*ROW('Sanitation Data'!C166))),'Data Summary'!CO172="Yes"),OFFSET('Sanitation Data'!$C$13,0,10*ROW('Sanitation Data'!C166)),NA())</f>
        <v>#N/A</v>
      </c>
      <c r="AA172" s="103" t="e">
        <f ca="true">+IF(AND(ISNUMBER(OFFSET('Sanitation Data'!$D$5,0,10*ROW('Sanitation Data'!D166))),'Data Summary'!CP172="Yes"),100-OFFSET('Sanitation Data'!$D$5,0,10*ROW('Sanitation Data'!D166)),NA())</f>
        <v>#N/A</v>
      </c>
      <c r="AB172" s="103" t="e">
        <f ca="true">+IF(AND(ISNUMBER(OFFSET('Sanitation Data'!$D$7,0,10*ROW('Sanitation Data'!D166))),'Data Summary'!CQ172="Yes"),OFFSET('Sanitation Data'!$D$7,0,10*ROW('Sanitation Data'!D166)),NA())</f>
        <v>#N/A</v>
      </c>
      <c r="AC172" s="103" t="e">
        <f ca="true">+IF(AND(ISNUMBER(OFFSET('Sanitation Data'!$D$11,0,10*ROW('Sanitation Data'!D166))),'Data Summary'!CR172="Yes"),OFFSET('Sanitation Data'!$D$11,0,10*ROW('Sanitation Data'!D166)),NA())</f>
        <v>#N/A</v>
      </c>
      <c r="AD172" s="103" t="e">
        <f ca="true">+IF(AND(ISNUMBER(OFFSET('Sanitation Data'!$D$12,0,10*ROW('Sanitation Data'!D166))),'Data Summary'!CS172="Yes"),OFFSET('Sanitation Data'!$D$12,0,10*ROW('Sanitation Data'!D166)),NA())</f>
        <v>#N/A</v>
      </c>
      <c r="AE172" s="103" t="e">
        <f ca="true">+IF(AND(ISNUMBER(OFFSET('Sanitation Data'!$D$13,0,10*ROW('Sanitation Data'!D166))),'Data Summary'!CT172="Yes"),OFFSET('Sanitation Data'!$D$13,0,10*ROW('Sanitation Data'!D166)),NA())</f>
        <v>#N/A</v>
      </c>
      <c r="AF172" s="103" t="e">
        <f ca="true">+IF(AND(ISNUMBER(OFFSET('Sanitation Data'!$E$5,0,10*ROW('Sanitation Data'!E166))),'Data Summary'!CU172="Yes"),100-OFFSET('Sanitation Data'!$E$5,0,10*ROW('Sanitation Data'!E166)),NA())</f>
        <v>#N/A</v>
      </c>
      <c r="AG172" s="103" t="e">
        <f ca="true">+IF(AND(ISNUMBER(OFFSET('Sanitation Data'!$E$7,0,10*ROW('Sanitation Data'!E166))),'Data Summary'!CV172="Yes"),OFFSET('Sanitation Data'!$E$7,0,10*ROW('Sanitation Data'!E166)),NA())</f>
        <v>#N/A</v>
      </c>
      <c r="AH172" s="103" t="e">
        <f ca="true">+IF(AND(ISNUMBER(OFFSET('Sanitation Data'!$E$11,0,10*ROW('Sanitation Data'!E166))),'Data Summary'!CW172="Yes"),OFFSET('Sanitation Data'!$E$11,0,10*ROW('Sanitation Data'!E166)),NA())</f>
        <v>#N/A</v>
      </c>
      <c r="AI172" s="103" t="e">
        <f ca="true">+IF(AND(ISNUMBER(OFFSET('Sanitation Data'!$E$12,0,10*ROW('Sanitation Data'!E166))),'Data Summary'!CX172="Yes"),OFFSET('Sanitation Data'!$E$12,0,10*ROW('Sanitation Data'!E166)),NA())</f>
        <v>#N/A</v>
      </c>
      <c r="AJ172" s="103" t="e">
        <f ca="true">+IF(AND(ISNUMBER(OFFSET('Sanitation Data'!$E$13,0,10*ROW('Sanitation Data'!E166))),'Data Summary'!CY172="Yes"),OFFSET('Sanitation Data'!$E$13,0,10*ROW('Sanitation Data'!E166)),NA())</f>
        <v>#N/A</v>
      </c>
      <c r="AK172" s="103" t="e">
        <f ca="true">+IF(AND(ISNUMBER(OFFSET('Sanitation Data'!$F$5,0,10*ROW('Sanitation Data'!F166))),'Data Summary'!CZ172="Yes"),100-OFFSET('Sanitation Data'!$F$5,0,10*ROW('Sanitation Data'!F166)),NA())</f>
        <v>#N/A</v>
      </c>
      <c r="AL172" s="103" t="e">
        <f ca="true">+IF(AND(ISNUMBER(OFFSET('Sanitation Data'!$F$7,0,10*ROW('Sanitation Data'!F166))),'Data Summary'!DA172="Yes"),OFFSET('Sanitation Data'!$F$7,0,10*ROW('Sanitation Data'!F166)),NA())</f>
        <v>#N/A</v>
      </c>
      <c r="AM172" s="103" t="e">
        <f ca="true">+IF(AND(ISNUMBER(OFFSET('Sanitation Data'!$F$11,0,10*ROW('Sanitation Data'!F166))),'Data Summary'!DB172="Yes"),OFFSET('Sanitation Data'!$F$11,0,10*ROW('Sanitation Data'!F166)),NA())</f>
        <v>#N/A</v>
      </c>
      <c r="AN172" s="103" t="e">
        <f ca="true">+IF(AND(ISNUMBER(OFFSET('Sanitation Data'!$F$12,0,10*ROW('Sanitation Data'!F166))),'Data Summary'!DC172="Yes"),OFFSET('Sanitation Data'!$F$12,0,10*ROW('Sanitation Data'!F166)),NA())</f>
        <v>#N/A</v>
      </c>
      <c r="AO172" s="103" t="e">
        <f ca="true">+IF(AND(ISNUMBER(OFFSET('Sanitation Data'!$F$13,0,10*ROW('Sanitation Data'!F166))),'Data Summary'!DD172="Yes"),OFFSET('Sanitation Data'!$F$13,0,10*ROW('Sanitation Data'!F166)),NA())</f>
        <v>#N/A</v>
      </c>
      <c r="AP172" s="103" t="e">
        <f ca="true">+IF(AND(ISNUMBER(OFFSET('Sanitation Data'!$G$5,0,10*ROW('Sanitation Data'!G166))),'Data Summary'!DE172="Yes"),100-OFFSET('Sanitation Data'!$G$5,0,10*ROW('Sanitation Data'!G166)),NA())</f>
        <v>#N/A</v>
      </c>
      <c r="AQ172" s="103" t="e">
        <f ca="true">+IF(AND(ISNUMBER(OFFSET('Sanitation Data'!$G$7,0,10*ROW('Sanitation Data'!G166))),'Data Summary'!DF172="Yes"),OFFSET('Sanitation Data'!$G$7,0,10*ROW('Sanitation Data'!G166)),NA())</f>
        <v>#N/A</v>
      </c>
      <c r="AR172" s="103" t="e">
        <f ca="true">+IF(AND(ISNUMBER(OFFSET('Sanitation Data'!$G$11,0,10*ROW('Sanitation Data'!G166))),'Data Summary'!DG172="Yes"),OFFSET('Sanitation Data'!$G$11,0,10*ROW('Sanitation Data'!G166)),NA())</f>
        <v>#N/A</v>
      </c>
      <c r="AS172" s="103" t="e">
        <f ca="true">+IF(AND(ISNUMBER(OFFSET('Sanitation Data'!$G$12,0,10*ROW('Sanitation Data'!G166))),'Data Summary'!DH172="Yes"),OFFSET('Sanitation Data'!$G$12,0,10*ROW('Sanitation Data'!G166)),NA())</f>
        <v>#N/A</v>
      </c>
      <c r="AT172" s="103" t="e">
        <f ca="true">+IF(AND(ISNUMBER(OFFSET('Sanitation Data'!$G$13,0,10*ROW('Sanitation Data'!G166))),'Data Summary'!DI172="Yes"),OFFSET('Sanitation Data'!$G$13,0,10*ROW('Sanitation Data'!G166)),NA())</f>
        <v>#N/A</v>
      </c>
      <c r="AU172" s="103" t="e">
        <f ca="true">+IF(AND(ISNUMBER(OFFSET('Sanitation Data'!$H$5,0,10*ROW('Sanitation Data'!H166))),'Data Summary'!DJ172="Yes"),100-OFFSET('Sanitation Data'!$H$5,0,10*ROW('Sanitation Data'!H166)),NA())</f>
        <v>#N/A</v>
      </c>
      <c r="AV172" s="103" t="e">
        <f ca="true">+IF(AND(ISNUMBER(OFFSET('Sanitation Data'!$H$7,0,10*ROW('Sanitation Data'!H166))),'Data Summary'!DK172="Yes"),OFFSET('Sanitation Data'!$H$7,0,10*ROW('Sanitation Data'!H166)),NA())</f>
        <v>#N/A</v>
      </c>
      <c r="AW172" s="103" t="e">
        <f ca="true">+IF(AND(ISNUMBER(OFFSET('Sanitation Data'!$H$11,0,10*ROW('Sanitation Data'!H166))),'Data Summary'!DL172="Yes"),OFFSET('Sanitation Data'!$H$11,0,10*ROW('Sanitation Data'!H166)),NA())</f>
        <v>#N/A</v>
      </c>
      <c r="AX172" s="103" t="e">
        <f ca="true">+IF(AND(ISNUMBER(OFFSET('Sanitation Data'!$H$12,0,10*ROW('Sanitation Data'!H166))),'Data Summary'!DM172="Yes"),OFFSET('Sanitation Data'!$H$12,0,10*ROW('Sanitation Data'!H166)),NA())</f>
        <v>#N/A</v>
      </c>
      <c r="AY172" s="103" t="e">
        <f ca="true">+IF(AND(ISNUMBER(OFFSET('Sanitation Data'!$H$13,0,10*ROW('Sanitation Data'!H166))),'Data Summary'!DN172="Yes"),OFFSET('Sanitation Data'!$H$13,0,10*ROW('Sanitation Data'!H166)),NA())</f>
        <v>#N/A</v>
      </c>
      <c r="AZ172" s="108" t="e">
        <f ca="true">+IF(AND(ISNUMBER(OFFSET('Hygiene Data'!$C$6,0,10*ROW('Hygiene Data'!C166))),'Data Summary'!DO172="Yes"),OFFSET('Hygiene Data'!$C$6,0,10*ROW('Hygiene Data'!C166)),NA())</f>
        <v>#N/A</v>
      </c>
      <c r="BA172" s="108" t="e">
        <f ca="true">+IF(AND(ISNUMBER(OFFSET('Hygiene Data'!$C$8,0,10*ROW('Hygiene Data'!C166))),'Data Summary'!DP172="Yes"),OFFSET('Hygiene Data'!$C$8,0,10*ROW('Hygiene Data'!C166)),NA())</f>
        <v>#N/A</v>
      </c>
      <c r="BB172" s="108" t="e">
        <f ca="true">+IF(AND(ISNUMBER(OFFSET('Hygiene Data'!$C$10,0,10*ROW('Hygiene Data'!C166))),'Data Summary'!DQ172="Yes"),OFFSET('Hygiene Data'!$C$10,0,10*ROW('Hygiene Data'!C166)),NA())</f>
        <v>#N/A</v>
      </c>
      <c r="BC172" s="108" t="e">
        <f ca="true">+IF(AND(ISNUMBER(OFFSET('Hygiene Data'!$D$6,0,10*ROW('Hygiene Data'!D166))),'Data Summary'!DR172="Yes"),OFFSET('Hygiene Data'!$D$6,0,10*ROW('Hygiene Data'!D166)),NA())</f>
        <v>#N/A</v>
      </c>
      <c r="BD172" s="108" t="e">
        <f ca="true">+IF(AND(ISNUMBER(OFFSET('Hygiene Data'!$D$8,0,10*ROW('Hygiene Data'!D166))),'Data Summary'!DS172="Yes"),OFFSET('Hygiene Data'!$D$8,0,10*ROW('Hygiene Data'!D166)),NA())</f>
        <v>#N/A</v>
      </c>
      <c r="BE172" s="108" t="e">
        <f ca="true">+IF(AND(ISNUMBER(OFFSET('Hygiene Data'!$D$10,0,10*ROW('Hygiene Data'!D166))),'Data Summary'!DT172="Yes"),OFFSET('Hygiene Data'!$D$10,0,10*ROW('Hygiene Data'!D166)),NA())</f>
        <v>#N/A</v>
      </c>
      <c r="BF172" s="108" t="e">
        <f ca="true">+IF(AND(ISNUMBER(OFFSET('Hygiene Data'!$E$6,0,10*ROW('Hygiene Data'!E166))),'Data Summary'!DU172="Yes"),OFFSET('Hygiene Data'!$E$6,0,10*ROW('Hygiene Data'!E166)),NA())</f>
        <v>#N/A</v>
      </c>
      <c r="BG172" s="108" t="e">
        <f ca="true">+IF(AND(ISNUMBER(OFFSET('Hygiene Data'!$E$8,0,10*ROW('Hygiene Data'!E166))),'Data Summary'!DV172="Yes"),OFFSET('Hygiene Data'!$E$8,0,10*ROW('Hygiene Data'!E166)),NA())</f>
        <v>#N/A</v>
      </c>
      <c r="BH172" s="108" t="e">
        <f ca="true">+IF(AND(ISNUMBER(OFFSET('Hygiene Data'!$E$10,0,10*ROW('Hygiene Data'!E166))),'Data Summary'!DW172="Yes"),OFFSET('Hygiene Data'!$E$10,0,10*ROW('Hygiene Data'!E166)),NA())</f>
        <v>#N/A</v>
      </c>
      <c r="BI172" s="108" t="e">
        <f ca="true">+IF(AND(ISNUMBER(OFFSET('Hygiene Data'!$F$6,0,10*ROW('Hygiene Data'!F166))),'Data Summary'!DX172="Yes"),OFFSET('Hygiene Data'!$F$6,0,10*ROW('Hygiene Data'!F166)),NA())</f>
        <v>#N/A</v>
      </c>
      <c r="BJ172" s="108" t="e">
        <f ca="true">+IF(AND(ISNUMBER(OFFSET('Hygiene Data'!$F$8,0,10*ROW('Hygiene Data'!F166))),'Data Summary'!DY172="Yes"),OFFSET('Hygiene Data'!$F$8,0,10*ROW('Hygiene Data'!F166)),NA())</f>
        <v>#N/A</v>
      </c>
      <c r="BK172" s="108" t="e">
        <f ca="true">+IF(AND(ISNUMBER(OFFSET('Hygiene Data'!$F$10,0,10*ROW('Hygiene Data'!F166))),'Data Summary'!DZ172="Yes"),OFFSET('Hygiene Data'!$F$10,0,10*ROW('Hygiene Data'!F166)),NA())</f>
        <v>#N/A</v>
      </c>
      <c r="BL172" s="108" t="e">
        <f ca="true">+IF(AND(ISNUMBER(OFFSET('Hygiene Data'!$G$6,0,10*ROW('Hygiene Data'!G166))),'Data Summary'!EA172="Yes"),OFFSET('Hygiene Data'!$G$6,0,10*ROW('Hygiene Data'!G166)),NA())</f>
        <v>#N/A</v>
      </c>
      <c r="BM172" s="108" t="e">
        <f ca="true">+IF(AND(ISNUMBER(OFFSET('Hygiene Data'!$G$8,0,10*ROW('Hygiene Data'!G166))),'Data Summary'!EB172="Yes"),OFFSET('Hygiene Data'!$G$8,0,10*ROW('Hygiene Data'!G166)),NA())</f>
        <v>#N/A</v>
      </c>
      <c r="BN172" s="108" t="e">
        <f ca="true">+IF(AND(ISNUMBER(OFFSET('Hygiene Data'!$G$10,0,10*ROW('Hygiene Data'!G166))),'Data Summary'!EC172="Yes"),OFFSET('Hygiene Data'!$G$10,0,10*ROW('Hygiene Data'!G166)),NA())</f>
        <v>#N/A</v>
      </c>
      <c r="BO172" s="108" t="e">
        <f ca="true">+IF(AND(ISNUMBER(OFFSET('Hygiene Data'!$H$6,0,10*ROW('Hygiene Data'!H166))),'Data Summary'!ED172="Yes"),OFFSET('Hygiene Data'!$H$6,0,10*ROW('Hygiene Data'!H166)),NA())</f>
        <v>#N/A</v>
      </c>
      <c r="BP172" s="108" t="e">
        <f ca="true">+IF(AND(ISNUMBER(OFFSET('Hygiene Data'!$H$8,0,10*ROW('Hygiene Data'!H166))),'Data Summary'!EE172="Yes"),OFFSET('Hygiene Data'!$H$8,0,10*ROW('Hygiene Data'!H166)),NA())</f>
        <v>#N/A</v>
      </c>
      <c r="BQ172" s="108" t="e">
        <f ca="true">+IF(AND(ISNUMBER(OFFSET('Hygiene Data'!$H$10,0,10*ROW('Hygiene Data'!H166))),'Data Summary'!EF172="Yes"),OFFSET('Hygiene Data'!$H$10,0,10*ROW('Hygiene Data'!H166)),NA())</f>
        <v>#N/A</v>
      </c>
    </row>
    <row r="173" x14ac:dyDescent="0.2">
      <c r="A173" s="56" t="e">
        <f ca="true">+IF(OFFSET('Water Data'!$B$1,0,10*ROW('Water Data'!B167))="",NA(),OFFSET('Water Data'!$B$1,0,10*ROW('Water Data'!B167)))</f>
        <v>#N/A</v>
      </c>
      <c r="B173" s="56" t="e">
        <f ca="true">+IF(OFFSET('Water Data'!$A$3,0,10*ROW('Water Data'!A170))="",NA(),OFFSET('Water Data'!$A$3,0,10*ROW('Water Data'!A170)))</f>
        <v>#N/A</v>
      </c>
      <c r="C173" s="56" t="e">
        <f ca="true">+IF(OFFSET('Water Data'!$C$3,0,10*ROW('Water Data'!C170))="",NA(),OFFSET('Water Data'!$C$3,0,10*ROW('Water Data'!C170)))</f>
        <v>#N/A</v>
      </c>
      <c r="D173" s="57" t="e">
        <f ca="true">+IF(AND(ISNUMBER(OFFSET('Water Data'!$C$5,0,10*ROW('Water Data'!C167))),'Data Summary'!BS173="Yes"),100-OFFSET('Water Data'!$C$5,0,10*ROW('Water Data'!C167)),NA())</f>
        <v>#N/A</v>
      </c>
      <c r="E173" s="57" t="e">
        <f ca="true">+IF(AND(ISNUMBER(OFFSET('Water Data'!$C$7,0,10*ROW('Water Data'!C167))),'Data Summary'!BT173="Yes"),OFFSET('Water Data'!$C$7,0,10*ROW('Water Data'!C167)),NA())</f>
        <v>#N/A</v>
      </c>
      <c r="F173" s="57" t="e">
        <f ca="true">+IF(AND(ISNUMBER(OFFSET('Water Data'!$C$10,0,10*ROW('Water Data'!C167))),'Data Summary'!BU173="Yes"),OFFSET('Water Data'!$C$10,0,10*ROW('Water Data'!C167)),NA())</f>
        <v>#N/A</v>
      </c>
      <c r="G173" s="57" t="e">
        <f ca="true">+IF(AND(ISNUMBER(OFFSET('Water Data'!$D$5,0,10*ROW('Water Data'!D167))),'Data Summary'!BV173="Yes"),100-OFFSET('Water Data'!$D$5,0,10*ROW('Water Data'!D167)),NA())</f>
        <v>#N/A</v>
      </c>
      <c r="H173" s="57" t="e">
        <f ca="true">+IF(AND(ISNUMBER(OFFSET('Water Data'!$D$7,0,10*ROW('Water Data'!D167))),'Data Summary'!BW173="Yes"),OFFSET('Water Data'!$D$7,0,10*ROW('Water Data'!D167)),NA())</f>
        <v>#N/A</v>
      </c>
      <c r="I173" s="57" t="e">
        <f ca="true">+IF(AND(ISNUMBER(OFFSET('Water Data'!$D$10,0,10*ROW('Water Data'!D167))),'Data Summary'!BX173="Yes"),OFFSET('Water Data'!$D$10,0,10*ROW('Water Data'!D167)),NA())</f>
        <v>#N/A</v>
      </c>
      <c r="J173" s="57" t="e">
        <f ca="true">+IF(AND(ISNUMBER(OFFSET('Water Data'!$E$5,0,10*ROW('Water Data'!E167))),'Data Summary'!BY173="Yes"),100-OFFSET('Water Data'!$E$5,0,10*ROW('Water Data'!E167)),NA())</f>
        <v>#N/A</v>
      </c>
      <c r="K173" s="57" t="e">
        <f ca="true">+IF(AND(ISNUMBER(OFFSET('Water Data'!$E$7,0,10*ROW('Water Data'!E167))),'Data Summary'!BZ173="Yes"),OFFSET('Water Data'!$E$7,0,10*ROW('Water Data'!E167)),NA())</f>
        <v>#N/A</v>
      </c>
      <c r="L173" s="57" t="e">
        <f ca="true">+IF(AND(ISNUMBER(OFFSET('Water Data'!$E$10,0,10*ROW('Water Data'!E167))),'Data Summary'!CA173="Yes"),OFFSET('Water Data'!$E$10,0,10*ROW('Water Data'!E167)),NA())</f>
        <v>#N/A</v>
      </c>
      <c r="M173" s="57" t="e">
        <f ca="true">+IF(AND(ISNUMBER(OFFSET('Water Data'!$F$5,0,10*ROW('Water Data'!F167))),'Data Summary'!CB173="Yes"),100-OFFSET('Water Data'!$F$5,0,10*ROW('Water Data'!F167)),NA())</f>
        <v>#N/A</v>
      </c>
      <c r="N173" s="57" t="e">
        <f ca="true">+IF(AND(ISNUMBER(OFFSET('Water Data'!$F$7,0,10*ROW('Water Data'!F167))),'Data Summary'!CC173="Yes"),OFFSET('Water Data'!$F$7,0,10*ROW('Water Data'!F167)),NA())</f>
        <v>#N/A</v>
      </c>
      <c r="O173" s="57" t="e">
        <f ca="true">+IF(AND(ISNUMBER(OFFSET('Water Data'!$F$10,0,10*ROW('Water Data'!F167))),'Data Summary'!CD173="Yes"),OFFSET('Water Data'!$F$10,0,10*ROW('Water Data'!F167)),NA())</f>
        <v>#N/A</v>
      </c>
      <c r="P173" s="57" t="e">
        <f ca="true">+IF(AND(ISNUMBER(OFFSET('Water Data'!$G$5,0,10*ROW('Water Data'!G167))),'Data Summary'!CE173="Yes"),100-OFFSET('Water Data'!$G$5,0,10*ROW('Water Data'!G167)),NA())</f>
        <v>#N/A</v>
      </c>
      <c r="Q173" s="57" t="e">
        <f ca="true">+IF(AND(ISNUMBER(OFFSET('Water Data'!$G$7,0,10*ROW('Water Data'!G167))),'Data Summary'!CF173="Yes"),OFFSET('Water Data'!$G$7,0,10*ROW('Water Data'!G167)),NA())</f>
        <v>#N/A</v>
      </c>
      <c r="R173" s="57" t="e">
        <f ca="true">+IF(AND(ISNUMBER(OFFSET('Water Data'!$G$10,0,10*ROW('Water Data'!G167))),'Data Summary'!CG173="Yes"),OFFSET('Water Data'!$G$10,0,10*ROW('Water Data'!G167)),NA())</f>
        <v>#N/A</v>
      </c>
      <c r="S173" s="57" t="e">
        <f ca="true">+IF(AND(ISNUMBER(OFFSET('Water Data'!$H$5,0,10*ROW('Water Data'!H167))),'Data Summary'!CH173="Yes"),100-OFFSET('Water Data'!$H$5,0,10*ROW('Water Data'!H167)),NA())</f>
        <v>#N/A</v>
      </c>
      <c r="T173" s="57" t="e">
        <f ca="true">+IF(AND(ISNUMBER(OFFSET('Water Data'!$H$7,0,10*ROW('Water Data'!H167))),'Data Summary'!CI173="Yes"),OFFSET('Water Data'!$H$7,0,10*ROW('Water Data'!H167)),NA())</f>
        <v>#N/A</v>
      </c>
      <c r="U173" s="57" t="e">
        <f ca="true">+IF(AND(ISNUMBER(OFFSET('Water Data'!$H$10,0,10*ROW('Water Data'!H167))),'Data Summary'!CJ173="Yes"),OFFSET('Water Data'!$H$10,0,10*ROW('Water Data'!H167)),NA())</f>
        <v>#N/A</v>
      </c>
      <c r="V173" s="103" t="e">
        <f ca="true">+IF(AND(ISNUMBER(OFFSET('Sanitation Data'!$C$5,0,10*ROW('Sanitation Data'!C167))),'Data Summary'!CK173="Yes"),100-OFFSET('Sanitation Data'!$C$5,0,10*ROW('Sanitation Data'!C167)),NA())</f>
        <v>#N/A</v>
      </c>
      <c r="W173" s="103" t="e">
        <f ca="true">+IF(AND(ISNUMBER(OFFSET('Sanitation Data'!$C$7,0,10*ROW('Sanitation Data'!C167))),'Data Summary'!CL173="Yes"),OFFSET('Sanitation Data'!$C$7,0,10*ROW('Sanitation Data'!C167)),NA())</f>
        <v>#N/A</v>
      </c>
      <c r="X173" s="103" t="e">
        <f ca="true">+IF(AND(ISNUMBER(OFFSET('Sanitation Data'!$C$11,0,10*ROW('Sanitation Data'!C167))),'Data Summary'!CM173="Yes"),OFFSET('Sanitation Data'!$C$11,0,10*ROW('Sanitation Data'!C167)),NA())</f>
        <v>#N/A</v>
      </c>
      <c r="Y173" s="103" t="e">
        <f ca="true">+IF(AND(ISNUMBER(OFFSET('Sanitation Data'!$C$12,0,10*ROW('Sanitation Data'!C167))),'Data Summary'!CN173="Yes"),OFFSET('Sanitation Data'!$C$12,0,10*ROW('Sanitation Data'!C167)),NA())</f>
        <v>#N/A</v>
      </c>
      <c r="Z173" s="103" t="e">
        <f ca="true">+IF(AND(ISNUMBER(OFFSET('Sanitation Data'!$C$13,0,10*ROW('Sanitation Data'!C167))),'Data Summary'!CO173="Yes"),OFFSET('Sanitation Data'!$C$13,0,10*ROW('Sanitation Data'!C167)),NA())</f>
        <v>#N/A</v>
      </c>
      <c r="AA173" s="103" t="e">
        <f ca="true">+IF(AND(ISNUMBER(OFFSET('Sanitation Data'!$D$5,0,10*ROW('Sanitation Data'!D167))),'Data Summary'!CP173="Yes"),100-OFFSET('Sanitation Data'!$D$5,0,10*ROW('Sanitation Data'!D167)),NA())</f>
        <v>#N/A</v>
      </c>
      <c r="AB173" s="103" t="e">
        <f ca="true">+IF(AND(ISNUMBER(OFFSET('Sanitation Data'!$D$7,0,10*ROW('Sanitation Data'!D167))),'Data Summary'!CQ173="Yes"),OFFSET('Sanitation Data'!$D$7,0,10*ROW('Sanitation Data'!D167)),NA())</f>
        <v>#N/A</v>
      </c>
      <c r="AC173" s="103" t="e">
        <f ca="true">+IF(AND(ISNUMBER(OFFSET('Sanitation Data'!$D$11,0,10*ROW('Sanitation Data'!D167))),'Data Summary'!CR173="Yes"),OFFSET('Sanitation Data'!$D$11,0,10*ROW('Sanitation Data'!D167)),NA())</f>
        <v>#N/A</v>
      </c>
      <c r="AD173" s="103" t="e">
        <f ca="true">+IF(AND(ISNUMBER(OFFSET('Sanitation Data'!$D$12,0,10*ROW('Sanitation Data'!D167))),'Data Summary'!CS173="Yes"),OFFSET('Sanitation Data'!$D$12,0,10*ROW('Sanitation Data'!D167)),NA())</f>
        <v>#N/A</v>
      </c>
      <c r="AE173" s="103" t="e">
        <f ca="true">+IF(AND(ISNUMBER(OFFSET('Sanitation Data'!$D$13,0,10*ROW('Sanitation Data'!D167))),'Data Summary'!CT173="Yes"),OFFSET('Sanitation Data'!$D$13,0,10*ROW('Sanitation Data'!D167)),NA())</f>
        <v>#N/A</v>
      </c>
      <c r="AF173" s="103" t="e">
        <f ca="true">+IF(AND(ISNUMBER(OFFSET('Sanitation Data'!$E$5,0,10*ROW('Sanitation Data'!E167))),'Data Summary'!CU173="Yes"),100-OFFSET('Sanitation Data'!$E$5,0,10*ROW('Sanitation Data'!E167)),NA())</f>
        <v>#N/A</v>
      </c>
      <c r="AG173" s="103" t="e">
        <f ca="true">+IF(AND(ISNUMBER(OFFSET('Sanitation Data'!$E$7,0,10*ROW('Sanitation Data'!E167))),'Data Summary'!CV173="Yes"),OFFSET('Sanitation Data'!$E$7,0,10*ROW('Sanitation Data'!E167)),NA())</f>
        <v>#N/A</v>
      </c>
      <c r="AH173" s="103" t="e">
        <f ca="true">+IF(AND(ISNUMBER(OFFSET('Sanitation Data'!$E$11,0,10*ROW('Sanitation Data'!E167))),'Data Summary'!CW173="Yes"),OFFSET('Sanitation Data'!$E$11,0,10*ROW('Sanitation Data'!E167)),NA())</f>
        <v>#N/A</v>
      </c>
      <c r="AI173" s="103" t="e">
        <f ca="true">+IF(AND(ISNUMBER(OFFSET('Sanitation Data'!$E$12,0,10*ROW('Sanitation Data'!E167))),'Data Summary'!CX173="Yes"),OFFSET('Sanitation Data'!$E$12,0,10*ROW('Sanitation Data'!E167)),NA())</f>
        <v>#N/A</v>
      </c>
      <c r="AJ173" s="103" t="e">
        <f ca="true">+IF(AND(ISNUMBER(OFFSET('Sanitation Data'!$E$13,0,10*ROW('Sanitation Data'!E167))),'Data Summary'!CY173="Yes"),OFFSET('Sanitation Data'!$E$13,0,10*ROW('Sanitation Data'!E167)),NA())</f>
        <v>#N/A</v>
      </c>
      <c r="AK173" s="103" t="e">
        <f ca="true">+IF(AND(ISNUMBER(OFFSET('Sanitation Data'!$F$5,0,10*ROW('Sanitation Data'!F167))),'Data Summary'!CZ173="Yes"),100-OFFSET('Sanitation Data'!$F$5,0,10*ROW('Sanitation Data'!F167)),NA())</f>
        <v>#N/A</v>
      </c>
      <c r="AL173" s="103" t="e">
        <f ca="true">+IF(AND(ISNUMBER(OFFSET('Sanitation Data'!$F$7,0,10*ROW('Sanitation Data'!F167))),'Data Summary'!DA173="Yes"),OFFSET('Sanitation Data'!$F$7,0,10*ROW('Sanitation Data'!F167)),NA())</f>
        <v>#N/A</v>
      </c>
      <c r="AM173" s="103" t="e">
        <f ca="true">+IF(AND(ISNUMBER(OFFSET('Sanitation Data'!$F$11,0,10*ROW('Sanitation Data'!F167))),'Data Summary'!DB173="Yes"),OFFSET('Sanitation Data'!$F$11,0,10*ROW('Sanitation Data'!F167)),NA())</f>
        <v>#N/A</v>
      </c>
      <c r="AN173" s="103" t="e">
        <f ca="true">+IF(AND(ISNUMBER(OFFSET('Sanitation Data'!$F$12,0,10*ROW('Sanitation Data'!F167))),'Data Summary'!DC173="Yes"),OFFSET('Sanitation Data'!$F$12,0,10*ROW('Sanitation Data'!F167)),NA())</f>
        <v>#N/A</v>
      </c>
      <c r="AO173" s="103" t="e">
        <f ca="true">+IF(AND(ISNUMBER(OFFSET('Sanitation Data'!$F$13,0,10*ROW('Sanitation Data'!F167))),'Data Summary'!DD173="Yes"),OFFSET('Sanitation Data'!$F$13,0,10*ROW('Sanitation Data'!F167)),NA())</f>
        <v>#N/A</v>
      </c>
      <c r="AP173" s="103" t="e">
        <f ca="true">+IF(AND(ISNUMBER(OFFSET('Sanitation Data'!$G$5,0,10*ROW('Sanitation Data'!G167))),'Data Summary'!DE173="Yes"),100-OFFSET('Sanitation Data'!$G$5,0,10*ROW('Sanitation Data'!G167)),NA())</f>
        <v>#N/A</v>
      </c>
      <c r="AQ173" s="103" t="e">
        <f ca="true">+IF(AND(ISNUMBER(OFFSET('Sanitation Data'!$G$7,0,10*ROW('Sanitation Data'!G167))),'Data Summary'!DF173="Yes"),OFFSET('Sanitation Data'!$G$7,0,10*ROW('Sanitation Data'!G167)),NA())</f>
        <v>#N/A</v>
      </c>
      <c r="AR173" s="103" t="e">
        <f ca="true">+IF(AND(ISNUMBER(OFFSET('Sanitation Data'!$G$11,0,10*ROW('Sanitation Data'!G167))),'Data Summary'!DG173="Yes"),OFFSET('Sanitation Data'!$G$11,0,10*ROW('Sanitation Data'!G167)),NA())</f>
        <v>#N/A</v>
      </c>
      <c r="AS173" s="103" t="e">
        <f ca="true">+IF(AND(ISNUMBER(OFFSET('Sanitation Data'!$G$12,0,10*ROW('Sanitation Data'!G167))),'Data Summary'!DH173="Yes"),OFFSET('Sanitation Data'!$G$12,0,10*ROW('Sanitation Data'!G167)),NA())</f>
        <v>#N/A</v>
      </c>
      <c r="AT173" s="103" t="e">
        <f ca="true">+IF(AND(ISNUMBER(OFFSET('Sanitation Data'!$G$13,0,10*ROW('Sanitation Data'!G167))),'Data Summary'!DI173="Yes"),OFFSET('Sanitation Data'!$G$13,0,10*ROW('Sanitation Data'!G167)),NA())</f>
        <v>#N/A</v>
      </c>
      <c r="AU173" s="103" t="e">
        <f ca="true">+IF(AND(ISNUMBER(OFFSET('Sanitation Data'!$H$5,0,10*ROW('Sanitation Data'!H167))),'Data Summary'!DJ173="Yes"),100-OFFSET('Sanitation Data'!$H$5,0,10*ROW('Sanitation Data'!H167)),NA())</f>
        <v>#N/A</v>
      </c>
      <c r="AV173" s="103" t="e">
        <f ca="true">+IF(AND(ISNUMBER(OFFSET('Sanitation Data'!$H$7,0,10*ROW('Sanitation Data'!H167))),'Data Summary'!DK173="Yes"),OFFSET('Sanitation Data'!$H$7,0,10*ROW('Sanitation Data'!H167)),NA())</f>
        <v>#N/A</v>
      </c>
      <c r="AW173" s="103" t="e">
        <f ca="true">+IF(AND(ISNUMBER(OFFSET('Sanitation Data'!$H$11,0,10*ROW('Sanitation Data'!H167))),'Data Summary'!DL173="Yes"),OFFSET('Sanitation Data'!$H$11,0,10*ROW('Sanitation Data'!H167)),NA())</f>
        <v>#N/A</v>
      </c>
      <c r="AX173" s="103" t="e">
        <f ca="true">+IF(AND(ISNUMBER(OFFSET('Sanitation Data'!$H$12,0,10*ROW('Sanitation Data'!H167))),'Data Summary'!DM173="Yes"),OFFSET('Sanitation Data'!$H$12,0,10*ROW('Sanitation Data'!H167)),NA())</f>
        <v>#N/A</v>
      </c>
      <c r="AY173" s="103" t="e">
        <f ca="true">+IF(AND(ISNUMBER(OFFSET('Sanitation Data'!$H$13,0,10*ROW('Sanitation Data'!H167))),'Data Summary'!DN173="Yes"),OFFSET('Sanitation Data'!$H$13,0,10*ROW('Sanitation Data'!H167)),NA())</f>
        <v>#N/A</v>
      </c>
      <c r="AZ173" s="108" t="e">
        <f ca="true">+IF(AND(ISNUMBER(OFFSET('Hygiene Data'!$C$6,0,10*ROW('Hygiene Data'!C167))),'Data Summary'!DO173="Yes"),OFFSET('Hygiene Data'!$C$6,0,10*ROW('Hygiene Data'!C167)),NA())</f>
        <v>#N/A</v>
      </c>
      <c r="BA173" s="108" t="e">
        <f ca="true">+IF(AND(ISNUMBER(OFFSET('Hygiene Data'!$C$8,0,10*ROW('Hygiene Data'!C167))),'Data Summary'!DP173="Yes"),OFFSET('Hygiene Data'!$C$8,0,10*ROW('Hygiene Data'!C167)),NA())</f>
        <v>#N/A</v>
      </c>
      <c r="BB173" s="108" t="e">
        <f ca="true">+IF(AND(ISNUMBER(OFFSET('Hygiene Data'!$C$10,0,10*ROW('Hygiene Data'!C167))),'Data Summary'!DQ173="Yes"),OFFSET('Hygiene Data'!$C$10,0,10*ROW('Hygiene Data'!C167)),NA())</f>
        <v>#N/A</v>
      </c>
      <c r="BC173" s="108" t="e">
        <f ca="true">+IF(AND(ISNUMBER(OFFSET('Hygiene Data'!$D$6,0,10*ROW('Hygiene Data'!D167))),'Data Summary'!DR173="Yes"),OFFSET('Hygiene Data'!$D$6,0,10*ROW('Hygiene Data'!D167)),NA())</f>
        <v>#N/A</v>
      </c>
      <c r="BD173" s="108" t="e">
        <f ca="true">+IF(AND(ISNUMBER(OFFSET('Hygiene Data'!$D$8,0,10*ROW('Hygiene Data'!D167))),'Data Summary'!DS173="Yes"),OFFSET('Hygiene Data'!$D$8,0,10*ROW('Hygiene Data'!D167)),NA())</f>
        <v>#N/A</v>
      </c>
      <c r="BE173" s="108" t="e">
        <f ca="true">+IF(AND(ISNUMBER(OFFSET('Hygiene Data'!$D$10,0,10*ROW('Hygiene Data'!D167))),'Data Summary'!DT173="Yes"),OFFSET('Hygiene Data'!$D$10,0,10*ROW('Hygiene Data'!D167)),NA())</f>
        <v>#N/A</v>
      </c>
      <c r="BF173" s="108" t="e">
        <f ca="true">+IF(AND(ISNUMBER(OFFSET('Hygiene Data'!$E$6,0,10*ROW('Hygiene Data'!E167))),'Data Summary'!DU173="Yes"),OFFSET('Hygiene Data'!$E$6,0,10*ROW('Hygiene Data'!E167)),NA())</f>
        <v>#N/A</v>
      </c>
      <c r="BG173" s="108" t="e">
        <f ca="true">+IF(AND(ISNUMBER(OFFSET('Hygiene Data'!$E$8,0,10*ROW('Hygiene Data'!E167))),'Data Summary'!DV173="Yes"),OFFSET('Hygiene Data'!$E$8,0,10*ROW('Hygiene Data'!E167)),NA())</f>
        <v>#N/A</v>
      </c>
      <c r="BH173" s="108" t="e">
        <f ca="true">+IF(AND(ISNUMBER(OFFSET('Hygiene Data'!$E$10,0,10*ROW('Hygiene Data'!E167))),'Data Summary'!DW173="Yes"),OFFSET('Hygiene Data'!$E$10,0,10*ROW('Hygiene Data'!E167)),NA())</f>
        <v>#N/A</v>
      </c>
      <c r="BI173" s="108" t="e">
        <f ca="true">+IF(AND(ISNUMBER(OFFSET('Hygiene Data'!$F$6,0,10*ROW('Hygiene Data'!F167))),'Data Summary'!DX173="Yes"),OFFSET('Hygiene Data'!$F$6,0,10*ROW('Hygiene Data'!F167)),NA())</f>
        <v>#N/A</v>
      </c>
      <c r="BJ173" s="108" t="e">
        <f ca="true">+IF(AND(ISNUMBER(OFFSET('Hygiene Data'!$F$8,0,10*ROW('Hygiene Data'!F167))),'Data Summary'!DY173="Yes"),OFFSET('Hygiene Data'!$F$8,0,10*ROW('Hygiene Data'!F167)),NA())</f>
        <v>#N/A</v>
      </c>
      <c r="BK173" s="108" t="e">
        <f ca="true">+IF(AND(ISNUMBER(OFFSET('Hygiene Data'!$F$10,0,10*ROW('Hygiene Data'!F167))),'Data Summary'!DZ173="Yes"),OFFSET('Hygiene Data'!$F$10,0,10*ROW('Hygiene Data'!F167)),NA())</f>
        <v>#N/A</v>
      </c>
      <c r="BL173" s="108" t="e">
        <f ca="true">+IF(AND(ISNUMBER(OFFSET('Hygiene Data'!$G$6,0,10*ROW('Hygiene Data'!G167))),'Data Summary'!EA173="Yes"),OFFSET('Hygiene Data'!$G$6,0,10*ROW('Hygiene Data'!G167)),NA())</f>
        <v>#N/A</v>
      </c>
      <c r="BM173" s="108" t="e">
        <f ca="true">+IF(AND(ISNUMBER(OFFSET('Hygiene Data'!$G$8,0,10*ROW('Hygiene Data'!G167))),'Data Summary'!EB173="Yes"),OFFSET('Hygiene Data'!$G$8,0,10*ROW('Hygiene Data'!G167)),NA())</f>
        <v>#N/A</v>
      </c>
      <c r="BN173" s="108" t="e">
        <f ca="true">+IF(AND(ISNUMBER(OFFSET('Hygiene Data'!$G$10,0,10*ROW('Hygiene Data'!G167))),'Data Summary'!EC173="Yes"),OFFSET('Hygiene Data'!$G$10,0,10*ROW('Hygiene Data'!G167)),NA())</f>
        <v>#N/A</v>
      </c>
      <c r="BO173" s="108" t="e">
        <f ca="true">+IF(AND(ISNUMBER(OFFSET('Hygiene Data'!$H$6,0,10*ROW('Hygiene Data'!H167))),'Data Summary'!ED173="Yes"),OFFSET('Hygiene Data'!$H$6,0,10*ROW('Hygiene Data'!H167)),NA())</f>
        <v>#N/A</v>
      </c>
      <c r="BP173" s="108" t="e">
        <f ca="true">+IF(AND(ISNUMBER(OFFSET('Hygiene Data'!$H$8,0,10*ROW('Hygiene Data'!H167))),'Data Summary'!EE173="Yes"),OFFSET('Hygiene Data'!$H$8,0,10*ROW('Hygiene Data'!H167)),NA())</f>
        <v>#N/A</v>
      </c>
      <c r="BQ173" s="108" t="e">
        <f ca="true">+IF(AND(ISNUMBER(OFFSET('Hygiene Data'!$H$10,0,10*ROW('Hygiene Data'!H167))),'Data Summary'!EF173="Yes"),OFFSET('Hygiene Data'!$H$10,0,10*ROW('Hygiene Data'!H167)),NA())</f>
        <v>#N/A</v>
      </c>
    </row>
    <row r="174" x14ac:dyDescent="0.2">
      <c r="A174" s="56" t="e">
        <f ca="true">+IF(OFFSET('Water Data'!$B$1,0,10*ROW('Water Data'!B168))="",NA(),OFFSET('Water Data'!$B$1,0,10*ROW('Water Data'!B168)))</f>
        <v>#N/A</v>
      </c>
      <c r="B174" s="56" t="e">
        <f ca="true">+IF(OFFSET('Water Data'!$A$3,0,10*ROW('Water Data'!A171))="",NA(),OFFSET('Water Data'!$A$3,0,10*ROW('Water Data'!A171)))</f>
        <v>#N/A</v>
      </c>
      <c r="C174" s="56" t="e">
        <f ca="true">+IF(OFFSET('Water Data'!$C$3,0,10*ROW('Water Data'!C171))="",NA(),OFFSET('Water Data'!$C$3,0,10*ROW('Water Data'!C171)))</f>
        <v>#N/A</v>
      </c>
      <c r="D174" s="57" t="e">
        <f ca="true">+IF(AND(ISNUMBER(OFFSET('Water Data'!$C$5,0,10*ROW('Water Data'!C168))),'Data Summary'!BS174="Yes"),100-OFFSET('Water Data'!$C$5,0,10*ROW('Water Data'!C168)),NA())</f>
        <v>#N/A</v>
      </c>
      <c r="E174" s="57" t="e">
        <f ca="true">+IF(AND(ISNUMBER(OFFSET('Water Data'!$C$7,0,10*ROW('Water Data'!C168))),'Data Summary'!BT174="Yes"),OFFSET('Water Data'!$C$7,0,10*ROW('Water Data'!C168)),NA())</f>
        <v>#N/A</v>
      </c>
      <c r="F174" s="57" t="e">
        <f ca="true">+IF(AND(ISNUMBER(OFFSET('Water Data'!$C$10,0,10*ROW('Water Data'!C168))),'Data Summary'!BU174="Yes"),OFFSET('Water Data'!$C$10,0,10*ROW('Water Data'!C168)),NA())</f>
        <v>#N/A</v>
      </c>
      <c r="G174" s="57" t="e">
        <f ca="true">+IF(AND(ISNUMBER(OFFSET('Water Data'!$D$5,0,10*ROW('Water Data'!D168))),'Data Summary'!BV174="Yes"),100-OFFSET('Water Data'!$D$5,0,10*ROW('Water Data'!D168)),NA())</f>
        <v>#N/A</v>
      </c>
      <c r="H174" s="57" t="e">
        <f ca="true">+IF(AND(ISNUMBER(OFFSET('Water Data'!$D$7,0,10*ROW('Water Data'!D168))),'Data Summary'!BW174="Yes"),OFFSET('Water Data'!$D$7,0,10*ROW('Water Data'!D168)),NA())</f>
        <v>#N/A</v>
      </c>
      <c r="I174" s="57" t="e">
        <f ca="true">+IF(AND(ISNUMBER(OFFSET('Water Data'!$D$10,0,10*ROW('Water Data'!D168))),'Data Summary'!BX174="Yes"),OFFSET('Water Data'!$D$10,0,10*ROW('Water Data'!D168)),NA())</f>
        <v>#N/A</v>
      </c>
      <c r="J174" s="57" t="e">
        <f ca="true">+IF(AND(ISNUMBER(OFFSET('Water Data'!$E$5,0,10*ROW('Water Data'!E168))),'Data Summary'!BY174="Yes"),100-OFFSET('Water Data'!$E$5,0,10*ROW('Water Data'!E168)),NA())</f>
        <v>#N/A</v>
      </c>
      <c r="K174" s="57" t="e">
        <f ca="true">+IF(AND(ISNUMBER(OFFSET('Water Data'!$E$7,0,10*ROW('Water Data'!E168))),'Data Summary'!BZ174="Yes"),OFFSET('Water Data'!$E$7,0,10*ROW('Water Data'!E168)),NA())</f>
        <v>#N/A</v>
      </c>
      <c r="L174" s="57" t="e">
        <f ca="true">+IF(AND(ISNUMBER(OFFSET('Water Data'!$E$10,0,10*ROW('Water Data'!E168))),'Data Summary'!CA174="Yes"),OFFSET('Water Data'!$E$10,0,10*ROW('Water Data'!E168)),NA())</f>
        <v>#N/A</v>
      </c>
      <c r="M174" s="57" t="e">
        <f ca="true">+IF(AND(ISNUMBER(OFFSET('Water Data'!$F$5,0,10*ROW('Water Data'!F168))),'Data Summary'!CB174="Yes"),100-OFFSET('Water Data'!$F$5,0,10*ROW('Water Data'!F168)),NA())</f>
        <v>#N/A</v>
      </c>
      <c r="N174" s="57" t="e">
        <f ca="true">+IF(AND(ISNUMBER(OFFSET('Water Data'!$F$7,0,10*ROW('Water Data'!F168))),'Data Summary'!CC174="Yes"),OFFSET('Water Data'!$F$7,0,10*ROW('Water Data'!F168)),NA())</f>
        <v>#N/A</v>
      </c>
      <c r="O174" s="57" t="e">
        <f ca="true">+IF(AND(ISNUMBER(OFFSET('Water Data'!$F$10,0,10*ROW('Water Data'!F168))),'Data Summary'!CD174="Yes"),OFFSET('Water Data'!$F$10,0,10*ROW('Water Data'!F168)),NA())</f>
        <v>#N/A</v>
      </c>
      <c r="P174" s="57" t="e">
        <f ca="true">+IF(AND(ISNUMBER(OFFSET('Water Data'!$G$5,0,10*ROW('Water Data'!G168))),'Data Summary'!CE174="Yes"),100-OFFSET('Water Data'!$G$5,0,10*ROW('Water Data'!G168)),NA())</f>
        <v>#N/A</v>
      </c>
      <c r="Q174" s="57" t="e">
        <f ca="true">+IF(AND(ISNUMBER(OFFSET('Water Data'!$G$7,0,10*ROW('Water Data'!G168))),'Data Summary'!CF174="Yes"),OFFSET('Water Data'!$G$7,0,10*ROW('Water Data'!G168)),NA())</f>
        <v>#N/A</v>
      </c>
      <c r="R174" s="57" t="e">
        <f ca="true">+IF(AND(ISNUMBER(OFFSET('Water Data'!$G$10,0,10*ROW('Water Data'!G168))),'Data Summary'!CG174="Yes"),OFFSET('Water Data'!$G$10,0,10*ROW('Water Data'!G168)),NA())</f>
        <v>#N/A</v>
      </c>
      <c r="S174" s="57" t="e">
        <f ca="true">+IF(AND(ISNUMBER(OFFSET('Water Data'!$H$5,0,10*ROW('Water Data'!H168))),'Data Summary'!CH174="Yes"),100-OFFSET('Water Data'!$H$5,0,10*ROW('Water Data'!H168)),NA())</f>
        <v>#N/A</v>
      </c>
      <c r="T174" s="57" t="e">
        <f ca="true">+IF(AND(ISNUMBER(OFFSET('Water Data'!$H$7,0,10*ROW('Water Data'!H168))),'Data Summary'!CI174="Yes"),OFFSET('Water Data'!$H$7,0,10*ROW('Water Data'!H168)),NA())</f>
        <v>#N/A</v>
      </c>
      <c r="U174" s="57" t="e">
        <f ca="true">+IF(AND(ISNUMBER(OFFSET('Water Data'!$H$10,0,10*ROW('Water Data'!H168))),'Data Summary'!CJ174="Yes"),OFFSET('Water Data'!$H$10,0,10*ROW('Water Data'!H168)),NA())</f>
        <v>#N/A</v>
      </c>
      <c r="V174" s="103" t="e">
        <f ca="true">+IF(AND(ISNUMBER(OFFSET('Sanitation Data'!$C$5,0,10*ROW('Sanitation Data'!C168))),'Data Summary'!CK174="Yes"),100-OFFSET('Sanitation Data'!$C$5,0,10*ROW('Sanitation Data'!C168)),NA())</f>
        <v>#N/A</v>
      </c>
      <c r="W174" s="103" t="e">
        <f ca="true">+IF(AND(ISNUMBER(OFFSET('Sanitation Data'!$C$7,0,10*ROW('Sanitation Data'!C168))),'Data Summary'!CL174="Yes"),OFFSET('Sanitation Data'!$C$7,0,10*ROW('Sanitation Data'!C168)),NA())</f>
        <v>#N/A</v>
      </c>
      <c r="X174" s="103" t="e">
        <f ca="true">+IF(AND(ISNUMBER(OFFSET('Sanitation Data'!$C$11,0,10*ROW('Sanitation Data'!C168))),'Data Summary'!CM174="Yes"),OFFSET('Sanitation Data'!$C$11,0,10*ROW('Sanitation Data'!C168)),NA())</f>
        <v>#N/A</v>
      </c>
      <c r="Y174" s="103" t="e">
        <f ca="true">+IF(AND(ISNUMBER(OFFSET('Sanitation Data'!$C$12,0,10*ROW('Sanitation Data'!C168))),'Data Summary'!CN174="Yes"),OFFSET('Sanitation Data'!$C$12,0,10*ROW('Sanitation Data'!C168)),NA())</f>
        <v>#N/A</v>
      </c>
      <c r="Z174" s="103" t="e">
        <f ca="true">+IF(AND(ISNUMBER(OFFSET('Sanitation Data'!$C$13,0,10*ROW('Sanitation Data'!C168))),'Data Summary'!CO174="Yes"),OFFSET('Sanitation Data'!$C$13,0,10*ROW('Sanitation Data'!C168)),NA())</f>
        <v>#N/A</v>
      </c>
      <c r="AA174" s="103" t="e">
        <f ca="true">+IF(AND(ISNUMBER(OFFSET('Sanitation Data'!$D$5,0,10*ROW('Sanitation Data'!D168))),'Data Summary'!CP174="Yes"),100-OFFSET('Sanitation Data'!$D$5,0,10*ROW('Sanitation Data'!D168)),NA())</f>
        <v>#N/A</v>
      </c>
      <c r="AB174" s="103" t="e">
        <f ca="true">+IF(AND(ISNUMBER(OFFSET('Sanitation Data'!$D$7,0,10*ROW('Sanitation Data'!D168))),'Data Summary'!CQ174="Yes"),OFFSET('Sanitation Data'!$D$7,0,10*ROW('Sanitation Data'!D168)),NA())</f>
        <v>#N/A</v>
      </c>
      <c r="AC174" s="103" t="e">
        <f ca="true">+IF(AND(ISNUMBER(OFFSET('Sanitation Data'!$D$11,0,10*ROW('Sanitation Data'!D168))),'Data Summary'!CR174="Yes"),OFFSET('Sanitation Data'!$D$11,0,10*ROW('Sanitation Data'!D168)),NA())</f>
        <v>#N/A</v>
      </c>
      <c r="AD174" s="103" t="e">
        <f ca="true">+IF(AND(ISNUMBER(OFFSET('Sanitation Data'!$D$12,0,10*ROW('Sanitation Data'!D168))),'Data Summary'!CS174="Yes"),OFFSET('Sanitation Data'!$D$12,0,10*ROW('Sanitation Data'!D168)),NA())</f>
        <v>#N/A</v>
      </c>
      <c r="AE174" s="103" t="e">
        <f ca="true">+IF(AND(ISNUMBER(OFFSET('Sanitation Data'!$D$13,0,10*ROW('Sanitation Data'!D168))),'Data Summary'!CT174="Yes"),OFFSET('Sanitation Data'!$D$13,0,10*ROW('Sanitation Data'!D168)),NA())</f>
        <v>#N/A</v>
      </c>
      <c r="AF174" s="103" t="e">
        <f ca="true">+IF(AND(ISNUMBER(OFFSET('Sanitation Data'!$E$5,0,10*ROW('Sanitation Data'!E168))),'Data Summary'!CU174="Yes"),100-OFFSET('Sanitation Data'!$E$5,0,10*ROW('Sanitation Data'!E168)),NA())</f>
        <v>#N/A</v>
      </c>
      <c r="AG174" s="103" t="e">
        <f ca="true">+IF(AND(ISNUMBER(OFFSET('Sanitation Data'!$E$7,0,10*ROW('Sanitation Data'!E168))),'Data Summary'!CV174="Yes"),OFFSET('Sanitation Data'!$E$7,0,10*ROW('Sanitation Data'!E168)),NA())</f>
        <v>#N/A</v>
      </c>
      <c r="AH174" s="103" t="e">
        <f ca="true">+IF(AND(ISNUMBER(OFFSET('Sanitation Data'!$E$11,0,10*ROW('Sanitation Data'!E168))),'Data Summary'!CW174="Yes"),OFFSET('Sanitation Data'!$E$11,0,10*ROW('Sanitation Data'!E168)),NA())</f>
        <v>#N/A</v>
      </c>
      <c r="AI174" s="103" t="e">
        <f ca="true">+IF(AND(ISNUMBER(OFFSET('Sanitation Data'!$E$12,0,10*ROW('Sanitation Data'!E168))),'Data Summary'!CX174="Yes"),OFFSET('Sanitation Data'!$E$12,0,10*ROW('Sanitation Data'!E168)),NA())</f>
        <v>#N/A</v>
      </c>
      <c r="AJ174" s="103" t="e">
        <f ca="true">+IF(AND(ISNUMBER(OFFSET('Sanitation Data'!$E$13,0,10*ROW('Sanitation Data'!E168))),'Data Summary'!CY174="Yes"),OFFSET('Sanitation Data'!$E$13,0,10*ROW('Sanitation Data'!E168)),NA())</f>
        <v>#N/A</v>
      </c>
      <c r="AK174" s="103" t="e">
        <f ca="true">+IF(AND(ISNUMBER(OFFSET('Sanitation Data'!$F$5,0,10*ROW('Sanitation Data'!F168))),'Data Summary'!CZ174="Yes"),100-OFFSET('Sanitation Data'!$F$5,0,10*ROW('Sanitation Data'!F168)),NA())</f>
        <v>#N/A</v>
      </c>
      <c r="AL174" s="103" t="e">
        <f ca="true">+IF(AND(ISNUMBER(OFFSET('Sanitation Data'!$F$7,0,10*ROW('Sanitation Data'!F168))),'Data Summary'!DA174="Yes"),OFFSET('Sanitation Data'!$F$7,0,10*ROW('Sanitation Data'!F168)),NA())</f>
        <v>#N/A</v>
      </c>
      <c r="AM174" s="103" t="e">
        <f ca="true">+IF(AND(ISNUMBER(OFFSET('Sanitation Data'!$F$11,0,10*ROW('Sanitation Data'!F168))),'Data Summary'!DB174="Yes"),OFFSET('Sanitation Data'!$F$11,0,10*ROW('Sanitation Data'!F168)),NA())</f>
        <v>#N/A</v>
      </c>
      <c r="AN174" s="103" t="e">
        <f ca="true">+IF(AND(ISNUMBER(OFFSET('Sanitation Data'!$F$12,0,10*ROW('Sanitation Data'!F168))),'Data Summary'!DC174="Yes"),OFFSET('Sanitation Data'!$F$12,0,10*ROW('Sanitation Data'!F168)),NA())</f>
        <v>#N/A</v>
      </c>
      <c r="AO174" s="103" t="e">
        <f ca="true">+IF(AND(ISNUMBER(OFFSET('Sanitation Data'!$F$13,0,10*ROW('Sanitation Data'!F168))),'Data Summary'!DD174="Yes"),OFFSET('Sanitation Data'!$F$13,0,10*ROW('Sanitation Data'!F168)),NA())</f>
        <v>#N/A</v>
      </c>
      <c r="AP174" s="103" t="e">
        <f ca="true">+IF(AND(ISNUMBER(OFFSET('Sanitation Data'!$G$5,0,10*ROW('Sanitation Data'!G168))),'Data Summary'!DE174="Yes"),100-OFFSET('Sanitation Data'!$G$5,0,10*ROW('Sanitation Data'!G168)),NA())</f>
        <v>#N/A</v>
      </c>
      <c r="AQ174" s="103" t="e">
        <f ca="true">+IF(AND(ISNUMBER(OFFSET('Sanitation Data'!$G$7,0,10*ROW('Sanitation Data'!G168))),'Data Summary'!DF174="Yes"),OFFSET('Sanitation Data'!$G$7,0,10*ROW('Sanitation Data'!G168)),NA())</f>
        <v>#N/A</v>
      </c>
      <c r="AR174" s="103" t="e">
        <f ca="true">+IF(AND(ISNUMBER(OFFSET('Sanitation Data'!$G$11,0,10*ROW('Sanitation Data'!G168))),'Data Summary'!DG174="Yes"),OFFSET('Sanitation Data'!$G$11,0,10*ROW('Sanitation Data'!G168)),NA())</f>
        <v>#N/A</v>
      </c>
      <c r="AS174" s="103" t="e">
        <f ca="true">+IF(AND(ISNUMBER(OFFSET('Sanitation Data'!$G$12,0,10*ROW('Sanitation Data'!G168))),'Data Summary'!DH174="Yes"),OFFSET('Sanitation Data'!$G$12,0,10*ROW('Sanitation Data'!G168)),NA())</f>
        <v>#N/A</v>
      </c>
      <c r="AT174" s="103" t="e">
        <f ca="true">+IF(AND(ISNUMBER(OFFSET('Sanitation Data'!$G$13,0,10*ROW('Sanitation Data'!G168))),'Data Summary'!DI174="Yes"),OFFSET('Sanitation Data'!$G$13,0,10*ROW('Sanitation Data'!G168)),NA())</f>
        <v>#N/A</v>
      </c>
      <c r="AU174" s="103" t="e">
        <f ca="true">+IF(AND(ISNUMBER(OFFSET('Sanitation Data'!$H$5,0,10*ROW('Sanitation Data'!H168))),'Data Summary'!DJ174="Yes"),100-OFFSET('Sanitation Data'!$H$5,0,10*ROW('Sanitation Data'!H168)),NA())</f>
        <v>#N/A</v>
      </c>
      <c r="AV174" s="103" t="e">
        <f ca="true">+IF(AND(ISNUMBER(OFFSET('Sanitation Data'!$H$7,0,10*ROW('Sanitation Data'!H168))),'Data Summary'!DK174="Yes"),OFFSET('Sanitation Data'!$H$7,0,10*ROW('Sanitation Data'!H168)),NA())</f>
        <v>#N/A</v>
      </c>
      <c r="AW174" s="103" t="e">
        <f ca="true">+IF(AND(ISNUMBER(OFFSET('Sanitation Data'!$H$11,0,10*ROW('Sanitation Data'!H168))),'Data Summary'!DL174="Yes"),OFFSET('Sanitation Data'!$H$11,0,10*ROW('Sanitation Data'!H168)),NA())</f>
        <v>#N/A</v>
      </c>
      <c r="AX174" s="103" t="e">
        <f ca="true">+IF(AND(ISNUMBER(OFFSET('Sanitation Data'!$H$12,0,10*ROW('Sanitation Data'!H168))),'Data Summary'!DM174="Yes"),OFFSET('Sanitation Data'!$H$12,0,10*ROW('Sanitation Data'!H168)),NA())</f>
        <v>#N/A</v>
      </c>
      <c r="AY174" s="103" t="e">
        <f ca="true">+IF(AND(ISNUMBER(OFFSET('Sanitation Data'!$H$13,0,10*ROW('Sanitation Data'!H168))),'Data Summary'!DN174="Yes"),OFFSET('Sanitation Data'!$H$13,0,10*ROW('Sanitation Data'!H168)),NA())</f>
        <v>#N/A</v>
      </c>
      <c r="AZ174" s="108" t="e">
        <f ca="true">+IF(AND(ISNUMBER(OFFSET('Hygiene Data'!$C$6,0,10*ROW('Hygiene Data'!C168))),'Data Summary'!DO174="Yes"),OFFSET('Hygiene Data'!$C$6,0,10*ROW('Hygiene Data'!C168)),NA())</f>
        <v>#N/A</v>
      </c>
      <c r="BA174" s="108" t="e">
        <f ca="true">+IF(AND(ISNUMBER(OFFSET('Hygiene Data'!$C$8,0,10*ROW('Hygiene Data'!C168))),'Data Summary'!DP174="Yes"),OFFSET('Hygiene Data'!$C$8,0,10*ROW('Hygiene Data'!C168)),NA())</f>
        <v>#N/A</v>
      </c>
      <c r="BB174" s="108" t="e">
        <f ca="true">+IF(AND(ISNUMBER(OFFSET('Hygiene Data'!$C$10,0,10*ROW('Hygiene Data'!C168))),'Data Summary'!DQ174="Yes"),OFFSET('Hygiene Data'!$C$10,0,10*ROW('Hygiene Data'!C168)),NA())</f>
        <v>#N/A</v>
      </c>
      <c r="BC174" s="108" t="e">
        <f ca="true">+IF(AND(ISNUMBER(OFFSET('Hygiene Data'!$D$6,0,10*ROW('Hygiene Data'!D168))),'Data Summary'!DR174="Yes"),OFFSET('Hygiene Data'!$D$6,0,10*ROW('Hygiene Data'!D168)),NA())</f>
        <v>#N/A</v>
      </c>
      <c r="BD174" s="108" t="e">
        <f ca="true">+IF(AND(ISNUMBER(OFFSET('Hygiene Data'!$D$8,0,10*ROW('Hygiene Data'!D168))),'Data Summary'!DS174="Yes"),OFFSET('Hygiene Data'!$D$8,0,10*ROW('Hygiene Data'!D168)),NA())</f>
        <v>#N/A</v>
      </c>
      <c r="BE174" s="108" t="e">
        <f ca="true">+IF(AND(ISNUMBER(OFFSET('Hygiene Data'!$D$10,0,10*ROW('Hygiene Data'!D168))),'Data Summary'!DT174="Yes"),OFFSET('Hygiene Data'!$D$10,0,10*ROW('Hygiene Data'!D168)),NA())</f>
        <v>#N/A</v>
      </c>
      <c r="BF174" s="108" t="e">
        <f ca="true">+IF(AND(ISNUMBER(OFFSET('Hygiene Data'!$E$6,0,10*ROW('Hygiene Data'!E168))),'Data Summary'!DU174="Yes"),OFFSET('Hygiene Data'!$E$6,0,10*ROW('Hygiene Data'!E168)),NA())</f>
        <v>#N/A</v>
      </c>
      <c r="BG174" s="108" t="e">
        <f ca="true">+IF(AND(ISNUMBER(OFFSET('Hygiene Data'!$E$8,0,10*ROW('Hygiene Data'!E168))),'Data Summary'!DV174="Yes"),OFFSET('Hygiene Data'!$E$8,0,10*ROW('Hygiene Data'!E168)),NA())</f>
        <v>#N/A</v>
      </c>
      <c r="BH174" s="108" t="e">
        <f ca="true">+IF(AND(ISNUMBER(OFFSET('Hygiene Data'!$E$10,0,10*ROW('Hygiene Data'!E168))),'Data Summary'!DW174="Yes"),OFFSET('Hygiene Data'!$E$10,0,10*ROW('Hygiene Data'!E168)),NA())</f>
        <v>#N/A</v>
      </c>
      <c r="BI174" s="108" t="e">
        <f ca="true">+IF(AND(ISNUMBER(OFFSET('Hygiene Data'!$F$6,0,10*ROW('Hygiene Data'!F168))),'Data Summary'!DX174="Yes"),OFFSET('Hygiene Data'!$F$6,0,10*ROW('Hygiene Data'!F168)),NA())</f>
        <v>#N/A</v>
      </c>
      <c r="BJ174" s="108" t="e">
        <f ca="true">+IF(AND(ISNUMBER(OFFSET('Hygiene Data'!$F$8,0,10*ROW('Hygiene Data'!F168))),'Data Summary'!DY174="Yes"),OFFSET('Hygiene Data'!$F$8,0,10*ROW('Hygiene Data'!F168)),NA())</f>
        <v>#N/A</v>
      </c>
      <c r="BK174" s="108" t="e">
        <f ca="true">+IF(AND(ISNUMBER(OFFSET('Hygiene Data'!$F$10,0,10*ROW('Hygiene Data'!F168))),'Data Summary'!DZ174="Yes"),OFFSET('Hygiene Data'!$F$10,0,10*ROW('Hygiene Data'!F168)),NA())</f>
        <v>#N/A</v>
      </c>
      <c r="BL174" s="108" t="e">
        <f ca="true">+IF(AND(ISNUMBER(OFFSET('Hygiene Data'!$G$6,0,10*ROW('Hygiene Data'!G168))),'Data Summary'!EA174="Yes"),OFFSET('Hygiene Data'!$G$6,0,10*ROW('Hygiene Data'!G168)),NA())</f>
        <v>#N/A</v>
      </c>
      <c r="BM174" s="108" t="e">
        <f ca="true">+IF(AND(ISNUMBER(OFFSET('Hygiene Data'!$G$8,0,10*ROW('Hygiene Data'!G168))),'Data Summary'!EB174="Yes"),OFFSET('Hygiene Data'!$G$8,0,10*ROW('Hygiene Data'!G168)),NA())</f>
        <v>#N/A</v>
      </c>
      <c r="BN174" s="108" t="e">
        <f ca="true">+IF(AND(ISNUMBER(OFFSET('Hygiene Data'!$G$10,0,10*ROW('Hygiene Data'!G168))),'Data Summary'!EC174="Yes"),OFFSET('Hygiene Data'!$G$10,0,10*ROW('Hygiene Data'!G168)),NA())</f>
        <v>#N/A</v>
      </c>
      <c r="BO174" s="108" t="e">
        <f ca="true">+IF(AND(ISNUMBER(OFFSET('Hygiene Data'!$H$6,0,10*ROW('Hygiene Data'!H168))),'Data Summary'!ED174="Yes"),OFFSET('Hygiene Data'!$H$6,0,10*ROW('Hygiene Data'!H168)),NA())</f>
        <v>#N/A</v>
      </c>
      <c r="BP174" s="108" t="e">
        <f ca="true">+IF(AND(ISNUMBER(OFFSET('Hygiene Data'!$H$8,0,10*ROW('Hygiene Data'!H168))),'Data Summary'!EE174="Yes"),OFFSET('Hygiene Data'!$H$8,0,10*ROW('Hygiene Data'!H168)),NA())</f>
        <v>#N/A</v>
      </c>
      <c r="BQ174" s="108" t="e">
        <f ca="true">+IF(AND(ISNUMBER(OFFSET('Hygiene Data'!$H$10,0,10*ROW('Hygiene Data'!H168))),'Data Summary'!EF174="Yes"),OFFSET('Hygiene Data'!$H$10,0,10*ROW('Hygiene Data'!H168)),NA())</f>
        <v>#N/A</v>
      </c>
    </row>
    <row r="175" x14ac:dyDescent="0.2">
      <c r="A175" s="56" t="e">
        <f ca="true">+IF(OFFSET('Water Data'!$B$1,0,10*ROW('Water Data'!B169))="",NA(),OFFSET('Water Data'!$B$1,0,10*ROW('Water Data'!B169)))</f>
        <v>#N/A</v>
      </c>
      <c r="B175" s="56" t="e">
        <f ca="true">+IF(OFFSET('Water Data'!$A$3,0,10*ROW('Water Data'!A172))="",NA(),OFFSET('Water Data'!$A$3,0,10*ROW('Water Data'!A172)))</f>
        <v>#N/A</v>
      </c>
      <c r="C175" s="56" t="e">
        <f ca="true">+IF(OFFSET('Water Data'!$C$3,0,10*ROW('Water Data'!C172))="",NA(),OFFSET('Water Data'!$C$3,0,10*ROW('Water Data'!C172)))</f>
        <v>#N/A</v>
      </c>
      <c r="D175" s="57" t="e">
        <f ca="true">+IF(AND(ISNUMBER(OFFSET('Water Data'!$C$5,0,10*ROW('Water Data'!C169))),'Data Summary'!BS175="Yes"),100-OFFSET('Water Data'!$C$5,0,10*ROW('Water Data'!C169)),NA())</f>
        <v>#N/A</v>
      </c>
      <c r="E175" s="57" t="e">
        <f ca="true">+IF(AND(ISNUMBER(OFFSET('Water Data'!$C$7,0,10*ROW('Water Data'!C169))),'Data Summary'!BT175="Yes"),OFFSET('Water Data'!$C$7,0,10*ROW('Water Data'!C169)),NA())</f>
        <v>#N/A</v>
      </c>
      <c r="F175" s="57" t="e">
        <f ca="true">+IF(AND(ISNUMBER(OFFSET('Water Data'!$C$10,0,10*ROW('Water Data'!C169))),'Data Summary'!BU175="Yes"),OFFSET('Water Data'!$C$10,0,10*ROW('Water Data'!C169)),NA())</f>
        <v>#N/A</v>
      </c>
      <c r="G175" s="57" t="e">
        <f ca="true">+IF(AND(ISNUMBER(OFFSET('Water Data'!$D$5,0,10*ROW('Water Data'!D169))),'Data Summary'!BV175="Yes"),100-OFFSET('Water Data'!$D$5,0,10*ROW('Water Data'!D169)),NA())</f>
        <v>#N/A</v>
      </c>
      <c r="H175" s="57" t="e">
        <f ca="true">+IF(AND(ISNUMBER(OFFSET('Water Data'!$D$7,0,10*ROW('Water Data'!D169))),'Data Summary'!BW175="Yes"),OFFSET('Water Data'!$D$7,0,10*ROW('Water Data'!D169)),NA())</f>
        <v>#N/A</v>
      </c>
      <c r="I175" s="57" t="e">
        <f ca="true">+IF(AND(ISNUMBER(OFFSET('Water Data'!$D$10,0,10*ROW('Water Data'!D169))),'Data Summary'!BX175="Yes"),OFFSET('Water Data'!$D$10,0,10*ROW('Water Data'!D169)),NA())</f>
        <v>#N/A</v>
      </c>
      <c r="J175" s="57" t="e">
        <f ca="true">+IF(AND(ISNUMBER(OFFSET('Water Data'!$E$5,0,10*ROW('Water Data'!E169))),'Data Summary'!BY175="Yes"),100-OFFSET('Water Data'!$E$5,0,10*ROW('Water Data'!E169)),NA())</f>
        <v>#N/A</v>
      </c>
      <c r="K175" s="57" t="e">
        <f ca="true">+IF(AND(ISNUMBER(OFFSET('Water Data'!$E$7,0,10*ROW('Water Data'!E169))),'Data Summary'!BZ175="Yes"),OFFSET('Water Data'!$E$7,0,10*ROW('Water Data'!E169)),NA())</f>
        <v>#N/A</v>
      </c>
      <c r="L175" s="57" t="e">
        <f ca="true">+IF(AND(ISNUMBER(OFFSET('Water Data'!$E$10,0,10*ROW('Water Data'!E169))),'Data Summary'!CA175="Yes"),OFFSET('Water Data'!$E$10,0,10*ROW('Water Data'!E169)),NA())</f>
        <v>#N/A</v>
      </c>
      <c r="M175" s="57" t="e">
        <f ca="true">+IF(AND(ISNUMBER(OFFSET('Water Data'!$F$5,0,10*ROW('Water Data'!F169))),'Data Summary'!CB175="Yes"),100-OFFSET('Water Data'!$F$5,0,10*ROW('Water Data'!F169)),NA())</f>
        <v>#N/A</v>
      </c>
      <c r="N175" s="57" t="e">
        <f ca="true">+IF(AND(ISNUMBER(OFFSET('Water Data'!$F$7,0,10*ROW('Water Data'!F169))),'Data Summary'!CC175="Yes"),OFFSET('Water Data'!$F$7,0,10*ROW('Water Data'!F169)),NA())</f>
        <v>#N/A</v>
      </c>
      <c r="O175" s="57" t="e">
        <f ca="true">+IF(AND(ISNUMBER(OFFSET('Water Data'!$F$10,0,10*ROW('Water Data'!F169))),'Data Summary'!CD175="Yes"),OFFSET('Water Data'!$F$10,0,10*ROW('Water Data'!F169)),NA())</f>
        <v>#N/A</v>
      </c>
      <c r="P175" s="57" t="e">
        <f ca="true">+IF(AND(ISNUMBER(OFFSET('Water Data'!$G$5,0,10*ROW('Water Data'!G169))),'Data Summary'!CE175="Yes"),100-OFFSET('Water Data'!$G$5,0,10*ROW('Water Data'!G169)),NA())</f>
        <v>#N/A</v>
      </c>
      <c r="Q175" s="57" t="e">
        <f ca="true">+IF(AND(ISNUMBER(OFFSET('Water Data'!$G$7,0,10*ROW('Water Data'!G169))),'Data Summary'!CF175="Yes"),OFFSET('Water Data'!$G$7,0,10*ROW('Water Data'!G169)),NA())</f>
        <v>#N/A</v>
      </c>
      <c r="R175" s="57" t="e">
        <f ca="true">+IF(AND(ISNUMBER(OFFSET('Water Data'!$G$10,0,10*ROW('Water Data'!G169))),'Data Summary'!CG175="Yes"),OFFSET('Water Data'!$G$10,0,10*ROW('Water Data'!G169)),NA())</f>
        <v>#N/A</v>
      </c>
      <c r="S175" s="57" t="e">
        <f ca="true">+IF(AND(ISNUMBER(OFFSET('Water Data'!$H$5,0,10*ROW('Water Data'!H169))),'Data Summary'!CH175="Yes"),100-OFFSET('Water Data'!$H$5,0,10*ROW('Water Data'!H169)),NA())</f>
        <v>#N/A</v>
      </c>
      <c r="T175" s="57" t="e">
        <f ca="true">+IF(AND(ISNUMBER(OFFSET('Water Data'!$H$7,0,10*ROW('Water Data'!H169))),'Data Summary'!CI175="Yes"),OFFSET('Water Data'!$H$7,0,10*ROW('Water Data'!H169)),NA())</f>
        <v>#N/A</v>
      </c>
      <c r="U175" s="57" t="e">
        <f ca="true">+IF(AND(ISNUMBER(OFFSET('Water Data'!$H$10,0,10*ROW('Water Data'!H169))),'Data Summary'!CJ175="Yes"),OFFSET('Water Data'!$H$10,0,10*ROW('Water Data'!H169)),NA())</f>
        <v>#N/A</v>
      </c>
      <c r="V175" s="103" t="e">
        <f ca="true">+IF(AND(ISNUMBER(OFFSET('Sanitation Data'!$C$5,0,10*ROW('Sanitation Data'!C169))),'Data Summary'!CK175="Yes"),100-OFFSET('Sanitation Data'!$C$5,0,10*ROW('Sanitation Data'!C169)),NA())</f>
        <v>#N/A</v>
      </c>
      <c r="W175" s="103" t="e">
        <f ca="true">+IF(AND(ISNUMBER(OFFSET('Sanitation Data'!$C$7,0,10*ROW('Sanitation Data'!C169))),'Data Summary'!CL175="Yes"),OFFSET('Sanitation Data'!$C$7,0,10*ROW('Sanitation Data'!C169)),NA())</f>
        <v>#N/A</v>
      </c>
      <c r="X175" s="103" t="e">
        <f ca="true">+IF(AND(ISNUMBER(OFFSET('Sanitation Data'!$C$11,0,10*ROW('Sanitation Data'!C169))),'Data Summary'!CM175="Yes"),OFFSET('Sanitation Data'!$C$11,0,10*ROW('Sanitation Data'!C169)),NA())</f>
        <v>#N/A</v>
      </c>
      <c r="Y175" s="103" t="e">
        <f ca="true">+IF(AND(ISNUMBER(OFFSET('Sanitation Data'!$C$12,0,10*ROW('Sanitation Data'!C169))),'Data Summary'!CN175="Yes"),OFFSET('Sanitation Data'!$C$12,0,10*ROW('Sanitation Data'!C169)),NA())</f>
        <v>#N/A</v>
      </c>
      <c r="Z175" s="103" t="e">
        <f ca="true">+IF(AND(ISNUMBER(OFFSET('Sanitation Data'!$C$13,0,10*ROW('Sanitation Data'!C169))),'Data Summary'!CO175="Yes"),OFFSET('Sanitation Data'!$C$13,0,10*ROW('Sanitation Data'!C169)),NA())</f>
        <v>#N/A</v>
      </c>
      <c r="AA175" s="103" t="e">
        <f ca="true">+IF(AND(ISNUMBER(OFFSET('Sanitation Data'!$D$5,0,10*ROW('Sanitation Data'!D169))),'Data Summary'!CP175="Yes"),100-OFFSET('Sanitation Data'!$D$5,0,10*ROW('Sanitation Data'!D169)),NA())</f>
        <v>#N/A</v>
      </c>
      <c r="AB175" s="103" t="e">
        <f ca="true">+IF(AND(ISNUMBER(OFFSET('Sanitation Data'!$D$7,0,10*ROW('Sanitation Data'!D169))),'Data Summary'!CQ175="Yes"),OFFSET('Sanitation Data'!$D$7,0,10*ROW('Sanitation Data'!D169)),NA())</f>
        <v>#N/A</v>
      </c>
      <c r="AC175" s="103" t="e">
        <f ca="true">+IF(AND(ISNUMBER(OFFSET('Sanitation Data'!$D$11,0,10*ROW('Sanitation Data'!D169))),'Data Summary'!CR175="Yes"),OFFSET('Sanitation Data'!$D$11,0,10*ROW('Sanitation Data'!D169)),NA())</f>
        <v>#N/A</v>
      </c>
      <c r="AD175" s="103" t="e">
        <f ca="true">+IF(AND(ISNUMBER(OFFSET('Sanitation Data'!$D$12,0,10*ROW('Sanitation Data'!D169))),'Data Summary'!CS175="Yes"),OFFSET('Sanitation Data'!$D$12,0,10*ROW('Sanitation Data'!D169)),NA())</f>
        <v>#N/A</v>
      </c>
      <c r="AE175" s="103" t="e">
        <f ca="true">+IF(AND(ISNUMBER(OFFSET('Sanitation Data'!$D$13,0,10*ROW('Sanitation Data'!D169))),'Data Summary'!CT175="Yes"),OFFSET('Sanitation Data'!$D$13,0,10*ROW('Sanitation Data'!D169)),NA())</f>
        <v>#N/A</v>
      </c>
      <c r="AF175" s="103" t="e">
        <f ca="true">+IF(AND(ISNUMBER(OFFSET('Sanitation Data'!$E$5,0,10*ROW('Sanitation Data'!E169))),'Data Summary'!CU175="Yes"),100-OFFSET('Sanitation Data'!$E$5,0,10*ROW('Sanitation Data'!E169)),NA())</f>
        <v>#N/A</v>
      </c>
      <c r="AG175" s="103" t="e">
        <f ca="true">+IF(AND(ISNUMBER(OFFSET('Sanitation Data'!$E$7,0,10*ROW('Sanitation Data'!E169))),'Data Summary'!CV175="Yes"),OFFSET('Sanitation Data'!$E$7,0,10*ROW('Sanitation Data'!E169)),NA())</f>
        <v>#N/A</v>
      </c>
      <c r="AH175" s="103" t="e">
        <f ca="true">+IF(AND(ISNUMBER(OFFSET('Sanitation Data'!$E$11,0,10*ROW('Sanitation Data'!E169))),'Data Summary'!CW175="Yes"),OFFSET('Sanitation Data'!$E$11,0,10*ROW('Sanitation Data'!E169)),NA())</f>
        <v>#N/A</v>
      </c>
      <c r="AI175" s="103" t="e">
        <f ca="true">+IF(AND(ISNUMBER(OFFSET('Sanitation Data'!$E$12,0,10*ROW('Sanitation Data'!E169))),'Data Summary'!CX175="Yes"),OFFSET('Sanitation Data'!$E$12,0,10*ROW('Sanitation Data'!E169)),NA())</f>
        <v>#N/A</v>
      </c>
      <c r="AJ175" s="103" t="e">
        <f ca="true">+IF(AND(ISNUMBER(OFFSET('Sanitation Data'!$E$13,0,10*ROW('Sanitation Data'!E169))),'Data Summary'!CY175="Yes"),OFFSET('Sanitation Data'!$E$13,0,10*ROW('Sanitation Data'!E169)),NA())</f>
        <v>#N/A</v>
      </c>
      <c r="AK175" s="103" t="e">
        <f ca="true">+IF(AND(ISNUMBER(OFFSET('Sanitation Data'!$F$5,0,10*ROW('Sanitation Data'!F169))),'Data Summary'!CZ175="Yes"),100-OFFSET('Sanitation Data'!$F$5,0,10*ROW('Sanitation Data'!F169)),NA())</f>
        <v>#N/A</v>
      </c>
      <c r="AL175" s="103" t="e">
        <f ca="true">+IF(AND(ISNUMBER(OFFSET('Sanitation Data'!$F$7,0,10*ROW('Sanitation Data'!F169))),'Data Summary'!DA175="Yes"),OFFSET('Sanitation Data'!$F$7,0,10*ROW('Sanitation Data'!F169)),NA())</f>
        <v>#N/A</v>
      </c>
      <c r="AM175" s="103" t="e">
        <f ca="true">+IF(AND(ISNUMBER(OFFSET('Sanitation Data'!$F$11,0,10*ROW('Sanitation Data'!F169))),'Data Summary'!DB175="Yes"),OFFSET('Sanitation Data'!$F$11,0,10*ROW('Sanitation Data'!F169)),NA())</f>
        <v>#N/A</v>
      </c>
      <c r="AN175" s="103" t="e">
        <f ca="true">+IF(AND(ISNUMBER(OFFSET('Sanitation Data'!$F$12,0,10*ROW('Sanitation Data'!F169))),'Data Summary'!DC175="Yes"),OFFSET('Sanitation Data'!$F$12,0,10*ROW('Sanitation Data'!F169)),NA())</f>
        <v>#N/A</v>
      </c>
      <c r="AO175" s="103" t="e">
        <f ca="true">+IF(AND(ISNUMBER(OFFSET('Sanitation Data'!$F$13,0,10*ROW('Sanitation Data'!F169))),'Data Summary'!DD175="Yes"),OFFSET('Sanitation Data'!$F$13,0,10*ROW('Sanitation Data'!F169)),NA())</f>
        <v>#N/A</v>
      </c>
      <c r="AP175" s="103" t="e">
        <f ca="true">+IF(AND(ISNUMBER(OFFSET('Sanitation Data'!$G$5,0,10*ROW('Sanitation Data'!G169))),'Data Summary'!DE175="Yes"),100-OFFSET('Sanitation Data'!$G$5,0,10*ROW('Sanitation Data'!G169)),NA())</f>
        <v>#N/A</v>
      </c>
      <c r="AQ175" s="103" t="e">
        <f ca="true">+IF(AND(ISNUMBER(OFFSET('Sanitation Data'!$G$7,0,10*ROW('Sanitation Data'!G169))),'Data Summary'!DF175="Yes"),OFFSET('Sanitation Data'!$G$7,0,10*ROW('Sanitation Data'!G169)),NA())</f>
        <v>#N/A</v>
      </c>
      <c r="AR175" s="103" t="e">
        <f ca="true">+IF(AND(ISNUMBER(OFFSET('Sanitation Data'!$G$11,0,10*ROW('Sanitation Data'!G169))),'Data Summary'!DG175="Yes"),OFFSET('Sanitation Data'!$G$11,0,10*ROW('Sanitation Data'!G169)),NA())</f>
        <v>#N/A</v>
      </c>
      <c r="AS175" s="103" t="e">
        <f ca="true">+IF(AND(ISNUMBER(OFFSET('Sanitation Data'!$G$12,0,10*ROW('Sanitation Data'!G169))),'Data Summary'!DH175="Yes"),OFFSET('Sanitation Data'!$G$12,0,10*ROW('Sanitation Data'!G169)),NA())</f>
        <v>#N/A</v>
      </c>
      <c r="AT175" s="103" t="e">
        <f ca="true">+IF(AND(ISNUMBER(OFFSET('Sanitation Data'!$G$13,0,10*ROW('Sanitation Data'!G169))),'Data Summary'!DI175="Yes"),OFFSET('Sanitation Data'!$G$13,0,10*ROW('Sanitation Data'!G169)),NA())</f>
        <v>#N/A</v>
      </c>
      <c r="AU175" s="103" t="e">
        <f ca="true">+IF(AND(ISNUMBER(OFFSET('Sanitation Data'!$H$5,0,10*ROW('Sanitation Data'!H169))),'Data Summary'!DJ175="Yes"),100-OFFSET('Sanitation Data'!$H$5,0,10*ROW('Sanitation Data'!H169)),NA())</f>
        <v>#N/A</v>
      </c>
      <c r="AV175" s="103" t="e">
        <f ca="true">+IF(AND(ISNUMBER(OFFSET('Sanitation Data'!$H$7,0,10*ROW('Sanitation Data'!H169))),'Data Summary'!DK175="Yes"),OFFSET('Sanitation Data'!$H$7,0,10*ROW('Sanitation Data'!H169)),NA())</f>
        <v>#N/A</v>
      </c>
      <c r="AW175" s="103" t="e">
        <f ca="true">+IF(AND(ISNUMBER(OFFSET('Sanitation Data'!$H$11,0,10*ROW('Sanitation Data'!H169))),'Data Summary'!DL175="Yes"),OFFSET('Sanitation Data'!$H$11,0,10*ROW('Sanitation Data'!H169)),NA())</f>
        <v>#N/A</v>
      </c>
      <c r="AX175" s="103" t="e">
        <f ca="true">+IF(AND(ISNUMBER(OFFSET('Sanitation Data'!$H$12,0,10*ROW('Sanitation Data'!H169))),'Data Summary'!DM175="Yes"),OFFSET('Sanitation Data'!$H$12,0,10*ROW('Sanitation Data'!H169)),NA())</f>
        <v>#N/A</v>
      </c>
      <c r="AY175" s="103" t="e">
        <f ca="true">+IF(AND(ISNUMBER(OFFSET('Sanitation Data'!$H$13,0,10*ROW('Sanitation Data'!H169))),'Data Summary'!DN175="Yes"),OFFSET('Sanitation Data'!$H$13,0,10*ROW('Sanitation Data'!H169)),NA())</f>
        <v>#N/A</v>
      </c>
      <c r="AZ175" s="108" t="e">
        <f ca="true">+IF(AND(ISNUMBER(OFFSET('Hygiene Data'!$C$6,0,10*ROW('Hygiene Data'!C169))),'Data Summary'!DO175="Yes"),OFFSET('Hygiene Data'!$C$6,0,10*ROW('Hygiene Data'!C169)),NA())</f>
        <v>#N/A</v>
      </c>
      <c r="BA175" s="108" t="e">
        <f ca="true">+IF(AND(ISNUMBER(OFFSET('Hygiene Data'!$C$8,0,10*ROW('Hygiene Data'!C169))),'Data Summary'!DP175="Yes"),OFFSET('Hygiene Data'!$C$8,0,10*ROW('Hygiene Data'!C169)),NA())</f>
        <v>#N/A</v>
      </c>
      <c r="BB175" s="108" t="e">
        <f ca="true">+IF(AND(ISNUMBER(OFFSET('Hygiene Data'!$C$10,0,10*ROW('Hygiene Data'!C169))),'Data Summary'!DQ175="Yes"),OFFSET('Hygiene Data'!$C$10,0,10*ROW('Hygiene Data'!C169)),NA())</f>
        <v>#N/A</v>
      </c>
      <c r="BC175" s="108" t="e">
        <f ca="true">+IF(AND(ISNUMBER(OFFSET('Hygiene Data'!$D$6,0,10*ROW('Hygiene Data'!D169))),'Data Summary'!DR175="Yes"),OFFSET('Hygiene Data'!$D$6,0,10*ROW('Hygiene Data'!D169)),NA())</f>
        <v>#N/A</v>
      </c>
      <c r="BD175" s="108" t="e">
        <f ca="true">+IF(AND(ISNUMBER(OFFSET('Hygiene Data'!$D$8,0,10*ROW('Hygiene Data'!D169))),'Data Summary'!DS175="Yes"),OFFSET('Hygiene Data'!$D$8,0,10*ROW('Hygiene Data'!D169)),NA())</f>
        <v>#N/A</v>
      </c>
      <c r="BE175" s="108" t="e">
        <f ca="true">+IF(AND(ISNUMBER(OFFSET('Hygiene Data'!$D$10,0,10*ROW('Hygiene Data'!D169))),'Data Summary'!DT175="Yes"),OFFSET('Hygiene Data'!$D$10,0,10*ROW('Hygiene Data'!D169)),NA())</f>
        <v>#N/A</v>
      </c>
      <c r="BF175" s="108" t="e">
        <f ca="true">+IF(AND(ISNUMBER(OFFSET('Hygiene Data'!$E$6,0,10*ROW('Hygiene Data'!E169))),'Data Summary'!DU175="Yes"),OFFSET('Hygiene Data'!$E$6,0,10*ROW('Hygiene Data'!E169)),NA())</f>
        <v>#N/A</v>
      </c>
      <c r="BG175" s="108" t="e">
        <f ca="true">+IF(AND(ISNUMBER(OFFSET('Hygiene Data'!$E$8,0,10*ROW('Hygiene Data'!E169))),'Data Summary'!DV175="Yes"),OFFSET('Hygiene Data'!$E$8,0,10*ROW('Hygiene Data'!E169)),NA())</f>
        <v>#N/A</v>
      </c>
      <c r="BH175" s="108" t="e">
        <f ca="true">+IF(AND(ISNUMBER(OFFSET('Hygiene Data'!$E$10,0,10*ROW('Hygiene Data'!E169))),'Data Summary'!DW175="Yes"),OFFSET('Hygiene Data'!$E$10,0,10*ROW('Hygiene Data'!E169)),NA())</f>
        <v>#N/A</v>
      </c>
      <c r="BI175" s="108" t="e">
        <f ca="true">+IF(AND(ISNUMBER(OFFSET('Hygiene Data'!$F$6,0,10*ROW('Hygiene Data'!F169))),'Data Summary'!DX175="Yes"),OFFSET('Hygiene Data'!$F$6,0,10*ROW('Hygiene Data'!F169)),NA())</f>
        <v>#N/A</v>
      </c>
      <c r="BJ175" s="108" t="e">
        <f ca="true">+IF(AND(ISNUMBER(OFFSET('Hygiene Data'!$F$8,0,10*ROW('Hygiene Data'!F169))),'Data Summary'!DY175="Yes"),OFFSET('Hygiene Data'!$F$8,0,10*ROW('Hygiene Data'!F169)),NA())</f>
        <v>#N/A</v>
      </c>
      <c r="BK175" s="108" t="e">
        <f ca="true">+IF(AND(ISNUMBER(OFFSET('Hygiene Data'!$F$10,0,10*ROW('Hygiene Data'!F169))),'Data Summary'!DZ175="Yes"),OFFSET('Hygiene Data'!$F$10,0,10*ROW('Hygiene Data'!F169)),NA())</f>
        <v>#N/A</v>
      </c>
      <c r="BL175" s="108" t="e">
        <f ca="true">+IF(AND(ISNUMBER(OFFSET('Hygiene Data'!$G$6,0,10*ROW('Hygiene Data'!G169))),'Data Summary'!EA175="Yes"),OFFSET('Hygiene Data'!$G$6,0,10*ROW('Hygiene Data'!G169)),NA())</f>
        <v>#N/A</v>
      </c>
      <c r="BM175" s="108" t="e">
        <f ca="true">+IF(AND(ISNUMBER(OFFSET('Hygiene Data'!$G$8,0,10*ROW('Hygiene Data'!G169))),'Data Summary'!EB175="Yes"),OFFSET('Hygiene Data'!$G$8,0,10*ROW('Hygiene Data'!G169)),NA())</f>
        <v>#N/A</v>
      </c>
      <c r="BN175" s="108" t="e">
        <f ca="true">+IF(AND(ISNUMBER(OFFSET('Hygiene Data'!$G$10,0,10*ROW('Hygiene Data'!G169))),'Data Summary'!EC175="Yes"),OFFSET('Hygiene Data'!$G$10,0,10*ROW('Hygiene Data'!G169)),NA())</f>
        <v>#N/A</v>
      </c>
      <c r="BO175" s="108" t="e">
        <f ca="true">+IF(AND(ISNUMBER(OFFSET('Hygiene Data'!$H$6,0,10*ROW('Hygiene Data'!H169))),'Data Summary'!ED175="Yes"),OFFSET('Hygiene Data'!$H$6,0,10*ROW('Hygiene Data'!H169)),NA())</f>
        <v>#N/A</v>
      </c>
      <c r="BP175" s="108" t="e">
        <f ca="true">+IF(AND(ISNUMBER(OFFSET('Hygiene Data'!$H$8,0,10*ROW('Hygiene Data'!H169))),'Data Summary'!EE175="Yes"),OFFSET('Hygiene Data'!$H$8,0,10*ROW('Hygiene Data'!H169)),NA())</f>
        <v>#N/A</v>
      </c>
      <c r="BQ175" s="108" t="e">
        <f ca="true">+IF(AND(ISNUMBER(OFFSET('Hygiene Data'!$H$10,0,10*ROW('Hygiene Data'!H169))),'Data Summary'!EF175="Yes"),OFFSET('Hygiene Data'!$H$10,0,10*ROW('Hygiene Data'!H169)),NA())</f>
        <v>#N/A</v>
      </c>
    </row>
    <row r="176" x14ac:dyDescent="0.2">
      <c r="A176" s="56" t="e">
        <f ca="true">+IF(OFFSET('Water Data'!$B$1,0,10*ROW('Water Data'!B170))="",NA(),OFFSET('Water Data'!$B$1,0,10*ROW('Water Data'!B170)))</f>
        <v>#N/A</v>
      </c>
      <c r="B176" s="56" t="e">
        <f ca="true">+IF(OFFSET('Water Data'!$A$3,0,10*ROW('Water Data'!A173))="",NA(),OFFSET('Water Data'!$A$3,0,10*ROW('Water Data'!A173)))</f>
        <v>#N/A</v>
      </c>
      <c r="C176" s="56" t="e">
        <f ca="true">+IF(OFFSET('Water Data'!$C$3,0,10*ROW('Water Data'!C173))="",NA(),OFFSET('Water Data'!$C$3,0,10*ROW('Water Data'!C173)))</f>
        <v>#N/A</v>
      </c>
      <c r="D176" s="57" t="e">
        <f ca="true">+IF(AND(ISNUMBER(OFFSET('Water Data'!$C$5,0,10*ROW('Water Data'!C170))),'Data Summary'!BS176="Yes"),100-OFFSET('Water Data'!$C$5,0,10*ROW('Water Data'!C170)),NA())</f>
        <v>#N/A</v>
      </c>
      <c r="E176" s="57" t="e">
        <f ca="true">+IF(AND(ISNUMBER(OFFSET('Water Data'!$C$7,0,10*ROW('Water Data'!C170))),'Data Summary'!BT176="Yes"),OFFSET('Water Data'!$C$7,0,10*ROW('Water Data'!C170)),NA())</f>
        <v>#N/A</v>
      </c>
      <c r="F176" s="57" t="e">
        <f ca="true">+IF(AND(ISNUMBER(OFFSET('Water Data'!$C$10,0,10*ROW('Water Data'!C170))),'Data Summary'!BU176="Yes"),OFFSET('Water Data'!$C$10,0,10*ROW('Water Data'!C170)),NA())</f>
        <v>#N/A</v>
      </c>
      <c r="G176" s="57" t="e">
        <f ca="true">+IF(AND(ISNUMBER(OFFSET('Water Data'!$D$5,0,10*ROW('Water Data'!D170))),'Data Summary'!BV176="Yes"),100-OFFSET('Water Data'!$D$5,0,10*ROW('Water Data'!D170)),NA())</f>
        <v>#N/A</v>
      </c>
      <c r="H176" s="57" t="e">
        <f ca="true">+IF(AND(ISNUMBER(OFFSET('Water Data'!$D$7,0,10*ROW('Water Data'!D170))),'Data Summary'!BW176="Yes"),OFFSET('Water Data'!$D$7,0,10*ROW('Water Data'!D170)),NA())</f>
        <v>#N/A</v>
      </c>
      <c r="I176" s="57" t="e">
        <f ca="true">+IF(AND(ISNUMBER(OFFSET('Water Data'!$D$10,0,10*ROW('Water Data'!D170))),'Data Summary'!BX176="Yes"),OFFSET('Water Data'!$D$10,0,10*ROW('Water Data'!D170)),NA())</f>
        <v>#N/A</v>
      </c>
      <c r="J176" s="57" t="e">
        <f ca="true">+IF(AND(ISNUMBER(OFFSET('Water Data'!$E$5,0,10*ROW('Water Data'!E170))),'Data Summary'!BY176="Yes"),100-OFFSET('Water Data'!$E$5,0,10*ROW('Water Data'!E170)),NA())</f>
        <v>#N/A</v>
      </c>
      <c r="K176" s="57" t="e">
        <f ca="true">+IF(AND(ISNUMBER(OFFSET('Water Data'!$E$7,0,10*ROW('Water Data'!E170))),'Data Summary'!BZ176="Yes"),OFFSET('Water Data'!$E$7,0,10*ROW('Water Data'!E170)),NA())</f>
        <v>#N/A</v>
      </c>
      <c r="L176" s="57" t="e">
        <f ca="true">+IF(AND(ISNUMBER(OFFSET('Water Data'!$E$10,0,10*ROW('Water Data'!E170))),'Data Summary'!CA176="Yes"),OFFSET('Water Data'!$E$10,0,10*ROW('Water Data'!E170)),NA())</f>
        <v>#N/A</v>
      </c>
      <c r="M176" s="57" t="e">
        <f ca="true">+IF(AND(ISNUMBER(OFFSET('Water Data'!$F$5,0,10*ROW('Water Data'!F170))),'Data Summary'!CB176="Yes"),100-OFFSET('Water Data'!$F$5,0,10*ROW('Water Data'!F170)),NA())</f>
        <v>#N/A</v>
      </c>
      <c r="N176" s="57" t="e">
        <f ca="true">+IF(AND(ISNUMBER(OFFSET('Water Data'!$F$7,0,10*ROW('Water Data'!F170))),'Data Summary'!CC176="Yes"),OFFSET('Water Data'!$F$7,0,10*ROW('Water Data'!F170)),NA())</f>
        <v>#N/A</v>
      </c>
      <c r="O176" s="57" t="e">
        <f ca="true">+IF(AND(ISNUMBER(OFFSET('Water Data'!$F$10,0,10*ROW('Water Data'!F170))),'Data Summary'!CD176="Yes"),OFFSET('Water Data'!$F$10,0,10*ROW('Water Data'!F170)),NA())</f>
        <v>#N/A</v>
      </c>
      <c r="P176" s="57" t="e">
        <f ca="true">+IF(AND(ISNUMBER(OFFSET('Water Data'!$G$5,0,10*ROW('Water Data'!G170))),'Data Summary'!CE176="Yes"),100-OFFSET('Water Data'!$G$5,0,10*ROW('Water Data'!G170)),NA())</f>
        <v>#N/A</v>
      </c>
      <c r="Q176" s="57" t="e">
        <f ca="true">+IF(AND(ISNUMBER(OFFSET('Water Data'!$G$7,0,10*ROW('Water Data'!G170))),'Data Summary'!CF176="Yes"),OFFSET('Water Data'!$G$7,0,10*ROW('Water Data'!G170)),NA())</f>
        <v>#N/A</v>
      </c>
      <c r="R176" s="57" t="e">
        <f ca="true">+IF(AND(ISNUMBER(OFFSET('Water Data'!$G$10,0,10*ROW('Water Data'!G170))),'Data Summary'!CG176="Yes"),OFFSET('Water Data'!$G$10,0,10*ROW('Water Data'!G170)),NA())</f>
        <v>#N/A</v>
      </c>
      <c r="S176" s="57" t="e">
        <f ca="true">+IF(AND(ISNUMBER(OFFSET('Water Data'!$H$5,0,10*ROW('Water Data'!H170))),'Data Summary'!CH176="Yes"),100-OFFSET('Water Data'!$H$5,0,10*ROW('Water Data'!H170)),NA())</f>
        <v>#N/A</v>
      </c>
      <c r="T176" s="57" t="e">
        <f ca="true">+IF(AND(ISNUMBER(OFFSET('Water Data'!$H$7,0,10*ROW('Water Data'!H170))),'Data Summary'!CI176="Yes"),OFFSET('Water Data'!$H$7,0,10*ROW('Water Data'!H170)),NA())</f>
        <v>#N/A</v>
      </c>
      <c r="U176" s="57" t="e">
        <f ca="true">+IF(AND(ISNUMBER(OFFSET('Water Data'!$H$10,0,10*ROW('Water Data'!H170))),'Data Summary'!CJ176="Yes"),OFFSET('Water Data'!$H$10,0,10*ROW('Water Data'!H170)),NA())</f>
        <v>#N/A</v>
      </c>
      <c r="V176" s="103" t="e">
        <f ca="true">+IF(AND(ISNUMBER(OFFSET('Sanitation Data'!$C$5,0,10*ROW('Sanitation Data'!C170))),'Data Summary'!CK176="Yes"),100-OFFSET('Sanitation Data'!$C$5,0,10*ROW('Sanitation Data'!C170)),NA())</f>
        <v>#N/A</v>
      </c>
      <c r="W176" s="103" t="e">
        <f ca="true">+IF(AND(ISNUMBER(OFFSET('Sanitation Data'!$C$7,0,10*ROW('Sanitation Data'!C170))),'Data Summary'!CL176="Yes"),OFFSET('Sanitation Data'!$C$7,0,10*ROW('Sanitation Data'!C170)),NA())</f>
        <v>#N/A</v>
      </c>
      <c r="X176" s="103" t="e">
        <f ca="true">+IF(AND(ISNUMBER(OFFSET('Sanitation Data'!$C$11,0,10*ROW('Sanitation Data'!C170))),'Data Summary'!CM176="Yes"),OFFSET('Sanitation Data'!$C$11,0,10*ROW('Sanitation Data'!C170)),NA())</f>
        <v>#N/A</v>
      </c>
      <c r="Y176" s="103" t="e">
        <f ca="true">+IF(AND(ISNUMBER(OFFSET('Sanitation Data'!$C$12,0,10*ROW('Sanitation Data'!C170))),'Data Summary'!CN176="Yes"),OFFSET('Sanitation Data'!$C$12,0,10*ROW('Sanitation Data'!C170)),NA())</f>
        <v>#N/A</v>
      </c>
      <c r="Z176" s="103" t="e">
        <f ca="true">+IF(AND(ISNUMBER(OFFSET('Sanitation Data'!$C$13,0,10*ROW('Sanitation Data'!C170))),'Data Summary'!CO176="Yes"),OFFSET('Sanitation Data'!$C$13,0,10*ROW('Sanitation Data'!C170)),NA())</f>
        <v>#N/A</v>
      </c>
      <c r="AA176" s="103" t="e">
        <f ca="true">+IF(AND(ISNUMBER(OFFSET('Sanitation Data'!$D$5,0,10*ROW('Sanitation Data'!D170))),'Data Summary'!CP176="Yes"),100-OFFSET('Sanitation Data'!$D$5,0,10*ROW('Sanitation Data'!D170)),NA())</f>
        <v>#N/A</v>
      </c>
      <c r="AB176" s="103" t="e">
        <f ca="true">+IF(AND(ISNUMBER(OFFSET('Sanitation Data'!$D$7,0,10*ROW('Sanitation Data'!D170))),'Data Summary'!CQ176="Yes"),OFFSET('Sanitation Data'!$D$7,0,10*ROW('Sanitation Data'!D170)),NA())</f>
        <v>#N/A</v>
      </c>
      <c r="AC176" s="103" t="e">
        <f ca="true">+IF(AND(ISNUMBER(OFFSET('Sanitation Data'!$D$11,0,10*ROW('Sanitation Data'!D170))),'Data Summary'!CR176="Yes"),OFFSET('Sanitation Data'!$D$11,0,10*ROW('Sanitation Data'!D170)),NA())</f>
        <v>#N/A</v>
      </c>
      <c r="AD176" s="103" t="e">
        <f ca="true">+IF(AND(ISNUMBER(OFFSET('Sanitation Data'!$D$12,0,10*ROW('Sanitation Data'!D170))),'Data Summary'!CS176="Yes"),OFFSET('Sanitation Data'!$D$12,0,10*ROW('Sanitation Data'!D170)),NA())</f>
        <v>#N/A</v>
      </c>
      <c r="AE176" s="103" t="e">
        <f ca="true">+IF(AND(ISNUMBER(OFFSET('Sanitation Data'!$D$13,0,10*ROW('Sanitation Data'!D170))),'Data Summary'!CT176="Yes"),OFFSET('Sanitation Data'!$D$13,0,10*ROW('Sanitation Data'!D170)),NA())</f>
        <v>#N/A</v>
      </c>
      <c r="AF176" s="103" t="e">
        <f ca="true">+IF(AND(ISNUMBER(OFFSET('Sanitation Data'!$E$5,0,10*ROW('Sanitation Data'!E170))),'Data Summary'!CU176="Yes"),100-OFFSET('Sanitation Data'!$E$5,0,10*ROW('Sanitation Data'!E170)),NA())</f>
        <v>#N/A</v>
      </c>
      <c r="AG176" s="103" t="e">
        <f ca="true">+IF(AND(ISNUMBER(OFFSET('Sanitation Data'!$E$7,0,10*ROW('Sanitation Data'!E170))),'Data Summary'!CV176="Yes"),OFFSET('Sanitation Data'!$E$7,0,10*ROW('Sanitation Data'!E170)),NA())</f>
        <v>#N/A</v>
      </c>
      <c r="AH176" s="103" t="e">
        <f ca="true">+IF(AND(ISNUMBER(OFFSET('Sanitation Data'!$E$11,0,10*ROW('Sanitation Data'!E170))),'Data Summary'!CW176="Yes"),OFFSET('Sanitation Data'!$E$11,0,10*ROW('Sanitation Data'!E170)),NA())</f>
        <v>#N/A</v>
      </c>
      <c r="AI176" s="103" t="e">
        <f ca="true">+IF(AND(ISNUMBER(OFFSET('Sanitation Data'!$E$12,0,10*ROW('Sanitation Data'!E170))),'Data Summary'!CX176="Yes"),OFFSET('Sanitation Data'!$E$12,0,10*ROW('Sanitation Data'!E170)),NA())</f>
        <v>#N/A</v>
      </c>
      <c r="AJ176" s="103" t="e">
        <f ca="true">+IF(AND(ISNUMBER(OFFSET('Sanitation Data'!$E$13,0,10*ROW('Sanitation Data'!E170))),'Data Summary'!CY176="Yes"),OFFSET('Sanitation Data'!$E$13,0,10*ROW('Sanitation Data'!E170)),NA())</f>
        <v>#N/A</v>
      </c>
      <c r="AK176" s="103" t="e">
        <f ca="true">+IF(AND(ISNUMBER(OFFSET('Sanitation Data'!$F$5,0,10*ROW('Sanitation Data'!F170))),'Data Summary'!CZ176="Yes"),100-OFFSET('Sanitation Data'!$F$5,0,10*ROW('Sanitation Data'!F170)),NA())</f>
        <v>#N/A</v>
      </c>
      <c r="AL176" s="103" t="e">
        <f ca="true">+IF(AND(ISNUMBER(OFFSET('Sanitation Data'!$F$7,0,10*ROW('Sanitation Data'!F170))),'Data Summary'!DA176="Yes"),OFFSET('Sanitation Data'!$F$7,0,10*ROW('Sanitation Data'!F170)),NA())</f>
        <v>#N/A</v>
      </c>
      <c r="AM176" s="103" t="e">
        <f ca="true">+IF(AND(ISNUMBER(OFFSET('Sanitation Data'!$F$11,0,10*ROW('Sanitation Data'!F170))),'Data Summary'!DB176="Yes"),OFFSET('Sanitation Data'!$F$11,0,10*ROW('Sanitation Data'!F170)),NA())</f>
        <v>#N/A</v>
      </c>
      <c r="AN176" s="103" t="e">
        <f ca="true">+IF(AND(ISNUMBER(OFFSET('Sanitation Data'!$F$12,0,10*ROW('Sanitation Data'!F170))),'Data Summary'!DC176="Yes"),OFFSET('Sanitation Data'!$F$12,0,10*ROW('Sanitation Data'!F170)),NA())</f>
        <v>#N/A</v>
      </c>
      <c r="AO176" s="103" t="e">
        <f ca="true">+IF(AND(ISNUMBER(OFFSET('Sanitation Data'!$F$13,0,10*ROW('Sanitation Data'!F170))),'Data Summary'!DD176="Yes"),OFFSET('Sanitation Data'!$F$13,0,10*ROW('Sanitation Data'!F170)),NA())</f>
        <v>#N/A</v>
      </c>
      <c r="AP176" s="103" t="e">
        <f ca="true">+IF(AND(ISNUMBER(OFFSET('Sanitation Data'!$G$5,0,10*ROW('Sanitation Data'!G170))),'Data Summary'!DE176="Yes"),100-OFFSET('Sanitation Data'!$G$5,0,10*ROW('Sanitation Data'!G170)),NA())</f>
        <v>#N/A</v>
      </c>
      <c r="AQ176" s="103" t="e">
        <f ca="true">+IF(AND(ISNUMBER(OFFSET('Sanitation Data'!$G$7,0,10*ROW('Sanitation Data'!G170))),'Data Summary'!DF176="Yes"),OFFSET('Sanitation Data'!$G$7,0,10*ROW('Sanitation Data'!G170)),NA())</f>
        <v>#N/A</v>
      </c>
      <c r="AR176" s="103" t="e">
        <f ca="true">+IF(AND(ISNUMBER(OFFSET('Sanitation Data'!$G$11,0,10*ROW('Sanitation Data'!G170))),'Data Summary'!DG176="Yes"),OFFSET('Sanitation Data'!$G$11,0,10*ROW('Sanitation Data'!G170)),NA())</f>
        <v>#N/A</v>
      </c>
      <c r="AS176" s="103" t="e">
        <f ca="true">+IF(AND(ISNUMBER(OFFSET('Sanitation Data'!$G$12,0,10*ROW('Sanitation Data'!G170))),'Data Summary'!DH176="Yes"),OFFSET('Sanitation Data'!$G$12,0,10*ROW('Sanitation Data'!G170)),NA())</f>
        <v>#N/A</v>
      </c>
      <c r="AT176" s="103" t="e">
        <f ca="true">+IF(AND(ISNUMBER(OFFSET('Sanitation Data'!$G$13,0,10*ROW('Sanitation Data'!G170))),'Data Summary'!DI176="Yes"),OFFSET('Sanitation Data'!$G$13,0,10*ROW('Sanitation Data'!G170)),NA())</f>
        <v>#N/A</v>
      </c>
      <c r="AU176" s="103" t="e">
        <f ca="true">+IF(AND(ISNUMBER(OFFSET('Sanitation Data'!$H$5,0,10*ROW('Sanitation Data'!H170))),'Data Summary'!DJ176="Yes"),100-OFFSET('Sanitation Data'!$H$5,0,10*ROW('Sanitation Data'!H170)),NA())</f>
        <v>#N/A</v>
      </c>
      <c r="AV176" s="103" t="e">
        <f ca="true">+IF(AND(ISNUMBER(OFFSET('Sanitation Data'!$H$7,0,10*ROW('Sanitation Data'!H170))),'Data Summary'!DK176="Yes"),OFFSET('Sanitation Data'!$H$7,0,10*ROW('Sanitation Data'!H170)),NA())</f>
        <v>#N/A</v>
      </c>
      <c r="AW176" s="103" t="e">
        <f ca="true">+IF(AND(ISNUMBER(OFFSET('Sanitation Data'!$H$11,0,10*ROW('Sanitation Data'!H170))),'Data Summary'!DL176="Yes"),OFFSET('Sanitation Data'!$H$11,0,10*ROW('Sanitation Data'!H170)),NA())</f>
        <v>#N/A</v>
      </c>
      <c r="AX176" s="103" t="e">
        <f ca="true">+IF(AND(ISNUMBER(OFFSET('Sanitation Data'!$H$12,0,10*ROW('Sanitation Data'!H170))),'Data Summary'!DM176="Yes"),OFFSET('Sanitation Data'!$H$12,0,10*ROW('Sanitation Data'!H170)),NA())</f>
        <v>#N/A</v>
      </c>
      <c r="AY176" s="103" t="e">
        <f ca="true">+IF(AND(ISNUMBER(OFFSET('Sanitation Data'!$H$13,0,10*ROW('Sanitation Data'!H170))),'Data Summary'!DN176="Yes"),OFFSET('Sanitation Data'!$H$13,0,10*ROW('Sanitation Data'!H170)),NA())</f>
        <v>#N/A</v>
      </c>
      <c r="AZ176" s="108" t="e">
        <f ca="true">+IF(AND(ISNUMBER(OFFSET('Hygiene Data'!$C$6,0,10*ROW('Hygiene Data'!C170))),'Data Summary'!DO176="Yes"),OFFSET('Hygiene Data'!$C$6,0,10*ROW('Hygiene Data'!C170)),NA())</f>
        <v>#N/A</v>
      </c>
      <c r="BA176" s="108" t="e">
        <f ca="true">+IF(AND(ISNUMBER(OFFSET('Hygiene Data'!$C$8,0,10*ROW('Hygiene Data'!C170))),'Data Summary'!DP176="Yes"),OFFSET('Hygiene Data'!$C$8,0,10*ROW('Hygiene Data'!C170)),NA())</f>
        <v>#N/A</v>
      </c>
      <c r="BB176" s="108" t="e">
        <f ca="true">+IF(AND(ISNUMBER(OFFSET('Hygiene Data'!$C$10,0,10*ROW('Hygiene Data'!C170))),'Data Summary'!DQ176="Yes"),OFFSET('Hygiene Data'!$C$10,0,10*ROW('Hygiene Data'!C170)),NA())</f>
        <v>#N/A</v>
      </c>
      <c r="BC176" s="108" t="e">
        <f ca="true">+IF(AND(ISNUMBER(OFFSET('Hygiene Data'!$D$6,0,10*ROW('Hygiene Data'!D170))),'Data Summary'!DR176="Yes"),OFFSET('Hygiene Data'!$D$6,0,10*ROW('Hygiene Data'!D170)),NA())</f>
        <v>#N/A</v>
      </c>
      <c r="BD176" s="108" t="e">
        <f ca="true">+IF(AND(ISNUMBER(OFFSET('Hygiene Data'!$D$8,0,10*ROW('Hygiene Data'!D170))),'Data Summary'!DS176="Yes"),OFFSET('Hygiene Data'!$D$8,0,10*ROW('Hygiene Data'!D170)),NA())</f>
        <v>#N/A</v>
      </c>
      <c r="BE176" s="108" t="e">
        <f ca="true">+IF(AND(ISNUMBER(OFFSET('Hygiene Data'!$D$10,0,10*ROW('Hygiene Data'!D170))),'Data Summary'!DT176="Yes"),OFFSET('Hygiene Data'!$D$10,0,10*ROW('Hygiene Data'!D170)),NA())</f>
        <v>#N/A</v>
      </c>
      <c r="BF176" s="108" t="e">
        <f ca="true">+IF(AND(ISNUMBER(OFFSET('Hygiene Data'!$E$6,0,10*ROW('Hygiene Data'!E170))),'Data Summary'!DU176="Yes"),OFFSET('Hygiene Data'!$E$6,0,10*ROW('Hygiene Data'!E170)),NA())</f>
        <v>#N/A</v>
      </c>
      <c r="BG176" s="108" t="e">
        <f ca="true">+IF(AND(ISNUMBER(OFFSET('Hygiene Data'!$E$8,0,10*ROW('Hygiene Data'!E170))),'Data Summary'!DV176="Yes"),OFFSET('Hygiene Data'!$E$8,0,10*ROW('Hygiene Data'!E170)),NA())</f>
        <v>#N/A</v>
      </c>
      <c r="BH176" s="108" t="e">
        <f ca="true">+IF(AND(ISNUMBER(OFFSET('Hygiene Data'!$E$10,0,10*ROW('Hygiene Data'!E170))),'Data Summary'!DW176="Yes"),OFFSET('Hygiene Data'!$E$10,0,10*ROW('Hygiene Data'!E170)),NA())</f>
        <v>#N/A</v>
      </c>
      <c r="BI176" s="108" t="e">
        <f ca="true">+IF(AND(ISNUMBER(OFFSET('Hygiene Data'!$F$6,0,10*ROW('Hygiene Data'!F170))),'Data Summary'!DX176="Yes"),OFFSET('Hygiene Data'!$F$6,0,10*ROW('Hygiene Data'!F170)),NA())</f>
        <v>#N/A</v>
      </c>
      <c r="BJ176" s="108" t="e">
        <f ca="true">+IF(AND(ISNUMBER(OFFSET('Hygiene Data'!$F$8,0,10*ROW('Hygiene Data'!F170))),'Data Summary'!DY176="Yes"),OFFSET('Hygiene Data'!$F$8,0,10*ROW('Hygiene Data'!F170)),NA())</f>
        <v>#N/A</v>
      </c>
      <c r="BK176" s="108" t="e">
        <f ca="true">+IF(AND(ISNUMBER(OFFSET('Hygiene Data'!$F$10,0,10*ROW('Hygiene Data'!F170))),'Data Summary'!DZ176="Yes"),OFFSET('Hygiene Data'!$F$10,0,10*ROW('Hygiene Data'!F170)),NA())</f>
        <v>#N/A</v>
      </c>
      <c r="BL176" s="108" t="e">
        <f ca="true">+IF(AND(ISNUMBER(OFFSET('Hygiene Data'!$G$6,0,10*ROW('Hygiene Data'!G170))),'Data Summary'!EA176="Yes"),OFFSET('Hygiene Data'!$G$6,0,10*ROW('Hygiene Data'!G170)),NA())</f>
        <v>#N/A</v>
      </c>
      <c r="BM176" s="108" t="e">
        <f ca="true">+IF(AND(ISNUMBER(OFFSET('Hygiene Data'!$G$8,0,10*ROW('Hygiene Data'!G170))),'Data Summary'!EB176="Yes"),OFFSET('Hygiene Data'!$G$8,0,10*ROW('Hygiene Data'!G170)),NA())</f>
        <v>#N/A</v>
      </c>
      <c r="BN176" s="108" t="e">
        <f ca="true">+IF(AND(ISNUMBER(OFFSET('Hygiene Data'!$G$10,0,10*ROW('Hygiene Data'!G170))),'Data Summary'!EC176="Yes"),OFFSET('Hygiene Data'!$G$10,0,10*ROW('Hygiene Data'!G170)),NA())</f>
        <v>#N/A</v>
      </c>
      <c r="BO176" s="108" t="e">
        <f ca="true">+IF(AND(ISNUMBER(OFFSET('Hygiene Data'!$H$6,0,10*ROW('Hygiene Data'!H170))),'Data Summary'!ED176="Yes"),OFFSET('Hygiene Data'!$H$6,0,10*ROW('Hygiene Data'!H170)),NA())</f>
        <v>#N/A</v>
      </c>
      <c r="BP176" s="108" t="e">
        <f ca="true">+IF(AND(ISNUMBER(OFFSET('Hygiene Data'!$H$8,0,10*ROW('Hygiene Data'!H170))),'Data Summary'!EE176="Yes"),OFFSET('Hygiene Data'!$H$8,0,10*ROW('Hygiene Data'!H170)),NA())</f>
        <v>#N/A</v>
      </c>
      <c r="BQ176" s="108" t="e">
        <f ca="true">+IF(AND(ISNUMBER(OFFSET('Hygiene Data'!$H$10,0,10*ROW('Hygiene Data'!H170))),'Data Summary'!EF176="Yes"),OFFSET('Hygiene Data'!$H$10,0,10*ROW('Hygiene Data'!H170)),NA())</f>
        <v>#N/A</v>
      </c>
    </row>
    <row r="177" x14ac:dyDescent="0.2">
      <c r="A177" s="56" t="e">
        <f ca="true">+IF(OFFSET('Water Data'!$B$1,0,10*ROW('Water Data'!B171))="",NA(),OFFSET('Water Data'!$B$1,0,10*ROW('Water Data'!B171)))</f>
        <v>#N/A</v>
      </c>
      <c r="B177" s="56" t="e">
        <f ca="true">+IF(OFFSET('Water Data'!$A$3,0,10*ROW('Water Data'!A174))="",NA(),OFFSET('Water Data'!$A$3,0,10*ROW('Water Data'!A174)))</f>
        <v>#N/A</v>
      </c>
      <c r="C177" s="56" t="e">
        <f ca="true">+IF(OFFSET('Water Data'!$C$3,0,10*ROW('Water Data'!C174))="",NA(),OFFSET('Water Data'!$C$3,0,10*ROW('Water Data'!C174)))</f>
        <v>#N/A</v>
      </c>
      <c r="D177" s="57" t="e">
        <f ca="true">+IF(AND(ISNUMBER(OFFSET('Water Data'!$C$5,0,10*ROW('Water Data'!C171))),'Data Summary'!BS177="Yes"),100-OFFSET('Water Data'!$C$5,0,10*ROW('Water Data'!C171)),NA())</f>
        <v>#N/A</v>
      </c>
      <c r="E177" s="57" t="e">
        <f ca="true">+IF(AND(ISNUMBER(OFFSET('Water Data'!$C$7,0,10*ROW('Water Data'!C171))),'Data Summary'!BT177="Yes"),OFFSET('Water Data'!$C$7,0,10*ROW('Water Data'!C171)),NA())</f>
        <v>#N/A</v>
      </c>
      <c r="F177" s="57" t="e">
        <f ca="true">+IF(AND(ISNUMBER(OFFSET('Water Data'!$C$10,0,10*ROW('Water Data'!C171))),'Data Summary'!BU177="Yes"),OFFSET('Water Data'!$C$10,0,10*ROW('Water Data'!C171)),NA())</f>
        <v>#N/A</v>
      </c>
      <c r="G177" s="57" t="e">
        <f ca="true">+IF(AND(ISNUMBER(OFFSET('Water Data'!$D$5,0,10*ROW('Water Data'!D171))),'Data Summary'!BV177="Yes"),100-OFFSET('Water Data'!$D$5,0,10*ROW('Water Data'!D171)),NA())</f>
        <v>#N/A</v>
      </c>
      <c r="H177" s="57" t="e">
        <f ca="true">+IF(AND(ISNUMBER(OFFSET('Water Data'!$D$7,0,10*ROW('Water Data'!D171))),'Data Summary'!BW177="Yes"),OFFSET('Water Data'!$D$7,0,10*ROW('Water Data'!D171)),NA())</f>
        <v>#N/A</v>
      </c>
      <c r="I177" s="57" t="e">
        <f ca="true">+IF(AND(ISNUMBER(OFFSET('Water Data'!$D$10,0,10*ROW('Water Data'!D171))),'Data Summary'!BX177="Yes"),OFFSET('Water Data'!$D$10,0,10*ROW('Water Data'!D171)),NA())</f>
        <v>#N/A</v>
      </c>
      <c r="J177" s="57" t="e">
        <f ca="true">+IF(AND(ISNUMBER(OFFSET('Water Data'!$E$5,0,10*ROW('Water Data'!E171))),'Data Summary'!BY177="Yes"),100-OFFSET('Water Data'!$E$5,0,10*ROW('Water Data'!E171)),NA())</f>
        <v>#N/A</v>
      </c>
      <c r="K177" s="57" t="e">
        <f ca="true">+IF(AND(ISNUMBER(OFFSET('Water Data'!$E$7,0,10*ROW('Water Data'!E171))),'Data Summary'!BZ177="Yes"),OFFSET('Water Data'!$E$7,0,10*ROW('Water Data'!E171)),NA())</f>
        <v>#N/A</v>
      </c>
      <c r="L177" s="57" t="e">
        <f ca="true">+IF(AND(ISNUMBER(OFFSET('Water Data'!$E$10,0,10*ROW('Water Data'!E171))),'Data Summary'!CA177="Yes"),OFFSET('Water Data'!$E$10,0,10*ROW('Water Data'!E171)),NA())</f>
        <v>#N/A</v>
      </c>
      <c r="M177" s="57" t="e">
        <f ca="true">+IF(AND(ISNUMBER(OFFSET('Water Data'!$F$5,0,10*ROW('Water Data'!F171))),'Data Summary'!CB177="Yes"),100-OFFSET('Water Data'!$F$5,0,10*ROW('Water Data'!F171)),NA())</f>
        <v>#N/A</v>
      </c>
      <c r="N177" s="57" t="e">
        <f ca="true">+IF(AND(ISNUMBER(OFFSET('Water Data'!$F$7,0,10*ROW('Water Data'!F171))),'Data Summary'!CC177="Yes"),OFFSET('Water Data'!$F$7,0,10*ROW('Water Data'!F171)),NA())</f>
        <v>#N/A</v>
      </c>
      <c r="O177" s="57" t="e">
        <f ca="true">+IF(AND(ISNUMBER(OFFSET('Water Data'!$F$10,0,10*ROW('Water Data'!F171))),'Data Summary'!CD177="Yes"),OFFSET('Water Data'!$F$10,0,10*ROW('Water Data'!F171)),NA())</f>
        <v>#N/A</v>
      </c>
      <c r="P177" s="57" t="e">
        <f ca="true">+IF(AND(ISNUMBER(OFFSET('Water Data'!$G$5,0,10*ROW('Water Data'!G171))),'Data Summary'!CE177="Yes"),100-OFFSET('Water Data'!$G$5,0,10*ROW('Water Data'!G171)),NA())</f>
        <v>#N/A</v>
      </c>
      <c r="Q177" s="57" t="e">
        <f ca="true">+IF(AND(ISNUMBER(OFFSET('Water Data'!$G$7,0,10*ROW('Water Data'!G171))),'Data Summary'!CF177="Yes"),OFFSET('Water Data'!$G$7,0,10*ROW('Water Data'!G171)),NA())</f>
        <v>#N/A</v>
      </c>
      <c r="R177" s="57" t="e">
        <f ca="true">+IF(AND(ISNUMBER(OFFSET('Water Data'!$G$10,0,10*ROW('Water Data'!G171))),'Data Summary'!CG177="Yes"),OFFSET('Water Data'!$G$10,0,10*ROW('Water Data'!G171)),NA())</f>
        <v>#N/A</v>
      </c>
      <c r="S177" s="57" t="e">
        <f ca="true">+IF(AND(ISNUMBER(OFFSET('Water Data'!$H$5,0,10*ROW('Water Data'!H171))),'Data Summary'!CH177="Yes"),100-OFFSET('Water Data'!$H$5,0,10*ROW('Water Data'!H171)),NA())</f>
        <v>#N/A</v>
      </c>
      <c r="T177" s="57" t="e">
        <f ca="true">+IF(AND(ISNUMBER(OFFSET('Water Data'!$H$7,0,10*ROW('Water Data'!H171))),'Data Summary'!CI177="Yes"),OFFSET('Water Data'!$H$7,0,10*ROW('Water Data'!H171)),NA())</f>
        <v>#N/A</v>
      </c>
      <c r="U177" s="57" t="e">
        <f ca="true">+IF(AND(ISNUMBER(OFFSET('Water Data'!$H$10,0,10*ROW('Water Data'!H171))),'Data Summary'!CJ177="Yes"),OFFSET('Water Data'!$H$10,0,10*ROW('Water Data'!H171)),NA())</f>
        <v>#N/A</v>
      </c>
      <c r="V177" s="103" t="e">
        <f ca="true">+IF(AND(ISNUMBER(OFFSET('Sanitation Data'!$C$5,0,10*ROW('Sanitation Data'!C171))),'Data Summary'!CK177="Yes"),100-OFFSET('Sanitation Data'!$C$5,0,10*ROW('Sanitation Data'!C171)),NA())</f>
        <v>#N/A</v>
      </c>
      <c r="W177" s="103" t="e">
        <f ca="true">+IF(AND(ISNUMBER(OFFSET('Sanitation Data'!$C$7,0,10*ROW('Sanitation Data'!C171))),'Data Summary'!CL177="Yes"),OFFSET('Sanitation Data'!$C$7,0,10*ROW('Sanitation Data'!C171)),NA())</f>
        <v>#N/A</v>
      </c>
      <c r="X177" s="103" t="e">
        <f ca="true">+IF(AND(ISNUMBER(OFFSET('Sanitation Data'!$C$11,0,10*ROW('Sanitation Data'!C171))),'Data Summary'!CM177="Yes"),OFFSET('Sanitation Data'!$C$11,0,10*ROW('Sanitation Data'!C171)),NA())</f>
        <v>#N/A</v>
      </c>
      <c r="Y177" s="103" t="e">
        <f ca="true">+IF(AND(ISNUMBER(OFFSET('Sanitation Data'!$C$12,0,10*ROW('Sanitation Data'!C171))),'Data Summary'!CN177="Yes"),OFFSET('Sanitation Data'!$C$12,0,10*ROW('Sanitation Data'!C171)),NA())</f>
        <v>#N/A</v>
      </c>
      <c r="Z177" s="103" t="e">
        <f ca="true">+IF(AND(ISNUMBER(OFFSET('Sanitation Data'!$C$13,0,10*ROW('Sanitation Data'!C171))),'Data Summary'!CO177="Yes"),OFFSET('Sanitation Data'!$C$13,0,10*ROW('Sanitation Data'!C171)),NA())</f>
        <v>#N/A</v>
      </c>
      <c r="AA177" s="103" t="e">
        <f ca="true">+IF(AND(ISNUMBER(OFFSET('Sanitation Data'!$D$5,0,10*ROW('Sanitation Data'!D171))),'Data Summary'!CP177="Yes"),100-OFFSET('Sanitation Data'!$D$5,0,10*ROW('Sanitation Data'!D171)),NA())</f>
        <v>#N/A</v>
      </c>
      <c r="AB177" s="103" t="e">
        <f ca="true">+IF(AND(ISNUMBER(OFFSET('Sanitation Data'!$D$7,0,10*ROW('Sanitation Data'!D171))),'Data Summary'!CQ177="Yes"),OFFSET('Sanitation Data'!$D$7,0,10*ROW('Sanitation Data'!D171)),NA())</f>
        <v>#N/A</v>
      </c>
      <c r="AC177" s="103" t="e">
        <f ca="true">+IF(AND(ISNUMBER(OFFSET('Sanitation Data'!$D$11,0,10*ROW('Sanitation Data'!D171))),'Data Summary'!CR177="Yes"),OFFSET('Sanitation Data'!$D$11,0,10*ROW('Sanitation Data'!D171)),NA())</f>
        <v>#N/A</v>
      </c>
      <c r="AD177" s="103" t="e">
        <f ca="true">+IF(AND(ISNUMBER(OFFSET('Sanitation Data'!$D$12,0,10*ROW('Sanitation Data'!D171))),'Data Summary'!CS177="Yes"),OFFSET('Sanitation Data'!$D$12,0,10*ROW('Sanitation Data'!D171)),NA())</f>
        <v>#N/A</v>
      </c>
      <c r="AE177" s="103" t="e">
        <f ca="true">+IF(AND(ISNUMBER(OFFSET('Sanitation Data'!$D$13,0,10*ROW('Sanitation Data'!D171))),'Data Summary'!CT177="Yes"),OFFSET('Sanitation Data'!$D$13,0,10*ROW('Sanitation Data'!D171)),NA())</f>
        <v>#N/A</v>
      </c>
      <c r="AF177" s="103" t="e">
        <f ca="true">+IF(AND(ISNUMBER(OFFSET('Sanitation Data'!$E$5,0,10*ROW('Sanitation Data'!E171))),'Data Summary'!CU177="Yes"),100-OFFSET('Sanitation Data'!$E$5,0,10*ROW('Sanitation Data'!E171)),NA())</f>
        <v>#N/A</v>
      </c>
      <c r="AG177" s="103" t="e">
        <f ca="true">+IF(AND(ISNUMBER(OFFSET('Sanitation Data'!$E$7,0,10*ROW('Sanitation Data'!E171))),'Data Summary'!CV177="Yes"),OFFSET('Sanitation Data'!$E$7,0,10*ROW('Sanitation Data'!E171)),NA())</f>
        <v>#N/A</v>
      </c>
      <c r="AH177" s="103" t="e">
        <f ca="true">+IF(AND(ISNUMBER(OFFSET('Sanitation Data'!$E$11,0,10*ROW('Sanitation Data'!E171))),'Data Summary'!CW177="Yes"),OFFSET('Sanitation Data'!$E$11,0,10*ROW('Sanitation Data'!E171)),NA())</f>
        <v>#N/A</v>
      </c>
      <c r="AI177" s="103" t="e">
        <f ca="true">+IF(AND(ISNUMBER(OFFSET('Sanitation Data'!$E$12,0,10*ROW('Sanitation Data'!E171))),'Data Summary'!CX177="Yes"),OFFSET('Sanitation Data'!$E$12,0,10*ROW('Sanitation Data'!E171)),NA())</f>
        <v>#N/A</v>
      </c>
      <c r="AJ177" s="103" t="e">
        <f ca="true">+IF(AND(ISNUMBER(OFFSET('Sanitation Data'!$E$13,0,10*ROW('Sanitation Data'!E171))),'Data Summary'!CY177="Yes"),OFFSET('Sanitation Data'!$E$13,0,10*ROW('Sanitation Data'!E171)),NA())</f>
        <v>#N/A</v>
      </c>
      <c r="AK177" s="103" t="e">
        <f ca="true">+IF(AND(ISNUMBER(OFFSET('Sanitation Data'!$F$5,0,10*ROW('Sanitation Data'!F171))),'Data Summary'!CZ177="Yes"),100-OFFSET('Sanitation Data'!$F$5,0,10*ROW('Sanitation Data'!F171)),NA())</f>
        <v>#N/A</v>
      </c>
      <c r="AL177" s="103" t="e">
        <f ca="true">+IF(AND(ISNUMBER(OFFSET('Sanitation Data'!$F$7,0,10*ROW('Sanitation Data'!F171))),'Data Summary'!DA177="Yes"),OFFSET('Sanitation Data'!$F$7,0,10*ROW('Sanitation Data'!F171)),NA())</f>
        <v>#N/A</v>
      </c>
      <c r="AM177" s="103" t="e">
        <f ca="true">+IF(AND(ISNUMBER(OFFSET('Sanitation Data'!$F$11,0,10*ROW('Sanitation Data'!F171))),'Data Summary'!DB177="Yes"),OFFSET('Sanitation Data'!$F$11,0,10*ROW('Sanitation Data'!F171)),NA())</f>
        <v>#N/A</v>
      </c>
      <c r="AN177" s="103" t="e">
        <f ca="true">+IF(AND(ISNUMBER(OFFSET('Sanitation Data'!$F$12,0,10*ROW('Sanitation Data'!F171))),'Data Summary'!DC177="Yes"),OFFSET('Sanitation Data'!$F$12,0,10*ROW('Sanitation Data'!F171)),NA())</f>
        <v>#N/A</v>
      </c>
      <c r="AO177" s="103" t="e">
        <f ca="true">+IF(AND(ISNUMBER(OFFSET('Sanitation Data'!$F$13,0,10*ROW('Sanitation Data'!F171))),'Data Summary'!DD177="Yes"),OFFSET('Sanitation Data'!$F$13,0,10*ROW('Sanitation Data'!F171)),NA())</f>
        <v>#N/A</v>
      </c>
      <c r="AP177" s="103" t="e">
        <f ca="true">+IF(AND(ISNUMBER(OFFSET('Sanitation Data'!$G$5,0,10*ROW('Sanitation Data'!G171))),'Data Summary'!DE177="Yes"),100-OFFSET('Sanitation Data'!$G$5,0,10*ROW('Sanitation Data'!G171)),NA())</f>
        <v>#N/A</v>
      </c>
      <c r="AQ177" s="103" t="e">
        <f ca="true">+IF(AND(ISNUMBER(OFFSET('Sanitation Data'!$G$7,0,10*ROW('Sanitation Data'!G171))),'Data Summary'!DF177="Yes"),OFFSET('Sanitation Data'!$G$7,0,10*ROW('Sanitation Data'!G171)),NA())</f>
        <v>#N/A</v>
      </c>
      <c r="AR177" s="103" t="e">
        <f ca="true">+IF(AND(ISNUMBER(OFFSET('Sanitation Data'!$G$11,0,10*ROW('Sanitation Data'!G171))),'Data Summary'!DG177="Yes"),OFFSET('Sanitation Data'!$G$11,0,10*ROW('Sanitation Data'!G171)),NA())</f>
        <v>#N/A</v>
      </c>
      <c r="AS177" s="103" t="e">
        <f ca="true">+IF(AND(ISNUMBER(OFFSET('Sanitation Data'!$G$12,0,10*ROW('Sanitation Data'!G171))),'Data Summary'!DH177="Yes"),OFFSET('Sanitation Data'!$G$12,0,10*ROW('Sanitation Data'!G171)),NA())</f>
        <v>#N/A</v>
      </c>
      <c r="AT177" s="103" t="e">
        <f ca="true">+IF(AND(ISNUMBER(OFFSET('Sanitation Data'!$G$13,0,10*ROW('Sanitation Data'!G171))),'Data Summary'!DI177="Yes"),OFFSET('Sanitation Data'!$G$13,0,10*ROW('Sanitation Data'!G171)),NA())</f>
        <v>#N/A</v>
      </c>
      <c r="AU177" s="103" t="e">
        <f ca="true">+IF(AND(ISNUMBER(OFFSET('Sanitation Data'!$H$5,0,10*ROW('Sanitation Data'!H171))),'Data Summary'!DJ177="Yes"),100-OFFSET('Sanitation Data'!$H$5,0,10*ROW('Sanitation Data'!H171)),NA())</f>
        <v>#N/A</v>
      </c>
      <c r="AV177" s="103" t="e">
        <f ca="true">+IF(AND(ISNUMBER(OFFSET('Sanitation Data'!$H$7,0,10*ROW('Sanitation Data'!H171))),'Data Summary'!DK177="Yes"),OFFSET('Sanitation Data'!$H$7,0,10*ROW('Sanitation Data'!H171)),NA())</f>
        <v>#N/A</v>
      </c>
      <c r="AW177" s="103" t="e">
        <f ca="true">+IF(AND(ISNUMBER(OFFSET('Sanitation Data'!$H$11,0,10*ROW('Sanitation Data'!H171))),'Data Summary'!DL177="Yes"),OFFSET('Sanitation Data'!$H$11,0,10*ROW('Sanitation Data'!H171)),NA())</f>
        <v>#N/A</v>
      </c>
      <c r="AX177" s="103" t="e">
        <f ca="true">+IF(AND(ISNUMBER(OFFSET('Sanitation Data'!$H$12,0,10*ROW('Sanitation Data'!H171))),'Data Summary'!DM177="Yes"),OFFSET('Sanitation Data'!$H$12,0,10*ROW('Sanitation Data'!H171)),NA())</f>
        <v>#N/A</v>
      </c>
      <c r="AY177" s="103" t="e">
        <f ca="true">+IF(AND(ISNUMBER(OFFSET('Sanitation Data'!$H$13,0,10*ROW('Sanitation Data'!H171))),'Data Summary'!DN177="Yes"),OFFSET('Sanitation Data'!$H$13,0,10*ROW('Sanitation Data'!H171)),NA())</f>
        <v>#N/A</v>
      </c>
      <c r="AZ177" s="108" t="e">
        <f ca="true">+IF(AND(ISNUMBER(OFFSET('Hygiene Data'!$C$6,0,10*ROW('Hygiene Data'!C171))),'Data Summary'!DO177="Yes"),OFFSET('Hygiene Data'!$C$6,0,10*ROW('Hygiene Data'!C171)),NA())</f>
        <v>#N/A</v>
      </c>
      <c r="BA177" s="108" t="e">
        <f ca="true">+IF(AND(ISNUMBER(OFFSET('Hygiene Data'!$C$8,0,10*ROW('Hygiene Data'!C171))),'Data Summary'!DP177="Yes"),OFFSET('Hygiene Data'!$C$8,0,10*ROW('Hygiene Data'!C171)),NA())</f>
        <v>#N/A</v>
      </c>
      <c r="BB177" s="108" t="e">
        <f ca="true">+IF(AND(ISNUMBER(OFFSET('Hygiene Data'!$C$10,0,10*ROW('Hygiene Data'!C171))),'Data Summary'!DQ177="Yes"),OFFSET('Hygiene Data'!$C$10,0,10*ROW('Hygiene Data'!C171)),NA())</f>
        <v>#N/A</v>
      </c>
      <c r="BC177" s="108" t="e">
        <f ca="true">+IF(AND(ISNUMBER(OFFSET('Hygiene Data'!$D$6,0,10*ROW('Hygiene Data'!D171))),'Data Summary'!DR177="Yes"),OFFSET('Hygiene Data'!$D$6,0,10*ROW('Hygiene Data'!D171)),NA())</f>
        <v>#N/A</v>
      </c>
      <c r="BD177" s="108" t="e">
        <f ca="true">+IF(AND(ISNUMBER(OFFSET('Hygiene Data'!$D$8,0,10*ROW('Hygiene Data'!D171))),'Data Summary'!DS177="Yes"),OFFSET('Hygiene Data'!$D$8,0,10*ROW('Hygiene Data'!D171)),NA())</f>
        <v>#N/A</v>
      </c>
      <c r="BE177" s="108" t="e">
        <f ca="true">+IF(AND(ISNUMBER(OFFSET('Hygiene Data'!$D$10,0,10*ROW('Hygiene Data'!D171))),'Data Summary'!DT177="Yes"),OFFSET('Hygiene Data'!$D$10,0,10*ROW('Hygiene Data'!D171)),NA())</f>
        <v>#N/A</v>
      </c>
      <c r="BF177" s="108" t="e">
        <f ca="true">+IF(AND(ISNUMBER(OFFSET('Hygiene Data'!$E$6,0,10*ROW('Hygiene Data'!E171))),'Data Summary'!DU177="Yes"),OFFSET('Hygiene Data'!$E$6,0,10*ROW('Hygiene Data'!E171)),NA())</f>
        <v>#N/A</v>
      </c>
      <c r="BG177" s="108" t="e">
        <f ca="true">+IF(AND(ISNUMBER(OFFSET('Hygiene Data'!$E$8,0,10*ROW('Hygiene Data'!E171))),'Data Summary'!DV177="Yes"),OFFSET('Hygiene Data'!$E$8,0,10*ROW('Hygiene Data'!E171)),NA())</f>
        <v>#N/A</v>
      </c>
      <c r="BH177" s="108" t="e">
        <f ca="true">+IF(AND(ISNUMBER(OFFSET('Hygiene Data'!$E$10,0,10*ROW('Hygiene Data'!E171))),'Data Summary'!DW177="Yes"),OFFSET('Hygiene Data'!$E$10,0,10*ROW('Hygiene Data'!E171)),NA())</f>
        <v>#N/A</v>
      </c>
      <c r="BI177" s="108" t="e">
        <f ca="true">+IF(AND(ISNUMBER(OFFSET('Hygiene Data'!$F$6,0,10*ROW('Hygiene Data'!F171))),'Data Summary'!DX177="Yes"),OFFSET('Hygiene Data'!$F$6,0,10*ROW('Hygiene Data'!F171)),NA())</f>
        <v>#N/A</v>
      </c>
      <c r="BJ177" s="108" t="e">
        <f ca="true">+IF(AND(ISNUMBER(OFFSET('Hygiene Data'!$F$8,0,10*ROW('Hygiene Data'!F171))),'Data Summary'!DY177="Yes"),OFFSET('Hygiene Data'!$F$8,0,10*ROW('Hygiene Data'!F171)),NA())</f>
        <v>#N/A</v>
      </c>
      <c r="BK177" s="108" t="e">
        <f ca="true">+IF(AND(ISNUMBER(OFFSET('Hygiene Data'!$F$10,0,10*ROW('Hygiene Data'!F171))),'Data Summary'!DZ177="Yes"),OFFSET('Hygiene Data'!$F$10,0,10*ROW('Hygiene Data'!F171)),NA())</f>
        <v>#N/A</v>
      </c>
      <c r="BL177" s="108" t="e">
        <f ca="true">+IF(AND(ISNUMBER(OFFSET('Hygiene Data'!$G$6,0,10*ROW('Hygiene Data'!G171))),'Data Summary'!EA177="Yes"),OFFSET('Hygiene Data'!$G$6,0,10*ROW('Hygiene Data'!G171)),NA())</f>
        <v>#N/A</v>
      </c>
      <c r="BM177" s="108" t="e">
        <f ca="true">+IF(AND(ISNUMBER(OFFSET('Hygiene Data'!$G$8,0,10*ROW('Hygiene Data'!G171))),'Data Summary'!EB177="Yes"),OFFSET('Hygiene Data'!$G$8,0,10*ROW('Hygiene Data'!G171)),NA())</f>
        <v>#N/A</v>
      </c>
      <c r="BN177" s="108" t="e">
        <f ca="true">+IF(AND(ISNUMBER(OFFSET('Hygiene Data'!$G$10,0,10*ROW('Hygiene Data'!G171))),'Data Summary'!EC177="Yes"),OFFSET('Hygiene Data'!$G$10,0,10*ROW('Hygiene Data'!G171)),NA())</f>
        <v>#N/A</v>
      </c>
      <c r="BO177" s="108" t="e">
        <f ca="true">+IF(AND(ISNUMBER(OFFSET('Hygiene Data'!$H$6,0,10*ROW('Hygiene Data'!H171))),'Data Summary'!ED177="Yes"),OFFSET('Hygiene Data'!$H$6,0,10*ROW('Hygiene Data'!H171)),NA())</f>
        <v>#N/A</v>
      </c>
      <c r="BP177" s="108" t="e">
        <f ca="true">+IF(AND(ISNUMBER(OFFSET('Hygiene Data'!$H$8,0,10*ROW('Hygiene Data'!H171))),'Data Summary'!EE177="Yes"),OFFSET('Hygiene Data'!$H$8,0,10*ROW('Hygiene Data'!H171)),NA())</f>
        <v>#N/A</v>
      </c>
      <c r="BQ177" s="108" t="e">
        <f ca="true">+IF(AND(ISNUMBER(OFFSET('Hygiene Data'!$H$10,0,10*ROW('Hygiene Data'!H171))),'Data Summary'!EF177="Yes"),OFFSET('Hygiene Data'!$H$10,0,10*ROW('Hygiene Data'!H171)),NA())</f>
        <v>#N/A</v>
      </c>
    </row>
    <row r="178" x14ac:dyDescent="0.2">
      <c r="A178" s="56" t="e">
        <f ca="true">+IF(OFFSET('Water Data'!$B$1,0,10*ROW('Water Data'!B172))="",NA(),OFFSET('Water Data'!$B$1,0,10*ROW('Water Data'!B172)))</f>
        <v>#N/A</v>
      </c>
      <c r="B178" s="56" t="e">
        <f ca="true">+IF(OFFSET('Water Data'!$A$3,0,10*ROW('Water Data'!A175))="",NA(),OFFSET('Water Data'!$A$3,0,10*ROW('Water Data'!A175)))</f>
        <v>#N/A</v>
      </c>
      <c r="C178" s="56" t="e">
        <f ca="true">+IF(OFFSET('Water Data'!$C$3,0,10*ROW('Water Data'!C175))="",NA(),OFFSET('Water Data'!$C$3,0,10*ROW('Water Data'!C175)))</f>
        <v>#N/A</v>
      </c>
      <c r="D178" s="57" t="e">
        <f ca="true">+IF(AND(ISNUMBER(OFFSET('Water Data'!$C$5,0,10*ROW('Water Data'!C172))),'Data Summary'!BS178="Yes"),100-OFFSET('Water Data'!$C$5,0,10*ROW('Water Data'!C172)),NA())</f>
        <v>#N/A</v>
      </c>
      <c r="E178" s="57" t="e">
        <f ca="true">+IF(AND(ISNUMBER(OFFSET('Water Data'!$C$7,0,10*ROW('Water Data'!C172))),'Data Summary'!BT178="Yes"),OFFSET('Water Data'!$C$7,0,10*ROW('Water Data'!C172)),NA())</f>
        <v>#N/A</v>
      </c>
      <c r="F178" s="57" t="e">
        <f ca="true">+IF(AND(ISNUMBER(OFFSET('Water Data'!$C$10,0,10*ROW('Water Data'!C172))),'Data Summary'!BU178="Yes"),OFFSET('Water Data'!$C$10,0,10*ROW('Water Data'!C172)),NA())</f>
        <v>#N/A</v>
      </c>
      <c r="G178" s="57" t="e">
        <f ca="true">+IF(AND(ISNUMBER(OFFSET('Water Data'!$D$5,0,10*ROW('Water Data'!D172))),'Data Summary'!BV178="Yes"),100-OFFSET('Water Data'!$D$5,0,10*ROW('Water Data'!D172)),NA())</f>
        <v>#N/A</v>
      </c>
      <c r="H178" s="57" t="e">
        <f ca="true">+IF(AND(ISNUMBER(OFFSET('Water Data'!$D$7,0,10*ROW('Water Data'!D172))),'Data Summary'!BW178="Yes"),OFFSET('Water Data'!$D$7,0,10*ROW('Water Data'!D172)),NA())</f>
        <v>#N/A</v>
      </c>
      <c r="I178" s="57" t="e">
        <f ca="true">+IF(AND(ISNUMBER(OFFSET('Water Data'!$D$10,0,10*ROW('Water Data'!D172))),'Data Summary'!BX178="Yes"),OFFSET('Water Data'!$D$10,0,10*ROW('Water Data'!D172)),NA())</f>
        <v>#N/A</v>
      </c>
      <c r="J178" s="57" t="e">
        <f ca="true">+IF(AND(ISNUMBER(OFFSET('Water Data'!$E$5,0,10*ROW('Water Data'!E172))),'Data Summary'!BY178="Yes"),100-OFFSET('Water Data'!$E$5,0,10*ROW('Water Data'!E172)),NA())</f>
        <v>#N/A</v>
      </c>
      <c r="K178" s="57" t="e">
        <f ca="true">+IF(AND(ISNUMBER(OFFSET('Water Data'!$E$7,0,10*ROW('Water Data'!E172))),'Data Summary'!BZ178="Yes"),OFFSET('Water Data'!$E$7,0,10*ROW('Water Data'!E172)),NA())</f>
        <v>#N/A</v>
      </c>
      <c r="L178" s="57" t="e">
        <f ca="true">+IF(AND(ISNUMBER(OFFSET('Water Data'!$E$10,0,10*ROW('Water Data'!E172))),'Data Summary'!CA178="Yes"),OFFSET('Water Data'!$E$10,0,10*ROW('Water Data'!E172)),NA())</f>
        <v>#N/A</v>
      </c>
      <c r="M178" s="57" t="e">
        <f ca="true">+IF(AND(ISNUMBER(OFFSET('Water Data'!$F$5,0,10*ROW('Water Data'!F172))),'Data Summary'!CB178="Yes"),100-OFFSET('Water Data'!$F$5,0,10*ROW('Water Data'!F172)),NA())</f>
        <v>#N/A</v>
      </c>
      <c r="N178" s="57" t="e">
        <f ca="true">+IF(AND(ISNUMBER(OFFSET('Water Data'!$F$7,0,10*ROW('Water Data'!F172))),'Data Summary'!CC178="Yes"),OFFSET('Water Data'!$F$7,0,10*ROW('Water Data'!F172)),NA())</f>
        <v>#N/A</v>
      </c>
      <c r="O178" s="57" t="e">
        <f ca="true">+IF(AND(ISNUMBER(OFFSET('Water Data'!$F$10,0,10*ROW('Water Data'!F172))),'Data Summary'!CD178="Yes"),OFFSET('Water Data'!$F$10,0,10*ROW('Water Data'!F172)),NA())</f>
        <v>#N/A</v>
      </c>
      <c r="P178" s="57" t="e">
        <f ca="true">+IF(AND(ISNUMBER(OFFSET('Water Data'!$G$5,0,10*ROW('Water Data'!G172))),'Data Summary'!CE178="Yes"),100-OFFSET('Water Data'!$G$5,0,10*ROW('Water Data'!G172)),NA())</f>
        <v>#N/A</v>
      </c>
      <c r="Q178" s="57" t="e">
        <f ca="true">+IF(AND(ISNUMBER(OFFSET('Water Data'!$G$7,0,10*ROW('Water Data'!G172))),'Data Summary'!CF178="Yes"),OFFSET('Water Data'!$G$7,0,10*ROW('Water Data'!G172)),NA())</f>
        <v>#N/A</v>
      </c>
      <c r="R178" s="57" t="e">
        <f ca="true">+IF(AND(ISNUMBER(OFFSET('Water Data'!$G$10,0,10*ROW('Water Data'!G172))),'Data Summary'!CG178="Yes"),OFFSET('Water Data'!$G$10,0,10*ROW('Water Data'!G172)),NA())</f>
        <v>#N/A</v>
      </c>
      <c r="S178" s="57" t="e">
        <f ca="true">+IF(AND(ISNUMBER(OFFSET('Water Data'!$H$5,0,10*ROW('Water Data'!H172))),'Data Summary'!CH178="Yes"),100-OFFSET('Water Data'!$H$5,0,10*ROW('Water Data'!H172)),NA())</f>
        <v>#N/A</v>
      </c>
      <c r="T178" s="57" t="e">
        <f ca="true">+IF(AND(ISNUMBER(OFFSET('Water Data'!$H$7,0,10*ROW('Water Data'!H172))),'Data Summary'!CI178="Yes"),OFFSET('Water Data'!$H$7,0,10*ROW('Water Data'!H172)),NA())</f>
        <v>#N/A</v>
      </c>
      <c r="U178" s="57" t="e">
        <f ca="true">+IF(AND(ISNUMBER(OFFSET('Water Data'!$H$10,0,10*ROW('Water Data'!H172))),'Data Summary'!CJ178="Yes"),OFFSET('Water Data'!$H$10,0,10*ROW('Water Data'!H172)),NA())</f>
        <v>#N/A</v>
      </c>
      <c r="V178" s="103" t="e">
        <f ca="true">+IF(AND(ISNUMBER(OFFSET('Sanitation Data'!$C$5,0,10*ROW('Sanitation Data'!C172))),'Data Summary'!CK178="Yes"),100-OFFSET('Sanitation Data'!$C$5,0,10*ROW('Sanitation Data'!C172)),NA())</f>
        <v>#N/A</v>
      </c>
      <c r="W178" s="103" t="e">
        <f ca="true">+IF(AND(ISNUMBER(OFFSET('Sanitation Data'!$C$7,0,10*ROW('Sanitation Data'!C172))),'Data Summary'!CL178="Yes"),OFFSET('Sanitation Data'!$C$7,0,10*ROW('Sanitation Data'!C172)),NA())</f>
        <v>#N/A</v>
      </c>
      <c r="X178" s="103" t="e">
        <f ca="true">+IF(AND(ISNUMBER(OFFSET('Sanitation Data'!$C$11,0,10*ROW('Sanitation Data'!C172))),'Data Summary'!CM178="Yes"),OFFSET('Sanitation Data'!$C$11,0,10*ROW('Sanitation Data'!C172)),NA())</f>
        <v>#N/A</v>
      </c>
      <c r="Y178" s="103" t="e">
        <f ca="true">+IF(AND(ISNUMBER(OFFSET('Sanitation Data'!$C$12,0,10*ROW('Sanitation Data'!C172))),'Data Summary'!CN178="Yes"),OFFSET('Sanitation Data'!$C$12,0,10*ROW('Sanitation Data'!C172)),NA())</f>
        <v>#N/A</v>
      </c>
      <c r="Z178" s="103" t="e">
        <f ca="true">+IF(AND(ISNUMBER(OFFSET('Sanitation Data'!$C$13,0,10*ROW('Sanitation Data'!C172))),'Data Summary'!CO178="Yes"),OFFSET('Sanitation Data'!$C$13,0,10*ROW('Sanitation Data'!C172)),NA())</f>
        <v>#N/A</v>
      </c>
      <c r="AA178" s="103" t="e">
        <f ca="true">+IF(AND(ISNUMBER(OFFSET('Sanitation Data'!$D$5,0,10*ROW('Sanitation Data'!D172))),'Data Summary'!CP178="Yes"),100-OFFSET('Sanitation Data'!$D$5,0,10*ROW('Sanitation Data'!D172)),NA())</f>
        <v>#N/A</v>
      </c>
      <c r="AB178" s="103" t="e">
        <f ca="true">+IF(AND(ISNUMBER(OFFSET('Sanitation Data'!$D$7,0,10*ROW('Sanitation Data'!D172))),'Data Summary'!CQ178="Yes"),OFFSET('Sanitation Data'!$D$7,0,10*ROW('Sanitation Data'!D172)),NA())</f>
        <v>#N/A</v>
      </c>
      <c r="AC178" s="103" t="e">
        <f ca="true">+IF(AND(ISNUMBER(OFFSET('Sanitation Data'!$D$11,0,10*ROW('Sanitation Data'!D172))),'Data Summary'!CR178="Yes"),OFFSET('Sanitation Data'!$D$11,0,10*ROW('Sanitation Data'!D172)),NA())</f>
        <v>#N/A</v>
      </c>
      <c r="AD178" s="103" t="e">
        <f ca="true">+IF(AND(ISNUMBER(OFFSET('Sanitation Data'!$D$12,0,10*ROW('Sanitation Data'!D172))),'Data Summary'!CS178="Yes"),OFFSET('Sanitation Data'!$D$12,0,10*ROW('Sanitation Data'!D172)),NA())</f>
        <v>#N/A</v>
      </c>
      <c r="AE178" s="103" t="e">
        <f ca="true">+IF(AND(ISNUMBER(OFFSET('Sanitation Data'!$D$13,0,10*ROW('Sanitation Data'!D172))),'Data Summary'!CT178="Yes"),OFFSET('Sanitation Data'!$D$13,0,10*ROW('Sanitation Data'!D172)),NA())</f>
        <v>#N/A</v>
      </c>
      <c r="AF178" s="103" t="e">
        <f ca="true">+IF(AND(ISNUMBER(OFFSET('Sanitation Data'!$E$5,0,10*ROW('Sanitation Data'!E172))),'Data Summary'!CU178="Yes"),100-OFFSET('Sanitation Data'!$E$5,0,10*ROW('Sanitation Data'!E172)),NA())</f>
        <v>#N/A</v>
      </c>
      <c r="AG178" s="103" t="e">
        <f ca="true">+IF(AND(ISNUMBER(OFFSET('Sanitation Data'!$E$7,0,10*ROW('Sanitation Data'!E172))),'Data Summary'!CV178="Yes"),OFFSET('Sanitation Data'!$E$7,0,10*ROW('Sanitation Data'!E172)),NA())</f>
        <v>#N/A</v>
      </c>
      <c r="AH178" s="103" t="e">
        <f ca="true">+IF(AND(ISNUMBER(OFFSET('Sanitation Data'!$E$11,0,10*ROW('Sanitation Data'!E172))),'Data Summary'!CW178="Yes"),OFFSET('Sanitation Data'!$E$11,0,10*ROW('Sanitation Data'!E172)),NA())</f>
        <v>#N/A</v>
      </c>
      <c r="AI178" s="103" t="e">
        <f ca="true">+IF(AND(ISNUMBER(OFFSET('Sanitation Data'!$E$12,0,10*ROW('Sanitation Data'!E172))),'Data Summary'!CX178="Yes"),OFFSET('Sanitation Data'!$E$12,0,10*ROW('Sanitation Data'!E172)),NA())</f>
        <v>#N/A</v>
      </c>
      <c r="AJ178" s="103" t="e">
        <f ca="true">+IF(AND(ISNUMBER(OFFSET('Sanitation Data'!$E$13,0,10*ROW('Sanitation Data'!E172))),'Data Summary'!CY178="Yes"),OFFSET('Sanitation Data'!$E$13,0,10*ROW('Sanitation Data'!E172)),NA())</f>
        <v>#N/A</v>
      </c>
      <c r="AK178" s="103" t="e">
        <f ca="true">+IF(AND(ISNUMBER(OFFSET('Sanitation Data'!$F$5,0,10*ROW('Sanitation Data'!F172))),'Data Summary'!CZ178="Yes"),100-OFFSET('Sanitation Data'!$F$5,0,10*ROW('Sanitation Data'!F172)),NA())</f>
        <v>#N/A</v>
      </c>
      <c r="AL178" s="103" t="e">
        <f ca="true">+IF(AND(ISNUMBER(OFFSET('Sanitation Data'!$F$7,0,10*ROW('Sanitation Data'!F172))),'Data Summary'!DA178="Yes"),OFFSET('Sanitation Data'!$F$7,0,10*ROW('Sanitation Data'!F172)),NA())</f>
        <v>#N/A</v>
      </c>
      <c r="AM178" s="103" t="e">
        <f ca="true">+IF(AND(ISNUMBER(OFFSET('Sanitation Data'!$F$11,0,10*ROW('Sanitation Data'!F172))),'Data Summary'!DB178="Yes"),OFFSET('Sanitation Data'!$F$11,0,10*ROW('Sanitation Data'!F172)),NA())</f>
        <v>#N/A</v>
      </c>
      <c r="AN178" s="103" t="e">
        <f ca="true">+IF(AND(ISNUMBER(OFFSET('Sanitation Data'!$F$12,0,10*ROW('Sanitation Data'!F172))),'Data Summary'!DC178="Yes"),OFFSET('Sanitation Data'!$F$12,0,10*ROW('Sanitation Data'!F172)),NA())</f>
        <v>#N/A</v>
      </c>
      <c r="AO178" s="103" t="e">
        <f ca="true">+IF(AND(ISNUMBER(OFFSET('Sanitation Data'!$F$13,0,10*ROW('Sanitation Data'!F172))),'Data Summary'!DD178="Yes"),OFFSET('Sanitation Data'!$F$13,0,10*ROW('Sanitation Data'!F172)),NA())</f>
        <v>#N/A</v>
      </c>
      <c r="AP178" s="103" t="e">
        <f ca="true">+IF(AND(ISNUMBER(OFFSET('Sanitation Data'!$G$5,0,10*ROW('Sanitation Data'!G172))),'Data Summary'!DE178="Yes"),100-OFFSET('Sanitation Data'!$G$5,0,10*ROW('Sanitation Data'!G172)),NA())</f>
        <v>#N/A</v>
      </c>
      <c r="AQ178" s="103" t="e">
        <f ca="true">+IF(AND(ISNUMBER(OFFSET('Sanitation Data'!$G$7,0,10*ROW('Sanitation Data'!G172))),'Data Summary'!DF178="Yes"),OFFSET('Sanitation Data'!$G$7,0,10*ROW('Sanitation Data'!G172)),NA())</f>
        <v>#N/A</v>
      </c>
      <c r="AR178" s="103" t="e">
        <f ca="true">+IF(AND(ISNUMBER(OFFSET('Sanitation Data'!$G$11,0,10*ROW('Sanitation Data'!G172))),'Data Summary'!DG178="Yes"),OFFSET('Sanitation Data'!$G$11,0,10*ROW('Sanitation Data'!G172)),NA())</f>
        <v>#N/A</v>
      </c>
      <c r="AS178" s="103" t="e">
        <f ca="true">+IF(AND(ISNUMBER(OFFSET('Sanitation Data'!$G$12,0,10*ROW('Sanitation Data'!G172))),'Data Summary'!DH178="Yes"),OFFSET('Sanitation Data'!$G$12,0,10*ROW('Sanitation Data'!G172)),NA())</f>
        <v>#N/A</v>
      </c>
      <c r="AT178" s="103" t="e">
        <f ca="true">+IF(AND(ISNUMBER(OFFSET('Sanitation Data'!$G$13,0,10*ROW('Sanitation Data'!G172))),'Data Summary'!DI178="Yes"),OFFSET('Sanitation Data'!$G$13,0,10*ROW('Sanitation Data'!G172)),NA())</f>
        <v>#N/A</v>
      </c>
      <c r="AU178" s="103" t="e">
        <f ca="true">+IF(AND(ISNUMBER(OFFSET('Sanitation Data'!$H$5,0,10*ROW('Sanitation Data'!H172))),'Data Summary'!DJ178="Yes"),100-OFFSET('Sanitation Data'!$H$5,0,10*ROW('Sanitation Data'!H172)),NA())</f>
        <v>#N/A</v>
      </c>
      <c r="AV178" s="103" t="e">
        <f ca="true">+IF(AND(ISNUMBER(OFFSET('Sanitation Data'!$H$7,0,10*ROW('Sanitation Data'!H172))),'Data Summary'!DK178="Yes"),OFFSET('Sanitation Data'!$H$7,0,10*ROW('Sanitation Data'!H172)),NA())</f>
        <v>#N/A</v>
      </c>
      <c r="AW178" s="103" t="e">
        <f ca="true">+IF(AND(ISNUMBER(OFFSET('Sanitation Data'!$H$11,0,10*ROW('Sanitation Data'!H172))),'Data Summary'!DL178="Yes"),OFFSET('Sanitation Data'!$H$11,0,10*ROW('Sanitation Data'!H172)),NA())</f>
        <v>#N/A</v>
      </c>
      <c r="AX178" s="103" t="e">
        <f ca="true">+IF(AND(ISNUMBER(OFFSET('Sanitation Data'!$H$12,0,10*ROW('Sanitation Data'!H172))),'Data Summary'!DM178="Yes"),OFFSET('Sanitation Data'!$H$12,0,10*ROW('Sanitation Data'!H172)),NA())</f>
        <v>#N/A</v>
      </c>
      <c r="AY178" s="103" t="e">
        <f ca="true">+IF(AND(ISNUMBER(OFFSET('Sanitation Data'!$H$13,0,10*ROW('Sanitation Data'!H172))),'Data Summary'!DN178="Yes"),OFFSET('Sanitation Data'!$H$13,0,10*ROW('Sanitation Data'!H172)),NA())</f>
        <v>#N/A</v>
      </c>
      <c r="AZ178" s="108" t="e">
        <f ca="true">+IF(AND(ISNUMBER(OFFSET('Hygiene Data'!$C$6,0,10*ROW('Hygiene Data'!C172))),'Data Summary'!DO178="Yes"),OFFSET('Hygiene Data'!$C$6,0,10*ROW('Hygiene Data'!C172)),NA())</f>
        <v>#N/A</v>
      </c>
      <c r="BA178" s="108" t="e">
        <f ca="true">+IF(AND(ISNUMBER(OFFSET('Hygiene Data'!$C$8,0,10*ROW('Hygiene Data'!C172))),'Data Summary'!DP178="Yes"),OFFSET('Hygiene Data'!$C$8,0,10*ROW('Hygiene Data'!C172)),NA())</f>
        <v>#N/A</v>
      </c>
      <c r="BB178" s="108" t="e">
        <f ca="true">+IF(AND(ISNUMBER(OFFSET('Hygiene Data'!$C$10,0,10*ROW('Hygiene Data'!C172))),'Data Summary'!DQ178="Yes"),OFFSET('Hygiene Data'!$C$10,0,10*ROW('Hygiene Data'!C172)),NA())</f>
        <v>#N/A</v>
      </c>
      <c r="BC178" s="108" t="e">
        <f ca="true">+IF(AND(ISNUMBER(OFFSET('Hygiene Data'!$D$6,0,10*ROW('Hygiene Data'!D172))),'Data Summary'!DR178="Yes"),OFFSET('Hygiene Data'!$D$6,0,10*ROW('Hygiene Data'!D172)),NA())</f>
        <v>#N/A</v>
      </c>
      <c r="BD178" s="108" t="e">
        <f ca="true">+IF(AND(ISNUMBER(OFFSET('Hygiene Data'!$D$8,0,10*ROW('Hygiene Data'!D172))),'Data Summary'!DS178="Yes"),OFFSET('Hygiene Data'!$D$8,0,10*ROW('Hygiene Data'!D172)),NA())</f>
        <v>#N/A</v>
      </c>
      <c r="BE178" s="108" t="e">
        <f ca="true">+IF(AND(ISNUMBER(OFFSET('Hygiene Data'!$D$10,0,10*ROW('Hygiene Data'!D172))),'Data Summary'!DT178="Yes"),OFFSET('Hygiene Data'!$D$10,0,10*ROW('Hygiene Data'!D172)),NA())</f>
        <v>#N/A</v>
      </c>
      <c r="BF178" s="108" t="e">
        <f ca="true">+IF(AND(ISNUMBER(OFFSET('Hygiene Data'!$E$6,0,10*ROW('Hygiene Data'!E172))),'Data Summary'!DU178="Yes"),OFFSET('Hygiene Data'!$E$6,0,10*ROW('Hygiene Data'!E172)),NA())</f>
        <v>#N/A</v>
      </c>
      <c r="BG178" s="108" t="e">
        <f ca="true">+IF(AND(ISNUMBER(OFFSET('Hygiene Data'!$E$8,0,10*ROW('Hygiene Data'!E172))),'Data Summary'!DV178="Yes"),OFFSET('Hygiene Data'!$E$8,0,10*ROW('Hygiene Data'!E172)),NA())</f>
        <v>#N/A</v>
      </c>
      <c r="BH178" s="108" t="e">
        <f ca="true">+IF(AND(ISNUMBER(OFFSET('Hygiene Data'!$E$10,0,10*ROW('Hygiene Data'!E172))),'Data Summary'!DW178="Yes"),OFFSET('Hygiene Data'!$E$10,0,10*ROW('Hygiene Data'!E172)),NA())</f>
        <v>#N/A</v>
      </c>
      <c r="BI178" s="108" t="e">
        <f ca="true">+IF(AND(ISNUMBER(OFFSET('Hygiene Data'!$F$6,0,10*ROW('Hygiene Data'!F172))),'Data Summary'!DX178="Yes"),OFFSET('Hygiene Data'!$F$6,0,10*ROW('Hygiene Data'!F172)),NA())</f>
        <v>#N/A</v>
      </c>
      <c r="BJ178" s="108" t="e">
        <f ca="true">+IF(AND(ISNUMBER(OFFSET('Hygiene Data'!$F$8,0,10*ROW('Hygiene Data'!F172))),'Data Summary'!DY178="Yes"),OFFSET('Hygiene Data'!$F$8,0,10*ROW('Hygiene Data'!F172)),NA())</f>
        <v>#N/A</v>
      </c>
      <c r="BK178" s="108" t="e">
        <f ca="true">+IF(AND(ISNUMBER(OFFSET('Hygiene Data'!$F$10,0,10*ROW('Hygiene Data'!F172))),'Data Summary'!DZ178="Yes"),OFFSET('Hygiene Data'!$F$10,0,10*ROW('Hygiene Data'!F172)),NA())</f>
        <v>#N/A</v>
      </c>
      <c r="BL178" s="108" t="e">
        <f ca="true">+IF(AND(ISNUMBER(OFFSET('Hygiene Data'!$G$6,0,10*ROW('Hygiene Data'!G172))),'Data Summary'!EA178="Yes"),OFFSET('Hygiene Data'!$G$6,0,10*ROW('Hygiene Data'!G172)),NA())</f>
        <v>#N/A</v>
      </c>
      <c r="BM178" s="108" t="e">
        <f ca="true">+IF(AND(ISNUMBER(OFFSET('Hygiene Data'!$G$8,0,10*ROW('Hygiene Data'!G172))),'Data Summary'!EB178="Yes"),OFFSET('Hygiene Data'!$G$8,0,10*ROW('Hygiene Data'!G172)),NA())</f>
        <v>#N/A</v>
      </c>
      <c r="BN178" s="108" t="e">
        <f ca="true">+IF(AND(ISNUMBER(OFFSET('Hygiene Data'!$G$10,0,10*ROW('Hygiene Data'!G172))),'Data Summary'!EC178="Yes"),OFFSET('Hygiene Data'!$G$10,0,10*ROW('Hygiene Data'!G172)),NA())</f>
        <v>#N/A</v>
      </c>
      <c r="BO178" s="108" t="e">
        <f ca="true">+IF(AND(ISNUMBER(OFFSET('Hygiene Data'!$H$6,0,10*ROW('Hygiene Data'!H172))),'Data Summary'!ED178="Yes"),OFFSET('Hygiene Data'!$H$6,0,10*ROW('Hygiene Data'!H172)),NA())</f>
        <v>#N/A</v>
      </c>
      <c r="BP178" s="108" t="e">
        <f ca="true">+IF(AND(ISNUMBER(OFFSET('Hygiene Data'!$H$8,0,10*ROW('Hygiene Data'!H172))),'Data Summary'!EE178="Yes"),OFFSET('Hygiene Data'!$H$8,0,10*ROW('Hygiene Data'!H172)),NA())</f>
        <v>#N/A</v>
      </c>
      <c r="BQ178" s="108" t="e">
        <f ca="true">+IF(AND(ISNUMBER(OFFSET('Hygiene Data'!$H$10,0,10*ROW('Hygiene Data'!H172))),'Data Summary'!EF178="Yes"),OFFSET('Hygiene Data'!$H$10,0,10*ROW('Hygiene Data'!H172)),NA())</f>
        <v>#N/A</v>
      </c>
    </row>
    <row r="179" x14ac:dyDescent="0.2">
      <c r="A179" s="56" t="e">
        <f ca="true">+IF(OFFSET('Water Data'!$B$1,0,10*ROW('Water Data'!B173))="",NA(),OFFSET('Water Data'!$B$1,0,10*ROW('Water Data'!B173)))</f>
        <v>#N/A</v>
      </c>
      <c r="B179" s="56" t="e">
        <f ca="true">+IF(OFFSET('Water Data'!$A$3,0,10*ROW('Water Data'!A176))="",NA(),OFFSET('Water Data'!$A$3,0,10*ROW('Water Data'!A176)))</f>
        <v>#N/A</v>
      </c>
      <c r="C179" s="56" t="e">
        <f ca="true">+IF(OFFSET('Water Data'!$C$3,0,10*ROW('Water Data'!C176))="",NA(),OFFSET('Water Data'!$C$3,0,10*ROW('Water Data'!C176)))</f>
        <v>#N/A</v>
      </c>
      <c r="D179" s="57" t="e">
        <f ca="true">+IF(AND(ISNUMBER(OFFSET('Water Data'!$C$5,0,10*ROW('Water Data'!C173))),'Data Summary'!BS179="Yes"),100-OFFSET('Water Data'!$C$5,0,10*ROW('Water Data'!C173)),NA())</f>
        <v>#N/A</v>
      </c>
      <c r="E179" s="57" t="e">
        <f ca="true">+IF(AND(ISNUMBER(OFFSET('Water Data'!$C$7,0,10*ROW('Water Data'!C173))),'Data Summary'!BT179="Yes"),OFFSET('Water Data'!$C$7,0,10*ROW('Water Data'!C173)),NA())</f>
        <v>#N/A</v>
      </c>
      <c r="F179" s="57" t="e">
        <f ca="true">+IF(AND(ISNUMBER(OFFSET('Water Data'!$C$10,0,10*ROW('Water Data'!C173))),'Data Summary'!BU179="Yes"),OFFSET('Water Data'!$C$10,0,10*ROW('Water Data'!C173)),NA())</f>
        <v>#N/A</v>
      </c>
      <c r="G179" s="57" t="e">
        <f ca="true">+IF(AND(ISNUMBER(OFFSET('Water Data'!$D$5,0,10*ROW('Water Data'!D173))),'Data Summary'!BV179="Yes"),100-OFFSET('Water Data'!$D$5,0,10*ROW('Water Data'!D173)),NA())</f>
        <v>#N/A</v>
      </c>
      <c r="H179" s="57" t="e">
        <f ca="true">+IF(AND(ISNUMBER(OFFSET('Water Data'!$D$7,0,10*ROW('Water Data'!D173))),'Data Summary'!BW179="Yes"),OFFSET('Water Data'!$D$7,0,10*ROW('Water Data'!D173)),NA())</f>
        <v>#N/A</v>
      </c>
      <c r="I179" s="57" t="e">
        <f ca="true">+IF(AND(ISNUMBER(OFFSET('Water Data'!$D$10,0,10*ROW('Water Data'!D173))),'Data Summary'!BX179="Yes"),OFFSET('Water Data'!$D$10,0,10*ROW('Water Data'!D173)),NA())</f>
        <v>#N/A</v>
      </c>
      <c r="J179" s="57" t="e">
        <f ca="true">+IF(AND(ISNUMBER(OFFSET('Water Data'!$E$5,0,10*ROW('Water Data'!E173))),'Data Summary'!BY179="Yes"),100-OFFSET('Water Data'!$E$5,0,10*ROW('Water Data'!E173)),NA())</f>
        <v>#N/A</v>
      </c>
      <c r="K179" s="57" t="e">
        <f ca="true">+IF(AND(ISNUMBER(OFFSET('Water Data'!$E$7,0,10*ROW('Water Data'!E173))),'Data Summary'!BZ179="Yes"),OFFSET('Water Data'!$E$7,0,10*ROW('Water Data'!E173)),NA())</f>
        <v>#N/A</v>
      </c>
      <c r="L179" s="57" t="e">
        <f ca="true">+IF(AND(ISNUMBER(OFFSET('Water Data'!$E$10,0,10*ROW('Water Data'!E173))),'Data Summary'!CA179="Yes"),OFFSET('Water Data'!$E$10,0,10*ROW('Water Data'!E173)),NA())</f>
        <v>#N/A</v>
      </c>
      <c r="M179" s="57" t="e">
        <f ca="true">+IF(AND(ISNUMBER(OFFSET('Water Data'!$F$5,0,10*ROW('Water Data'!F173))),'Data Summary'!CB179="Yes"),100-OFFSET('Water Data'!$F$5,0,10*ROW('Water Data'!F173)),NA())</f>
        <v>#N/A</v>
      </c>
      <c r="N179" s="57" t="e">
        <f ca="true">+IF(AND(ISNUMBER(OFFSET('Water Data'!$F$7,0,10*ROW('Water Data'!F173))),'Data Summary'!CC179="Yes"),OFFSET('Water Data'!$F$7,0,10*ROW('Water Data'!F173)),NA())</f>
        <v>#N/A</v>
      </c>
      <c r="O179" s="57" t="e">
        <f ca="true">+IF(AND(ISNUMBER(OFFSET('Water Data'!$F$10,0,10*ROW('Water Data'!F173))),'Data Summary'!CD179="Yes"),OFFSET('Water Data'!$F$10,0,10*ROW('Water Data'!F173)),NA())</f>
        <v>#N/A</v>
      </c>
      <c r="P179" s="57" t="e">
        <f ca="true">+IF(AND(ISNUMBER(OFFSET('Water Data'!$G$5,0,10*ROW('Water Data'!G173))),'Data Summary'!CE179="Yes"),100-OFFSET('Water Data'!$G$5,0,10*ROW('Water Data'!G173)),NA())</f>
        <v>#N/A</v>
      </c>
      <c r="Q179" s="57" t="e">
        <f ca="true">+IF(AND(ISNUMBER(OFFSET('Water Data'!$G$7,0,10*ROW('Water Data'!G173))),'Data Summary'!CF179="Yes"),OFFSET('Water Data'!$G$7,0,10*ROW('Water Data'!G173)),NA())</f>
        <v>#N/A</v>
      </c>
      <c r="R179" s="57" t="e">
        <f ca="true">+IF(AND(ISNUMBER(OFFSET('Water Data'!$G$10,0,10*ROW('Water Data'!G173))),'Data Summary'!CG179="Yes"),OFFSET('Water Data'!$G$10,0,10*ROW('Water Data'!G173)),NA())</f>
        <v>#N/A</v>
      </c>
      <c r="S179" s="57" t="e">
        <f ca="true">+IF(AND(ISNUMBER(OFFSET('Water Data'!$H$5,0,10*ROW('Water Data'!H173))),'Data Summary'!CH179="Yes"),100-OFFSET('Water Data'!$H$5,0,10*ROW('Water Data'!H173)),NA())</f>
        <v>#N/A</v>
      </c>
      <c r="T179" s="57" t="e">
        <f ca="true">+IF(AND(ISNUMBER(OFFSET('Water Data'!$H$7,0,10*ROW('Water Data'!H173))),'Data Summary'!CI179="Yes"),OFFSET('Water Data'!$H$7,0,10*ROW('Water Data'!H173)),NA())</f>
        <v>#N/A</v>
      </c>
      <c r="U179" s="57" t="e">
        <f ca="true">+IF(AND(ISNUMBER(OFFSET('Water Data'!$H$10,0,10*ROW('Water Data'!H173))),'Data Summary'!CJ179="Yes"),OFFSET('Water Data'!$H$10,0,10*ROW('Water Data'!H173)),NA())</f>
        <v>#N/A</v>
      </c>
      <c r="V179" s="103" t="e">
        <f ca="true">+IF(AND(ISNUMBER(OFFSET('Sanitation Data'!$C$5,0,10*ROW('Sanitation Data'!C173))),'Data Summary'!CK179="Yes"),100-OFFSET('Sanitation Data'!$C$5,0,10*ROW('Sanitation Data'!C173)),NA())</f>
        <v>#N/A</v>
      </c>
      <c r="W179" s="103" t="e">
        <f ca="true">+IF(AND(ISNUMBER(OFFSET('Sanitation Data'!$C$7,0,10*ROW('Sanitation Data'!C173))),'Data Summary'!CL179="Yes"),OFFSET('Sanitation Data'!$C$7,0,10*ROW('Sanitation Data'!C173)),NA())</f>
        <v>#N/A</v>
      </c>
      <c r="X179" s="103" t="e">
        <f ca="true">+IF(AND(ISNUMBER(OFFSET('Sanitation Data'!$C$11,0,10*ROW('Sanitation Data'!C173))),'Data Summary'!CM179="Yes"),OFFSET('Sanitation Data'!$C$11,0,10*ROW('Sanitation Data'!C173)),NA())</f>
        <v>#N/A</v>
      </c>
      <c r="Y179" s="103" t="e">
        <f ca="true">+IF(AND(ISNUMBER(OFFSET('Sanitation Data'!$C$12,0,10*ROW('Sanitation Data'!C173))),'Data Summary'!CN179="Yes"),OFFSET('Sanitation Data'!$C$12,0,10*ROW('Sanitation Data'!C173)),NA())</f>
        <v>#N/A</v>
      </c>
      <c r="Z179" s="103" t="e">
        <f ca="true">+IF(AND(ISNUMBER(OFFSET('Sanitation Data'!$C$13,0,10*ROW('Sanitation Data'!C173))),'Data Summary'!CO179="Yes"),OFFSET('Sanitation Data'!$C$13,0,10*ROW('Sanitation Data'!C173)),NA())</f>
        <v>#N/A</v>
      </c>
      <c r="AA179" s="103" t="e">
        <f ca="true">+IF(AND(ISNUMBER(OFFSET('Sanitation Data'!$D$5,0,10*ROW('Sanitation Data'!D173))),'Data Summary'!CP179="Yes"),100-OFFSET('Sanitation Data'!$D$5,0,10*ROW('Sanitation Data'!D173)),NA())</f>
        <v>#N/A</v>
      </c>
      <c r="AB179" s="103" t="e">
        <f ca="true">+IF(AND(ISNUMBER(OFFSET('Sanitation Data'!$D$7,0,10*ROW('Sanitation Data'!D173))),'Data Summary'!CQ179="Yes"),OFFSET('Sanitation Data'!$D$7,0,10*ROW('Sanitation Data'!D173)),NA())</f>
        <v>#N/A</v>
      </c>
      <c r="AC179" s="103" t="e">
        <f ca="true">+IF(AND(ISNUMBER(OFFSET('Sanitation Data'!$D$11,0,10*ROW('Sanitation Data'!D173))),'Data Summary'!CR179="Yes"),OFFSET('Sanitation Data'!$D$11,0,10*ROW('Sanitation Data'!D173)),NA())</f>
        <v>#N/A</v>
      </c>
      <c r="AD179" s="103" t="e">
        <f ca="true">+IF(AND(ISNUMBER(OFFSET('Sanitation Data'!$D$12,0,10*ROW('Sanitation Data'!D173))),'Data Summary'!CS179="Yes"),OFFSET('Sanitation Data'!$D$12,0,10*ROW('Sanitation Data'!D173)),NA())</f>
        <v>#N/A</v>
      </c>
      <c r="AE179" s="103" t="e">
        <f ca="true">+IF(AND(ISNUMBER(OFFSET('Sanitation Data'!$D$13,0,10*ROW('Sanitation Data'!D173))),'Data Summary'!CT179="Yes"),OFFSET('Sanitation Data'!$D$13,0,10*ROW('Sanitation Data'!D173)),NA())</f>
        <v>#N/A</v>
      </c>
      <c r="AF179" s="103" t="e">
        <f ca="true">+IF(AND(ISNUMBER(OFFSET('Sanitation Data'!$E$5,0,10*ROW('Sanitation Data'!E173))),'Data Summary'!CU179="Yes"),100-OFFSET('Sanitation Data'!$E$5,0,10*ROW('Sanitation Data'!E173)),NA())</f>
        <v>#N/A</v>
      </c>
      <c r="AG179" s="103" t="e">
        <f ca="true">+IF(AND(ISNUMBER(OFFSET('Sanitation Data'!$E$7,0,10*ROW('Sanitation Data'!E173))),'Data Summary'!CV179="Yes"),OFFSET('Sanitation Data'!$E$7,0,10*ROW('Sanitation Data'!E173)),NA())</f>
        <v>#N/A</v>
      </c>
      <c r="AH179" s="103" t="e">
        <f ca="true">+IF(AND(ISNUMBER(OFFSET('Sanitation Data'!$E$11,0,10*ROW('Sanitation Data'!E173))),'Data Summary'!CW179="Yes"),OFFSET('Sanitation Data'!$E$11,0,10*ROW('Sanitation Data'!E173)),NA())</f>
        <v>#N/A</v>
      </c>
      <c r="AI179" s="103" t="e">
        <f ca="true">+IF(AND(ISNUMBER(OFFSET('Sanitation Data'!$E$12,0,10*ROW('Sanitation Data'!E173))),'Data Summary'!CX179="Yes"),OFFSET('Sanitation Data'!$E$12,0,10*ROW('Sanitation Data'!E173)),NA())</f>
        <v>#N/A</v>
      </c>
      <c r="AJ179" s="103" t="e">
        <f ca="true">+IF(AND(ISNUMBER(OFFSET('Sanitation Data'!$E$13,0,10*ROW('Sanitation Data'!E173))),'Data Summary'!CY179="Yes"),OFFSET('Sanitation Data'!$E$13,0,10*ROW('Sanitation Data'!E173)),NA())</f>
        <v>#N/A</v>
      </c>
      <c r="AK179" s="103" t="e">
        <f ca="true">+IF(AND(ISNUMBER(OFFSET('Sanitation Data'!$F$5,0,10*ROW('Sanitation Data'!F173))),'Data Summary'!CZ179="Yes"),100-OFFSET('Sanitation Data'!$F$5,0,10*ROW('Sanitation Data'!F173)),NA())</f>
        <v>#N/A</v>
      </c>
      <c r="AL179" s="103" t="e">
        <f ca="true">+IF(AND(ISNUMBER(OFFSET('Sanitation Data'!$F$7,0,10*ROW('Sanitation Data'!F173))),'Data Summary'!DA179="Yes"),OFFSET('Sanitation Data'!$F$7,0,10*ROW('Sanitation Data'!F173)),NA())</f>
        <v>#N/A</v>
      </c>
      <c r="AM179" s="103" t="e">
        <f ca="true">+IF(AND(ISNUMBER(OFFSET('Sanitation Data'!$F$11,0,10*ROW('Sanitation Data'!F173))),'Data Summary'!DB179="Yes"),OFFSET('Sanitation Data'!$F$11,0,10*ROW('Sanitation Data'!F173)),NA())</f>
        <v>#N/A</v>
      </c>
      <c r="AN179" s="103" t="e">
        <f ca="true">+IF(AND(ISNUMBER(OFFSET('Sanitation Data'!$F$12,0,10*ROW('Sanitation Data'!F173))),'Data Summary'!DC179="Yes"),OFFSET('Sanitation Data'!$F$12,0,10*ROW('Sanitation Data'!F173)),NA())</f>
        <v>#N/A</v>
      </c>
      <c r="AO179" s="103" t="e">
        <f ca="true">+IF(AND(ISNUMBER(OFFSET('Sanitation Data'!$F$13,0,10*ROW('Sanitation Data'!F173))),'Data Summary'!DD179="Yes"),OFFSET('Sanitation Data'!$F$13,0,10*ROW('Sanitation Data'!F173)),NA())</f>
        <v>#N/A</v>
      </c>
      <c r="AP179" s="103" t="e">
        <f ca="true">+IF(AND(ISNUMBER(OFFSET('Sanitation Data'!$G$5,0,10*ROW('Sanitation Data'!G173))),'Data Summary'!DE179="Yes"),100-OFFSET('Sanitation Data'!$G$5,0,10*ROW('Sanitation Data'!G173)),NA())</f>
        <v>#N/A</v>
      </c>
      <c r="AQ179" s="103" t="e">
        <f ca="true">+IF(AND(ISNUMBER(OFFSET('Sanitation Data'!$G$7,0,10*ROW('Sanitation Data'!G173))),'Data Summary'!DF179="Yes"),OFFSET('Sanitation Data'!$G$7,0,10*ROW('Sanitation Data'!G173)),NA())</f>
        <v>#N/A</v>
      </c>
      <c r="AR179" s="103" t="e">
        <f ca="true">+IF(AND(ISNUMBER(OFFSET('Sanitation Data'!$G$11,0,10*ROW('Sanitation Data'!G173))),'Data Summary'!DG179="Yes"),OFFSET('Sanitation Data'!$G$11,0,10*ROW('Sanitation Data'!G173)),NA())</f>
        <v>#N/A</v>
      </c>
      <c r="AS179" s="103" t="e">
        <f ca="true">+IF(AND(ISNUMBER(OFFSET('Sanitation Data'!$G$12,0,10*ROW('Sanitation Data'!G173))),'Data Summary'!DH179="Yes"),OFFSET('Sanitation Data'!$G$12,0,10*ROW('Sanitation Data'!G173)),NA())</f>
        <v>#N/A</v>
      </c>
      <c r="AT179" s="103" t="e">
        <f ca="true">+IF(AND(ISNUMBER(OFFSET('Sanitation Data'!$G$13,0,10*ROW('Sanitation Data'!G173))),'Data Summary'!DI179="Yes"),OFFSET('Sanitation Data'!$G$13,0,10*ROW('Sanitation Data'!G173)),NA())</f>
        <v>#N/A</v>
      </c>
      <c r="AU179" s="103" t="e">
        <f ca="true">+IF(AND(ISNUMBER(OFFSET('Sanitation Data'!$H$5,0,10*ROW('Sanitation Data'!H173))),'Data Summary'!DJ179="Yes"),100-OFFSET('Sanitation Data'!$H$5,0,10*ROW('Sanitation Data'!H173)),NA())</f>
        <v>#N/A</v>
      </c>
      <c r="AV179" s="103" t="e">
        <f ca="true">+IF(AND(ISNUMBER(OFFSET('Sanitation Data'!$H$7,0,10*ROW('Sanitation Data'!H173))),'Data Summary'!DK179="Yes"),OFFSET('Sanitation Data'!$H$7,0,10*ROW('Sanitation Data'!H173)),NA())</f>
        <v>#N/A</v>
      </c>
      <c r="AW179" s="103" t="e">
        <f ca="true">+IF(AND(ISNUMBER(OFFSET('Sanitation Data'!$H$11,0,10*ROW('Sanitation Data'!H173))),'Data Summary'!DL179="Yes"),OFFSET('Sanitation Data'!$H$11,0,10*ROW('Sanitation Data'!H173)),NA())</f>
        <v>#N/A</v>
      </c>
      <c r="AX179" s="103" t="e">
        <f ca="true">+IF(AND(ISNUMBER(OFFSET('Sanitation Data'!$H$12,0,10*ROW('Sanitation Data'!H173))),'Data Summary'!DM179="Yes"),OFFSET('Sanitation Data'!$H$12,0,10*ROW('Sanitation Data'!H173)),NA())</f>
        <v>#N/A</v>
      </c>
      <c r="AY179" s="103" t="e">
        <f ca="true">+IF(AND(ISNUMBER(OFFSET('Sanitation Data'!$H$13,0,10*ROW('Sanitation Data'!H173))),'Data Summary'!DN179="Yes"),OFFSET('Sanitation Data'!$H$13,0,10*ROW('Sanitation Data'!H173)),NA())</f>
        <v>#N/A</v>
      </c>
      <c r="AZ179" s="108" t="e">
        <f ca="true">+IF(AND(ISNUMBER(OFFSET('Hygiene Data'!$C$6,0,10*ROW('Hygiene Data'!C173))),'Data Summary'!DO179="Yes"),OFFSET('Hygiene Data'!$C$6,0,10*ROW('Hygiene Data'!C173)),NA())</f>
        <v>#N/A</v>
      </c>
      <c r="BA179" s="108" t="e">
        <f ca="true">+IF(AND(ISNUMBER(OFFSET('Hygiene Data'!$C$8,0,10*ROW('Hygiene Data'!C173))),'Data Summary'!DP179="Yes"),OFFSET('Hygiene Data'!$C$8,0,10*ROW('Hygiene Data'!C173)),NA())</f>
        <v>#N/A</v>
      </c>
      <c r="BB179" s="108" t="e">
        <f ca="true">+IF(AND(ISNUMBER(OFFSET('Hygiene Data'!$C$10,0,10*ROW('Hygiene Data'!C173))),'Data Summary'!DQ179="Yes"),OFFSET('Hygiene Data'!$C$10,0,10*ROW('Hygiene Data'!C173)),NA())</f>
        <v>#N/A</v>
      </c>
      <c r="BC179" s="108" t="e">
        <f ca="true">+IF(AND(ISNUMBER(OFFSET('Hygiene Data'!$D$6,0,10*ROW('Hygiene Data'!D173))),'Data Summary'!DR179="Yes"),OFFSET('Hygiene Data'!$D$6,0,10*ROW('Hygiene Data'!D173)),NA())</f>
        <v>#N/A</v>
      </c>
      <c r="BD179" s="108" t="e">
        <f ca="true">+IF(AND(ISNUMBER(OFFSET('Hygiene Data'!$D$8,0,10*ROW('Hygiene Data'!D173))),'Data Summary'!DS179="Yes"),OFFSET('Hygiene Data'!$D$8,0,10*ROW('Hygiene Data'!D173)),NA())</f>
        <v>#N/A</v>
      </c>
      <c r="BE179" s="108" t="e">
        <f ca="true">+IF(AND(ISNUMBER(OFFSET('Hygiene Data'!$D$10,0,10*ROW('Hygiene Data'!D173))),'Data Summary'!DT179="Yes"),OFFSET('Hygiene Data'!$D$10,0,10*ROW('Hygiene Data'!D173)),NA())</f>
        <v>#N/A</v>
      </c>
      <c r="BF179" s="108" t="e">
        <f ca="true">+IF(AND(ISNUMBER(OFFSET('Hygiene Data'!$E$6,0,10*ROW('Hygiene Data'!E173))),'Data Summary'!DU179="Yes"),OFFSET('Hygiene Data'!$E$6,0,10*ROW('Hygiene Data'!E173)),NA())</f>
        <v>#N/A</v>
      </c>
      <c r="BG179" s="108" t="e">
        <f ca="true">+IF(AND(ISNUMBER(OFFSET('Hygiene Data'!$E$8,0,10*ROW('Hygiene Data'!E173))),'Data Summary'!DV179="Yes"),OFFSET('Hygiene Data'!$E$8,0,10*ROW('Hygiene Data'!E173)),NA())</f>
        <v>#N/A</v>
      </c>
      <c r="BH179" s="108" t="e">
        <f ca="true">+IF(AND(ISNUMBER(OFFSET('Hygiene Data'!$E$10,0,10*ROW('Hygiene Data'!E173))),'Data Summary'!DW179="Yes"),OFFSET('Hygiene Data'!$E$10,0,10*ROW('Hygiene Data'!E173)),NA())</f>
        <v>#N/A</v>
      </c>
      <c r="BI179" s="108" t="e">
        <f ca="true">+IF(AND(ISNUMBER(OFFSET('Hygiene Data'!$F$6,0,10*ROW('Hygiene Data'!F173))),'Data Summary'!DX179="Yes"),OFFSET('Hygiene Data'!$F$6,0,10*ROW('Hygiene Data'!F173)),NA())</f>
        <v>#N/A</v>
      </c>
      <c r="BJ179" s="108" t="e">
        <f ca="true">+IF(AND(ISNUMBER(OFFSET('Hygiene Data'!$F$8,0,10*ROW('Hygiene Data'!F173))),'Data Summary'!DY179="Yes"),OFFSET('Hygiene Data'!$F$8,0,10*ROW('Hygiene Data'!F173)),NA())</f>
        <v>#N/A</v>
      </c>
      <c r="BK179" s="108" t="e">
        <f ca="true">+IF(AND(ISNUMBER(OFFSET('Hygiene Data'!$F$10,0,10*ROW('Hygiene Data'!F173))),'Data Summary'!DZ179="Yes"),OFFSET('Hygiene Data'!$F$10,0,10*ROW('Hygiene Data'!F173)),NA())</f>
        <v>#N/A</v>
      </c>
      <c r="BL179" s="108" t="e">
        <f ca="true">+IF(AND(ISNUMBER(OFFSET('Hygiene Data'!$G$6,0,10*ROW('Hygiene Data'!G173))),'Data Summary'!EA179="Yes"),OFFSET('Hygiene Data'!$G$6,0,10*ROW('Hygiene Data'!G173)),NA())</f>
        <v>#N/A</v>
      </c>
      <c r="BM179" s="108" t="e">
        <f ca="true">+IF(AND(ISNUMBER(OFFSET('Hygiene Data'!$G$8,0,10*ROW('Hygiene Data'!G173))),'Data Summary'!EB179="Yes"),OFFSET('Hygiene Data'!$G$8,0,10*ROW('Hygiene Data'!G173)),NA())</f>
        <v>#N/A</v>
      </c>
      <c r="BN179" s="108" t="e">
        <f ca="true">+IF(AND(ISNUMBER(OFFSET('Hygiene Data'!$G$10,0,10*ROW('Hygiene Data'!G173))),'Data Summary'!EC179="Yes"),OFFSET('Hygiene Data'!$G$10,0,10*ROW('Hygiene Data'!G173)),NA())</f>
        <v>#N/A</v>
      </c>
      <c r="BO179" s="108" t="e">
        <f ca="true">+IF(AND(ISNUMBER(OFFSET('Hygiene Data'!$H$6,0,10*ROW('Hygiene Data'!H173))),'Data Summary'!ED179="Yes"),OFFSET('Hygiene Data'!$H$6,0,10*ROW('Hygiene Data'!H173)),NA())</f>
        <v>#N/A</v>
      </c>
      <c r="BP179" s="108" t="e">
        <f ca="true">+IF(AND(ISNUMBER(OFFSET('Hygiene Data'!$H$8,0,10*ROW('Hygiene Data'!H173))),'Data Summary'!EE179="Yes"),OFFSET('Hygiene Data'!$H$8,0,10*ROW('Hygiene Data'!H173)),NA())</f>
        <v>#N/A</v>
      </c>
      <c r="BQ179" s="108" t="e">
        <f ca="true">+IF(AND(ISNUMBER(OFFSET('Hygiene Data'!$H$10,0,10*ROW('Hygiene Data'!H173))),'Data Summary'!EF179="Yes"),OFFSET('Hygiene Data'!$H$10,0,10*ROW('Hygiene Data'!H173)),NA())</f>
        <v>#N/A</v>
      </c>
    </row>
    <row r="180" x14ac:dyDescent="0.2">
      <c r="A180" s="56" t="e">
        <f ca="true">+IF(OFFSET('Water Data'!$B$1,0,10*ROW('Water Data'!B174))="",NA(),OFFSET('Water Data'!$B$1,0,10*ROW('Water Data'!B174)))</f>
        <v>#N/A</v>
      </c>
      <c r="B180" s="56" t="e">
        <f ca="true">+IF(OFFSET('Water Data'!$A$3,0,10*ROW('Water Data'!A177))="",NA(),OFFSET('Water Data'!$A$3,0,10*ROW('Water Data'!A177)))</f>
        <v>#N/A</v>
      </c>
      <c r="C180" s="56" t="e">
        <f ca="true">+IF(OFFSET('Water Data'!$C$3,0,10*ROW('Water Data'!C177))="",NA(),OFFSET('Water Data'!$C$3,0,10*ROW('Water Data'!C177)))</f>
        <v>#N/A</v>
      </c>
      <c r="D180" s="57" t="e">
        <f ca="true">+IF(AND(ISNUMBER(OFFSET('Water Data'!$C$5,0,10*ROW('Water Data'!C174))),'Data Summary'!BS180="Yes"),100-OFFSET('Water Data'!$C$5,0,10*ROW('Water Data'!C174)),NA())</f>
        <v>#N/A</v>
      </c>
      <c r="E180" s="57" t="e">
        <f ca="true">+IF(AND(ISNUMBER(OFFSET('Water Data'!$C$7,0,10*ROW('Water Data'!C174))),'Data Summary'!BT180="Yes"),OFFSET('Water Data'!$C$7,0,10*ROW('Water Data'!C174)),NA())</f>
        <v>#N/A</v>
      </c>
      <c r="F180" s="57" t="e">
        <f ca="true">+IF(AND(ISNUMBER(OFFSET('Water Data'!$C$10,0,10*ROW('Water Data'!C174))),'Data Summary'!BU180="Yes"),OFFSET('Water Data'!$C$10,0,10*ROW('Water Data'!C174)),NA())</f>
        <v>#N/A</v>
      </c>
      <c r="G180" s="57" t="e">
        <f ca="true">+IF(AND(ISNUMBER(OFFSET('Water Data'!$D$5,0,10*ROW('Water Data'!D174))),'Data Summary'!BV180="Yes"),100-OFFSET('Water Data'!$D$5,0,10*ROW('Water Data'!D174)),NA())</f>
        <v>#N/A</v>
      </c>
      <c r="H180" s="57" t="e">
        <f ca="true">+IF(AND(ISNUMBER(OFFSET('Water Data'!$D$7,0,10*ROW('Water Data'!D174))),'Data Summary'!BW180="Yes"),OFFSET('Water Data'!$D$7,0,10*ROW('Water Data'!D174)),NA())</f>
        <v>#N/A</v>
      </c>
      <c r="I180" s="57" t="e">
        <f ca="true">+IF(AND(ISNUMBER(OFFSET('Water Data'!$D$10,0,10*ROW('Water Data'!D174))),'Data Summary'!BX180="Yes"),OFFSET('Water Data'!$D$10,0,10*ROW('Water Data'!D174)),NA())</f>
        <v>#N/A</v>
      </c>
      <c r="J180" s="57" t="e">
        <f ca="true">+IF(AND(ISNUMBER(OFFSET('Water Data'!$E$5,0,10*ROW('Water Data'!E174))),'Data Summary'!BY180="Yes"),100-OFFSET('Water Data'!$E$5,0,10*ROW('Water Data'!E174)),NA())</f>
        <v>#N/A</v>
      </c>
      <c r="K180" s="57" t="e">
        <f ca="true">+IF(AND(ISNUMBER(OFFSET('Water Data'!$E$7,0,10*ROW('Water Data'!E174))),'Data Summary'!BZ180="Yes"),OFFSET('Water Data'!$E$7,0,10*ROW('Water Data'!E174)),NA())</f>
        <v>#N/A</v>
      </c>
      <c r="L180" s="57" t="e">
        <f ca="true">+IF(AND(ISNUMBER(OFFSET('Water Data'!$E$10,0,10*ROW('Water Data'!E174))),'Data Summary'!CA180="Yes"),OFFSET('Water Data'!$E$10,0,10*ROW('Water Data'!E174)),NA())</f>
        <v>#N/A</v>
      </c>
      <c r="M180" s="57" t="e">
        <f ca="true">+IF(AND(ISNUMBER(OFFSET('Water Data'!$F$5,0,10*ROW('Water Data'!F174))),'Data Summary'!CB180="Yes"),100-OFFSET('Water Data'!$F$5,0,10*ROW('Water Data'!F174)),NA())</f>
        <v>#N/A</v>
      </c>
      <c r="N180" s="57" t="e">
        <f ca="true">+IF(AND(ISNUMBER(OFFSET('Water Data'!$F$7,0,10*ROW('Water Data'!F174))),'Data Summary'!CC180="Yes"),OFFSET('Water Data'!$F$7,0,10*ROW('Water Data'!F174)),NA())</f>
        <v>#N/A</v>
      </c>
      <c r="O180" s="57" t="e">
        <f ca="true">+IF(AND(ISNUMBER(OFFSET('Water Data'!$F$10,0,10*ROW('Water Data'!F174))),'Data Summary'!CD180="Yes"),OFFSET('Water Data'!$F$10,0,10*ROW('Water Data'!F174)),NA())</f>
        <v>#N/A</v>
      </c>
      <c r="P180" s="57" t="e">
        <f ca="true">+IF(AND(ISNUMBER(OFFSET('Water Data'!$G$5,0,10*ROW('Water Data'!G174))),'Data Summary'!CE180="Yes"),100-OFFSET('Water Data'!$G$5,0,10*ROW('Water Data'!G174)),NA())</f>
        <v>#N/A</v>
      </c>
      <c r="Q180" s="57" t="e">
        <f ca="true">+IF(AND(ISNUMBER(OFFSET('Water Data'!$G$7,0,10*ROW('Water Data'!G174))),'Data Summary'!CF180="Yes"),OFFSET('Water Data'!$G$7,0,10*ROW('Water Data'!G174)),NA())</f>
        <v>#N/A</v>
      </c>
      <c r="R180" s="57" t="e">
        <f ca="true">+IF(AND(ISNUMBER(OFFSET('Water Data'!$G$10,0,10*ROW('Water Data'!G174))),'Data Summary'!CG180="Yes"),OFFSET('Water Data'!$G$10,0,10*ROW('Water Data'!G174)),NA())</f>
        <v>#N/A</v>
      </c>
      <c r="S180" s="57" t="e">
        <f ca="true">+IF(AND(ISNUMBER(OFFSET('Water Data'!$H$5,0,10*ROW('Water Data'!H174))),'Data Summary'!CH180="Yes"),100-OFFSET('Water Data'!$H$5,0,10*ROW('Water Data'!H174)),NA())</f>
        <v>#N/A</v>
      </c>
      <c r="T180" s="57" t="e">
        <f ca="true">+IF(AND(ISNUMBER(OFFSET('Water Data'!$H$7,0,10*ROW('Water Data'!H174))),'Data Summary'!CI180="Yes"),OFFSET('Water Data'!$H$7,0,10*ROW('Water Data'!H174)),NA())</f>
        <v>#N/A</v>
      </c>
      <c r="U180" s="57" t="e">
        <f ca="true">+IF(AND(ISNUMBER(OFFSET('Water Data'!$H$10,0,10*ROW('Water Data'!H174))),'Data Summary'!CJ180="Yes"),OFFSET('Water Data'!$H$10,0,10*ROW('Water Data'!H174)),NA())</f>
        <v>#N/A</v>
      </c>
      <c r="V180" s="103" t="e">
        <f ca="true">+IF(AND(ISNUMBER(OFFSET('Sanitation Data'!$C$5,0,10*ROW('Sanitation Data'!C174))),'Data Summary'!CK180="Yes"),100-OFFSET('Sanitation Data'!$C$5,0,10*ROW('Sanitation Data'!C174)),NA())</f>
        <v>#N/A</v>
      </c>
      <c r="W180" s="103" t="e">
        <f ca="true">+IF(AND(ISNUMBER(OFFSET('Sanitation Data'!$C$7,0,10*ROW('Sanitation Data'!C174))),'Data Summary'!CL180="Yes"),OFFSET('Sanitation Data'!$C$7,0,10*ROW('Sanitation Data'!C174)),NA())</f>
        <v>#N/A</v>
      </c>
      <c r="X180" s="103" t="e">
        <f ca="true">+IF(AND(ISNUMBER(OFFSET('Sanitation Data'!$C$11,0,10*ROW('Sanitation Data'!C174))),'Data Summary'!CM180="Yes"),OFFSET('Sanitation Data'!$C$11,0,10*ROW('Sanitation Data'!C174)),NA())</f>
        <v>#N/A</v>
      </c>
      <c r="Y180" s="103" t="e">
        <f ca="true">+IF(AND(ISNUMBER(OFFSET('Sanitation Data'!$C$12,0,10*ROW('Sanitation Data'!C174))),'Data Summary'!CN180="Yes"),OFFSET('Sanitation Data'!$C$12,0,10*ROW('Sanitation Data'!C174)),NA())</f>
        <v>#N/A</v>
      </c>
      <c r="Z180" s="103" t="e">
        <f ca="true">+IF(AND(ISNUMBER(OFFSET('Sanitation Data'!$C$13,0,10*ROW('Sanitation Data'!C174))),'Data Summary'!CO180="Yes"),OFFSET('Sanitation Data'!$C$13,0,10*ROW('Sanitation Data'!C174)),NA())</f>
        <v>#N/A</v>
      </c>
      <c r="AA180" s="103" t="e">
        <f ca="true">+IF(AND(ISNUMBER(OFFSET('Sanitation Data'!$D$5,0,10*ROW('Sanitation Data'!D174))),'Data Summary'!CP180="Yes"),100-OFFSET('Sanitation Data'!$D$5,0,10*ROW('Sanitation Data'!D174)),NA())</f>
        <v>#N/A</v>
      </c>
      <c r="AB180" s="103" t="e">
        <f ca="true">+IF(AND(ISNUMBER(OFFSET('Sanitation Data'!$D$7,0,10*ROW('Sanitation Data'!D174))),'Data Summary'!CQ180="Yes"),OFFSET('Sanitation Data'!$D$7,0,10*ROW('Sanitation Data'!D174)),NA())</f>
        <v>#N/A</v>
      </c>
      <c r="AC180" s="103" t="e">
        <f ca="true">+IF(AND(ISNUMBER(OFFSET('Sanitation Data'!$D$11,0,10*ROW('Sanitation Data'!D174))),'Data Summary'!CR180="Yes"),OFFSET('Sanitation Data'!$D$11,0,10*ROW('Sanitation Data'!D174)),NA())</f>
        <v>#N/A</v>
      </c>
      <c r="AD180" s="103" t="e">
        <f ca="true">+IF(AND(ISNUMBER(OFFSET('Sanitation Data'!$D$12,0,10*ROW('Sanitation Data'!D174))),'Data Summary'!CS180="Yes"),OFFSET('Sanitation Data'!$D$12,0,10*ROW('Sanitation Data'!D174)),NA())</f>
        <v>#N/A</v>
      </c>
      <c r="AE180" s="103" t="e">
        <f ca="true">+IF(AND(ISNUMBER(OFFSET('Sanitation Data'!$D$13,0,10*ROW('Sanitation Data'!D174))),'Data Summary'!CT180="Yes"),OFFSET('Sanitation Data'!$D$13,0,10*ROW('Sanitation Data'!D174)),NA())</f>
        <v>#N/A</v>
      </c>
      <c r="AF180" s="103" t="e">
        <f ca="true">+IF(AND(ISNUMBER(OFFSET('Sanitation Data'!$E$5,0,10*ROW('Sanitation Data'!E174))),'Data Summary'!CU180="Yes"),100-OFFSET('Sanitation Data'!$E$5,0,10*ROW('Sanitation Data'!E174)),NA())</f>
        <v>#N/A</v>
      </c>
      <c r="AG180" s="103" t="e">
        <f ca="true">+IF(AND(ISNUMBER(OFFSET('Sanitation Data'!$E$7,0,10*ROW('Sanitation Data'!E174))),'Data Summary'!CV180="Yes"),OFFSET('Sanitation Data'!$E$7,0,10*ROW('Sanitation Data'!E174)),NA())</f>
        <v>#N/A</v>
      </c>
      <c r="AH180" s="103" t="e">
        <f ca="true">+IF(AND(ISNUMBER(OFFSET('Sanitation Data'!$E$11,0,10*ROW('Sanitation Data'!E174))),'Data Summary'!CW180="Yes"),OFFSET('Sanitation Data'!$E$11,0,10*ROW('Sanitation Data'!E174)),NA())</f>
        <v>#N/A</v>
      </c>
      <c r="AI180" s="103" t="e">
        <f ca="true">+IF(AND(ISNUMBER(OFFSET('Sanitation Data'!$E$12,0,10*ROW('Sanitation Data'!E174))),'Data Summary'!CX180="Yes"),OFFSET('Sanitation Data'!$E$12,0,10*ROW('Sanitation Data'!E174)),NA())</f>
        <v>#N/A</v>
      </c>
      <c r="AJ180" s="103" t="e">
        <f ca="true">+IF(AND(ISNUMBER(OFFSET('Sanitation Data'!$E$13,0,10*ROW('Sanitation Data'!E174))),'Data Summary'!CY180="Yes"),OFFSET('Sanitation Data'!$E$13,0,10*ROW('Sanitation Data'!E174)),NA())</f>
        <v>#N/A</v>
      </c>
      <c r="AK180" s="103" t="e">
        <f ca="true">+IF(AND(ISNUMBER(OFFSET('Sanitation Data'!$F$5,0,10*ROW('Sanitation Data'!F174))),'Data Summary'!CZ180="Yes"),100-OFFSET('Sanitation Data'!$F$5,0,10*ROW('Sanitation Data'!F174)),NA())</f>
        <v>#N/A</v>
      </c>
      <c r="AL180" s="103" t="e">
        <f ca="true">+IF(AND(ISNUMBER(OFFSET('Sanitation Data'!$F$7,0,10*ROW('Sanitation Data'!F174))),'Data Summary'!DA180="Yes"),OFFSET('Sanitation Data'!$F$7,0,10*ROW('Sanitation Data'!F174)),NA())</f>
        <v>#N/A</v>
      </c>
      <c r="AM180" s="103" t="e">
        <f ca="true">+IF(AND(ISNUMBER(OFFSET('Sanitation Data'!$F$11,0,10*ROW('Sanitation Data'!F174))),'Data Summary'!DB180="Yes"),OFFSET('Sanitation Data'!$F$11,0,10*ROW('Sanitation Data'!F174)),NA())</f>
        <v>#N/A</v>
      </c>
      <c r="AN180" s="103" t="e">
        <f ca="true">+IF(AND(ISNUMBER(OFFSET('Sanitation Data'!$F$12,0,10*ROW('Sanitation Data'!F174))),'Data Summary'!DC180="Yes"),OFFSET('Sanitation Data'!$F$12,0,10*ROW('Sanitation Data'!F174)),NA())</f>
        <v>#N/A</v>
      </c>
      <c r="AO180" s="103" t="e">
        <f ca="true">+IF(AND(ISNUMBER(OFFSET('Sanitation Data'!$F$13,0,10*ROW('Sanitation Data'!F174))),'Data Summary'!DD180="Yes"),OFFSET('Sanitation Data'!$F$13,0,10*ROW('Sanitation Data'!F174)),NA())</f>
        <v>#N/A</v>
      </c>
      <c r="AP180" s="103" t="e">
        <f ca="true">+IF(AND(ISNUMBER(OFFSET('Sanitation Data'!$G$5,0,10*ROW('Sanitation Data'!G174))),'Data Summary'!DE180="Yes"),100-OFFSET('Sanitation Data'!$G$5,0,10*ROW('Sanitation Data'!G174)),NA())</f>
        <v>#N/A</v>
      </c>
      <c r="AQ180" s="103" t="e">
        <f ca="true">+IF(AND(ISNUMBER(OFFSET('Sanitation Data'!$G$7,0,10*ROW('Sanitation Data'!G174))),'Data Summary'!DF180="Yes"),OFFSET('Sanitation Data'!$G$7,0,10*ROW('Sanitation Data'!G174)),NA())</f>
        <v>#N/A</v>
      </c>
      <c r="AR180" s="103" t="e">
        <f ca="true">+IF(AND(ISNUMBER(OFFSET('Sanitation Data'!$G$11,0,10*ROW('Sanitation Data'!G174))),'Data Summary'!DG180="Yes"),OFFSET('Sanitation Data'!$G$11,0,10*ROW('Sanitation Data'!G174)),NA())</f>
        <v>#N/A</v>
      </c>
      <c r="AS180" s="103" t="e">
        <f ca="true">+IF(AND(ISNUMBER(OFFSET('Sanitation Data'!$G$12,0,10*ROW('Sanitation Data'!G174))),'Data Summary'!DH180="Yes"),OFFSET('Sanitation Data'!$G$12,0,10*ROW('Sanitation Data'!G174)),NA())</f>
        <v>#N/A</v>
      </c>
      <c r="AT180" s="103" t="e">
        <f ca="true">+IF(AND(ISNUMBER(OFFSET('Sanitation Data'!$G$13,0,10*ROW('Sanitation Data'!G174))),'Data Summary'!DI180="Yes"),OFFSET('Sanitation Data'!$G$13,0,10*ROW('Sanitation Data'!G174)),NA())</f>
        <v>#N/A</v>
      </c>
      <c r="AU180" s="103" t="e">
        <f ca="true">+IF(AND(ISNUMBER(OFFSET('Sanitation Data'!$H$5,0,10*ROW('Sanitation Data'!H174))),'Data Summary'!DJ180="Yes"),100-OFFSET('Sanitation Data'!$H$5,0,10*ROW('Sanitation Data'!H174)),NA())</f>
        <v>#N/A</v>
      </c>
      <c r="AV180" s="103" t="e">
        <f ca="true">+IF(AND(ISNUMBER(OFFSET('Sanitation Data'!$H$7,0,10*ROW('Sanitation Data'!H174))),'Data Summary'!DK180="Yes"),OFFSET('Sanitation Data'!$H$7,0,10*ROW('Sanitation Data'!H174)),NA())</f>
        <v>#N/A</v>
      </c>
      <c r="AW180" s="103" t="e">
        <f ca="true">+IF(AND(ISNUMBER(OFFSET('Sanitation Data'!$H$11,0,10*ROW('Sanitation Data'!H174))),'Data Summary'!DL180="Yes"),OFFSET('Sanitation Data'!$H$11,0,10*ROW('Sanitation Data'!H174)),NA())</f>
        <v>#N/A</v>
      </c>
      <c r="AX180" s="103" t="e">
        <f ca="true">+IF(AND(ISNUMBER(OFFSET('Sanitation Data'!$H$12,0,10*ROW('Sanitation Data'!H174))),'Data Summary'!DM180="Yes"),OFFSET('Sanitation Data'!$H$12,0,10*ROW('Sanitation Data'!H174)),NA())</f>
        <v>#N/A</v>
      </c>
      <c r="AY180" s="103" t="e">
        <f ca="true">+IF(AND(ISNUMBER(OFFSET('Sanitation Data'!$H$13,0,10*ROW('Sanitation Data'!H174))),'Data Summary'!DN180="Yes"),OFFSET('Sanitation Data'!$H$13,0,10*ROW('Sanitation Data'!H174)),NA())</f>
        <v>#N/A</v>
      </c>
      <c r="AZ180" s="108" t="e">
        <f ca="true">+IF(AND(ISNUMBER(OFFSET('Hygiene Data'!$C$6,0,10*ROW('Hygiene Data'!C174))),'Data Summary'!DO180="Yes"),OFFSET('Hygiene Data'!$C$6,0,10*ROW('Hygiene Data'!C174)),NA())</f>
        <v>#N/A</v>
      </c>
      <c r="BA180" s="108" t="e">
        <f ca="true">+IF(AND(ISNUMBER(OFFSET('Hygiene Data'!$C$8,0,10*ROW('Hygiene Data'!C174))),'Data Summary'!DP180="Yes"),OFFSET('Hygiene Data'!$C$8,0,10*ROW('Hygiene Data'!C174)),NA())</f>
        <v>#N/A</v>
      </c>
      <c r="BB180" s="108" t="e">
        <f ca="true">+IF(AND(ISNUMBER(OFFSET('Hygiene Data'!$C$10,0,10*ROW('Hygiene Data'!C174))),'Data Summary'!DQ180="Yes"),OFFSET('Hygiene Data'!$C$10,0,10*ROW('Hygiene Data'!C174)),NA())</f>
        <v>#N/A</v>
      </c>
      <c r="BC180" s="108" t="e">
        <f ca="true">+IF(AND(ISNUMBER(OFFSET('Hygiene Data'!$D$6,0,10*ROW('Hygiene Data'!D174))),'Data Summary'!DR180="Yes"),OFFSET('Hygiene Data'!$D$6,0,10*ROW('Hygiene Data'!D174)),NA())</f>
        <v>#N/A</v>
      </c>
      <c r="BD180" s="108" t="e">
        <f ca="true">+IF(AND(ISNUMBER(OFFSET('Hygiene Data'!$D$8,0,10*ROW('Hygiene Data'!D174))),'Data Summary'!DS180="Yes"),OFFSET('Hygiene Data'!$D$8,0,10*ROW('Hygiene Data'!D174)),NA())</f>
        <v>#N/A</v>
      </c>
      <c r="BE180" s="108" t="e">
        <f ca="true">+IF(AND(ISNUMBER(OFFSET('Hygiene Data'!$D$10,0,10*ROW('Hygiene Data'!D174))),'Data Summary'!DT180="Yes"),OFFSET('Hygiene Data'!$D$10,0,10*ROW('Hygiene Data'!D174)),NA())</f>
        <v>#N/A</v>
      </c>
      <c r="BF180" s="108" t="e">
        <f ca="true">+IF(AND(ISNUMBER(OFFSET('Hygiene Data'!$E$6,0,10*ROW('Hygiene Data'!E174))),'Data Summary'!DU180="Yes"),OFFSET('Hygiene Data'!$E$6,0,10*ROW('Hygiene Data'!E174)),NA())</f>
        <v>#N/A</v>
      </c>
      <c r="BG180" s="108" t="e">
        <f ca="true">+IF(AND(ISNUMBER(OFFSET('Hygiene Data'!$E$8,0,10*ROW('Hygiene Data'!E174))),'Data Summary'!DV180="Yes"),OFFSET('Hygiene Data'!$E$8,0,10*ROW('Hygiene Data'!E174)),NA())</f>
        <v>#N/A</v>
      </c>
      <c r="BH180" s="108" t="e">
        <f ca="true">+IF(AND(ISNUMBER(OFFSET('Hygiene Data'!$E$10,0,10*ROW('Hygiene Data'!E174))),'Data Summary'!DW180="Yes"),OFFSET('Hygiene Data'!$E$10,0,10*ROW('Hygiene Data'!E174)),NA())</f>
        <v>#N/A</v>
      </c>
      <c r="BI180" s="108" t="e">
        <f ca="true">+IF(AND(ISNUMBER(OFFSET('Hygiene Data'!$F$6,0,10*ROW('Hygiene Data'!F174))),'Data Summary'!DX180="Yes"),OFFSET('Hygiene Data'!$F$6,0,10*ROW('Hygiene Data'!F174)),NA())</f>
        <v>#N/A</v>
      </c>
      <c r="BJ180" s="108" t="e">
        <f ca="true">+IF(AND(ISNUMBER(OFFSET('Hygiene Data'!$F$8,0,10*ROW('Hygiene Data'!F174))),'Data Summary'!DY180="Yes"),OFFSET('Hygiene Data'!$F$8,0,10*ROW('Hygiene Data'!F174)),NA())</f>
        <v>#N/A</v>
      </c>
      <c r="BK180" s="108" t="e">
        <f ca="true">+IF(AND(ISNUMBER(OFFSET('Hygiene Data'!$F$10,0,10*ROW('Hygiene Data'!F174))),'Data Summary'!DZ180="Yes"),OFFSET('Hygiene Data'!$F$10,0,10*ROW('Hygiene Data'!F174)),NA())</f>
        <v>#N/A</v>
      </c>
      <c r="BL180" s="108" t="e">
        <f ca="true">+IF(AND(ISNUMBER(OFFSET('Hygiene Data'!$G$6,0,10*ROW('Hygiene Data'!G174))),'Data Summary'!EA180="Yes"),OFFSET('Hygiene Data'!$G$6,0,10*ROW('Hygiene Data'!G174)),NA())</f>
        <v>#N/A</v>
      </c>
      <c r="BM180" s="108" t="e">
        <f ca="true">+IF(AND(ISNUMBER(OFFSET('Hygiene Data'!$G$8,0,10*ROW('Hygiene Data'!G174))),'Data Summary'!EB180="Yes"),OFFSET('Hygiene Data'!$G$8,0,10*ROW('Hygiene Data'!G174)),NA())</f>
        <v>#N/A</v>
      </c>
      <c r="BN180" s="108" t="e">
        <f ca="true">+IF(AND(ISNUMBER(OFFSET('Hygiene Data'!$G$10,0,10*ROW('Hygiene Data'!G174))),'Data Summary'!EC180="Yes"),OFFSET('Hygiene Data'!$G$10,0,10*ROW('Hygiene Data'!G174)),NA())</f>
        <v>#N/A</v>
      </c>
      <c r="BO180" s="108" t="e">
        <f ca="true">+IF(AND(ISNUMBER(OFFSET('Hygiene Data'!$H$6,0,10*ROW('Hygiene Data'!H174))),'Data Summary'!ED180="Yes"),OFFSET('Hygiene Data'!$H$6,0,10*ROW('Hygiene Data'!H174)),NA())</f>
        <v>#N/A</v>
      </c>
      <c r="BP180" s="108" t="e">
        <f ca="true">+IF(AND(ISNUMBER(OFFSET('Hygiene Data'!$H$8,0,10*ROW('Hygiene Data'!H174))),'Data Summary'!EE180="Yes"),OFFSET('Hygiene Data'!$H$8,0,10*ROW('Hygiene Data'!H174)),NA())</f>
        <v>#N/A</v>
      </c>
      <c r="BQ180" s="108" t="e">
        <f ca="true">+IF(AND(ISNUMBER(OFFSET('Hygiene Data'!$H$10,0,10*ROW('Hygiene Data'!H174))),'Data Summary'!EF180="Yes"),OFFSET('Hygiene Data'!$H$10,0,10*ROW('Hygiene Data'!H174)),NA())</f>
        <v>#N/A</v>
      </c>
    </row>
    <row r="181" x14ac:dyDescent="0.2">
      <c r="A181" s="56" t="e">
        <f ca="true">+IF(OFFSET('Water Data'!$B$1,0,10*ROW('Water Data'!B175))="",NA(),OFFSET('Water Data'!$B$1,0,10*ROW('Water Data'!B175)))</f>
        <v>#N/A</v>
      </c>
      <c r="B181" s="56" t="e">
        <f ca="true">+IF(OFFSET('Water Data'!$A$3,0,10*ROW('Water Data'!A178))="",NA(),OFFSET('Water Data'!$A$3,0,10*ROW('Water Data'!A178)))</f>
        <v>#N/A</v>
      </c>
      <c r="C181" s="56" t="e">
        <f ca="true">+IF(OFFSET('Water Data'!$C$3,0,10*ROW('Water Data'!C178))="",NA(),OFFSET('Water Data'!$C$3,0,10*ROW('Water Data'!C178)))</f>
        <v>#N/A</v>
      </c>
      <c r="D181" s="57" t="e">
        <f ca="true">+IF(AND(ISNUMBER(OFFSET('Water Data'!$C$5,0,10*ROW('Water Data'!C175))),'Data Summary'!BS181="Yes"),100-OFFSET('Water Data'!$C$5,0,10*ROW('Water Data'!C175)),NA())</f>
        <v>#N/A</v>
      </c>
      <c r="E181" s="57" t="e">
        <f ca="true">+IF(AND(ISNUMBER(OFFSET('Water Data'!$C$7,0,10*ROW('Water Data'!C175))),'Data Summary'!BT181="Yes"),OFFSET('Water Data'!$C$7,0,10*ROW('Water Data'!C175)),NA())</f>
        <v>#N/A</v>
      </c>
      <c r="F181" s="57" t="e">
        <f ca="true">+IF(AND(ISNUMBER(OFFSET('Water Data'!$C$10,0,10*ROW('Water Data'!C175))),'Data Summary'!BU181="Yes"),OFFSET('Water Data'!$C$10,0,10*ROW('Water Data'!C175)),NA())</f>
        <v>#N/A</v>
      </c>
      <c r="G181" s="57" t="e">
        <f ca="true">+IF(AND(ISNUMBER(OFFSET('Water Data'!$D$5,0,10*ROW('Water Data'!D175))),'Data Summary'!BV181="Yes"),100-OFFSET('Water Data'!$D$5,0,10*ROW('Water Data'!D175)),NA())</f>
        <v>#N/A</v>
      </c>
      <c r="H181" s="57" t="e">
        <f ca="true">+IF(AND(ISNUMBER(OFFSET('Water Data'!$D$7,0,10*ROW('Water Data'!D175))),'Data Summary'!BW181="Yes"),OFFSET('Water Data'!$D$7,0,10*ROW('Water Data'!D175)),NA())</f>
        <v>#N/A</v>
      </c>
      <c r="I181" s="57" t="e">
        <f ca="true">+IF(AND(ISNUMBER(OFFSET('Water Data'!$D$10,0,10*ROW('Water Data'!D175))),'Data Summary'!BX181="Yes"),OFFSET('Water Data'!$D$10,0,10*ROW('Water Data'!D175)),NA())</f>
        <v>#N/A</v>
      </c>
      <c r="J181" s="57" t="e">
        <f ca="true">+IF(AND(ISNUMBER(OFFSET('Water Data'!$E$5,0,10*ROW('Water Data'!E175))),'Data Summary'!BY181="Yes"),100-OFFSET('Water Data'!$E$5,0,10*ROW('Water Data'!E175)),NA())</f>
        <v>#N/A</v>
      </c>
      <c r="K181" s="57" t="e">
        <f ca="true">+IF(AND(ISNUMBER(OFFSET('Water Data'!$E$7,0,10*ROW('Water Data'!E175))),'Data Summary'!BZ181="Yes"),OFFSET('Water Data'!$E$7,0,10*ROW('Water Data'!E175)),NA())</f>
        <v>#N/A</v>
      </c>
      <c r="L181" s="57" t="e">
        <f ca="true">+IF(AND(ISNUMBER(OFFSET('Water Data'!$E$10,0,10*ROW('Water Data'!E175))),'Data Summary'!CA181="Yes"),OFFSET('Water Data'!$E$10,0,10*ROW('Water Data'!E175)),NA())</f>
        <v>#N/A</v>
      </c>
      <c r="M181" s="57" t="e">
        <f ca="true">+IF(AND(ISNUMBER(OFFSET('Water Data'!$F$5,0,10*ROW('Water Data'!F175))),'Data Summary'!CB181="Yes"),100-OFFSET('Water Data'!$F$5,0,10*ROW('Water Data'!F175)),NA())</f>
        <v>#N/A</v>
      </c>
      <c r="N181" s="57" t="e">
        <f ca="true">+IF(AND(ISNUMBER(OFFSET('Water Data'!$F$7,0,10*ROW('Water Data'!F175))),'Data Summary'!CC181="Yes"),OFFSET('Water Data'!$F$7,0,10*ROW('Water Data'!F175)),NA())</f>
        <v>#N/A</v>
      </c>
      <c r="O181" s="57" t="e">
        <f ca="true">+IF(AND(ISNUMBER(OFFSET('Water Data'!$F$10,0,10*ROW('Water Data'!F175))),'Data Summary'!CD181="Yes"),OFFSET('Water Data'!$F$10,0,10*ROW('Water Data'!F175)),NA())</f>
        <v>#N/A</v>
      </c>
      <c r="P181" s="57" t="e">
        <f ca="true">+IF(AND(ISNUMBER(OFFSET('Water Data'!$G$5,0,10*ROW('Water Data'!G175))),'Data Summary'!CE181="Yes"),100-OFFSET('Water Data'!$G$5,0,10*ROW('Water Data'!G175)),NA())</f>
        <v>#N/A</v>
      </c>
      <c r="Q181" s="57" t="e">
        <f ca="true">+IF(AND(ISNUMBER(OFFSET('Water Data'!$G$7,0,10*ROW('Water Data'!G175))),'Data Summary'!CF181="Yes"),OFFSET('Water Data'!$G$7,0,10*ROW('Water Data'!G175)),NA())</f>
        <v>#N/A</v>
      </c>
      <c r="R181" s="57" t="e">
        <f ca="true">+IF(AND(ISNUMBER(OFFSET('Water Data'!$G$10,0,10*ROW('Water Data'!G175))),'Data Summary'!CG181="Yes"),OFFSET('Water Data'!$G$10,0,10*ROW('Water Data'!G175)),NA())</f>
        <v>#N/A</v>
      </c>
      <c r="S181" s="57" t="e">
        <f ca="true">+IF(AND(ISNUMBER(OFFSET('Water Data'!$H$5,0,10*ROW('Water Data'!H175))),'Data Summary'!CH181="Yes"),100-OFFSET('Water Data'!$H$5,0,10*ROW('Water Data'!H175)),NA())</f>
        <v>#N/A</v>
      </c>
      <c r="T181" s="57" t="e">
        <f ca="true">+IF(AND(ISNUMBER(OFFSET('Water Data'!$H$7,0,10*ROW('Water Data'!H175))),'Data Summary'!CI181="Yes"),OFFSET('Water Data'!$H$7,0,10*ROW('Water Data'!H175)),NA())</f>
        <v>#N/A</v>
      </c>
      <c r="U181" s="57" t="e">
        <f ca="true">+IF(AND(ISNUMBER(OFFSET('Water Data'!$H$10,0,10*ROW('Water Data'!H175))),'Data Summary'!CJ181="Yes"),OFFSET('Water Data'!$H$10,0,10*ROW('Water Data'!H175)),NA())</f>
        <v>#N/A</v>
      </c>
      <c r="V181" s="103" t="e">
        <f ca="true">+IF(AND(ISNUMBER(OFFSET('Sanitation Data'!$C$5,0,10*ROW('Sanitation Data'!C175))),'Data Summary'!CK181="Yes"),100-OFFSET('Sanitation Data'!$C$5,0,10*ROW('Sanitation Data'!C175)),NA())</f>
        <v>#N/A</v>
      </c>
      <c r="W181" s="103" t="e">
        <f ca="true">+IF(AND(ISNUMBER(OFFSET('Sanitation Data'!$C$7,0,10*ROW('Sanitation Data'!C175))),'Data Summary'!CL181="Yes"),OFFSET('Sanitation Data'!$C$7,0,10*ROW('Sanitation Data'!C175)),NA())</f>
        <v>#N/A</v>
      </c>
      <c r="X181" s="103" t="e">
        <f ca="true">+IF(AND(ISNUMBER(OFFSET('Sanitation Data'!$C$11,0,10*ROW('Sanitation Data'!C175))),'Data Summary'!CM181="Yes"),OFFSET('Sanitation Data'!$C$11,0,10*ROW('Sanitation Data'!C175)),NA())</f>
        <v>#N/A</v>
      </c>
      <c r="Y181" s="103" t="e">
        <f ca="true">+IF(AND(ISNUMBER(OFFSET('Sanitation Data'!$C$12,0,10*ROW('Sanitation Data'!C175))),'Data Summary'!CN181="Yes"),OFFSET('Sanitation Data'!$C$12,0,10*ROW('Sanitation Data'!C175)),NA())</f>
        <v>#N/A</v>
      </c>
      <c r="Z181" s="103" t="e">
        <f ca="true">+IF(AND(ISNUMBER(OFFSET('Sanitation Data'!$C$13,0,10*ROW('Sanitation Data'!C175))),'Data Summary'!CO181="Yes"),OFFSET('Sanitation Data'!$C$13,0,10*ROW('Sanitation Data'!C175)),NA())</f>
        <v>#N/A</v>
      </c>
      <c r="AA181" s="103" t="e">
        <f ca="true">+IF(AND(ISNUMBER(OFFSET('Sanitation Data'!$D$5,0,10*ROW('Sanitation Data'!D175))),'Data Summary'!CP181="Yes"),100-OFFSET('Sanitation Data'!$D$5,0,10*ROW('Sanitation Data'!D175)),NA())</f>
        <v>#N/A</v>
      </c>
      <c r="AB181" s="103" t="e">
        <f ca="true">+IF(AND(ISNUMBER(OFFSET('Sanitation Data'!$D$7,0,10*ROW('Sanitation Data'!D175))),'Data Summary'!CQ181="Yes"),OFFSET('Sanitation Data'!$D$7,0,10*ROW('Sanitation Data'!D175)),NA())</f>
        <v>#N/A</v>
      </c>
      <c r="AC181" s="103" t="e">
        <f ca="true">+IF(AND(ISNUMBER(OFFSET('Sanitation Data'!$D$11,0,10*ROW('Sanitation Data'!D175))),'Data Summary'!CR181="Yes"),OFFSET('Sanitation Data'!$D$11,0,10*ROW('Sanitation Data'!D175)),NA())</f>
        <v>#N/A</v>
      </c>
      <c r="AD181" s="103" t="e">
        <f ca="true">+IF(AND(ISNUMBER(OFFSET('Sanitation Data'!$D$12,0,10*ROW('Sanitation Data'!D175))),'Data Summary'!CS181="Yes"),OFFSET('Sanitation Data'!$D$12,0,10*ROW('Sanitation Data'!D175)),NA())</f>
        <v>#N/A</v>
      </c>
      <c r="AE181" s="103" t="e">
        <f ca="true">+IF(AND(ISNUMBER(OFFSET('Sanitation Data'!$D$13,0,10*ROW('Sanitation Data'!D175))),'Data Summary'!CT181="Yes"),OFFSET('Sanitation Data'!$D$13,0,10*ROW('Sanitation Data'!D175)),NA())</f>
        <v>#N/A</v>
      </c>
      <c r="AF181" s="103" t="e">
        <f ca="true">+IF(AND(ISNUMBER(OFFSET('Sanitation Data'!$E$5,0,10*ROW('Sanitation Data'!E175))),'Data Summary'!CU181="Yes"),100-OFFSET('Sanitation Data'!$E$5,0,10*ROW('Sanitation Data'!E175)),NA())</f>
        <v>#N/A</v>
      </c>
      <c r="AG181" s="103" t="e">
        <f ca="true">+IF(AND(ISNUMBER(OFFSET('Sanitation Data'!$E$7,0,10*ROW('Sanitation Data'!E175))),'Data Summary'!CV181="Yes"),OFFSET('Sanitation Data'!$E$7,0,10*ROW('Sanitation Data'!E175)),NA())</f>
        <v>#N/A</v>
      </c>
      <c r="AH181" s="103" t="e">
        <f ca="true">+IF(AND(ISNUMBER(OFFSET('Sanitation Data'!$E$11,0,10*ROW('Sanitation Data'!E175))),'Data Summary'!CW181="Yes"),OFFSET('Sanitation Data'!$E$11,0,10*ROW('Sanitation Data'!E175)),NA())</f>
        <v>#N/A</v>
      </c>
      <c r="AI181" s="103" t="e">
        <f ca="true">+IF(AND(ISNUMBER(OFFSET('Sanitation Data'!$E$12,0,10*ROW('Sanitation Data'!E175))),'Data Summary'!CX181="Yes"),OFFSET('Sanitation Data'!$E$12,0,10*ROW('Sanitation Data'!E175)),NA())</f>
        <v>#N/A</v>
      </c>
      <c r="AJ181" s="103" t="e">
        <f ca="true">+IF(AND(ISNUMBER(OFFSET('Sanitation Data'!$E$13,0,10*ROW('Sanitation Data'!E175))),'Data Summary'!CY181="Yes"),OFFSET('Sanitation Data'!$E$13,0,10*ROW('Sanitation Data'!E175)),NA())</f>
        <v>#N/A</v>
      </c>
      <c r="AK181" s="103" t="e">
        <f ca="true">+IF(AND(ISNUMBER(OFFSET('Sanitation Data'!$F$5,0,10*ROW('Sanitation Data'!F175))),'Data Summary'!CZ181="Yes"),100-OFFSET('Sanitation Data'!$F$5,0,10*ROW('Sanitation Data'!F175)),NA())</f>
        <v>#N/A</v>
      </c>
      <c r="AL181" s="103" t="e">
        <f ca="true">+IF(AND(ISNUMBER(OFFSET('Sanitation Data'!$F$7,0,10*ROW('Sanitation Data'!F175))),'Data Summary'!DA181="Yes"),OFFSET('Sanitation Data'!$F$7,0,10*ROW('Sanitation Data'!F175)),NA())</f>
        <v>#N/A</v>
      </c>
      <c r="AM181" s="103" t="e">
        <f ca="true">+IF(AND(ISNUMBER(OFFSET('Sanitation Data'!$F$11,0,10*ROW('Sanitation Data'!F175))),'Data Summary'!DB181="Yes"),OFFSET('Sanitation Data'!$F$11,0,10*ROW('Sanitation Data'!F175)),NA())</f>
        <v>#N/A</v>
      </c>
      <c r="AN181" s="103" t="e">
        <f ca="true">+IF(AND(ISNUMBER(OFFSET('Sanitation Data'!$F$12,0,10*ROW('Sanitation Data'!F175))),'Data Summary'!DC181="Yes"),OFFSET('Sanitation Data'!$F$12,0,10*ROW('Sanitation Data'!F175)),NA())</f>
        <v>#N/A</v>
      </c>
      <c r="AO181" s="103" t="e">
        <f ca="true">+IF(AND(ISNUMBER(OFFSET('Sanitation Data'!$F$13,0,10*ROW('Sanitation Data'!F175))),'Data Summary'!DD181="Yes"),OFFSET('Sanitation Data'!$F$13,0,10*ROW('Sanitation Data'!F175)),NA())</f>
        <v>#N/A</v>
      </c>
      <c r="AP181" s="103" t="e">
        <f ca="true">+IF(AND(ISNUMBER(OFFSET('Sanitation Data'!$G$5,0,10*ROW('Sanitation Data'!G175))),'Data Summary'!DE181="Yes"),100-OFFSET('Sanitation Data'!$G$5,0,10*ROW('Sanitation Data'!G175)),NA())</f>
        <v>#N/A</v>
      </c>
      <c r="AQ181" s="103" t="e">
        <f ca="true">+IF(AND(ISNUMBER(OFFSET('Sanitation Data'!$G$7,0,10*ROW('Sanitation Data'!G175))),'Data Summary'!DF181="Yes"),OFFSET('Sanitation Data'!$G$7,0,10*ROW('Sanitation Data'!G175)),NA())</f>
        <v>#N/A</v>
      </c>
      <c r="AR181" s="103" t="e">
        <f ca="true">+IF(AND(ISNUMBER(OFFSET('Sanitation Data'!$G$11,0,10*ROW('Sanitation Data'!G175))),'Data Summary'!DG181="Yes"),OFFSET('Sanitation Data'!$G$11,0,10*ROW('Sanitation Data'!G175)),NA())</f>
        <v>#N/A</v>
      </c>
      <c r="AS181" s="103" t="e">
        <f ca="true">+IF(AND(ISNUMBER(OFFSET('Sanitation Data'!$G$12,0,10*ROW('Sanitation Data'!G175))),'Data Summary'!DH181="Yes"),OFFSET('Sanitation Data'!$G$12,0,10*ROW('Sanitation Data'!G175)),NA())</f>
        <v>#N/A</v>
      </c>
      <c r="AT181" s="103" t="e">
        <f ca="true">+IF(AND(ISNUMBER(OFFSET('Sanitation Data'!$G$13,0,10*ROW('Sanitation Data'!G175))),'Data Summary'!DI181="Yes"),OFFSET('Sanitation Data'!$G$13,0,10*ROW('Sanitation Data'!G175)),NA())</f>
        <v>#N/A</v>
      </c>
      <c r="AU181" s="103" t="e">
        <f ca="true">+IF(AND(ISNUMBER(OFFSET('Sanitation Data'!$H$5,0,10*ROW('Sanitation Data'!H175))),'Data Summary'!DJ181="Yes"),100-OFFSET('Sanitation Data'!$H$5,0,10*ROW('Sanitation Data'!H175)),NA())</f>
        <v>#N/A</v>
      </c>
      <c r="AV181" s="103" t="e">
        <f ca="true">+IF(AND(ISNUMBER(OFFSET('Sanitation Data'!$H$7,0,10*ROW('Sanitation Data'!H175))),'Data Summary'!DK181="Yes"),OFFSET('Sanitation Data'!$H$7,0,10*ROW('Sanitation Data'!H175)),NA())</f>
        <v>#N/A</v>
      </c>
      <c r="AW181" s="103" t="e">
        <f ca="true">+IF(AND(ISNUMBER(OFFSET('Sanitation Data'!$H$11,0,10*ROW('Sanitation Data'!H175))),'Data Summary'!DL181="Yes"),OFFSET('Sanitation Data'!$H$11,0,10*ROW('Sanitation Data'!H175)),NA())</f>
        <v>#N/A</v>
      </c>
      <c r="AX181" s="103" t="e">
        <f ca="true">+IF(AND(ISNUMBER(OFFSET('Sanitation Data'!$H$12,0,10*ROW('Sanitation Data'!H175))),'Data Summary'!DM181="Yes"),OFFSET('Sanitation Data'!$H$12,0,10*ROW('Sanitation Data'!H175)),NA())</f>
        <v>#N/A</v>
      </c>
      <c r="AY181" s="103" t="e">
        <f ca="true">+IF(AND(ISNUMBER(OFFSET('Sanitation Data'!$H$13,0,10*ROW('Sanitation Data'!H175))),'Data Summary'!DN181="Yes"),OFFSET('Sanitation Data'!$H$13,0,10*ROW('Sanitation Data'!H175)),NA())</f>
        <v>#N/A</v>
      </c>
      <c r="AZ181" s="108" t="e">
        <f ca="true">+IF(AND(ISNUMBER(OFFSET('Hygiene Data'!$C$6,0,10*ROW('Hygiene Data'!C175))),'Data Summary'!DO181="Yes"),OFFSET('Hygiene Data'!$C$6,0,10*ROW('Hygiene Data'!C175)),NA())</f>
        <v>#N/A</v>
      </c>
      <c r="BA181" s="108" t="e">
        <f ca="true">+IF(AND(ISNUMBER(OFFSET('Hygiene Data'!$C$8,0,10*ROW('Hygiene Data'!C175))),'Data Summary'!DP181="Yes"),OFFSET('Hygiene Data'!$C$8,0,10*ROW('Hygiene Data'!C175)),NA())</f>
        <v>#N/A</v>
      </c>
      <c r="BB181" s="108" t="e">
        <f ca="true">+IF(AND(ISNUMBER(OFFSET('Hygiene Data'!$C$10,0,10*ROW('Hygiene Data'!C175))),'Data Summary'!DQ181="Yes"),OFFSET('Hygiene Data'!$C$10,0,10*ROW('Hygiene Data'!C175)),NA())</f>
        <v>#N/A</v>
      </c>
      <c r="BC181" s="108" t="e">
        <f ca="true">+IF(AND(ISNUMBER(OFFSET('Hygiene Data'!$D$6,0,10*ROW('Hygiene Data'!D175))),'Data Summary'!DR181="Yes"),OFFSET('Hygiene Data'!$D$6,0,10*ROW('Hygiene Data'!D175)),NA())</f>
        <v>#N/A</v>
      </c>
      <c r="BD181" s="108" t="e">
        <f ca="true">+IF(AND(ISNUMBER(OFFSET('Hygiene Data'!$D$8,0,10*ROW('Hygiene Data'!D175))),'Data Summary'!DS181="Yes"),OFFSET('Hygiene Data'!$D$8,0,10*ROW('Hygiene Data'!D175)),NA())</f>
        <v>#N/A</v>
      </c>
      <c r="BE181" s="108" t="e">
        <f ca="true">+IF(AND(ISNUMBER(OFFSET('Hygiene Data'!$D$10,0,10*ROW('Hygiene Data'!D175))),'Data Summary'!DT181="Yes"),OFFSET('Hygiene Data'!$D$10,0,10*ROW('Hygiene Data'!D175)),NA())</f>
        <v>#N/A</v>
      </c>
      <c r="BF181" s="108" t="e">
        <f ca="true">+IF(AND(ISNUMBER(OFFSET('Hygiene Data'!$E$6,0,10*ROW('Hygiene Data'!E175))),'Data Summary'!DU181="Yes"),OFFSET('Hygiene Data'!$E$6,0,10*ROW('Hygiene Data'!E175)),NA())</f>
        <v>#N/A</v>
      </c>
      <c r="BG181" s="108" t="e">
        <f ca="true">+IF(AND(ISNUMBER(OFFSET('Hygiene Data'!$E$8,0,10*ROW('Hygiene Data'!E175))),'Data Summary'!DV181="Yes"),OFFSET('Hygiene Data'!$E$8,0,10*ROW('Hygiene Data'!E175)),NA())</f>
        <v>#N/A</v>
      </c>
      <c r="BH181" s="108" t="e">
        <f ca="true">+IF(AND(ISNUMBER(OFFSET('Hygiene Data'!$E$10,0,10*ROW('Hygiene Data'!E175))),'Data Summary'!DW181="Yes"),OFFSET('Hygiene Data'!$E$10,0,10*ROW('Hygiene Data'!E175)),NA())</f>
        <v>#N/A</v>
      </c>
      <c r="BI181" s="108" t="e">
        <f ca="true">+IF(AND(ISNUMBER(OFFSET('Hygiene Data'!$F$6,0,10*ROW('Hygiene Data'!F175))),'Data Summary'!DX181="Yes"),OFFSET('Hygiene Data'!$F$6,0,10*ROW('Hygiene Data'!F175)),NA())</f>
        <v>#N/A</v>
      </c>
      <c r="BJ181" s="108" t="e">
        <f ca="true">+IF(AND(ISNUMBER(OFFSET('Hygiene Data'!$F$8,0,10*ROW('Hygiene Data'!F175))),'Data Summary'!DY181="Yes"),OFFSET('Hygiene Data'!$F$8,0,10*ROW('Hygiene Data'!F175)),NA())</f>
        <v>#N/A</v>
      </c>
      <c r="BK181" s="108" t="e">
        <f ca="true">+IF(AND(ISNUMBER(OFFSET('Hygiene Data'!$F$10,0,10*ROW('Hygiene Data'!F175))),'Data Summary'!DZ181="Yes"),OFFSET('Hygiene Data'!$F$10,0,10*ROW('Hygiene Data'!F175)),NA())</f>
        <v>#N/A</v>
      </c>
      <c r="BL181" s="108" t="e">
        <f ca="true">+IF(AND(ISNUMBER(OFFSET('Hygiene Data'!$G$6,0,10*ROW('Hygiene Data'!G175))),'Data Summary'!EA181="Yes"),OFFSET('Hygiene Data'!$G$6,0,10*ROW('Hygiene Data'!G175)),NA())</f>
        <v>#N/A</v>
      </c>
      <c r="BM181" s="108" t="e">
        <f ca="true">+IF(AND(ISNUMBER(OFFSET('Hygiene Data'!$G$8,0,10*ROW('Hygiene Data'!G175))),'Data Summary'!EB181="Yes"),OFFSET('Hygiene Data'!$G$8,0,10*ROW('Hygiene Data'!G175)),NA())</f>
        <v>#N/A</v>
      </c>
      <c r="BN181" s="108" t="e">
        <f ca="true">+IF(AND(ISNUMBER(OFFSET('Hygiene Data'!$G$10,0,10*ROW('Hygiene Data'!G175))),'Data Summary'!EC181="Yes"),OFFSET('Hygiene Data'!$G$10,0,10*ROW('Hygiene Data'!G175)),NA())</f>
        <v>#N/A</v>
      </c>
      <c r="BO181" s="108" t="e">
        <f ca="true">+IF(AND(ISNUMBER(OFFSET('Hygiene Data'!$H$6,0,10*ROW('Hygiene Data'!H175))),'Data Summary'!ED181="Yes"),OFFSET('Hygiene Data'!$H$6,0,10*ROW('Hygiene Data'!H175)),NA())</f>
        <v>#N/A</v>
      </c>
      <c r="BP181" s="108" t="e">
        <f ca="true">+IF(AND(ISNUMBER(OFFSET('Hygiene Data'!$H$8,0,10*ROW('Hygiene Data'!H175))),'Data Summary'!EE181="Yes"),OFFSET('Hygiene Data'!$H$8,0,10*ROW('Hygiene Data'!H175)),NA())</f>
        <v>#N/A</v>
      </c>
      <c r="BQ181" s="108" t="e">
        <f ca="true">+IF(AND(ISNUMBER(OFFSET('Hygiene Data'!$H$10,0,10*ROW('Hygiene Data'!H175))),'Data Summary'!EF181="Yes"),OFFSET('Hygiene Data'!$H$10,0,10*ROW('Hygiene Data'!H175)),NA())</f>
        <v>#N/A</v>
      </c>
    </row>
    <row r="182" x14ac:dyDescent="0.2">
      <c r="A182" s="56" t="e">
        <f ca="true">+IF(OFFSET('Water Data'!$B$1,0,10*ROW('Water Data'!B176))="",NA(),OFFSET('Water Data'!$B$1,0,10*ROW('Water Data'!B176)))</f>
        <v>#N/A</v>
      </c>
      <c r="B182" s="56" t="e">
        <f ca="true">+IF(OFFSET('Water Data'!$A$3,0,10*ROW('Water Data'!A179))="",NA(),OFFSET('Water Data'!$A$3,0,10*ROW('Water Data'!A179)))</f>
        <v>#N/A</v>
      </c>
      <c r="C182" s="56" t="e">
        <f ca="true">+IF(OFFSET('Water Data'!$C$3,0,10*ROW('Water Data'!C179))="",NA(),OFFSET('Water Data'!$C$3,0,10*ROW('Water Data'!C179)))</f>
        <v>#N/A</v>
      </c>
      <c r="D182" s="57" t="e">
        <f ca="true">+IF(AND(ISNUMBER(OFFSET('Water Data'!$C$5,0,10*ROW('Water Data'!C176))),'Data Summary'!BS182="Yes"),100-OFFSET('Water Data'!$C$5,0,10*ROW('Water Data'!C176)),NA())</f>
        <v>#N/A</v>
      </c>
      <c r="E182" s="57" t="e">
        <f ca="true">+IF(AND(ISNUMBER(OFFSET('Water Data'!$C$7,0,10*ROW('Water Data'!C176))),'Data Summary'!BT182="Yes"),OFFSET('Water Data'!$C$7,0,10*ROW('Water Data'!C176)),NA())</f>
        <v>#N/A</v>
      </c>
      <c r="F182" s="57" t="e">
        <f ca="true">+IF(AND(ISNUMBER(OFFSET('Water Data'!$C$10,0,10*ROW('Water Data'!C176))),'Data Summary'!BU182="Yes"),OFFSET('Water Data'!$C$10,0,10*ROW('Water Data'!C176)),NA())</f>
        <v>#N/A</v>
      </c>
      <c r="G182" s="57" t="e">
        <f ca="true">+IF(AND(ISNUMBER(OFFSET('Water Data'!$D$5,0,10*ROW('Water Data'!D176))),'Data Summary'!BV182="Yes"),100-OFFSET('Water Data'!$D$5,0,10*ROW('Water Data'!D176)),NA())</f>
        <v>#N/A</v>
      </c>
      <c r="H182" s="57" t="e">
        <f ca="true">+IF(AND(ISNUMBER(OFFSET('Water Data'!$D$7,0,10*ROW('Water Data'!D176))),'Data Summary'!BW182="Yes"),OFFSET('Water Data'!$D$7,0,10*ROW('Water Data'!D176)),NA())</f>
        <v>#N/A</v>
      </c>
      <c r="I182" s="57" t="e">
        <f ca="true">+IF(AND(ISNUMBER(OFFSET('Water Data'!$D$10,0,10*ROW('Water Data'!D176))),'Data Summary'!BX182="Yes"),OFFSET('Water Data'!$D$10,0,10*ROW('Water Data'!D176)),NA())</f>
        <v>#N/A</v>
      </c>
      <c r="J182" s="57" t="e">
        <f ca="true">+IF(AND(ISNUMBER(OFFSET('Water Data'!$E$5,0,10*ROW('Water Data'!E176))),'Data Summary'!BY182="Yes"),100-OFFSET('Water Data'!$E$5,0,10*ROW('Water Data'!E176)),NA())</f>
        <v>#N/A</v>
      </c>
      <c r="K182" s="57" t="e">
        <f ca="true">+IF(AND(ISNUMBER(OFFSET('Water Data'!$E$7,0,10*ROW('Water Data'!E176))),'Data Summary'!BZ182="Yes"),OFFSET('Water Data'!$E$7,0,10*ROW('Water Data'!E176)),NA())</f>
        <v>#N/A</v>
      </c>
      <c r="L182" s="57" t="e">
        <f ca="true">+IF(AND(ISNUMBER(OFFSET('Water Data'!$E$10,0,10*ROW('Water Data'!E176))),'Data Summary'!CA182="Yes"),OFFSET('Water Data'!$E$10,0,10*ROW('Water Data'!E176)),NA())</f>
        <v>#N/A</v>
      </c>
      <c r="M182" s="57" t="e">
        <f ca="true">+IF(AND(ISNUMBER(OFFSET('Water Data'!$F$5,0,10*ROW('Water Data'!F176))),'Data Summary'!CB182="Yes"),100-OFFSET('Water Data'!$F$5,0,10*ROW('Water Data'!F176)),NA())</f>
        <v>#N/A</v>
      </c>
      <c r="N182" s="57" t="e">
        <f ca="true">+IF(AND(ISNUMBER(OFFSET('Water Data'!$F$7,0,10*ROW('Water Data'!F176))),'Data Summary'!CC182="Yes"),OFFSET('Water Data'!$F$7,0,10*ROW('Water Data'!F176)),NA())</f>
        <v>#N/A</v>
      </c>
      <c r="O182" s="57" t="e">
        <f ca="true">+IF(AND(ISNUMBER(OFFSET('Water Data'!$F$10,0,10*ROW('Water Data'!F176))),'Data Summary'!CD182="Yes"),OFFSET('Water Data'!$F$10,0,10*ROW('Water Data'!F176)),NA())</f>
        <v>#N/A</v>
      </c>
      <c r="P182" s="57" t="e">
        <f ca="true">+IF(AND(ISNUMBER(OFFSET('Water Data'!$G$5,0,10*ROW('Water Data'!G176))),'Data Summary'!CE182="Yes"),100-OFFSET('Water Data'!$G$5,0,10*ROW('Water Data'!G176)),NA())</f>
        <v>#N/A</v>
      </c>
      <c r="Q182" s="57" t="e">
        <f ca="true">+IF(AND(ISNUMBER(OFFSET('Water Data'!$G$7,0,10*ROW('Water Data'!G176))),'Data Summary'!CF182="Yes"),OFFSET('Water Data'!$G$7,0,10*ROW('Water Data'!G176)),NA())</f>
        <v>#N/A</v>
      </c>
      <c r="R182" s="57" t="e">
        <f ca="true">+IF(AND(ISNUMBER(OFFSET('Water Data'!$G$10,0,10*ROW('Water Data'!G176))),'Data Summary'!CG182="Yes"),OFFSET('Water Data'!$G$10,0,10*ROW('Water Data'!G176)),NA())</f>
        <v>#N/A</v>
      </c>
      <c r="S182" s="57" t="e">
        <f ca="true">+IF(AND(ISNUMBER(OFFSET('Water Data'!$H$5,0,10*ROW('Water Data'!H176))),'Data Summary'!CH182="Yes"),100-OFFSET('Water Data'!$H$5,0,10*ROW('Water Data'!H176)),NA())</f>
        <v>#N/A</v>
      </c>
      <c r="T182" s="57" t="e">
        <f ca="true">+IF(AND(ISNUMBER(OFFSET('Water Data'!$H$7,0,10*ROW('Water Data'!H176))),'Data Summary'!CI182="Yes"),OFFSET('Water Data'!$H$7,0,10*ROW('Water Data'!H176)),NA())</f>
        <v>#N/A</v>
      </c>
      <c r="U182" s="57" t="e">
        <f ca="true">+IF(AND(ISNUMBER(OFFSET('Water Data'!$H$10,0,10*ROW('Water Data'!H176))),'Data Summary'!CJ182="Yes"),OFFSET('Water Data'!$H$10,0,10*ROW('Water Data'!H176)),NA())</f>
        <v>#N/A</v>
      </c>
      <c r="V182" s="103" t="e">
        <f ca="true">+IF(AND(ISNUMBER(OFFSET('Sanitation Data'!$C$5,0,10*ROW('Sanitation Data'!C176))),'Data Summary'!CK182="Yes"),100-OFFSET('Sanitation Data'!$C$5,0,10*ROW('Sanitation Data'!C176)),NA())</f>
        <v>#N/A</v>
      </c>
      <c r="W182" s="103" t="e">
        <f ca="true">+IF(AND(ISNUMBER(OFFSET('Sanitation Data'!$C$7,0,10*ROW('Sanitation Data'!C176))),'Data Summary'!CL182="Yes"),OFFSET('Sanitation Data'!$C$7,0,10*ROW('Sanitation Data'!C176)),NA())</f>
        <v>#N/A</v>
      </c>
      <c r="X182" s="103" t="e">
        <f ca="true">+IF(AND(ISNUMBER(OFFSET('Sanitation Data'!$C$11,0,10*ROW('Sanitation Data'!C176))),'Data Summary'!CM182="Yes"),OFFSET('Sanitation Data'!$C$11,0,10*ROW('Sanitation Data'!C176)),NA())</f>
        <v>#N/A</v>
      </c>
      <c r="Y182" s="103" t="e">
        <f ca="true">+IF(AND(ISNUMBER(OFFSET('Sanitation Data'!$C$12,0,10*ROW('Sanitation Data'!C176))),'Data Summary'!CN182="Yes"),OFFSET('Sanitation Data'!$C$12,0,10*ROW('Sanitation Data'!C176)),NA())</f>
        <v>#N/A</v>
      </c>
      <c r="Z182" s="103" t="e">
        <f ca="true">+IF(AND(ISNUMBER(OFFSET('Sanitation Data'!$C$13,0,10*ROW('Sanitation Data'!C176))),'Data Summary'!CO182="Yes"),OFFSET('Sanitation Data'!$C$13,0,10*ROW('Sanitation Data'!C176)),NA())</f>
        <v>#N/A</v>
      </c>
      <c r="AA182" s="103" t="e">
        <f ca="true">+IF(AND(ISNUMBER(OFFSET('Sanitation Data'!$D$5,0,10*ROW('Sanitation Data'!D176))),'Data Summary'!CP182="Yes"),100-OFFSET('Sanitation Data'!$D$5,0,10*ROW('Sanitation Data'!D176)),NA())</f>
        <v>#N/A</v>
      </c>
      <c r="AB182" s="103" t="e">
        <f ca="true">+IF(AND(ISNUMBER(OFFSET('Sanitation Data'!$D$7,0,10*ROW('Sanitation Data'!D176))),'Data Summary'!CQ182="Yes"),OFFSET('Sanitation Data'!$D$7,0,10*ROW('Sanitation Data'!D176)),NA())</f>
        <v>#N/A</v>
      </c>
      <c r="AC182" s="103" t="e">
        <f ca="true">+IF(AND(ISNUMBER(OFFSET('Sanitation Data'!$D$11,0,10*ROW('Sanitation Data'!D176))),'Data Summary'!CR182="Yes"),OFFSET('Sanitation Data'!$D$11,0,10*ROW('Sanitation Data'!D176)),NA())</f>
        <v>#N/A</v>
      </c>
      <c r="AD182" s="103" t="e">
        <f ca="true">+IF(AND(ISNUMBER(OFFSET('Sanitation Data'!$D$12,0,10*ROW('Sanitation Data'!D176))),'Data Summary'!CS182="Yes"),OFFSET('Sanitation Data'!$D$12,0,10*ROW('Sanitation Data'!D176)),NA())</f>
        <v>#N/A</v>
      </c>
      <c r="AE182" s="103" t="e">
        <f ca="true">+IF(AND(ISNUMBER(OFFSET('Sanitation Data'!$D$13,0,10*ROW('Sanitation Data'!D176))),'Data Summary'!CT182="Yes"),OFFSET('Sanitation Data'!$D$13,0,10*ROW('Sanitation Data'!D176)),NA())</f>
        <v>#N/A</v>
      </c>
      <c r="AF182" s="103" t="e">
        <f ca="true">+IF(AND(ISNUMBER(OFFSET('Sanitation Data'!$E$5,0,10*ROW('Sanitation Data'!E176))),'Data Summary'!CU182="Yes"),100-OFFSET('Sanitation Data'!$E$5,0,10*ROW('Sanitation Data'!E176)),NA())</f>
        <v>#N/A</v>
      </c>
      <c r="AG182" s="103" t="e">
        <f ca="true">+IF(AND(ISNUMBER(OFFSET('Sanitation Data'!$E$7,0,10*ROW('Sanitation Data'!E176))),'Data Summary'!CV182="Yes"),OFFSET('Sanitation Data'!$E$7,0,10*ROW('Sanitation Data'!E176)),NA())</f>
        <v>#N/A</v>
      </c>
      <c r="AH182" s="103" t="e">
        <f ca="true">+IF(AND(ISNUMBER(OFFSET('Sanitation Data'!$E$11,0,10*ROW('Sanitation Data'!E176))),'Data Summary'!CW182="Yes"),OFFSET('Sanitation Data'!$E$11,0,10*ROW('Sanitation Data'!E176)),NA())</f>
        <v>#N/A</v>
      </c>
      <c r="AI182" s="103" t="e">
        <f ca="true">+IF(AND(ISNUMBER(OFFSET('Sanitation Data'!$E$12,0,10*ROW('Sanitation Data'!E176))),'Data Summary'!CX182="Yes"),OFFSET('Sanitation Data'!$E$12,0,10*ROW('Sanitation Data'!E176)),NA())</f>
        <v>#N/A</v>
      </c>
      <c r="AJ182" s="103" t="e">
        <f ca="true">+IF(AND(ISNUMBER(OFFSET('Sanitation Data'!$E$13,0,10*ROW('Sanitation Data'!E176))),'Data Summary'!CY182="Yes"),OFFSET('Sanitation Data'!$E$13,0,10*ROW('Sanitation Data'!E176)),NA())</f>
        <v>#N/A</v>
      </c>
      <c r="AK182" s="103" t="e">
        <f ca="true">+IF(AND(ISNUMBER(OFFSET('Sanitation Data'!$F$5,0,10*ROW('Sanitation Data'!F176))),'Data Summary'!CZ182="Yes"),100-OFFSET('Sanitation Data'!$F$5,0,10*ROW('Sanitation Data'!F176)),NA())</f>
        <v>#N/A</v>
      </c>
      <c r="AL182" s="103" t="e">
        <f ca="true">+IF(AND(ISNUMBER(OFFSET('Sanitation Data'!$F$7,0,10*ROW('Sanitation Data'!F176))),'Data Summary'!DA182="Yes"),OFFSET('Sanitation Data'!$F$7,0,10*ROW('Sanitation Data'!F176)),NA())</f>
        <v>#N/A</v>
      </c>
      <c r="AM182" s="103" t="e">
        <f ca="true">+IF(AND(ISNUMBER(OFFSET('Sanitation Data'!$F$11,0,10*ROW('Sanitation Data'!F176))),'Data Summary'!DB182="Yes"),OFFSET('Sanitation Data'!$F$11,0,10*ROW('Sanitation Data'!F176)),NA())</f>
        <v>#N/A</v>
      </c>
      <c r="AN182" s="103" t="e">
        <f ca="true">+IF(AND(ISNUMBER(OFFSET('Sanitation Data'!$F$12,0,10*ROW('Sanitation Data'!F176))),'Data Summary'!DC182="Yes"),OFFSET('Sanitation Data'!$F$12,0,10*ROW('Sanitation Data'!F176)),NA())</f>
        <v>#N/A</v>
      </c>
      <c r="AO182" s="103" t="e">
        <f ca="true">+IF(AND(ISNUMBER(OFFSET('Sanitation Data'!$F$13,0,10*ROW('Sanitation Data'!F176))),'Data Summary'!DD182="Yes"),OFFSET('Sanitation Data'!$F$13,0,10*ROW('Sanitation Data'!F176)),NA())</f>
        <v>#N/A</v>
      </c>
      <c r="AP182" s="103" t="e">
        <f ca="true">+IF(AND(ISNUMBER(OFFSET('Sanitation Data'!$G$5,0,10*ROW('Sanitation Data'!G176))),'Data Summary'!DE182="Yes"),100-OFFSET('Sanitation Data'!$G$5,0,10*ROW('Sanitation Data'!G176)),NA())</f>
        <v>#N/A</v>
      </c>
      <c r="AQ182" s="103" t="e">
        <f ca="true">+IF(AND(ISNUMBER(OFFSET('Sanitation Data'!$G$7,0,10*ROW('Sanitation Data'!G176))),'Data Summary'!DF182="Yes"),OFFSET('Sanitation Data'!$G$7,0,10*ROW('Sanitation Data'!G176)),NA())</f>
        <v>#N/A</v>
      </c>
      <c r="AR182" s="103" t="e">
        <f ca="true">+IF(AND(ISNUMBER(OFFSET('Sanitation Data'!$G$11,0,10*ROW('Sanitation Data'!G176))),'Data Summary'!DG182="Yes"),OFFSET('Sanitation Data'!$G$11,0,10*ROW('Sanitation Data'!G176)),NA())</f>
        <v>#N/A</v>
      </c>
      <c r="AS182" s="103" t="e">
        <f ca="true">+IF(AND(ISNUMBER(OFFSET('Sanitation Data'!$G$12,0,10*ROW('Sanitation Data'!G176))),'Data Summary'!DH182="Yes"),OFFSET('Sanitation Data'!$G$12,0,10*ROW('Sanitation Data'!G176)),NA())</f>
        <v>#N/A</v>
      </c>
      <c r="AT182" s="103" t="e">
        <f ca="true">+IF(AND(ISNUMBER(OFFSET('Sanitation Data'!$G$13,0,10*ROW('Sanitation Data'!G176))),'Data Summary'!DI182="Yes"),OFFSET('Sanitation Data'!$G$13,0,10*ROW('Sanitation Data'!G176)),NA())</f>
        <v>#N/A</v>
      </c>
      <c r="AU182" s="103" t="e">
        <f ca="true">+IF(AND(ISNUMBER(OFFSET('Sanitation Data'!$H$5,0,10*ROW('Sanitation Data'!H176))),'Data Summary'!DJ182="Yes"),100-OFFSET('Sanitation Data'!$H$5,0,10*ROW('Sanitation Data'!H176)),NA())</f>
        <v>#N/A</v>
      </c>
      <c r="AV182" s="103" t="e">
        <f ca="true">+IF(AND(ISNUMBER(OFFSET('Sanitation Data'!$H$7,0,10*ROW('Sanitation Data'!H176))),'Data Summary'!DK182="Yes"),OFFSET('Sanitation Data'!$H$7,0,10*ROW('Sanitation Data'!H176)),NA())</f>
        <v>#N/A</v>
      </c>
      <c r="AW182" s="103" t="e">
        <f ca="true">+IF(AND(ISNUMBER(OFFSET('Sanitation Data'!$H$11,0,10*ROW('Sanitation Data'!H176))),'Data Summary'!DL182="Yes"),OFFSET('Sanitation Data'!$H$11,0,10*ROW('Sanitation Data'!H176)),NA())</f>
        <v>#N/A</v>
      </c>
      <c r="AX182" s="103" t="e">
        <f ca="true">+IF(AND(ISNUMBER(OFFSET('Sanitation Data'!$H$12,0,10*ROW('Sanitation Data'!H176))),'Data Summary'!DM182="Yes"),OFFSET('Sanitation Data'!$H$12,0,10*ROW('Sanitation Data'!H176)),NA())</f>
        <v>#N/A</v>
      </c>
      <c r="AY182" s="103" t="e">
        <f ca="true">+IF(AND(ISNUMBER(OFFSET('Sanitation Data'!$H$13,0,10*ROW('Sanitation Data'!H176))),'Data Summary'!DN182="Yes"),OFFSET('Sanitation Data'!$H$13,0,10*ROW('Sanitation Data'!H176)),NA())</f>
        <v>#N/A</v>
      </c>
      <c r="AZ182" s="108" t="e">
        <f ca="true">+IF(AND(ISNUMBER(OFFSET('Hygiene Data'!$C$6,0,10*ROW('Hygiene Data'!C176))),'Data Summary'!DO182="Yes"),OFFSET('Hygiene Data'!$C$6,0,10*ROW('Hygiene Data'!C176)),NA())</f>
        <v>#N/A</v>
      </c>
      <c r="BA182" s="108" t="e">
        <f ca="true">+IF(AND(ISNUMBER(OFFSET('Hygiene Data'!$C$8,0,10*ROW('Hygiene Data'!C176))),'Data Summary'!DP182="Yes"),OFFSET('Hygiene Data'!$C$8,0,10*ROW('Hygiene Data'!C176)),NA())</f>
        <v>#N/A</v>
      </c>
      <c r="BB182" s="108" t="e">
        <f ca="true">+IF(AND(ISNUMBER(OFFSET('Hygiene Data'!$C$10,0,10*ROW('Hygiene Data'!C176))),'Data Summary'!DQ182="Yes"),OFFSET('Hygiene Data'!$C$10,0,10*ROW('Hygiene Data'!C176)),NA())</f>
        <v>#N/A</v>
      </c>
      <c r="BC182" s="108" t="e">
        <f ca="true">+IF(AND(ISNUMBER(OFFSET('Hygiene Data'!$D$6,0,10*ROW('Hygiene Data'!D176))),'Data Summary'!DR182="Yes"),OFFSET('Hygiene Data'!$D$6,0,10*ROW('Hygiene Data'!D176)),NA())</f>
        <v>#N/A</v>
      </c>
      <c r="BD182" s="108" t="e">
        <f ca="true">+IF(AND(ISNUMBER(OFFSET('Hygiene Data'!$D$8,0,10*ROW('Hygiene Data'!D176))),'Data Summary'!DS182="Yes"),OFFSET('Hygiene Data'!$D$8,0,10*ROW('Hygiene Data'!D176)),NA())</f>
        <v>#N/A</v>
      </c>
      <c r="BE182" s="108" t="e">
        <f ca="true">+IF(AND(ISNUMBER(OFFSET('Hygiene Data'!$D$10,0,10*ROW('Hygiene Data'!D176))),'Data Summary'!DT182="Yes"),OFFSET('Hygiene Data'!$D$10,0,10*ROW('Hygiene Data'!D176)),NA())</f>
        <v>#N/A</v>
      </c>
      <c r="BF182" s="108" t="e">
        <f ca="true">+IF(AND(ISNUMBER(OFFSET('Hygiene Data'!$E$6,0,10*ROW('Hygiene Data'!E176))),'Data Summary'!DU182="Yes"),OFFSET('Hygiene Data'!$E$6,0,10*ROW('Hygiene Data'!E176)),NA())</f>
        <v>#N/A</v>
      </c>
      <c r="BG182" s="108" t="e">
        <f ca="true">+IF(AND(ISNUMBER(OFFSET('Hygiene Data'!$E$8,0,10*ROW('Hygiene Data'!E176))),'Data Summary'!DV182="Yes"),OFFSET('Hygiene Data'!$E$8,0,10*ROW('Hygiene Data'!E176)),NA())</f>
        <v>#N/A</v>
      </c>
      <c r="BH182" s="108" t="e">
        <f ca="true">+IF(AND(ISNUMBER(OFFSET('Hygiene Data'!$E$10,0,10*ROW('Hygiene Data'!E176))),'Data Summary'!DW182="Yes"),OFFSET('Hygiene Data'!$E$10,0,10*ROW('Hygiene Data'!E176)),NA())</f>
        <v>#N/A</v>
      </c>
      <c r="BI182" s="108" t="e">
        <f ca="true">+IF(AND(ISNUMBER(OFFSET('Hygiene Data'!$F$6,0,10*ROW('Hygiene Data'!F176))),'Data Summary'!DX182="Yes"),OFFSET('Hygiene Data'!$F$6,0,10*ROW('Hygiene Data'!F176)),NA())</f>
        <v>#N/A</v>
      </c>
      <c r="BJ182" s="108" t="e">
        <f ca="true">+IF(AND(ISNUMBER(OFFSET('Hygiene Data'!$F$8,0,10*ROW('Hygiene Data'!F176))),'Data Summary'!DY182="Yes"),OFFSET('Hygiene Data'!$F$8,0,10*ROW('Hygiene Data'!F176)),NA())</f>
        <v>#N/A</v>
      </c>
      <c r="BK182" s="108" t="e">
        <f ca="true">+IF(AND(ISNUMBER(OFFSET('Hygiene Data'!$F$10,0,10*ROW('Hygiene Data'!F176))),'Data Summary'!DZ182="Yes"),OFFSET('Hygiene Data'!$F$10,0,10*ROW('Hygiene Data'!F176)),NA())</f>
        <v>#N/A</v>
      </c>
      <c r="BL182" s="108" t="e">
        <f ca="true">+IF(AND(ISNUMBER(OFFSET('Hygiene Data'!$G$6,0,10*ROW('Hygiene Data'!G176))),'Data Summary'!EA182="Yes"),OFFSET('Hygiene Data'!$G$6,0,10*ROW('Hygiene Data'!G176)),NA())</f>
        <v>#N/A</v>
      </c>
      <c r="BM182" s="108" t="e">
        <f ca="true">+IF(AND(ISNUMBER(OFFSET('Hygiene Data'!$G$8,0,10*ROW('Hygiene Data'!G176))),'Data Summary'!EB182="Yes"),OFFSET('Hygiene Data'!$G$8,0,10*ROW('Hygiene Data'!G176)),NA())</f>
        <v>#N/A</v>
      </c>
      <c r="BN182" s="108" t="e">
        <f ca="true">+IF(AND(ISNUMBER(OFFSET('Hygiene Data'!$G$10,0,10*ROW('Hygiene Data'!G176))),'Data Summary'!EC182="Yes"),OFFSET('Hygiene Data'!$G$10,0,10*ROW('Hygiene Data'!G176)),NA())</f>
        <v>#N/A</v>
      </c>
      <c r="BO182" s="108" t="e">
        <f ca="true">+IF(AND(ISNUMBER(OFFSET('Hygiene Data'!$H$6,0,10*ROW('Hygiene Data'!H176))),'Data Summary'!ED182="Yes"),OFFSET('Hygiene Data'!$H$6,0,10*ROW('Hygiene Data'!H176)),NA())</f>
        <v>#N/A</v>
      </c>
      <c r="BP182" s="108" t="e">
        <f ca="true">+IF(AND(ISNUMBER(OFFSET('Hygiene Data'!$H$8,0,10*ROW('Hygiene Data'!H176))),'Data Summary'!EE182="Yes"),OFFSET('Hygiene Data'!$H$8,0,10*ROW('Hygiene Data'!H176)),NA())</f>
        <v>#N/A</v>
      </c>
      <c r="BQ182" s="108" t="e">
        <f ca="true">+IF(AND(ISNUMBER(OFFSET('Hygiene Data'!$H$10,0,10*ROW('Hygiene Data'!H176))),'Data Summary'!EF182="Yes"),OFFSET('Hygiene Data'!$H$10,0,10*ROW('Hygiene Data'!H176)),NA())</f>
        <v>#N/A</v>
      </c>
    </row>
    <row r="183" x14ac:dyDescent="0.2">
      <c r="A183" s="56" t="e">
        <f ca="true">+IF(OFFSET('Water Data'!$B$1,0,10*ROW('Water Data'!B177))="",NA(),OFFSET('Water Data'!$B$1,0,10*ROW('Water Data'!B177)))</f>
        <v>#N/A</v>
      </c>
      <c r="B183" s="56" t="e">
        <f ca="true">+IF(OFFSET('Water Data'!$A$3,0,10*ROW('Water Data'!A180))="",NA(),OFFSET('Water Data'!$A$3,0,10*ROW('Water Data'!A180)))</f>
        <v>#N/A</v>
      </c>
      <c r="C183" s="56" t="e">
        <f ca="true">+IF(OFFSET('Water Data'!$C$3,0,10*ROW('Water Data'!C180))="",NA(),OFFSET('Water Data'!$C$3,0,10*ROW('Water Data'!C180)))</f>
        <v>#N/A</v>
      </c>
      <c r="D183" s="57" t="e">
        <f ca="true">+IF(AND(ISNUMBER(OFFSET('Water Data'!$C$5,0,10*ROW('Water Data'!C177))),'Data Summary'!BS183="Yes"),100-OFFSET('Water Data'!$C$5,0,10*ROW('Water Data'!C177)),NA())</f>
        <v>#N/A</v>
      </c>
      <c r="E183" s="57" t="e">
        <f ca="true">+IF(AND(ISNUMBER(OFFSET('Water Data'!$C$7,0,10*ROW('Water Data'!C177))),'Data Summary'!BT183="Yes"),OFFSET('Water Data'!$C$7,0,10*ROW('Water Data'!C177)),NA())</f>
        <v>#N/A</v>
      </c>
      <c r="F183" s="57" t="e">
        <f ca="true">+IF(AND(ISNUMBER(OFFSET('Water Data'!$C$10,0,10*ROW('Water Data'!C177))),'Data Summary'!BU183="Yes"),OFFSET('Water Data'!$C$10,0,10*ROW('Water Data'!C177)),NA())</f>
        <v>#N/A</v>
      </c>
      <c r="G183" s="57" t="e">
        <f ca="true">+IF(AND(ISNUMBER(OFFSET('Water Data'!$D$5,0,10*ROW('Water Data'!D177))),'Data Summary'!BV183="Yes"),100-OFFSET('Water Data'!$D$5,0,10*ROW('Water Data'!D177)),NA())</f>
        <v>#N/A</v>
      </c>
      <c r="H183" s="57" t="e">
        <f ca="true">+IF(AND(ISNUMBER(OFFSET('Water Data'!$D$7,0,10*ROW('Water Data'!D177))),'Data Summary'!BW183="Yes"),OFFSET('Water Data'!$D$7,0,10*ROW('Water Data'!D177)),NA())</f>
        <v>#N/A</v>
      </c>
      <c r="I183" s="57" t="e">
        <f ca="true">+IF(AND(ISNUMBER(OFFSET('Water Data'!$D$10,0,10*ROW('Water Data'!D177))),'Data Summary'!BX183="Yes"),OFFSET('Water Data'!$D$10,0,10*ROW('Water Data'!D177)),NA())</f>
        <v>#N/A</v>
      </c>
      <c r="J183" s="57" t="e">
        <f ca="true">+IF(AND(ISNUMBER(OFFSET('Water Data'!$E$5,0,10*ROW('Water Data'!E177))),'Data Summary'!BY183="Yes"),100-OFFSET('Water Data'!$E$5,0,10*ROW('Water Data'!E177)),NA())</f>
        <v>#N/A</v>
      </c>
      <c r="K183" s="57" t="e">
        <f ca="true">+IF(AND(ISNUMBER(OFFSET('Water Data'!$E$7,0,10*ROW('Water Data'!E177))),'Data Summary'!BZ183="Yes"),OFFSET('Water Data'!$E$7,0,10*ROW('Water Data'!E177)),NA())</f>
        <v>#N/A</v>
      </c>
      <c r="L183" s="57" t="e">
        <f ca="true">+IF(AND(ISNUMBER(OFFSET('Water Data'!$E$10,0,10*ROW('Water Data'!E177))),'Data Summary'!CA183="Yes"),OFFSET('Water Data'!$E$10,0,10*ROW('Water Data'!E177)),NA())</f>
        <v>#N/A</v>
      </c>
      <c r="M183" s="57" t="e">
        <f ca="true">+IF(AND(ISNUMBER(OFFSET('Water Data'!$F$5,0,10*ROW('Water Data'!F177))),'Data Summary'!CB183="Yes"),100-OFFSET('Water Data'!$F$5,0,10*ROW('Water Data'!F177)),NA())</f>
        <v>#N/A</v>
      </c>
      <c r="N183" s="57" t="e">
        <f ca="true">+IF(AND(ISNUMBER(OFFSET('Water Data'!$F$7,0,10*ROW('Water Data'!F177))),'Data Summary'!CC183="Yes"),OFFSET('Water Data'!$F$7,0,10*ROW('Water Data'!F177)),NA())</f>
        <v>#N/A</v>
      </c>
      <c r="O183" s="57" t="e">
        <f ca="true">+IF(AND(ISNUMBER(OFFSET('Water Data'!$F$10,0,10*ROW('Water Data'!F177))),'Data Summary'!CD183="Yes"),OFFSET('Water Data'!$F$10,0,10*ROW('Water Data'!F177)),NA())</f>
        <v>#N/A</v>
      </c>
      <c r="P183" s="57" t="e">
        <f ca="true">+IF(AND(ISNUMBER(OFFSET('Water Data'!$G$5,0,10*ROW('Water Data'!G177))),'Data Summary'!CE183="Yes"),100-OFFSET('Water Data'!$G$5,0,10*ROW('Water Data'!G177)),NA())</f>
        <v>#N/A</v>
      </c>
      <c r="Q183" s="57" t="e">
        <f ca="true">+IF(AND(ISNUMBER(OFFSET('Water Data'!$G$7,0,10*ROW('Water Data'!G177))),'Data Summary'!CF183="Yes"),OFFSET('Water Data'!$G$7,0,10*ROW('Water Data'!G177)),NA())</f>
        <v>#N/A</v>
      </c>
      <c r="R183" s="57" t="e">
        <f ca="true">+IF(AND(ISNUMBER(OFFSET('Water Data'!$G$10,0,10*ROW('Water Data'!G177))),'Data Summary'!CG183="Yes"),OFFSET('Water Data'!$G$10,0,10*ROW('Water Data'!G177)),NA())</f>
        <v>#N/A</v>
      </c>
      <c r="S183" s="57" t="e">
        <f ca="true">+IF(AND(ISNUMBER(OFFSET('Water Data'!$H$5,0,10*ROW('Water Data'!H177))),'Data Summary'!CH183="Yes"),100-OFFSET('Water Data'!$H$5,0,10*ROW('Water Data'!H177)),NA())</f>
        <v>#N/A</v>
      </c>
      <c r="T183" s="57" t="e">
        <f ca="true">+IF(AND(ISNUMBER(OFFSET('Water Data'!$H$7,0,10*ROW('Water Data'!H177))),'Data Summary'!CI183="Yes"),OFFSET('Water Data'!$H$7,0,10*ROW('Water Data'!H177)),NA())</f>
        <v>#N/A</v>
      </c>
      <c r="U183" s="57" t="e">
        <f ca="true">+IF(AND(ISNUMBER(OFFSET('Water Data'!$H$10,0,10*ROW('Water Data'!H177))),'Data Summary'!CJ183="Yes"),OFFSET('Water Data'!$H$10,0,10*ROW('Water Data'!H177)),NA())</f>
        <v>#N/A</v>
      </c>
      <c r="V183" s="103" t="e">
        <f ca="true">+IF(AND(ISNUMBER(OFFSET('Sanitation Data'!$C$5,0,10*ROW('Sanitation Data'!C177))),'Data Summary'!CK183="Yes"),100-OFFSET('Sanitation Data'!$C$5,0,10*ROW('Sanitation Data'!C177)),NA())</f>
        <v>#N/A</v>
      </c>
      <c r="W183" s="103" t="e">
        <f ca="true">+IF(AND(ISNUMBER(OFFSET('Sanitation Data'!$C$7,0,10*ROW('Sanitation Data'!C177))),'Data Summary'!CL183="Yes"),OFFSET('Sanitation Data'!$C$7,0,10*ROW('Sanitation Data'!C177)),NA())</f>
        <v>#N/A</v>
      </c>
      <c r="X183" s="103" t="e">
        <f ca="true">+IF(AND(ISNUMBER(OFFSET('Sanitation Data'!$C$11,0,10*ROW('Sanitation Data'!C177))),'Data Summary'!CM183="Yes"),OFFSET('Sanitation Data'!$C$11,0,10*ROW('Sanitation Data'!C177)),NA())</f>
        <v>#N/A</v>
      </c>
      <c r="Y183" s="103" t="e">
        <f ca="true">+IF(AND(ISNUMBER(OFFSET('Sanitation Data'!$C$12,0,10*ROW('Sanitation Data'!C177))),'Data Summary'!CN183="Yes"),OFFSET('Sanitation Data'!$C$12,0,10*ROW('Sanitation Data'!C177)),NA())</f>
        <v>#N/A</v>
      </c>
      <c r="Z183" s="103" t="e">
        <f ca="true">+IF(AND(ISNUMBER(OFFSET('Sanitation Data'!$C$13,0,10*ROW('Sanitation Data'!C177))),'Data Summary'!CO183="Yes"),OFFSET('Sanitation Data'!$C$13,0,10*ROW('Sanitation Data'!C177)),NA())</f>
        <v>#N/A</v>
      </c>
      <c r="AA183" s="103" t="e">
        <f ca="true">+IF(AND(ISNUMBER(OFFSET('Sanitation Data'!$D$5,0,10*ROW('Sanitation Data'!D177))),'Data Summary'!CP183="Yes"),100-OFFSET('Sanitation Data'!$D$5,0,10*ROW('Sanitation Data'!D177)),NA())</f>
        <v>#N/A</v>
      </c>
      <c r="AB183" s="103" t="e">
        <f ca="true">+IF(AND(ISNUMBER(OFFSET('Sanitation Data'!$D$7,0,10*ROW('Sanitation Data'!D177))),'Data Summary'!CQ183="Yes"),OFFSET('Sanitation Data'!$D$7,0,10*ROW('Sanitation Data'!D177)),NA())</f>
        <v>#N/A</v>
      </c>
      <c r="AC183" s="103" t="e">
        <f ca="true">+IF(AND(ISNUMBER(OFFSET('Sanitation Data'!$D$11,0,10*ROW('Sanitation Data'!D177))),'Data Summary'!CR183="Yes"),OFFSET('Sanitation Data'!$D$11,0,10*ROW('Sanitation Data'!D177)),NA())</f>
        <v>#N/A</v>
      </c>
      <c r="AD183" s="103" t="e">
        <f ca="true">+IF(AND(ISNUMBER(OFFSET('Sanitation Data'!$D$12,0,10*ROW('Sanitation Data'!D177))),'Data Summary'!CS183="Yes"),OFFSET('Sanitation Data'!$D$12,0,10*ROW('Sanitation Data'!D177)),NA())</f>
        <v>#N/A</v>
      </c>
      <c r="AE183" s="103" t="e">
        <f ca="true">+IF(AND(ISNUMBER(OFFSET('Sanitation Data'!$D$13,0,10*ROW('Sanitation Data'!D177))),'Data Summary'!CT183="Yes"),OFFSET('Sanitation Data'!$D$13,0,10*ROW('Sanitation Data'!D177)),NA())</f>
        <v>#N/A</v>
      </c>
      <c r="AF183" s="103" t="e">
        <f ca="true">+IF(AND(ISNUMBER(OFFSET('Sanitation Data'!$E$5,0,10*ROW('Sanitation Data'!E177))),'Data Summary'!CU183="Yes"),100-OFFSET('Sanitation Data'!$E$5,0,10*ROW('Sanitation Data'!E177)),NA())</f>
        <v>#N/A</v>
      </c>
      <c r="AG183" s="103" t="e">
        <f ca="true">+IF(AND(ISNUMBER(OFFSET('Sanitation Data'!$E$7,0,10*ROW('Sanitation Data'!E177))),'Data Summary'!CV183="Yes"),OFFSET('Sanitation Data'!$E$7,0,10*ROW('Sanitation Data'!E177)),NA())</f>
        <v>#N/A</v>
      </c>
      <c r="AH183" s="103" t="e">
        <f ca="true">+IF(AND(ISNUMBER(OFFSET('Sanitation Data'!$E$11,0,10*ROW('Sanitation Data'!E177))),'Data Summary'!CW183="Yes"),OFFSET('Sanitation Data'!$E$11,0,10*ROW('Sanitation Data'!E177)),NA())</f>
        <v>#N/A</v>
      </c>
      <c r="AI183" s="103" t="e">
        <f ca="true">+IF(AND(ISNUMBER(OFFSET('Sanitation Data'!$E$12,0,10*ROW('Sanitation Data'!E177))),'Data Summary'!CX183="Yes"),OFFSET('Sanitation Data'!$E$12,0,10*ROW('Sanitation Data'!E177)),NA())</f>
        <v>#N/A</v>
      </c>
      <c r="AJ183" s="103" t="e">
        <f ca="true">+IF(AND(ISNUMBER(OFFSET('Sanitation Data'!$E$13,0,10*ROW('Sanitation Data'!E177))),'Data Summary'!CY183="Yes"),OFFSET('Sanitation Data'!$E$13,0,10*ROW('Sanitation Data'!E177)),NA())</f>
        <v>#N/A</v>
      </c>
      <c r="AK183" s="103" t="e">
        <f ca="true">+IF(AND(ISNUMBER(OFFSET('Sanitation Data'!$F$5,0,10*ROW('Sanitation Data'!F177))),'Data Summary'!CZ183="Yes"),100-OFFSET('Sanitation Data'!$F$5,0,10*ROW('Sanitation Data'!F177)),NA())</f>
        <v>#N/A</v>
      </c>
      <c r="AL183" s="103" t="e">
        <f ca="true">+IF(AND(ISNUMBER(OFFSET('Sanitation Data'!$F$7,0,10*ROW('Sanitation Data'!F177))),'Data Summary'!DA183="Yes"),OFFSET('Sanitation Data'!$F$7,0,10*ROW('Sanitation Data'!F177)),NA())</f>
        <v>#N/A</v>
      </c>
      <c r="AM183" s="103" t="e">
        <f ca="true">+IF(AND(ISNUMBER(OFFSET('Sanitation Data'!$F$11,0,10*ROW('Sanitation Data'!F177))),'Data Summary'!DB183="Yes"),OFFSET('Sanitation Data'!$F$11,0,10*ROW('Sanitation Data'!F177)),NA())</f>
        <v>#N/A</v>
      </c>
      <c r="AN183" s="103" t="e">
        <f ca="true">+IF(AND(ISNUMBER(OFFSET('Sanitation Data'!$F$12,0,10*ROW('Sanitation Data'!F177))),'Data Summary'!DC183="Yes"),OFFSET('Sanitation Data'!$F$12,0,10*ROW('Sanitation Data'!F177)),NA())</f>
        <v>#N/A</v>
      </c>
      <c r="AO183" s="103" t="e">
        <f ca="true">+IF(AND(ISNUMBER(OFFSET('Sanitation Data'!$F$13,0,10*ROW('Sanitation Data'!F177))),'Data Summary'!DD183="Yes"),OFFSET('Sanitation Data'!$F$13,0,10*ROW('Sanitation Data'!F177)),NA())</f>
        <v>#N/A</v>
      </c>
      <c r="AP183" s="103" t="e">
        <f ca="true">+IF(AND(ISNUMBER(OFFSET('Sanitation Data'!$G$5,0,10*ROW('Sanitation Data'!G177))),'Data Summary'!DE183="Yes"),100-OFFSET('Sanitation Data'!$G$5,0,10*ROW('Sanitation Data'!G177)),NA())</f>
        <v>#N/A</v>
      </c>
      <c r="AQ183" s="103" t="e">
        <f ca="true">+IF(AND(ISNUMBER(OFFSET('Sanitation Data'!$G$7,0,10*ROW('Sanitation Data'!G177))),'Data Summary'!DF183="Yes"),OFFSET('Sanitation Data'!$G$7,0,10*ROW('Sanitation Data'!G177)),NA())</f>
        <v>#N/A</v>
      </c>
      <c r="AR183" s="103" t="e">
        <f ca="true">+IF(AND(ISNUMBER(OFFSET('Sanitation Data'!$G$11,0,10*ROW('Sanitation Data'!G177))),'Data Summary'!DG183="Yes"),OFFSET('Sanitation Data'!$G$11,0,10*ROW('Sanitation Data'!G177)),NA())</f>
        <v>#N/A</v>
      </c>
      <c r="AS183" s="103" t="e">
        <f ca="true">+IF(AND(ISNUMBER(OFFSET('Sanitation Data'!$G$12,0,10*ROW('Sanitation Data'!G177))),'Data Summary'!DH183="Yes"),OFFSET('Sanitation Data'!$G$12,0,10*ROW('Sanitation Data'!G177)),NA())</f>
        <v>#N/A</v>
      </c>
      <c r="AT183" s="103" t="e">
        <f ca="true">+IF(AND(ISNUMBER(OFFSET('Sanitation Data'!$G$13,0,10*ROW('Sanitation Data'!G177))),'Data Summary'!DI183="Yes"),OFFSET('Sanitation Data'!$G$13,0,10*ROW('Sanitation Data'!G177)),NA())</f>
        <v>#N/A</v>
      </c>
      <c r="AU183" s="103" t="e">
        <f ca="true">+IF(AND(ISNUMBER(OFFSET('Sanitation Data'!$H$5,0,10*ROW('Sanitation Data'!H177))),'Data Summary'!DJ183="Yes"),100-OFFSET('Sanitation Data'!$H$5,0,10*ROW('Sanitation Data'!H177)),NA())</f>
        <v>#N/A</v>
      </c>
      <c r="AV183" s="103" t="e">
        <f ca="true">+IF(AND(ISNUMBER(OFFSET('Sanitation Data'!$H$7,0,10*ROW('Sanitation Data'!H177))),'Data Summary'!DK183="Yes"),OFFSET('Sanitation Data'!$H$7,0,10*ROW('Sanitation Data'!H177)),NA())</f>
        <v>#N/A</v>
      </c>
      <c r="AW183" s="103" t="e">
        <f ca="true">+IF(AND(ISNUMBER(OFFSET('Sanitation Data'!$H$11,0,10*ROW('Sanitation Data'!H177))),'Data Summary'!DL183="Yes"),OFFSET('Sanitation Data'!$H$11,0,10*ROW('Sanitation Data'!H177)),NA())</f>
        <v>#N/A</v>
      </c>
      <c r="AX183" s="103" t="e">
        <f ca="true">+IF(AND(ISNUMBER(OFFSET('Sanitation Data'!$H$12,0,10*ROW('Sanitation Data'!H177))),'Data Summary'!DM183="Yes"),OFFSET('Sanitation Data'!$H$12,0,10*ROW('Sanitation Data'!H177)),NA())</f>
        <v>#N/A</v>
      </c>
      <c r="AY183" s="103" t="e">
        <f ca="true">+IF(AND(ISNUMBER(OFFSET('Sanitation Data'!$H$13,0,10*ROW('Sanitation Data'!H177))),'Data Summary'!DN183="Yes"),OFFSET('Sanitation Data'!$H$13,0,10*ROW('Sanitation Data'!H177)),NA())</f>
        <v>#N/A</v>
      </c>
      <c r="AZ183" s="108" t="e">
        <f ca="true">+IF(AND(ISNUMBER(OFFSET('Hygiene Data'!$C$6,0,10*ROW('Hygiene Data'!C177))),'Data Summary'!DO183="Yes"),OFFSET('Hygiene Data'!$C$6,0,10*ROW('Hygiene Data'!C177)),NA())</f>
        <v>#N/A</v>
      </c>
      <c r="BA183" s="108" t="e">
        <f ca="true">+IF(AND(ISNUMBER(OFFSET('Hygiene Data'!$C$8,0,10*ROW('Hygiene Data'!C177))),'Data Summary'!DP183="Yes"),OFFSET('Hygiene Data'!$C$8,0,10*ROW('Hygiene Data'!C177)),NA())</f>
        <v>#N/A</v>
      </c>
      <c r="BB183" s="108" t="e">
        <f ca="true">+IF(AND(ISNUMBER(OFFSET('Hygiene Data'!$C$10,0,10*ROW('Hygiene Data'!C177))),'Data Summary'!DQ183="Yes"),OFFSET('Hygiene Data'!$C$10,0,10*ROW('Hygiene Data'!C177)),NA())</f>
        <v>#N/A</v>
      </c>
      <c r="BC183" s="108" t="e">
        <f ca="true">+IF(AND(ISNUMBER(OFFSET('Hygiene Data'!$D$6,0,10*ROW('Hygiene Data'!D177))),'Data Summary'!DR183="Yes"),OFFSET('Hygiene Data'!$D$6,0,10*ROW('Hygiene Data'!D177)),NA())</f>
        <v>#N/A</v>
      </c>
      <c r="BD183" s="108" t="e">
        <f ca="true">+IF(AND(ISNUMBER(OFFSET('Hygiene Data'!$D$8,0,10*ROW('Hygiene Data'!D177))),'Data Summary'!DS183="Yes"),OFFSET('Hygiene Data'!$D$8,0,10*ROW('Hygiene Data'!D177)),NA())</f>
        <v>#N/A</v>
      </c>
      <c r="BE183" s="108" t="e">
        <f ca="true">+IF(AND(ISNUMBER(OFFSET('Hygiene Data'!$D$10,0,10*ROW('Hygiene Data'!D177))),'Data Summary'!DT183="Yes"),OFFSET('Hygiene Data'!$D$10,0,10*ROW('Hygiene Data'!D177)),NA())</f>
        <v>#N/A</v>
      </c>
      <c r="BF183" s="108" t="e">
        <f ca="true">+IF(AND(ISNUMBER(OFFSET('Hygiene Data'!$E$6,0,10*ROW('Hygiene Data'!E177))),'Data Summary'!DU183="Yes"),OFFSET('Hygiene Data'!$E$6,0,10*ROW('Hygiene Data'!E177)),NA())</f>
        <v>#N/A</v>
      </c>
      <c r="BG183" s="108" t="e">
        <f ca="true">+IF(AND(ISNUMBER(OFFSET('Hygiene Data'!$E$8,0,10*ROW('Hygiene Data'!E177))),'Data Summary'!DV183="Yes"),OFFSET('Hygiene Data'!$E$8,0,10*ROW('Hygiene Data'!E177)),NA())</f>
        <v>#N/A</v>
      </c>
      <c r="BH183" s="108" t="e">
        <f ca="true">+IF(AND(ISNUMBER(OFFSET('Hygiene Data'!$E$10,0,10*ROW('Hygiene Data'!E177))),'Data Summary'!DW183="Yes"),OFFSET('Hygiene Data'!$E$10,0,10*ROW('Hygiene Data'!E177)),NA())</f>
        <v>#N/A</v>
      </c>
      <c r="BI183" s="108" t="e">
        <f ca="true">+IF(AND(ISNUMBER(OFFSET('Hygiene Data'!$F$6,0,10*ROW('Hygiene Data'!F177))),'Data Summary'!DX183="Yes"),OFFSET('Hygiene Data'!$F$6,0,10*ROW('Hygiene Data'!F177)),NA())</f>
        <v>#N/A</v>
      </c>
      <c r="BJ183" s="108" t="e">
        <f ca="true">+IF(AND(ISNUMBER(OFFSET('Hygiene Data'!$F$8,0,10*ROW('Hygiene Data'!F177))),'Data Summary'!DY183="Yes"),OFFSET('Hygiene Data'!$F$8,0,10*ROW('Hygiene Data'!F177)),NA())</f>
        <v>#N/A</v>
      </c>
      <c r="BK183" s="108" t="e">
        <f ca="true">+IF(AND(ISNUMBER(OFFSET('Hygiene Data'!$F$10,0,10*ROW('Hygiene Data'!F177))),'Data Summary'!DZ183="Yes"),OFFSET('Hygiene Data'!$F$10,0,10*ROW('Hygiene Data'!F177)),NA())</f>
        <v>#N/A</v>
      </c>
      <c r="BL183" s="108" t="e">
        <f ca="true">+IF(AND(ISNUMBER(OFFSET('Hygiene Data'!$G$6,0,10*ROW('Hygiene Data'!G177))),'Data Summary'!EA183="Yes"),OFFSET('Hygiene Data'!$G$6,0,10*ROW('Hygiene Data'!G177)),NA())</f>
        <v>#N/A</v>
      </c>
      <c r="BM183" s="108" t="e">
        <f ca="true">+IF(AND(ISNUMBER(OFFSET('Hygiene Data'!$G$8,0,10*ROW('Hygiene Data'!G177))),'Data Summary'!EB183="Yes"),OFFSET('Hygiene Data'!$G$8,0,10*ROW('Hygiene Data'!G177)),NA())</f>
        <v>#N/A</v>
      </c>
      <c r="BN183" s="108" t="e">
        <f ca="true">+IF(AND(ISNUMBER(OFFSET('Hygiene Data'!$G$10,0,10*ROW('Hygiene Data'!G177))),'Data Summary'!EC183="Yes"),OFFSET('Hygiene Data'!$G$10,0,10*ROW('Hygiene Data'!G177)),NA())</f>
        <v>#N/A</v>
      </c>
      <c r="BO183" s="108" t="e">
        <f ca="true">+IF(AND(ISNUMBER(OFFSET('Hygiene Data'!$H$6,0,10*ROW('Hygiene Data'!H177))),'Data Summary'!ED183="Yes"),OFFSET('Hygiene Data'!$H$6,0,10*ROW('Hygiene Data'!H177)),NA())</f>
        <v>#N/A</v>
      </c>
      <c r="BP183" s="108" t="e">
        <f ca="true">+IF(AND(ISNUMBER(OFFSET('Hygiene Data'!$H$8,0,10*ROW('Hygiene Data'!H177))),'Data Summary'!EE183="Yes"),OFFSET('Hygiene Data'!$H$8,0,10*ROW('Hygiene Data'!H177)),NA())</f>
        <v>#N/A</v>
      </c>
      <c r="BQ183" s="108" t="e">
        <f ca="true">+IF(AND(ISNUMBER(OFFSET('Hygiene Data'!$H$10,0,10*ROW('Hygiene Data'!H177))),'Data Summary'!EF183="Yes"),OFFSET('Hygiene Data'!$H$10,0,10*ROW('Hygiene Data'!H177)),NA())</f>
        <v>#N/A</v>
      </c>
    </row>
    <row r="184" x14ac:dyDescent="0.2">
      <c r="A184" s="56" t="e">
        <f ca="true">+IF(OFFSET('Water Data'!$B$1,0,10*ROW('Water Data'!B178))="",NA(),OFFSET('Water Data'!$B$1,0,10*ROW('Water Data'!B178)))</f>
        <v>#N/A</v>
      </c>
      <c r="B184" s="56" t="e">
        <f ca="true">+IF(OFFSET('Water Data'!$A$3,0,10*ROW('Water Data'!A181))="",NA(),OFFSET('Water Data'!$A$3,0,10*ROW('Water Data'!A181)))</f>
        <v>#N/A</v>
      </c>
      <c r="C184" s="56" t="e">
        <f ca="true">+IF(OFFSET('Water Data'!$C$3,0,10*ROW('Water Data'!C181))="",NA(),OFFSET('Water Data'!$C$3,0,10*ROW('Water Data'!C181)))</f>
        <v>#N/A</v>
      </c>
      <c r="D184" s="57" t="e">
        <f ca="true">+IF(AND(ISNUMBER(OFFSET('Water Data'!$C$5,0,10*ROW('Water Data'!C178))),'Data Summary'!BS184="Yes"),100-OFFSET('Water Data'!$C$5,0,10*ROW('Water Data'!C178)),NA())</f>
        <v>#N/A</v>
      </c>
      <c r="E184" s="57" t="e">
        <f ca="true">+IF(AND(ISNUMBER(OFFSET('Water Data'!$C$7,0,10*ROW('Water Data'!C178))),'Data Summary'!BT184="Yes"),OFFSET('Water Data'!$C$7,0,10*ROW('Water Data'!C178)),NA())</f>
        <v>#N/A</v>
      </c>
      <c r="F184" s="57" t="e">
        <f ca="true">+IF(AND(ISNUMBER(OFFSET('Water Data'!$C$10,0,10*ROW('Water Data'!C178))),'Data Summary'!BU184="Yes"),OFFSET('Water Data'!$C$10,0,10*ROW('Water Data'!C178)),NA())</f>
        <v>#N/A</v>
      </c>
      <c r="G184" s="57" t="e">
        <f ca="true">+IF(AND(ISNUMBER(OFFSET('Water Data'!$D$5,0,10*ROW('Water Data'!D178))),'Data Summary'!BV184="Yes"),100-OFFSET('Water Data'!$D$5,0,10*ROW('Water Data'!D178)),NA())</f>
        <v>#N/A</v>
      </c>
      <c r="H184" s="57" t="e">
        <f ca="true">+IF(AND(ISNUMBER(OFFSET('Water Data'!$D$7,0,10*ROW('Water Data'!D178))),'Data Summary'!BW184="Yes"),OFFSET('Water Data'!$D$7,0,10*ROW('Water Data'!D178)),NA())</f>
        <v>#N/A</v>
      </c>
      <c r="I184" s="57" t="e">
        <f ca="true">+IF(AND(ISNUMBER(OFFSET('Water Data'!$D$10,0,10*ROW('Water Data'!D178))),'Data Summary'!BX184="Yes"),OFFSET('Water Data'!$D$10,0,10*ROW('Water Data'!D178)),NA())</f>
        <v>#N/A</v>
      </c>
      <c r="J184" s="57" t="e">
        <f ca="true">+IF(AND(ISNUMBER(OFFSET('Water Data'!$E$5,0,10*ROW('Water Data'!E178))),'Data Summary'!BY184="Yes"),100-OFFSET('Water Data'!$E$5,0,10*ROW('Water Data'!E178)),NA())</f>
        <v>#N/A</v>
      </c>
      <c r="K184" s="57" t="e">
        <f ca="true">+IF(AND(ISNUMBER(OFFSET('Water Data'!$E$7,0,10*ROW('Water Data'!E178))),'Data Summary'!BZ184="Yes"),OFFSET('Water Data'!$E$7,0,10*ROW('Water Data'!E178)),NA())</f>
        <v>#N/A</v>
      </c>
      <c r="L184" s="57" t="e">
        <f ca="true">+IF(AND(ISNUMBER(OFFSET('Water Data'!$E$10,0,10*ROW('Water Data'!E178))),'Data Summary'!CA184="Yes"),OFFSET('Water Data'!$E$10,0,10*ROW('Water Data'!E178)),NA())</f>
        <v>#N/A</v>
      </c>
      <c r="M184" s="57" t="e">
        <f ca="true">+IF(AND(ISNUMBER(OFFSET('Water Data'!$F$5,0,10*ROW('Water Data'!F178))),'Data Summary'!CB184="Yes"),100-OFFSET('Water Data'!$F$5,0,10*ROW('Water Data'!F178)),NA())</f>
        <v>#N/A</v>
      </c>
      <c r="N184" s="57" t="e">
        <f ca="true">+IF(AND(ISNUMBER(OFFSET('Water Data'!$F$7,0,10*ROW('Water Data'!F178))),'Data Summary'!CC184="Yes"),OFFSET('Water Data'!$F$7,0,10*ROW('Water Data'!F178)),NA())</f>
        <v>#N/A</v>
      </c>
      <c r="O184" s="57" t="e">
        <f ca="true">+IF(AND(ISNUMBER(OFFSET('Water Data'!$F$10,0,10*ROW('Water Data'!F178))),'Data Summary'!CD184="Yes"),OFFSET('Water Data'!$F$10,0,10*ROW('Water Data'!F178)),NA())</f>
        <v>#N/A</v>
      </c>
      <c r="P184" s="57" t="e">
        <f ca="true">+IF(AND(ISNUMBER(OFFSET('Water Data'!$G$5,0,10*ROW('Water Data'!G178))),'Data Summary'!CE184="Yes"),100-OFFSET('Water Data'!$G$5,0,10*ROW('Water Data'!G178)),NA())</f>
        <v>#N/A</v>
      </c>
      <c r="Q184" s="57" t="e">
        <f ca="true">+IF(AND(ISNUMBER(OFFSET('Water Data'!$G$7,0,10*ROW('Water Data'!G178))),'Data Summary'!CF184="Yes"),OFFSET('Water Data'!$G$7,0,10*ROW('Water Data'!G178)),NA())</f>
        <v>#N/A</v>
      </c>
      <c r="R184" s="57" t="e">
        <f ca="true">+IF(AND(ISNUMBER(OFFSET('Water Data'!$G$10,0,10*ROW('Water Data'!G178))),'Data Summary'!CG184="Yes"),OFFSET('Water Data'!$G$10,0,10*ROW('Water Data'!G178)),NA())</f>
        <v>#N/A</v>
      </c>
      <c r="S184" s="57" t="e">
        <f ca="true">+IF(AND(ISNUMBER(OFFSET('Water Data'!$H$5,0,10*ROW('Water Data'!H178))),'Data Summary'!CH184="Yes"),100-OFFSET('Water Data'!$H$5,0,10*ROW('Water Data'!H178)),NA())</f>
        <v>#N/A</v>
      </c>
      <c r="T184" s="57" t="e">
        <f ca="true">+IF(AND(ISNUMBER(OFFSET('Water Data'!$H$7,0,10*ROW('Water Data'!H178))),'Data Summary'!CI184="Yes"),OFFSET('Water Data'!$H$7,0,10*ROW('Water Data'!H178)),NA())</f>
        <v>#N/A</v>
      </c>
      <c r="U184" s="57" t="e">
        <f ca="true">+IF(AND(ISNUMBER(OFFSET('Water Data'!$H$10,0,10*ROW('Water Data'!H178))),'Data Summary'!CJ184="Yes"),OFFSET('Water Data'!$H$10,0,10*ROW('Water Data'!H178)),NA())</f>
        <v>#N/A</v>
      </c>
      <c r="V184" s="103" t="e">
        <f ca="true">+IF(AND(ISNUMBER(OFFSET('Sanitation Data'!$C$5,0,10*ROW('Sanitation Data'!C178))),'Data Summary'!CK184="Yes"),100-OFFSET('Sanitation Data'!$C$5,0,10*ROW('Sanitation Data'!C178)),NA())</f>
        <v>#N/A</v>
      </c>
      <c r="W184" s="103" t="e">
        <f ca="true">+IF(AND(ISNUMBER(OFFSET('Sanitation Data'!$C$7,0,10*ROW('Sanitation Data'!C178))),'Data Summary'!CL184="Yes"),OFFSET('Sanitation Data'!$C$7,0,10*ROW('Sanitation Data'!C178)),NA())</f>
        <v>#N/A</v>
      </c>
      <c r="X184" s="103" t="e">
        <f ca="true">+IF(AND(ISNUMBER(OFFSET('Sanitation Data'!$C$11,0,10*ROW('Sanitation Data'!C178))),'Data Summary'!CM184="Yes"),OFFSET('Sanitation Data'!$C$11,0,10*ROW('Sanitation Data'!C178)),NA())</f>
        <v>#N/A</v>
      </c>
      <c r="Y184" s="103" t="e">
        <f ca="true">+IF(AND(ISNUMBER(OFFSET('Sanitation Data'!$C$12,0,10*ROW('Sanitation Data'!C178))),'Data Summary'!CN184="Yes"),OFFSET('Sanitation Data'!$C$12,0,10*ROW('Sanitation Data'!C178)),NA())</f>
        <v>#N/A</v>
      </c>
      <c r="Z184" s="103" t="e">
        <f ca="true">+IF(AND(ISNUMBER(OFFSET('Sanitation Data'!$C$13,0,10*ROW('Sanitation Data'!C178))),'Data Summary'!CO184="Yes"),OFFSET('Sanitation Data'!$C$13,0,10*ROW('Sanitation Data'!C178)),NA())</f>
        <v>#N/A</v>
      </c>
      <c r="AA184" s="103" t="e">
        <f ca="true">+IF(AND(ISNUMBER(OFFSET('Sanitation Data'!$D$5,0,10*ROW('Sanitation Data'!D178))),'Data Summary'!CP184="Yes"),100-OFFSET('Sanitation Data'!$D$5,0,10*ROW('Sanitation Data'!D178)),NA())</f>
        <v>#N/A</v>
      </c>
      <c r="AB184" s="103" t="e">
        <f ca="true">+IF(AND(ISNUMBER(OFFSET('Sanitation Data'!$D$7,0,10*ROW('Sanitation Data'!D178))),'Data Summary'!CQ184="Yes"),OFFSET('Sanitation Data'!$D$7,0,10*ROW('Sanitation Data'!D178)),NA())</f>
        <v>#N/A</v>
      </c>
      <c r="AC184" s="103" t="e">
        <f ca="true">+IF(AND(ISNUMBER(OFFSET('Sanitation Data'!$D$11,0,10*ROW('Sanitation Data'!D178))),'Data Summary'!CR184="Yes"),OFFSET('Sanitation Data'!$D$11,0,10*ROW('Sanitation Data'!D178)),NA())</f>
        <v>#N/A</v>
      </c>
      <c r="AD184" s="103" t="e">
        <f ca="true">+IF(AND(ISNUMBER(OFFSET('Sanitation Data'!$D$12,0,10*ROW('Sanitation Data'!D178))),'Data Summary'!CS184="Yes"),OFFSET('Sanitation Data'!$D$12,0,10*ROW('Sanitation Data'!D178)),NA())</f>
        <v>#N/A</v>
      </c>
      <c r="AE184" s="103" t="e">
        <f ca="true">+IF(AND(ISNUMBER(OFFSET('Sanitation Data'!$D$13,0,10*ROW('Sanitation Data'!D178))),'Data Summary'!CT184="Yes"),OFFSET('Sanitation Data'!$D$13,0,10*ROW('Sanitation Data'!D178)),NA())</f>
        <v>#N/A</v>
      </c>
      <c r="AF184" s="103" t="e">
        <f ca="true">+IF(AND(ISNUMBER(OFFSET('Sanitation Data'!$E$5,0,10*ROW('Sanitation Data'!E178))),'Data Summary'!CU184="Yes"),100-OFFSET('Sanitation Data'!$E$5,0,10*ROW('Sanitation Data'!E178)),NA())</f>
        <v>#N/A</v>
      </c>
      <c r="AG184" s="103" t="e">
        <f ca="true">+IF(AND(ISNUMBER(OFFSET('Sanitation Data'!$E$7,0,10*ROW('Sanitation Data'!E178))),'Data Summary'!CV184="Yes"),OFFSET('Sanitation Data'!$E$7,0,10*ROW('Sanitation Data'!E178)),NA())</f>
        <v>#N/A</v>
      </c>
      <c r="AH184" s="103" t="e">
        <f ca="true">+IF(AND(ISNUMBER(OFFSET('Sanitation Data'!$E$11,0,10*ROW('Sanitation Data'!E178))),'Data Summary'!CW184="Yes"),OFFSET('Sanitation Data'!$E$11,0,10*ROW('Sanitation Data'!E178)),NA())</f>
        <v>#N/A</v>
      </c>
      <c r="AI184" s="103" t="e">
        <f ca="true">+IF(AND(ISNUMBER(OFFSET('Sanitation Data'!$E$12,0,10*ROW('Sanitation Data'!E178))),'Data Summary'!CX184="Yes"),OFFSET('Sanitation Data'!$E$12,0,10*ROW('Sanitation Data'!E178)),NA())</f>
        <v>#N/A</v>
      </c>
      <c r="AJ184" s="103" t="e">
        <f ca="true">+IF(AND(ISNUMBER(OFFSET('Sanitation Data'!$E$13,0,10*ROW('Sanitation Data'!E178))),'Data Summary'!CY184="Yes"),OFFSET('Sanitation Data'!$E$13,0,10*ROW('Sanitation Data'!E178)),NA())</f>
        <v>#N/A</v>
      </c>
      <c r="AK184" s="103" t="e">
        <f ca="true">+IF(AND(ISNUMBER(OFFSET('Sanitation Data'!$F$5,0,10*ROW('Sanitation Data'!F178))),'Data Summary'!CZ184="Yes"),100-OFFSET('Sanitation Data'!$F$5,0,10*ROW('Sanitation Data'!F178)),NA())</f>
        <v>#N/A</v>
      </c>
      <c r="AL184" s="103" t="e">
        <f ca="true">+IF(AND(ISNUMBER(OFFSET('Sanitation Data'!$F$7,0,10*ROW('Sanitation Data'!F178))),'Data Summary'!DA184="Yes"),OFFSET('Sanitation Data'!$F$7,0,10*ROW('Sanitation Data'!F178)),NA())</f>
        <v>#N/A</v>
      </c>
      <c r="AM184" s="103" t="e">
        <f ca="true">+IF(AND(ISNUMBER(OFFSET('Sanitation Data'!$F$11,0,10*ROW('Sanitation Data'!F178))),'Data Summary'!DB184="Yes"),OFFSET('Sanitation Data'!$F$11,0,10*ROW('Sanitation Data'!F178)),NA())</f>
        <v>#N/A</v>
      </c>
      <c r="AN184" s="103" t="e">
        <f ca="true">+IF(AND(ISNUMBER(OFFSET('Sanitation Data'!$F$12,0,10*ROW('Sanitation Data'!F178))),'Data Summary'!DC184="Yes"),OFFSET('Sanitation Data'!$F$12,0,10*ROW('Sanitation Data'!F178)),NA())</f>
        <v>#N/A</v>
      </c>
      <c r="AO184" s="103" t="e">
        <f ca="true">+IF(AND(ISNUMBER(OFFSET('Sanitation Data'!$F$13,0,10*ROW('Sanitation Data'!F178))),'Data Summary'!DD184="Yes"),OFFSET('Sanitation Data'!$F$13,0,10*ROW('Sanitation Data'!F178)),NA())</f>
        <v>#N/A</v>
      </c>
      <c r="AP184" s="103" t="e">
        <f ca="true">+IF(AND(ISNUMBER(OFFSET('Sanitation Data'!$G$5,0,10*ROW('Sanitation Data'!G178))),'Data Summary'!DE184="Yes"),100-OFFSET('Sanitation Data'!$G$5,0,10*ROW('Sanitation Data'!G178)),NA())</f>
        <v>#N/A</v>
      </c>
      <c r="AQ184" s="103" t="e">
        <f ca="true">+IF(AND(ISNUMBER(OFFSET('Sanitation Data'!$G$7,0,10*ROW('Sanitation Data'!G178))),'Data Summary'!DF184="Yes"),OFFSET('Sanitation Data'!$G$7,0,10*ROW('Sanitation Data'!G178)),NA())</f>
        <v>#N/A</v>
      </c>
      <c r="AR184" s="103" t="e">
        <f ca="true">+IF(AND(ISNUMBER(OFFSET('Sanitation Data'!$G$11,0,10*ROW('Sanitation Data'!G178))),'Data Summary'!DG184="Yes"),OFFSET('Sanitation Data'!$G$11,0,10*ROW('Sanitation Data'!G178)),NA())</f>
        <v>#N/A</v>
      </c>
      <c r="AS184" s="103" t="e">
        <f ca="true">+IF(AND(ISNUMBER(OFFSET('Sanitation Data'!$G$12,0,10*ROW('Sanitation Data'!G178))),'Data Summary'!DH184="Yes"),OFFSET('Sanitation Data'!$G$12,0,10*ROW('Sanitation Data'!G178)),NA())</f>
        <v>#N/A</v>
      </c>
      <c r="AT184" s="103" t="e">
        <f ca="true">+IF(AND(ISNUMBER(OFFSET('Sanitation Data'!$G$13,0,10*ROW('Sanitation Data'!G178))),'Data Summary'!DI184="Yes"),OFFSET('Sanitation Data'!$G$13,0,10*ROW('Sanitation Data'!G178)),NA())</f>
        <v>#N/A</v>
      </c>
      <c r="AU184" s="103" t="e">
        <f ca="true">+IF(AND(ISNUMBER(OFFSET('Sanitation Data'!$H$5,0,10*ROW('Sanitation Data'!H178))),'Data Summary'!DJ184="Yes"),100-OFFSET('Sanitation Data'!$H$5,0,10*ROW('Sanitation Data'!H178)),NA())</f>
        <v>#N/A</v>
      </c>
      <c r="AV184" s="103" t="e">
        <f ca="true">+IF(AND(ISNUMBER(OFFSET('Sanitation Data'!$H$7,0,10*ROW('Sanitation Data'!H178))),'Data Summary'!DK184="Yes"),OFFSET('Sanitation Data'!$H$7,0,10*ROW('Sanitation Data'!H178)),NA())</f>
        <v>#N/A</v>
      </c>
      <c r="AW184" s="103" t="e">
        <f ca="true">+IF(AND(ISNUMBER(OFFSET('Sanitation Data'!$H$11,0,10*ROW('Sanitation Data'!H178))),'Data Summary'!DL184="Yes"),OFFSET('Sanitation Data'!$H$11,0,10*ROW('Sanitation Data'!H178)),NA())</f>
        <v>#N/A</v>
      </c>
      <c r="AX184" s="103" t="e">
        <f ca="true">+IF(AND(ISNUMBER(OFFSET('Sanitation Data'!$H$12,0,10*ROW('Sanitation Data'!H178))),'Data Summary'!DM184="Yes"),OFFSET('Sanitation Data'!$H$12,0,10*ROW('Sanitation Data'!H178)),NA())</f>
        <v>#N/A</v>
      </c>
      <c r="AY184" s="103" t="e">
        <f ca="true">+IF(AND(ISNUMBER(OFFSET('Sanitation Data'!$H$13,0,10*ROW('Sanitation Data'!H178))),'Data Summary'!DN184="Yes"),OFFSET('Sanitation Data'!$H$13,0,10*ROW('Sanitation Data'!H178)),NA())</f>
        <v>#N/A</v>
      </c>
      <c r="AZ184" s="108" t="e">
        <f ca="true">+IF(AND(ISNUMBER(OFFSET('Hygiene Data'!$C$6,0,10*ROW('Hygiene Data'!C178))),'Data Summary'!DO184="Yes"),OFFSET('Hygiene Data'!$C$6,0,10*ROW('Hygiene Data'!C178)),NA())</f>
        <v>#N/A</v>
      </c>
      <c r="BA184" s="108" t="e">
        <f ca="true">+IF(AND(ISNUMBER(OFFSET('Hygiene Data'!$C$8,0,10*ROW('Hygiene Data'!C178))),'Data Summary'!DP184="Yes"),OFFSET('Hygiene Data'!$C$8,0,10*ROW('Hygiene Data'!C178)),NA())</f>
        <v>#N/A</v>
      </c>
      <c r="BB184" s="108" t="e">
        <f ca="true">+IF(AND(ISNUMBER(OFFSET('Hygiene Data'!$C$10,0,10*ROW('Hygiene Data'!C178))),'Data Summary'!DQ184="Yes"),OFFSET('Hygiene Data'!$C$10,0,10*ROW('Hygiene Data'!C178)),NA())</f>
        <v>#N/A</v>
      </c>
      <c r="BC184" s="108" t="e">
        <f ca="true">+IF(AND(ISNUMBER(OFFSET('Hygiene Data'!$D$6,0,10*ROW('Hygiene Data'!D178))),'Data Summary'!DR184="Yes"),OFFSET('Hygiene Data'!$D$6,0,10*ROW('Hygiene Data'!D178)),NA())</f>
        <v>#N/A</v>
      </c>
      <c r="BD184" s="108" t="e">
        <f ca="true">+IF(AND(ISNUMBER(OFFSET('Hygiene Data'!$D$8,0,10*ROW('Hygiene Data'!D178))),'Data Summary'!DS184="Yes"),OFFSET('Hygiene Data'!$D$8,0,10*ROW('Hygiene Data'!D178)),NA())</f>
        <v>#N/A</v>
      </c>
      <c r="BE184" s="108" t="e">
        <f ca="true">+IF(AND(ISNUMBER(OFFSET('Hygiene Data'!$D$10,0,10*ROW('Hygiene Data'!D178))),'Data Summary'!DT184="Yes"),OFFSET('Hygiene Data'!$D$10,0,10*ROW('Hygiene Data'!D178)),NA())</f>
        <v>#N/A</v>
      </c>
      <c r="BF184" s="108" t="e">
        <f ca="true">+IF(AND(ISNUMBER(OFFSET('Hygiene Data'!$E$6,0,10*ROW('Hygiene Data'!E178))),'Data Summary'!DU184="Yes"),OFFSET('Hygiene Data'!$E$6,0,10*ROW('Hygiene Data'!E178)),NA())</f>
        <v>#N/A</v>
      </c>
      <c r="BG184" s="108" t="e">
        <f ca="true">+IF(AND(ISNUMBER(OFFSET('Hygiene Data'!$E$8,0,10*ROW('Hygiene Data'!E178))),'Data Summary'!DV184="Yes"),OFFSET('Hygiene Data'!$E$8,0,10*ROW('Hygiene Data'!E178)),NA())</f>
        <v>#N/A</v>
      </c>
      <c r="BH184" s="108" t="e">
        <f ca="true">+IF(AND(ISNUMBER(OFFSET('Hygiene Data'!$E$10,0,10*ROW('Hygiene Data'!E178))),'Data Summary'!DW184="Yes"),OFFSET('Hygiene Data'!$E$10,0,10*ROW('Hygiene Data'!E178)),NA())</f>
        <v>#N/A</v>
      </c>
      <c r="BI184" s="108" t="e">
        <f ca="true">+IF(AND(ISNUMBER(OFFSET('Hygiene Data'!$F$6,0,10*ROW('Hygiene Data'!F178))),'Data Summary'!DX184="Yes"),OFFSET('Hygiene Data'!$F$6,0,10*ROW('Hygiene Data'!F178)),NA())</f>
        <v>#N/A</v>
      </c>
      <c r="BJ184" s="108" t="e">
        <f ca="true">+IF(AND(ISNUMBER(OFFSET('Hygiene Data'!$F$8,0,10*ROW('Hygiene Data'!F178))),'Data Summary'!DY184="Yes"),OFFSET('Hygiene Data'!$F$8,0,10*ROW('Hygiene Data'!F178)),NA())</f>
        <v>#N/A</v>
      </c>
      <c r="BK184" s="108" t="e">
        <f ca="true">+IF(AND(ISNUMBER(OFFSET('Hygiene Data'!$F$10,0,10*ROW('Hygiene Data'!F178))),'Data Summary'!DZ184="Yes"),OFFSET('Hygiene Data'!$F$10,0,10*ROW('Hygiene Data'!F178)),NA())</f>
        <v>#N/A</v>
      </c>
      <c r="BL184" s="108" t="e">
        <f ca="true">+IF(AND(ISNUMBER(OFFSET('Hygiene Data'!$G$6,0,10*ROW('Hygiene Data'!G178))),'Data Summary'!EA184="Yes"),OFFSET('Hygiene Data'!$G$6,0,10*ROW('Hygiene Data'!G178)),NA())</f>
        <v>#N/A</v>
      </c>
      <c r="BM184" s="108" t="e">
        <f ca="true">+IF(AND(ISNUMBER(OFFSET('Hygiene Data'!$G$8,0,10*ROW('Hygiene Data'!G178))),'Data Summary'!EB184="Yes"),OFFSET('Hygiene Data'!$G$8,0,10*ROW('Hygiene Data'!G178)),NA())</f>
        <v>#N/A</v>
      </c>
      <c r="BN184" s="108" t="e">
        <f ca="true">+IF(AND(ISNUMBER(OFFSET('Hygiene Data'!$G$10,0,10*ROW('Hygiene Data'!G178))),'Data Summary'!EC184="Yes"),OFFSET('Hygiene Data'!$G$10,0,10*ROW('Hygiene Data'!G178)),NA())</f>
        <v>#N/A</v>
      </c>
      <c r="BO184" s="108" t="e">
        <f ca="true">+IF(AND(ISNUMBER(OFFSET('Hygiene Data'!$H$6,0,10*ROW('Hygiene Data'!H178))),'Data Summary'!ED184="Yes"),OFFSET('Hygiene Data'!$H$6,0,10*ROW('Hygiene Data'!H178)),NA())</f>
        <v>#N/A</v>
      </c>
      <c r="BP184" s="108" t="e">
        <f ca="true">+IF(AND(ISNUMBER(OFFSET('Hygiene Data'!$H$8,0,10*ROW('Hygiene Data'!H178))),'Data Summary'!EE184="Yes"),OFFSET('Hygiene Data'!$H$8,0,10*ROW('Hygiene Data'!H178)),NA())</f>
        <v>#N/A</v>
      </c>
      <c r="BQ184" s="108" t="e">
        <f ca="true">+IF(AND(ISNUMBER(OFFSET('Hygiene Data'!$H$10,0,10*ROW('Hygiene Data'!H178))),'Data Summary'!EF184="Yes"),OFFSET('Hygiene Data'!$H$10,0,10*ROW('Hygiene Data'!H178)),NA())</f>
        <v>#N/A</v>
      </c>
    </row>
    <row r="185" x14ac:dyDescent="0.2">
      <c r="A185" s="56" t="e">
        <f ca="true">+IF(OFFSET('Water Data'!$B$1,0,10*ROW('Water Data'!B179))="",NA(),OFFSET('Water Data'!$B$1,0,10*ROW('Water Data'!B179)))</f>
        <v>#N/A</v>
      </c>
      <c r="B185" s="56" t="e">
        <f ca="true">+IF(OFFSET('Water Data'!$A$3,0,10*ROW('Water Data'!A182))="",NA(),OFFSET('Water Data'!$A$3,0,10*ROW('Water Data'!A182)))</f>
        <v>#N/A</v>
      </c>
      <c r="C185" s="56" t="e">
        <f ca="true">+IF(OFFSET('Water Data'!$C$3,0,10*ROW('Water Data'!C182))="",NA(),OFFSET('Water Data'!$C$3,0,10*ROW('Water Data'!C182)))</f>
        <v>#N/A</v>
      </c>
      <c r="D185" s="57" t="e">
        <f ca="true">+IF(AND(ISNUMBER(OFFSET('Water Data'!$C$5,0,10*ROW('Water Data'!C179))),'Data Summary'!BS185="Yes"),100-OFFSET('Water Data'!$C$5,0,10*ROW('Water Data'!C179)),NA())</f>
        <v>#N/A</v>
      </c>
      <c r="E185" s="57" t="e">
        <f ca="true">+IF(AND(ISNUMBER(OFFSET('Water Data'!$C$7,0,10*ROW('Water Data'!C179))),'Data Summary'!BT185="Yes"),OFFSET('Water Data'!$C$7,0,10*ROW('Water Data'!C179)),NA())</f>
        <v>#N/A</v>
      </c>
      <c r="F185" s="57" t="e">
        <f ca="true">+IF(AND(ISNUMBER(OFFSET('Water Data'!$C$10,0,10*ROW('Water Data'!C179))),'Data Summary'!BU185="Yes"),OFFSET('Water Data'!$C$10,0,10*ROW('Water Data'!C179)),NA())</f>
        <v>#N/A</v>
      </c>
      <c r="G185" s="57" t="e">
        <f ca="true">+IF(AND(ISNUMBER(OFFSET('Water Data'!$D$5,0,10*ROW('Water Data'!D179))),'Data Summary'!BV185="Yes"),100-OFFSET('Water Data'!$D$5,0,10*ROW('Water Data'!D179)),NA())</f>
        <v>#N/A</v>
      </c>
      <c r="H185" s="57" t="e">
        <f ca="true">+IF(AND(ISNUMBER(OFFSET('Water Data'!$D$7,0,10*ROW('Water Data'!D179))),'Data Summary'!BW185="Yes"),OFFSET('Water Data'!$D$7,0,10*ROW('Water Data'!D179)),NA())</f>
        <v>#N/A</v>
      </c>
      <c r="I185" s="57" t="e">
        <f ca="true">+IF(AND(ISNUMBER(OFFSET('Water Data'!$D$10,0,10*ROW('Water Data'!D179))),'Data Summary'!BX185="Yes"),OFFSET('Water Data'!$D$10,0,10*ROW('Water Data'!D179)),NA())</f>
        <v>#N/A</v>
      </c>
      <c r="J185" s="57" t="e">
        <f ca="true">+IF(AND(ISNUMBER(OFFSET('Water Data'!$E$5,0,10*ROW('Water Data'!E179))),'Data Summary'!BY185="Yes"),100-OFFSET('Water Data'!$E$5,0,10*ROW('Water Data'!E179)),NA())</f>
        <v>#N/A</v>
      </c>
      <c r="K185" s="57" t="e">
        <f ca="true">+IF(AND(ISNUMBER(OFFSET('Water Data'!$E$7,0,10*ROW('Water Data'!E179))),'Data Summary'!BZ185="Yes"),OFFSET('Water Data'!$E$7,0,10*ROW('Water Data'!E179)),NA())</f>
        <v>#N/A</v>
      </c>
      <c r="L185" s="57" t="e">
        <f ca="true">+IF(AND(ISNUMBER(OFFSET('Water Data'!$E$10,0,10*ROW('Water Data'!E179))),'Data Summary'!CA185="Yes"),OFFSET('Water Data'!$E$10,0,10*ROW('Water Data'!E179)),NA())</f>
        <v>#N/A</v>
      </c>
      <c r="M185" s="57" t="e">
        <f ca="true">+IF(AND(ISNUMBER(OFFSET('Water Data'!$F$5,0,10*ROW('Water Data'!F179))),'Data Summary'!CB185="Yes"),100-OFFSET('Water Data'!$F$5,0,10*ROW('Water Data'!F179)),NA())</f>
        <v>#N/A</v>
      </c>
      <c r="N185" s="57" t="e">
        <f ca="true">+IF(AND(ISNUMBER(OFFSET('Water Data'!$F$7,0,10*ROW('Water Data'!F179))),'Data Summary'!CC185="Yes"),OFFSET('Water Data'!$F$7,0,10*ROW('Water Data'!F179)),NA())</f>
        <v>#N/A</v>
      </c>
      <c r="O185" s="57" t="e">
        <f ca="true">+IF(AND(ISNUMBER(OFFSET('Water Data'!$F$10,0,10*ROW('Water Data'!F179))),'Data Summary'!CD185="Yes"),OFFSET('Water Data'!$F$10,0,10*ROW('Water Data'!F179)),NA())</f>
        <v>#N/A</v>
      </c>
      <c r="P185" s="57" t="e">
        <f ca="true">+IF(AND(ISNUMBER(OFFSET('Water Data'!$G$5,0,10*ROW('Water Data'!G179))),'Data Summary'!CE185="Yes"),100-OFFSET('Water Data'!$G$5,0,10*ROW('Water Data'!G179)),NA())</f>
        <v>#N/A</v>
      </c>
      <c r="Q185" s="57" t="e">
        <f ca="true">+IF(AND(ISNUMBER(OFFSET('Water Data'!$G$7,0,10*ROW('Water Data'!G179))),'Data Summary'!CF185="Yes"),OFFSET('Water Data'!$G$7,0,10*ROW('Water Data'!G179)),NA())</f>
        <v>#N/A</v>
      </c>
      <c r="R185" s="57" t="e">
        <f ca="true">+IF(AND(ISNUMBER(OFFSET('Water Data'!$G$10,0,10*ROW('Water Data'!G179))),'Data Summary'!CG185="Yes"),OFFSET('Water Data'!$G$10,0,10*ROW('Water Data'!G179)),NA())</f>
        <v>#N/A</v>
      </c>
      <c r="S185" s="57" t="e">
        <f ca="true">+IF(AND(ISNUMBER(OFFSET('Water Data'!$H$5,0,10*ROW('Water Data'!H179))),'Data Summary'!CH185="Yes"),100-OFFSET('Water Data'!$H$5,0,10*ROW('Water Data'!H179)),NA())</f>
        <v>#N/A</v>
      </c>
      <c r="T185" s="57" t="e">
        <f ca="true">+IF(AND(ISNUMBER(OFFSET('Water Data'!$H$7,0,10*ROW('Water Data'!H179))),'Data Summary'!CI185="Yes"),OFFSET('Water Data'!$H$7,0,10*ROW('Water Data'!H179)),NA())</f>
        <v>#N/A</v>
      </c>
      <c r="U185" s="57" t="e">
        <f ca="true">+IF(AND(ISNUMBER(OFFSET('Water Data'!$H$10,0,10*ROW('Water Data'!H179))),'Data Summary'!CJ185="Yes"),OFFSET('Water Data'!$H$10,0,10*ROW('Water Data'!H179)),NA())</f>
        <v>#N/A</v>
      </c>
      <c r="V185" s="103" t="e">
        <f ca="true">+IF(AND(ISNUMBER(OFFSET('Sanitation Data'!$C$5,0,10*ROW('Sanitation Data'!C179))),'Data Summary'!CK185="Yes"),100-OFFSET('Sanitation Data'!$C$5,0,10*ROW('Sanitation Data'!C179)),NA())</f>
        <v>#N/A</v>
      </c>
      <c r="W185" s="103" t="e">
        <f ca="true">+IF(AND(ISNUMBER(OFFSET('Sanitation Data'!$C$7,0,10*ROW('Sanitation Data'!C179))),'Data Summary'!CL185="Yes"),OFFSET('Sanitation Data'!$C$7,0,10*ROW('Sanitation Data'!C179)),NA())</f>
        <v>#N/A</v>
      </c>
      <c r="X185" s="103" t="e">
        <f ca="true">+IF(AND(ISNUMBER(OFFSET('Sanitation Data'!$C$11,0,10*ROW('Sanitation Data'!C179))),'Data Summary'!CM185="Yes"),OFFSET('Sanitation Data'!$C$11,0,10*ROW('Sanitation Data'!C179)),NA())</f>
        <v>#N/A</v>
      </c>
      <c r="Y185" s="103" t="e">
        <f ca="true">+IF(AND(ISNUMBER(OFFSET('Sanitation Data'!$C$12,0,10*ROW('Sanitation Data'!C179))),'Data Summary'!CN185="Yes"),OFFSET('Sanitation Data'!$C$12,0,10*ROW('Sanitation Data'!C179)),NA())</f>
        <v>#N/A</v>
      </c>
      <c r="Z185" s="103" t="e">
        <f ca="true">+IF(AND(ISNUMBER(OFFSET('Sanitation Data'!$C$13,0,10*ROW('Sanitation Data'!C179))),'Data Summary'!CO185="Yes"),OFFSET('Sanitation Data'!$C$13,0,10*ROW('Sanitation Data'!C179)),NA())</f>
        <v>#N/A</v>
      </c>
      <c r="AA185" s="103" t="e">
        <f ca="true">+IF(AND(ISNUMBER(OFFSET('Sanitation Data'!$D$5,0,10*ROW('Sanitation Data'!D179))),'Data Summary'!CP185="Yes"),100-OFFSET('Sanitation Data'!$D$5,0,10*ROW('Sanitation Data'!D179)),NA())</f>
        <v>#N/A</v>
      </c>
      <c r="AB185" s="103" t="e">
        <f ca="true">+IF(AND(ISNUMBER(OFFSET('Sanitation Data'!$D$7,0,10*ROW('Sanitation Data'!D179))),'Data Summary'!CQ185="Yes"),OFFSET('Sanitation Data'!$D$7,0,10*ROW('Sanitation Data'!D179)),NA())</f>
        <v>#N/A</v>
      </c>
      <c r="AC185" s="103" t="e">
        <f ca="true">+IF(AND(ISNUMBER(OFFSET('Sanitation Data'!$D$11,0,10*ROW('Sanitation Data'!D179))),'Data Summary'!CR185="Yes"),OFFSET('Sanitation Data'!$D$11,0,10*ROW('Sanitation Data'!D179)),NA())</f>
        <v>#N/A</v>
      </c>
      <c r="AD185" s="103" t="e">
        <f ca="true">+IF(AND(ISNUMBER(OFFSET('Sanitation Data'!$D$12,0,10*ROW('Sanitation Data'!D179))),'Data Summary'!CS185="Yes"),OFFSET('Sanitation Data'!$D$12,0,10*ROW('Sanitation Data'!D179)),NA())</f>
        <v>#N/A</v>
      </c>
      <c r="AE185" s="103" t="e">
        <f ca="true">+IF(AND(ISNUMBER(OFFSET('Sanitation Data'!$D$13,0,10*ROW('Sanitation Data'!D179))),'Data Summary'!CT185="Yes"),OFFSET('Sanitation Data'!$D$13,0,10*ROW('Sanitation Data'!D179)),NA())</f>
        <v>#N/A</v>
      </c>
      <c r="AF185" s="103" t="e">
        <f ca="true">+IF(AND(ISNUMBER(OFFSET('Sanitation Data'!$E$5,0,10*ROW('Sanitation Data'!E179))),'Data Summary'!CU185="Yes"),100-OFFSET('Sanitation Data'!$E$5,0,10*ROW('Sanitation Data'!E179)),NA())</f>
        <v>#N/A</v>
      </c>
      <c r="AG185" s="103" t="e">
        <f ca="true">+IF(AND(ISNUMBER(OFFSET('Sanitation Data'!$E$7,0,10*ROW('Sanitation Data'!E179))),'Data Summary'!CV185="Yes"),OFFSET('Sanitation Data'!$E$7,0,10*ROW('Sanitation Data'!E179)),NA())</f>
        <v>#N/A</v>
      </c>
      <c r="AH185" s="103" t="e">
        <f ca="true">+IF(AND(ISNUMBER(OFFSET('Sanitation Data'!$E$11,0,10*ROW('Sanitation Data'!E179))),'Data Summary'!CW185="Yes"),OFFSET('Sanitation Data'!$E$11,0,10*ROW('Sanitation Data'!E179)),NA())</f>
        <v>#N/A</v>
      </c>
      <c r="AI185" s="103" t="e">
        <f ca="true">+IF(AND(ISNUMBER(OFFSET('Sanitation Data'!$E$12,0,10*ROW('Sanitation Data'!E179))),'Data Summary'!CX185="Yes"),OFFSET('Sanitation Data'!$E$12,0,10*ROW('Sanitation Data'!E179)),NA())</f>
        <v>#N/A</v>
      </c>
      <c r="AJ185" s="103" t="e">
        <f ca="true">+IF(AND(ISNUMBER(OFFSET('Sanitation Data'!$E$13,0,10*ROW('Sanitation Data'!E179))),'Data Summary'!CY185="Yes"),OFFSET('Sanitation Data'!$E$13,0,10*ROW('Sanitation Data'!E179)),NA())</f>
        <v>#N/A</v>
      </c>
      <c r="AK185" s="103" t="e">
        <f ca="true">+IF(AND(ISNUMBER(OFFSET('Sanitation Data'!$F$5,0,10*ROW('Sanitation Data'!F179))),'Data Summary'!CZ185="Yes"),100-OFFSET('Sanitation Data'!$F$5,0,10*ROW('Sanitation Data'!F179)),NA())</f>
        <v>#N/A</v>
      </c>
      <c r="AL185" s="103" t="e">
        <f ca="true">+IF(AND(ISNUMBER(OFFSET('Sanitation Data'!$F$7,0,10*ROW('Sanitation Data'!F179))),'Data Summary'!DA185="Yes"),OFFSET('Sanitation Data'!$F$7,0,10*ROW('Sanitation Data'!F179)),NA())</f>
        <v>#N/A</v>
      </c>
      <c r="AM185" s="103" t="e">
        <f ca="true">+IF(AND(ISNUMBER(OFFSET('Sanitation Data'!$F$11,0,10*ROW('Sanitation Data'!F179))),'Data Summary'!DB185="Yes"),OFFSET('Sanitation Data'!$F$11,0,10*ROW('Sanitation Data'!F179)),NA())</f>
        <v>#N/A</v>
      </c>
      <c r="AN185" s="103" t="e">
        <f ca="true">+IF(AND(ISNUMBER(OFFSET('Sanitation Data'!$F$12,0,10*ROW('Sanitation Data'!F179))),'Data Summary'!DC185="Yes"),OFFSET('Sanitation Data'!$F$12,0,10*ROW('Sanitation Data'!F179)),NA())</f>
        <v>#N/A</v>
      </c>
      <c r="AO185" s="103" t="e">
        <f ca="true">+IF(AND(ISNUMBER(OFFSET('Sanitation Data'!$F$13,0,10*ROW('Sanitation Data'!F179))),'Data Summary'!DD185="Yes"),OFFSET('Sanitation Data'!$F$13,0,10*ROW('Sanitation Data'!F179)),NA())</f>
        <v>#N/A</v>
      </c>
      <c r="AP185" s="103" t="e">
        <f ca="true">+IF(AND(ISNUMBER(OFFSET('Sanitation Data'!$G$5,0,10*ROW('Sanitation Data'!G179))),'Data Summary'!DE185="Yes"),100-OFFSET('Sanitation Data'!$G$5,0,10*ROW('Sanitation Data'!G179)),NA())</f>
        <v>#N/A</v>
      </c>
      <c r="AQ185" s="103" t="e">
        <f ca="true">+IF(AND(ISNUMBER(OFFSET('Sanitation Data'!$G$7,0,10*ROW('Sanitation Data'!G179))),'Data Summary'!DF185="Yes"),OFFSET('Sanitation Data'!$G$7,0,10*ROW('Sanitation Data'!G179)),NA())</f>
        <v>#N/A</v>
      </c>
      <c r="AR185" s="103" t="e">
        <f ca="true">+IF(AND(ISNUMBER(OFFSET('Sanitation Data'!$G$11,0,10*ROW('Sanitation Data'!G179))),'Data Summary'!DG185="Yes"),OFFSET('Sanitation Data'!$G$11,0,10*ROW('Sanitation Data'!G179)),NA())</f>
        <v>#N/A</v>
      </c>
      <c r="AS185" s="103" t="e">
        <f ca="true">+IF(AND(ISNUMBER(OFFSET('Sanitation Data'!$G$12,0,10*ROW('Sanitation Data'!G179))),'Data Summary'!DH185="Yes"),OFFSET('Sanitation Data'!$G$12,0,10*ROW('Sanitation Data'!G179)),NA())</f>
        <v>#N/A</v>
      </c>
      <c r="AT185" s="103" t="e">
        <f ca="true">+IF(AND(ISNUMBER(OFFSET('Sanitation Data'!$G$13,0,10*ROW('Sanitation Data'!G179))),'Data Summary'!DI185="Yes"),OFFSET('Sanitation Data'!$G$13,0,10*ROW('Sanitation Data'!G179)),NA())</f>
        <v>#N/A</v>
      </c>
      <c r="AU185" s="103" t="e">
        <f ca="true">+IF(AND(ISNUMBER(OFFSET('Sanitation Data'!$H$5,0,10*ROW('Sanitation Data'!H179))),'Data Summary'!DJ185="Yes"),100-OFFSET('Sanitation Data'!$H$5,0,10*ROW('Sanitation Data'!H179)),NA())</f>
        <v>#N/A</v>
      </c>
      <c r="AV185" s="103" t="e">
        <f ca="true">+IF(AND(ISNUMBER(OFFSET('Sanitation Data'!$H$7,0,10*ROW('Sanitation Data'!H179))),'Data Summary'!DK185="Yes"),OFFSET('Sanitation Data'!$H$7,0,10*ROW('Sanitation Data'!H179)),NA())</f>
        <v>#N/A</v>
      </c>
      <c r="AW185" s="103" t="e">
        <f ca="true">+IF(AND(ISNUMBER(OFFSET('Sanitation Data'!$H$11,0,10*ROW('Sanitation Data'!H179))),'Data Summary'!DL185="Yes"),OFFSET('Sanitation Data'!$H$11,0,10*ROW('Sanitation Data'!H179)),NA())</f>
        <v>#N/A</v>
      </c>
      <c r="AX185" s="103" t="e">
        <f ca="true">+IF(AND(ISNUMBER(OFFSET('Sanitation Data'!$H$12,0,10*ROW('Sanitation Data'!H179))),'Data Summary'!DM185="Yes"),OFFSET('Sanitation Data'!$H$12,0,10*ROW('Sanitation Data'!H179)),NA())</f>
        <v>#N/A</v>
      </c>
      <c r="AY185" s="103" t="e">
        <f ca="true">+IF(AND(ISNUMBER(OFFSET('Sanitation Data'!$H$13,0,10*ROW('Sanitation Data'!H179))),'Data Summary'!DN185="Yes"),OFFSET('Sanitation Data'!$H$13,0,10*ROW('Sanitation Data'!H179)),NA())</f>
        <v>#N/A</v>
      </c>
      <c r="AZ185" s="108" t="e">
        <f ca="true">+IF(AND(ISNUMBER(OFFSET('Hygiene Data'!$C$6,0,10*ROW('Hygiene Data'!C179))),'Data Summary'!DO185="Yes"),OFFSET('Hygiene Data'!$C$6,0,10*ROW('Hygiene Data'!C179)),NA())</f>
        <v>#N/A</v>
      </c>
      <c r="BA185" s="108" t="e">
        <f ca="true">+IF(AND(ISNUMBER(OFFSET('Hygiene Data'!$C$8,0,10*ROW('Hygiene Data'!C179))),'Data Summary'!DP185="Yes"),OFFSET('Hygiene Data'!$C$8,0,10*ROW('Hygiene Data'!C179)),NA())</f>
        <v>#N/A</v>
      </c>
      <c r="BB185" s="108" t="e">
        <f ca="true">+IF(AND(ISNUMBER(OFFSET('Hygiene Data'!$C$10,0,10*ROW('Hygiene Data'!C179))),'Data Summary'!DQ185="Yes"),OFFSET('Hygiene Data'!$C$10,0,10*ROW('Hygiene Data'!C179)),NA())</f>
        <v>#N/A</v>
      </c>
      <c r="BC185" s="108" t="e">
        <f ca="true">+IF(AND(ISNUMBER(OFFSET('Hygiene Data'!$D$6,0,10*ROW('Hygiene Data'!D179))),'Data Summary'!DR185="Yes"),OFFSET('Hygiene Data'!$D$6,0,10*ROW('Hygiene Data'!D179)),NA())</f>
        <v>#N/A</v>
      </c>
      <c r="BD185" s="108" t="e">
        <f ca="true">+IF(AND(ISNUMBER(OFFSET('Hygiene Data'!$D$8,0,10*ROW('Hygiene Data'!D179))),'Data Summary'!DS185="Yes"),OFFSET('Hygiene Data'!$D$8,0,10*ROW('Hygiene Data'!D179)),NA())</f>
        <v>#N/A</v>
      </c>
      <c r="BE185" s="108" t="e">
        <f ca="true">+IF(AND(ISNUMBER(OFFSET('Hygiene Data'!$D$10,0,10*ROW('Hygiene Data'!D179))),'Data Summary'!DT185="Yes"),OFFSET('Hygiene Data'!$D$10,0,10*ROW('Hygiene Data'!D179)),NA())</f>
        <v>#N/A</v>
      </c>
      <c r="BF185" s="108" t="e">
        <f ca="true">+IF(AND(ISNUMBER(OFFSET('Hygiene Data'!$E$6,0,10*ROW('Hygiene Data'!E179))),'Data Summary'!DU185="Yes"),OFFSET('Hygiene Data'!$E$6,0,10*ROW('Hygiene Data'!E179)),NA())</f>
        <v>#N/A</v>
      </c>
      <c r="BG185" s="108" t="e">
        <f ca="true">+IF(AND(ISNUMBER(OFFSET('Hygiene Data'!$E$8,0,10*ROW('Hygiene Data'!E179))),'Data Summary'!DV185="Yes"),OFFSET('Hygiene Data'!$E$8,0,10*ROW('Hygiene Data'!E179)),NA())</f>
        <v>#N/A</v>
      </c>
      <c r="BH185" s="108" t="e">
        <f ca="true">+IF(AND(ISNUMBER(OFFSET('Hygiene Data'!$E$10,0,10*ROW('Hygiene Data'!E179))),'Data Summary'!DW185="Yes"),OFFSET('Hygiene Data'!$E$10,0,10*ROW('Hygiene Data'!E179)),NA())</f>
        <v>#N/A</v>
      </c>
      <c r="BI185" s="108" t="e">
        <f ca="true">+IF(AND(ISNUMBER(OFFSET('Hygiene Data'!$F$6,0,10*ROW('Hygiene Data'!F179))),'Data Summary'!DX185="Yes"),OFFSET('Hygiene Data'!$F$6,0,10*ROW('Hygiene Data'!F179)),NA())</f>
        <v>#N/A</v>
      </c>
      <c r="BJ185" s="108" t="e">
        <f ca="true">+IF(AND(ISNUMBER(OFFSET('Hygiene Data'!$F$8,0,10*ROW('Hygiene Data'!F179))),'Data Summary'!DY185="Yes"),OFFSET('Hygiene Data'!$F$8,0,10*ROW('Hygiene Data'!F179)),NA())</f>
        <v>#N/A</v>
      </c>
      <c r="BK185" s="108" t="e">
        <f ca="true">+IF(AND(ISNUMBER(OFFSET('Hygiene Data'!$F$10,0,10*ROW('Hygiene Data'!F179))),'Data Summary'!DZ185="Yes"),OFFSET('Hygiene Data'!$F$10,0,10*ROW('Hygiene Data'!F179)),NA())</f>
        <v>#N/A</v>
      </c>
      <c r="BL185" s="108" t="e">
        <f ca="true">+IF(AND(ISNUMBER(OFFSET('Hygiene Data'!$G$6,0,10*ROW('Hygiene Data'!G179))),'Data Summary'!EA185="Yes"),OFFSET('Hygiene Data'!$G$6,0,10*ROW('Hygiene Data'!G179)),NA())</f>
        <v>#N/A</v>
      </c>
      <c r="BM185" s="108" t="e">
        <f ca="true">+IF(AND(ISNUMBER(OFFSET('Hygiene Data'!$G$8,0,10*ROW('Hygiene Data'!G179))),'Data Summary'!EB185="Yes"),OFFSET('Hygiene Data'!$G$8,0,10*ROW('Hygiene Data'!G179)),NA())</f>
        <v>#N/A</v>
      </c>
      <c r="BN185" s="108" t="e">
        <f ca="true">+IF(AND(ISNUMBER(OFFSET('Hygiene Data'!$G$10,0,10*ROW('Hygiene Data'!G179))),'Data Summary'!EC185="Yes"),OFFSET('Hygiene Data'!$G$10,0,10*ROW('Hygiene Data'!G179)),NA())</f>
        <v>#N/A</v>
      </c>
      <c r="BO185" s="108" t="e">
        <f ca="true">+IF(AND(ISNUMBER(OFFSET('Hygiene Data'!$H$6,0,10*ROW('Hygiene Data'!H179))),'Data Summary'!ED185="Yes"),OFFSET('Hygiene Data'!$H$6,0,10*ROW('Hygiene Data'!H179)),NA())</f>
        <v>#N/A</v>
      </c>
      <c r="BP185" s="108" t="e">
        <f ca="true">+IF(AND(ISNUMBER(OFFSET('Hygiene Data'!$H$8,0,10*ROW('Hygiene Data'!H179))),'Data Summary'!EE185="Yes"),OFFSET('Hygiene Data'!$H$8,0,10*ROW('Hygiene Data'!H179)),NA())</f>
        <v>#N/A</v>
      </c>
      <c r="BQ185" s="108" t="e">
        <f ca="true">+IF(AND(ISNUMBER(OFFSET('Hygiene Data'!$H$10,0,10*ROW('Hygiene Data'!H179))),'Data Summary'!EF185="Yes"),OFFSET('Hygiene Data'!$H$10,0,10*ROW('Hygiene Data'!H179)),NA())</f>
        <v>#N/A</v>
      </c>
    </row>
    <row r="186" x14ac:dyDescent="0.2">
      <c r="A186" s="56" t="e">
        <f ca="true">+IF(OFFSET('Water Data'!$B$1,0,10*ROW('Water Data'!B180))="",NA(),OFFSET('Water Data'!$B$1,0,10*ROW('Water Data'!B180)))</f>
        <v>#N/A</v>
      </c>
      <c r="B186" s="56" t="e">
        <f ca="true">+IF(OFFSET('Water Data'!$A$3,0,10*ROW('Water Data'!A183))="",NA(),OFFSET('Water Data'!$A$3,0,10*ROW('Water Data'!A183)))</f>
        <v>#N/A</v>
      </c>
      <c r="C186" s="56" t="e">
        <f ca="true">+IF(OFFSET('Water Data'!$C$3,0,10*ROW('Water Data'!C183))="",NA(),OFFSET('Water Data'!$C$3,0,10*ROW('Water Data'!C183)))</f>
        <v>#N/A</v>
      </c>
      <c r="D186" s="57" t="e">
        <f ca="true">+IF(AND(ISNUMBER(OFFSET('Water Data'!$C$5,0,10*ROW('Water Data'!C180))),'Data Summary'!BS186="Yes"),100-OFFSET('Water Data'!$C$5,0,10*ROW('Water Data'!C180)),NA())</f>
        <v>#N/A</v>
      </c>
      <c r="E186" s="57" t="e">
        <f ca="true">+IF(AND(ISNUMBER(OFFSET('Water Data'!$C$7,0,10*ROW('Water Data'!C180))),'Data Summary'!BT186="Yes"),OFFSET('Water Data'!$C$7,0,10*ROW('Water Data'!C180)),NA())</f>
        <v>#N/A</v>
      </c>
      <c r="F186" s="57" t="e">
        <f ca="true">+IF(AND(ISNUMBER(OFFSET('Water Data'!$C$10,0,10*ROW('Water Data'!C180))),'Data Summary'!BU186="Yes"),OFFSET('Water Data'!$C$10,0,10*ROW('Water Data'!C180)),NA())</f>
        <v>#N/A</v>
      </c>
      <c r="G186" s="57" t="e">
        <f ca="true">+IF(AND(ISNUMBER(OFFSET('Water Data'!$D$5,0,10*ROW('Water Data'!D180))),'Data Summary'!BV186="Yes"),100-OFFSET('Water Data'!$D$5,0,10*ROW('Water Data'!D180)),NA())</f>
        <v>#N/A</v>
      </c>
      <c r="H186" s="57" t="e">
        <f ca="true">+IF(AND(ISNUMBER(OFFSET('Water Data'!$D$7,0,10*ROW('Water Data'!D180))),'Data Summary'!BW186="Yes"),OFFSET('Water Data'!$D$7,0,10*ROW('Water Data'!D180)),NA())</f>
        <v>#N/A</v>
      </c>
      <c r="I186" s="57" t="e">
        <f ca="true">+IF(AND(ISNUMBER(OFFSET('Water Data'!$D$10,0,10*ROW('Water Data'!D180))),'Data Summary'!BX186="Yes"),OFFSET('Water Data'!$D$10,0,10*ROW('Water Data'!D180)),NA())</f>
        <v>#N/A</v>
      </c>
      <c r="J186" s="57" t="e">
        <f ca="true">+IF(AND(ISNUMBER(OFFSET('Water Data'!$E$5,0,10*ROW('Water Data'!E180))),'Data Summary'!BY186="Yes"),100-OFFSET('Water Data'!$E$5,0,10*ROW('Water Data'!E180)),NA())</f>
        <v>#N/A</v>
      </c>
      <c r="K186" s="57" t="e">
        <f ca="true">+IF(AND(ISNUMBER(OFFSET('Water Data'!$E$7,0,10*ROW('Water Data'!E180))),'Data Summary'!BZ186="Yes"),OFFSET('Water Data'!$E$7,0,10*ROW('Water Data'!E180)),NA())</f>
        <v>#N/A</v>
      </c>
      <c r="L186" s="57" t="e">
        <f ca="true">+IF(AND(ISNUMBER(OFFSET('Water Data'!$E$10,0,10*ROW('Water Data'!E180))),'Data Summary'!CA186="Yes"),OFFSET('Water Data'!$E$10,0,10*ROW('Water Data'!E180)),NA())</f>
        <v>#N/A</v>
      </c>
      <c r="M186" s="57" t="e">
        <f ca="true">+IF(AND(ISNUMBER(OFFSET('Water Data'!$F$5,0,10*ROW('Water Data'!F180))),'Data Summary'!CB186="Yes"),100-OFFSET('Water Data'!$F$5,0,10*ROW('Water Data'!F180)),NA())</f>
        <v>#N/A</v>
      </c>
      <c r="N186" s="57" t="e">
        <f ca="true">+IF(AND(ISNUMBER(OFFSET('Water Data'!$F$7,0,10*ROW('Water Data'!F180))),'Data Summary'!CC186="Yes"),OFFSET('Water Data'!$F$7,0,10*ROW('Water Data'!F180)),NA())</f>
        <v>#N/A</v>
      </c>
      <c r="O186" s="57" t="e">
        <f ca="true">+IF(AND(ISNUMBER(OFFSET('Water Data'!$F$10,0,10*ROW('Water Data'!F180))),'Data Summary'!CD186="Yes"),OFFSET('Water Data'!$F$10,0,10*ROW('Water Data'!F180)),NA())</f>
        <v>#N/A</v>
      </c>
      <c r="P186" s="57" t="e">
        <f ca="true">+IF(AND(ISNUMBER(OFFSET('Water Data'!$G$5,0,10*ROW('Water Data'!G180))),'Data Summary'!CE186="Yes"),100-OFFSET('Water Data'!$G$5,0,10*ROW('Water Data'!G180)),NA())</f>
        <v>#N/A</v>
      </c>
      <c r="Q186" s="57" t="e">
        <f ca="true">+IF(AND(ISNUMBER(OFFSET('Water Data'!$G$7,0,10*ROW('Water Data'!G180))),'Data Summary'!CF186="Yes"),OFFSET('Water Data'!$G$7,0,10*ROW('Water Data'!G180)),NA())</f>
        <v>#N/A</v>
      </c>
      <c r="R186" s="57" t="e">
        <f ca="true">+IF(AND(ISNUMBER(OFFSET('Water Data'!$G$10,0,10*ROW('Water Data'!G180))),'Data Summary'!CG186="Yes"),OFFSET('Water Data'!$G$10,0,10*ROW('Water Data'!G180)),NA())</f>
        <v>#N/A</v>
      </c>
      <c r="S186" s="57" t="e">
        <f ca="true">+IF(AND(ISNUMBER(OFFSET('Water Data'!$H$5,0,10*ROW('Water Data'!H180))),'Data Summary'!CH186="Yes"),100-OFFSET('Water Data'!$H$5,0,10*ROW('Water Data'!H180)),NA())</f>
        <v>#N/A</v>
      </c>
      <c r="T186" s="57" t="e">
        <f ca="true">+IF(AND(ISNUMBER(OFFSET('Water Data'!$H$7,0,10*ROW('Water Data'!H180))),'Data Summary'!CI186="Yes"),OFFSET('Water Data'!$H$7,0,10*ROW('Water Data'!H180)),NA())</f>
        <v>#N/A</v>
      </c>
      <c r="U186" s="57" t="e">
        <f ca="true">+IF(AND(ISNUMBER(OFFSET('Water Data'!$H$10,0,10*ROW('Water Data'!H180))),'Data Summary'!CJ186="Yes"),OFFSET('Water Data'!$H$10,0,10*ROW('Water Data'!H180)),NA())</f>
        <v>#N/A</v>
      </c>
      <c r="V186" s="103" t="e">
        <f ca="true">+IF(AND(ISNUMBER(OFFSET('Sanitation Data'!$C$5,0,10*ROW('Sanitation Data'!C180))),'Data Summary'!CK186="Yes"),100-OFFSET('Sanitation Data'!$C$5,0,10*ROW('Sanitation Data'!C180)),NA())</f>
        <v>#N/A</v>
      </c>
      <c r="W186" s="103" t="e">
        <f ca="true">+IF(AND(ISNUMBER(OFFSET('Sanitation Data'!$C$7,0,10*ROW('Sanitation Data'!C180))),'Data Summary'!CL186="Yes"),OFFSET('Sanitation Data'!$C$7,0,10*ROW('Sanitation Data'!C180)),NA())</f>
        <v>#N/A</v>
      </c>
      <c r="X186" s="103" t="e">
        <f ca="true">+IF(AND(ISNUMBER(OFFSET('Sanitation Data'!$C$11,0,10*ROW('Sanitation Data'!C180))),'Data Summary'!CM186="Yes"),OFFSET('Sanitation Data'!$C$11,0,10*ROW('Sanitation Data'!C180)),NA())</f>
        <v>#N/A</v>
      </c>
      <c r="Y186" s="103" t="e">
        <f ca="true">+IF(AND(ISNUMBER(OFFSET('Sanitation Data'!$C$12,0,10*ROW('Sanitation Data'!C180))),'Data Summary'!CN186="Yes"),OFFSET('Sanitation Data'!$C$12,0,10*ROW('Sanitation Data'!C180)),NA())</f>
        <v>#N/A</v>
      </c>
      <c r="Z186" s="103" t="e">
        <f ca="true">+IF(AND(ISNUMBER(OFFSET('Sanitation Data'!$C$13,0,10*ROW('Sanitation Data'!C180))),'Data Summary'!CO186="Yes"),OFFSET('Sanitation Data'!$C$13,0,10*ROW('Sanitation Data'!C180)),NA())</f>
        <v>#N/A</v>
      </c>
      <c r="AA186" s="103" t="e">
        <f ca="true">+IF(AND(ISNUMBER(OFFSET('Sanitation Data'!$D$5,0,10*ROW('Sanitation Data'!D180))),'Data Summary'!CP186="Yes"),100-OFFSET('Sanitation Data'!$D$5,0,10*ROW('Sanitation Data'!D180)),NA())</f>
        <v>#N/A</v>
      </c>
      <c r="AB186" s="103" t="e">
        <f ca="true">+IF(AND(ISNUMBER(OFFSET('Sanitation Data'!$D$7,0,10*ROW('Sanitation Data'!D180))),'Data Summary'!CQ186="Yes"),OFFSET('Sanitation Data'!$D$7,0,10*ROW('Sanitation Data'!D180)),NA())</f>
        <v>#N/A</v>
      </c>
      <c r="AC186" s="103" t="e">
        <f ca="true">+IF(AND(ISNUMBER(OFFSET('Sanitation Data'!$D$11,0,10*ROW('Sanitation Data'!D180))),'Data Summary'!CR186="Yes"),OFFSET('Sanitation Data'!$D$11,0,10*ROW('Sanitation Data'!D180)),NA())</f>
        <v>#N/A</v>
      </c>
      <c r="AD186" s="103" t="e">
        <f ca="true">+IF(AND(ISNUMBER(OFFSET('Sanitation Data'!$D$12,0,10*ROW('Sanitation Data'!D180))),'Data Summary'!CS186="Yes"),OFFSET('Sanitation Data'!$D$12,0,10*ROW('Sanitation Data'!D180)),NA())</f>
        <v>#N/A</v>
      </c>
      <c r="AE186" s="103" t="e">
        <f ca="true">+IF(AND(ISNUMBER(OFFSET('Sanitation Data'!$D$13,0,10*ROW('Sanitation Data'!D180))),'Data Summary'!CT186="Yes"),OFFSET('Sanitation Data'!$D$13,0,10*ROW('Sanitation Data'!D180)),NA())</f>
        <v>#N/A</v>
      </c>
      <c r="AF186" s="103" t="e">
        <f ca="true">+IF(AND(ISNUMBER(OFFSET('Sanitation Data'!$E$5,0,10*ROW('Sanitation Data'!E180))),'Data Summary'!CU186="Yes"),100-OFFSET('Sanitation Data'!$E$5,0,10*ROW('Sanitation Data'!E180)),NA())</f>
        <v>#N/A</v>
      </c>
      <c r="AG186" s="103" t="e">
        <f ca="true">+IF(AND(ISNUMBER(OFFSET('Sanitation Data'!$E$7,0,10*ROW('Sanitation Data'!E180))),'Data Summary'!CV186="Yes"),OFFSET('Sanitation Data'!$E$7,0,10*ROW('Sanitation Data'!E180)),NA())</f>
        <v>#N/A</v>
      </c>
      <c r="AH186" s="103" t="e">
        <f ca="true">+IF(AND(ISNUMBER(OFFSET('Sanitation Data'!$E$11,0,10*ROW('Sanitation Data'!E180))),'Data Summary'!CW186="Yes"),OFFSET('Sanitation Data'!$E$11,0,10*ROW('Sanitation Data'!E180)),NA())</f>
        <v>#N/A</v>
      </c>
      <c r="AI186" s="103" t="e">
        <f ca="true">+IF(AND(ISNUMBER(OFFSET('Sanitation Data'!$E$12,0,10*ROW('Sanitation Data'!E180))),'Data Summary'!CX186="Yes"),OFFSET('Sanitation Data'!$E$12,0,10*ROW('Sanitation Data'!E180)),NA())</f>
        <v>#N/A</v>
      </c>
      <c r="AJ186" s="103" t="e">
        <f ca="true">+IF(AND(ISNUMBER(OFFSET('Sanitation Data'!$E$13,0,10*ROW('Sanitation Data'!E180))),'Data Summary'!CY186="Yes"),OFFSET('Sanitation Data'!$E$13,0,10*ROW('Sanitation Data'!E180)),NA())</f>
        <v>#N/A</v>
      </c>
      <c r="AK186" s="103" t="e">
        <f ca="true">+IF(AND(ISNUMBER(OFFSET('Sanitation Data'!$F$5,0,10*ROW('Sanitation Data'!F180))),'Data Summary'!CZ186="Yes"),100-OFFSET('Sanitation Data'!$F$5,0,10*ROW('Sanitation Data'!F180)),NA())</f>
        <v>#N/A</v>
      </c>
      <c r="AL186" s="103" t="e">
        <f ca="true">+IF(AND(ISNUMBER(OFFSET('Sanitation Data'!$F$7,0,10*ROW('Sanitation Data'!F180))),'Data Summary'!DA186="Yes"),OFFSET('Sanitation Data'!$F$7,0,10*ROW('Sanitation Data'!F180)),NA())</f>
        <v>#N/A</v>
      </c>
      <c r="AM186" s="103" t="e">
        <f ca="true">+IF(AND(ISNUMBER(OFFSET('Sanitation Data'!$F$11,0,10*ROW('Sanitation Data'!F180))),'Data Summary'!DB186="Yes"),OFFSET('Sanitation Data'!$F$11,0,10*ROW('Sanitation Data'!F180)),NA())</f>
        <v>#N/A</v>
      </c>
      <c r="AN186" s="103" t="e">
        <f ca="true">+IF(AND(ISNUMBER(OFFSET('Sanitation Data'!$F$12,0,10*ROW('Sanitation Data'!F180))),'Data Summary'!DC186="Yes"),OFFSET('Sanitation Data'!$F$12,0,10*ROW('Sanitation Data'!F180)),NA())</f>
        <v>#N/A</v>
      </c>
      <c r="AO186" s="103" t="e">
        <f ca="true">+IF(AND(ISNUMBER(OFFSET('Sanitation Data'!$F$13,0,10*ROW('Sanitation Data'!F180))),'Data Summary'!DD186="Yes"),OFFSET('Sanitation Data'!$F$13,0,10*ROW('Sanitation Data'!F180)),NA())</f>
        <v>#N/A</v>
      </c>
      <c r="AP186" s="103" t="e">
        <f ca="true">+IF(AND(ISNUMBER(OFFSET('Sanitation Data'!$G$5,0,10*ROW('Sanitation Data'!G180))),'Data Summary'!DE186="Yes"),100-OFFSET('Sanitation Data'!$G$5,0,10*ROW('Sanitation Data'!G180)),NA())</f>
        <v>#N/A</v>
      </c>
      <c r="AQ186" s="103" t="e">
        <f ca="true">+IF(AND(ISNUMBER(OFFSET('Sanitation Data'!$G$7,0,10*ROW('Sanitation Data'!G180))),'Data Summary'!DF186="Yes"),OFFSET('Sanitation Data'!$G$7,0,10*ROW('Sanitation Data'!G180)),NA())</f>
        <v>#N/A</v>
      </c>
      <c r="AR186" s="103" t="e">
        <f ca="true">+IF(AND(ISNUMBER(OFFSET('Sanitation Data'!$G$11,0,10*ROW('Sanitation Data'!G180))),'Data Summary'!DG186="Yes"),OFFSET('Sanitation Data'!$G$11,0,10*ROW('Sanitation Data'!G180)),NA())</f>
        <v>#N/A</v>
      </c>
      <c r="AS186" s="103" t="e">
        <f ca="true">+IF(AND(ISNUMBER(OFFSET('Sanitation Data'!$G$12,0,10*ROW('Sanitation Data'!G180))),'Data Summary'!DH186="Yes"),OFFSET('Sanitation Data'!$G$12,0,10*ROW('Sanitation Data'!G180)),NA())</f>
        <v>#N/A</v>
      </c>
      <c r="AT186" s="103" t="e">
        <f ca="true">+IF(AND(ISNUMBER(OFFSET('Sanitation Data'!$G$13,0,10*ROW('Sanitation Data'!G180))),'Data Summary'!DI186="Yes"),OFFSET('Sanitation Data'!$G$13,0,10*ROW('Sanitation Data'!G180)),NA())</f>
        <v>#N/A</v>
      </c>
      <c r="AU186" s="103" t="e">
        <f ca="true">+IF(AND(ISNUMBER(OFFSET('Sanitation Data'!$H$5,0,10*ROW('Sanitation Data'!H180))),'Data Summary'!DJ186="Yes"),100-OFFSET('Sanitation Data'!$H$5,0,10*ROW('Sanitation Data'!H180)),NA())</f>
        <v>#N/A</v>
      </c>
      <c r="AV186" s="103" t="e">
        <f ca="true">+IF(AND(ISNUMBER(OFFSET('Sanitation Data'!$H$7,0,10*ROW('Sanitation Data'!H180))),'Data Summary'!DK186="Yes"),OFFSET('Sanitation Data'!$H$7,0,10*ROW('Sanitation Data'!H180)),NA())</f>
        <v>#N/A</v>
      </c>
      <c r="AW186" s="103" t="e">
        <f ca="true">+IF(AND(ISNUMBER(OFFSET('Sanitation Data'!$H$11,0,10*ROW('Sanitation Data'!H180))),'Data Summary'!DL186="Yes"),OFFSET('Sanitation Data'!$H$11,0,10*ROW('Sanitation Data'!H180)),NA())</f>
        <v>#N/A</v>
      </c>
      <c r="AX186" s="103" t="e">
        <f ca="true">+IF(AND(ISNUMBER(OFFSET('Sanitation Data'!$H$12,0,10*ROW('Sanitation Data'!H180))),'Data Summary'!DM186="Yes"),OFFSET('Sanitation Data'!$H$12,0,10*ROW('Sanitation Data'!H180)),NA())</f>
        <v>#N/A</v>
      </c>
      <c r="AY186" s="103" t="e">
        <f ca="true">+IF(AND(ISNUMBER(OFFSET('Sanitation Data'!$H$13,0,10*ROW('Sanitation Data'!H180))),'Data Summary'!DN186="Yes"),OFFSET('Sanitation Data'!$H$13,0,10*ROW('Sanitation Data'!H180)),NA())</f>
        <v>#N/A</v>
      </c>
      <c r="AZ186" s="108" t="e">
        <f ca="true">+IF(AND(ISNUMBER(OFFSET('Hygiene Data'!$C$6,0,10*ROW('Hygiene Data'!C180))),'Data Summary'!DO186="Yes"),OFFSET('Hygiene Data'!$C$6,0,10*ROW('Hygiene Data'!C180)),NA())</f>
        <v>#N/A</v>
      </c>
      <c r="BA186" s="108" t="e">
        <f ca="true">+IF(AND(ISNUMBER(OFFSET('Hygiene Data'!$C$8,0,10*ROW('Hygiene Data'!C180))),'Data Summary'!DP186="Yes"),OFFSET('Hygiene Data'!$C$8,0,10*ROW('Hygiene Data'!C180)),NA())</f>
        <v>#N/A</v>
      </c>
      <c r="BB186" s="108" t="e">
        <f ca="true">+IF(AND(ISNUMBER(OFFSET('Hygiene Data'!$C$10,0,10*ROW('Hygiene Data'!C180))),'Data Summary'!DQ186="Yes"),OFFSET('Hygiene Data'!$C$10,0,10*ROW('Hygiene Data'!C180)),NA())</f>
        <v>#N/A</v>
      </c>
      <c r="BC186" s="108" t="e">
        <f ca="true">+IF(AND(ISNUMBER(OFFSET('Hygiene Data'!$D$6,0,10*ROW('Hygiene Data'!D180))),'Data Summary'!DR186="Yes"),OFFSET('Hygiene Data'!$D$6,0,10*ROW('Hygiene Data'!D180)),NA())</f>
        <v>#N/A</v>
      </c>
      <c r="BD186" s="108" t="e">
        <f ca="true">+IF(AND(ISNUMBER(OFFSET('Hygiene Data'!$D$8,0,10*ROW('Hygiene Data'!D180))),'Data Summary'!DS186="Yes"),OFFSET('Hygiene Data'!$D$8,0,10*ROW('Hygiene Data'!D180)),NA())</f>
        <v>#N/A</v>
      </c>
      <c r="BE186" s="108" t="e">
        <f ca="true">+IF(AND(ISNUMBER(OFFSET('Hygiene Data'!$D$10,0,10*ROW('Hygiene Data'!D180))),'Data Summary'!DT186="Yes"),OFFSET('Hygiene Data'!$D$10,0,10*ROW('Hygiene Data'!D180)),NA())</f>
        <v>#N/A</v>
      </c>
      <c r="BF186" s="108" t="e">
        <f ca="true">+IF(AND(ISNUMBER(OFFSET('Hygiene Data'!$E$6,0,10*ROW('Hygiene Data'!E180))),'Data Summary'!DU186="Yes"),OFFSET('Hygiene Data'!$E$6,0,10*ROW('Hygiene Data'!E180)),NA())</f>
        <v>#N/A</v>
      </c>
      <c r="BG186" s="108" t="e">
        <f ca="true">+IF(AND(ISNUMBER(OFFSET('Hygiene Data'!$E$8,0,10*ROW('Hygiene Data'!E180))),'Data Summary'!DV186="Yes"),OFFSET('Hygiene Data'!$E$8,0,10*ROW('Hygiene Data'!E180)),NA())</f>
        <v>#N/A</v>
      </c>
      <c r="BH186" s="108" t="e">
        <f ca="true">+IF(AND(ISNUMBER(OFFSET('Hygiene Data'!$E$10,0,10*ROW('Hygiene Data'!E180))),'Data Summary'!DW186="Yes"),OFFSET('Hygiene Data'!$E$10,0,10*ROW('Hygiene Data'!E180)),NA())</f>
        <v>#N/A</v>
      </c>
      <c r="BI186" s="108" t="e">
        <f ca="true">+IF(AND(ISNUMBER(OFFSET('Hygiene Data'!$F$6,0,10*ROW('Hygiene Data'!F180))),'Data Summary'!DX186="Yes"),OFFSET('Hygiene Data'!$F$6,0,10*ROW('Hygiene Data'!F180)),NA())</f>
        <v>#N/A</v>
      </c>
      <c r="BJ186" s="108" t="e">
        <f ca="true">+IF(AND(ISNUMBER(OFFSET('Hygiene Data'!$F$8,0,10*ROW('Hygiene Data'!F180))),'Data Summary'!DY186="Yes"),OFFSET('Hygiene Data'!$F$8,0,10*ROW('Hygiene Data'!F180)),NA())</f>
        <v>#N/A</v>
      </c>
      <c r="BK186" s="108" t="e">
        <f ca="true">+IF(AND(ISNUMBER(OFFSET('Hygiene Data'!$F$10,0,10*ROW('Hygiene Data'!F180))),'Data Summary'!DZ186="Yes"),OFFSET('Hygiene Data'!$F$10,0,10*ROW('Hygiene Data'!F180)),NA())</f>
        <v>#N/A</v>
      </c>
      <c r="BL186" s="108" t="e">
        <f ca="true">+IF(AND(ISNUMBER(OFFSET('Hygiene Data'!$G$6,0,10*ROW('Hygiene Data'!G180))),'Data Summary'!EA186="Yes"),OFFSET('Hygiene Data'!$G$6,0,10*ROW('Hygiene Data'!G180)),NA())</f>
        <v>#N/A</v>
      </c>
      <c r="BM186" s="108" t="e">
        <f ca="true">+IF(AND(ISNUMBER(OFFSET('Hygiene Data'!$G$8,0,10*ROW('Hygiene Data'!G180))),'Data Summary'!EB186="Yes"),OFFSET('Hygiene Data'!$G$8,0,10*ROW('Hygiene Data'!G180)),NA())</f>
        <v>#N/A</v>
      </c>
      <c r="BN186" s="108" t="e">
        <f ca="true">+IF(AND(ISNUMBER(OFFSET('Hygiene Data'!$G$10,0,10*ROW('Hygiene Data'!G180))),'Data Summary'!EC186="Yes"),OFFSET('Hygiene Data'!$G$10,0,10*ROW('Hygiene Data'!G180)),NA())</f>
        <v>#N/A</v>
      </c>
      <c r="BO186" s="108" t="e">
        <f ca="true">+IF(AND(ISNUMBER(OFFSET('Hygiene Data'!$H$6,0,10*ROW('Hygiene Data'!H180))),'Data Summary'!ED186="Yes"),OFFSET('Hygiene Data'!$H$6,0,10*ROW('Hygiene Data'!H180)),NA())</f>
        <v>#N/A</v>
      </c>
      <c r="BP186" s="108" t="e">
        <f ca="true">+IF(AND(ISNUMBER(OFFSET('Hygiene Data'!$H$8,0,10*ROW('Hygiene Data'!H180))),'Data Summary'!EE186="Yes"),OFFSET('Hygiene Data'!$H$8,0,10*ROW('Hygiene Data'!H180)),NA())</f>
        <v>#N/A</v>
      </c>
      <c r="BQ186" s="108" t="e">
        <f ca="true">+IF(AND(ISNUMBER(OFFSET('Hygiene Data'!$H$10,0,10*ROW('Hygiene Data'!H180))),'Data Summary'!EF186="Yes"),OFFSET('Hygiene Data'!$H$10,0,10*ROW('Hygiene Data'!H180)),NA())</f>
        <v>#N/A</v>
      </c>
    </row>
    <row r="187" x14ac:dyDescent="0.2">
      <c r="A187" s="56" t="e">
        <f ca="true">+IF(OFFSET('Water Data'!$B$1,0,10*ROW('Water Data'!B181))="",NA(),OFFSET('Water Data'!$B$1,0,10*ROW('Water Data'!B181)))</f>
        <v>#N/A</v>
      </c>
      <c r="B187" s="56" t="e">
        <f ca="true">+IF(OFFSET('Water Data'!$A$3,0,10*ROW('Water Data'!A184))="",NA(),OFFSET('Water Data'!$A$3,0,10*ROW('Water Data'!A184)))</f>
        <v>#N/A</v>
      </c>
      <c r="C187" s="56" t="e">
        <f ca="true">+IF(OFFSET('Water Data'!$C$3,0,10*ROW('Water Data'!C184))="",NA(),OFFSET('Water Data'!$C$3,0,10*ROW('Water Data'!C184)))</f>
        <v>#N/A</v>
      </c>
      <c r="D187" s="57" t="e">
        <f ca="true">+IF(AND(ISNUMBER(OFFSET('Water Data'!$C$5,0,10*ROW('Water Data'!C181))),'Data Summary'!BS187="Yes"),100-OFFSET('Water Data'!$C$5,0,10*ROW('Water Data'!C181)),NA())</f>
        <v>#N/A</v>
      </c>
      <c r="E187" s="57" t="e">
        <f ca="true">+IF(AND(ISNUMBER(OFFSET('Water Data'!$C$7,0,10*ROW('Water Data'!C181))),'Data Summary'!BT187="Yes"),OFFSET('Water Data'!$C$7,0,10*ROW('Water Data'!C181)),NA())</f>
        <v>#N/A</v>
      </c>
      <c r="F187" s="57" t="e">
        <f ca="true">+IF(AND(ISNUMBER(OFFSET('Water Data'!$C$10,0,10*ROW('Water Data'!C181))),'Data Summary'!BU187="Yes"),OFFSET('Water Data'!$C$10,0,10*ROW('Water Data'!C181)),NA())</f>
        <v>#N/A</v>
      </c>
      <c r="G187" s="57" t="e">
        <f ca="true">+IF(AND(ISNUMBER(OFFSET('Water Data'!$D$5,0,10*ROW('Water Data'!D181))),'Data Summary'!BV187="Yes"),100-OFFSET('Water Data'!$D$5,0,10*ROW('Water Data'!D181)),NA())</f>
        <v>#N/A</v>
      </c>
      <c r="H187" s="57" t="e">
        <f ca="true">+IF(AND(ISNUMBER(OFFSET('Water Data'!$D$7,0,10*ROW('Water Data'!D181))),'Data Summary'!BW187="Yes"),OFFSET('Water Data'!$D$7,0,10*ROW('Water Data'!D181)),NA())</f>
        <v>#N/A</v>
      </c>
      <c r="I187" s="57" t="e">
        <f ca="true">+IF(AND(ISNUMBER(OFFSET('Water Data'!$D$10,0,10*ROW('Water Data'!D181))),'Data Summary'!BX187="Yes"),OFFSET('Water Data'!$D$10,0,10*ROW('Water Data'!D181)),NA())</f>
        <v>#N/A</v>
      </c>
      <c r="J187" s="57" t="e">
        <f ca="true">+IF(AND(ISNUMBER(OFFSET('Water Data'!$E$5,0,10*ROW('Water Data'!E181))),'Data Summary'!BY187="Yes"),100-OFFSET('Water Data'!$E$5,0,10*ROW('Water Data'!E181)),NA())</f>
        <v>#N/A</v>
      </c>
      <c r="K187" s="57" t="e">
        <f ca="true">+IF(AND(ISNUMBER(OFFSET('Water Data'!$E$7,0,10*ROW('Water Data'!E181))),'Data Summary'!BZ187="Yes"),OFFSET('Water Data'!$E$7,0,10*ROW('Water Data'!E181)),NA())</f>
        <v>#N/A</v>
      </c>
      <c r="L187" s="57" t="e">
        <f ca="true">+IF(AND(ISNUMBER(OFFSET('Water Data'!$E$10,0,10*ROW('Water Data'!E181))),'Data Summary'!CA187="Yes"),OFFSET('Water Data'!$E$10,0,10*ROW('Water Data'!E181)),NA())</f>
        <v>#N/A</v>
      </c>
      <c r="M187" s="57" t="e">
        <f ca="true">+IF(AND(ISNUMBER(OFFSET('Water Data'!$F$5,0,10*ROW('Water Data'!F181))),'Data Summary'!CB187="Yes"),100-OFFSET('Water Data'!$F$5,0,10*ROW('Water Data'!F181)),NA())</f>
        <v>#N/A</v>
      </c>
      <c r="N187" s="57" t="e">
        <f ca="true">+IF(AND(ISNUMBER(OFFSET('Water Data'!$F$7,0,10*ROW('Water Data'!F181))),'Data Summary'!CC187="Yes"),OFFSET('Water Data'!$F$7,0,10*ROW('Water Data'!F181)),NA())</f>
        <v>#N/A</v>
      </c>
      <c r="O187" s="57" t="e">
        <f ca="true">+IF(AND(ISNUMBER(OFFSET('Water Data'!$F$10,0,10*ROW('Water Data'!F181))),'Data Summary'!CD187="Yes"),OFFSET('Water Data'!$F$10,0,10*ROW('Water Data'!F181)),NA())</f>
        <v>#N/A</v>
      </c>
      <c r="P187" s="57" t="e">
        <f ca="true">+IF(AND(ISNUMBER(OFFSET('Water Data'!$G$5,0,10*ROW('Water Data'!G181))),'Data Summary'!CE187="Yes"),100-OFFSET('Water Data'!$G$5,0,10*ROW('Water Data'!G181)),NA())</f>
        <v>#N/A</v>
      </c>
      <c r="Q187" s="57" t="e">
        <f ca="true">+IF(AND(ISNUMBER(OFFSET('Water Data'!$G$7,0,10*ROW('Water Data'!G181))),'Data Summary'!CF187="Yes"),OFFSET('Water Data'!$G$7,0,10*ROW('Water Data'!G181)),NA())</f>
        <v>#N/A</v>
      </c>
      <c r="R187" s="57" t="e">
        <f ca="true">+IF(AND(ISNUMBER(OFFSET('Water Data'!$G$10,0,10*ROW('Water Data'!G181))),'Data Summary'!CG187="Yes"),OFFSET('Water Data'!$G$10,0,10*ROW('Water Data'!G181)),NA())</f>
        <v>#N/A</v>
      </c>
      <c r="S187" s="57" t="e">
        <f ca="true">+IF(AND(ISNUMBER(OFFSET('Water Data'!$H$5,0,10*ROW('Water Data'!H181))),'Data Summary'!CH187="Yes"),100-OFFSET('Water Data'!$H$5,0,10*ROW('Water Data'!H181)),NA())</f>
        <v>#N/A</v>
      </c>
      <c r="T187" s="57" t="e">
        <f ca="true">+IF(AND(ISNUMBER(OFFSET('Water Data'!$H$7,0,10*ROW('Water Data'!H181))),'Data Summary'!CI187="Yes"),OFFSET('Water Data'!$H$7,0,10*ROW('Water Data'!H181)),NA())</f>
        <v>#N/A</v>
      </c>
      <c r="U187" s="57" t="e">
        <f ca="true">+IF(AND(ISNUMBER(OFFSET('Water Data'!$H$10,0,10*ROW('Water Data'!H181))),'Data Summary'!CJ187="Yes"),OFFSET('Water Data'!$H$10,0,10*ROW('Water Data'!H181)),NA())</f>
        <v>#N/A</v>
      </c>
      <c r="V187" s="103" t="e">
        <f ca="true">+IF(AND(ISNUMBER(OFFSET('Sanitation Data'!$C$5,0,10*ROW('Sanitation Data'!C181))),'Data Summary'!CK187="Yes"),100-OFFSET('Sanitation Data'!$C$5,0,10*ROW('Sanitation Data'!C181)),NA())</f>
        <v>#N/A</v>
      </c>
      <c r="W187" s="103" t="e">
        <f ca="true">+IF(AND(ISNUMBER(OFFSET('Sanitation Data'!$C$7,0,10*ROW('Sanitation Data'!C181))),'Data Summary'!CL187="Yes"),OFFSET('Sanitation Data'!$C$7,0,10*ROW('Sanitation Data'!C181)),NA())</f>
        <v>#N/A</v>
      </c>
      <c r="X187" s="103" t="e">
        <f ca="true">+IF(AND(ISNUMBER(OFFSET('Sanitation Data'!$C$11,0,10*ROW('Sanitation Data'!C181))),'Data Summary'!CM187="Yes"),OFFSET('Sanitation Data'!$C$11,0,10*ROW('Sanitation Data'!C181)),NA())</f>
        <v>#N/A</v>
      </c>
      <c r="Y187" s="103" t="e">
        <f ca="true">+IF(AND(ISNUMBER(OFFSET('Sanitation Data'!$C$12,0,10*ROW('Sanitation Data'!C181))),'Data Summary'!CN187="Yes"),OFFSET('Sanitation Data'!$C$12,0,10*ROW('Sanitation Data'!C181)),NA())</f>
        <v>#N/A</v>
      </c>
      <c r="Z187" s="103" t="e">
        <f ca="true">+IF(AND(ISNUMBER(OFFSET('Sanitation Data'!$C$13,0,10*ROW('Sanitation Data'!C181))),'Data Summary'!CO187="Yes"),OFFSET('Sanitation Data'!$C$13,0,10*ROW('Sanitation Data'!C181)),NA())</f>
        <v>#N/A</v>
      </c>
      <c r="AA187" s="103" t="e">
        <f ca="true">+IF(AND(ISNUMBER(OFFSET('Sanitation Data'!$D$5,0,10*ROW('Sanitation Data'!D181))),'Data Summary'!CP187="Yes"),100-OFFSET('Sanitation Data'!$D$5,0,10*ROW('Sanitation Data'!D181)),NA())</f>
        <v>#N/A</v>
      </c>
      <c r="AB187" s="103" t="e">
        <f ca="true">+IF(AND(ISNUMBER(OFFSET('Sanitation Data'!$D$7,0,10*ROW('Sanitation Data'!D181))),'Data Summary'!CQ187="Yes"),OFFSET('Sanitation Data'!$D$7,0,10*ROW('Sanitation Data'!D181)),NA())</f>
        <v>#N/A</v>
      </c>
      <c r="AC187" s="103" t="e">
        <f ca="true">+IF(AND(ISNUMBER(OFFSET('Sanitation Data'!$D$11,0,10*ROW('Sanitation Data'!D181))),'Data Summary'!CR187="Yes"),OFFSET('Sanitation Data'!$D$11,0,10*ROW('Sanitation Data'!D181)),NA())</f>
        <v>#N/A</v>
      </c>
      <c r="AD187" s="103" t="e">
        <f ca="true">+IF(AND(ISNUMBER(OFFSET('Sanitation Data'!$D$12,0,10*ROW('Sanitation Data'!D181))),'Data Summary'!CS187="Yes"),OFFSET('Sanitation Data'!$D$12,0,10*ROW('Sanitation Data'!D181)),NA())</f>
        <v>#N/A</v>
      </c>
      <c r="AE187" s="103" t="e">
        <f ca="true">+IF(AND(ISNUMBER(OFFSET('Sanitation Data'!$D$13,0,10*ROW('Sanitation Data'!D181))),'Data Summary'!CT187="Yes"),OFFSET('Sanitation Data'!$D$13,0,10*ROW('Sanitation Data'!D181)),NA())</f>
        <v>#N/A</v>
      </c>
      <c r="AF187" s="103" t="e">
        <f ca="true">+IF(AND(ISNUMBER(OFFSET('Sanitation Data'!$E$5,0,10*ROW('Sanitation Data'!E181))),'Data Summary'!CU187="Yes"),100-OFFSET('Sanitation Data'!$E$5,0,10*ROW('Sanitation Data'!E181)),NA())</f>
        <v>#N/A</v>
      </c>
      <c r="AG187" s="103" t="e">
        <f ca="true">+IF(AND(ISNUMBER(OFFSET('Sanitation Data'!$E$7,0,10*ROW('Sanitation Data'!E181))),'Data Summary'!CV187="Yes"),OFFSET('Sanitation Data'!$E$7,0,10*ROW('Sanitation Data'!E181)),NA())</f>
        <v>#N/A</v>
      </c>
      <c r="AH187" s="103" t="e">
        <f ca="true">+IF(AND(ISNUMBER(OFFSET('Sanitation Data'!$E$11,0,10*ROW('Sanitation Data'!E181))),'Data Summary'!CW187="Yes"),OFFSET('Sanitation Data'!$E$11,0,10*ROW('Sanitation Data'!E181)),NA())</f>
        <v>#N/A</v>
      </c>
      <c r="AI187" s="103" t="e">
        <f ca="true">+IF(AND(ISNUMBER(OFFSET('Sanitation Data'!$E$12,0,10*ROW('Sanitation Data'!E181))),'Data Summary'!CX187="Yes"),OFFSET('Sanitation Data'!$E$12,0,10*ROW('Sanitation Data'!E181)),NA())</f>
        <v>#N/A</v>
      </c>
      <c r="AJ187" s="103" t="e">
        <f ca="true">+IF(AND(ISNUMBER(OFFSET('Sanitation Data'!$E$13,0,10*ROW('Sanitation Data'!E181))),'Data Summary'!CY187="Yes"),OFFSET('Sanitation Data'!$E$13,0,10*ROW('Sanitation Data'!E181)),NA())</f>
        <v>#N/A</v>
      </c>
      <c r="AK187" s="103" t="e">
        <f ca="true">+IF(AND(ISNUMBER(OFFSET('Sanitation Data'!$F$5,0,10*ROW('Sanitation Data'!F181))),'Data Summary'!CZ187="Yes"),100-OFFSET('Sanitation Data'!$F$5,0,10*ROW('Sanitation Data'!F181)),NA())</f>
        <v>#N/A</v>
      </c>
      <c r="AL187" s="103" t="e">
        <f ca="true">+IF(AND(ISNUMBER(OFFSET('Sanitation Data'!$F$7,0,10*ROW('Sanitation Data'!F181))),'Data Summary'!DA187="Yes"),OFFSET('Sanitation Data'!$F$7,0,10*ROW('Sanitation Data'!F181)),NA())</f>
        <v>#N/A</v>
      </c>
      <c r="AM187" s="103" t="e">
        <f ca="true">+IF(AND(ISNUMBER(OFFSET('Sanitation Data'!$F$11,0,10*ROW('Sanitation Data'!F181))),'Data Summary'!DB187="Yes"),OFFSET('Sanitation Data'!$F$11,0,10*ROW('Sanitation Data'!F181)),NA())</f>
        <v>#N/A</v>
      </c>
      <c r="AN187" s="103" t="e">
        <f ca="true">+IF(AND(ISNUMBER(OFFSET('Sanitation Data'!$F$12,0,10*ROW('Sanitation Data'!F181))),'Data Summary'!DC187="Yes"),OFFSET('Sanitation Data'!$F$12,0,10*ROW('Sanitation Data'!F181)),NA())</f>
        <v>#N/A</v>
      </c>
      <c r="AO187" s="103" t="e">
        <f ca="true">+IF(AND(ISNUMBER(OFFSET('Sanitation Data'!$F$13,0,10*ROW('Sanitation Data'!F181))),'Data Summary'!DD187="Yes"),OFFSET('Sanitation Data'!$F$13,0,10*ROW('Sanitation Data'!F181)),NA())</f>
        <v>#N/A</v>
      </c>
      <c r="AP187" s="103" t="e">
        <f ca="true">+IF(AND(ISNUMBER(OFFSET('Sanitation Data'!$G$5,0,10*ROW('Sanitation Data'!G181))),'Data Summary'!DE187="Yes"),100-OFFSET('Sanitation Data'!$G$5,0,10*ROW('Sanitation Data'!G181)),NA())</f>
        <v>#N/A</v>
      </c>
      <c r="AQ187" s="103" t="e">
        <f ca="true">+IF(AND(ISNUMBER(OFFSET('Sanitation Data'!$G$7,0,10*ROW('Sanitation Data'!G181))),'Data Summary'!DF187="Yes"),OFFSET('Sanitation Data'!$G$7,0,10*ROW('Sanitation Data'!G181)),NA())</f>
        <v>#N/A</v>
      </c>
      <c r="AR187" s="103" t="e">
        <f ca="true">+IF(AND(ISNUMBER(OFFSET('Sanitation Data'!$G$11,0,10*ROW('Sanitation Data'!G181))),'Data Summary'!DG187="Yes"),OFFSET('Sanitation Data'!$G$11,0,10*ROW('Sanitation Data'!G181)),NA())</f>
        <v>#N/A</v>
      </c>
      <c r="AS187" s="103" t="e">
        <f ca="true">+IF(AND(ISNUMBER(OFFSET('Sanitation Data'!$G$12,0,10*ROW('Sanitation Data'!G181))),'Data Summary'!DH187="Yes"),OFFSET('Sanitation Data'!$G$12,0,10*ROW('Sanitation Data'!G181)),NA())</f>
        <v>#N/A</v>
      </c>
      <c r="AT187" s="103" t="e">
        <f ca="true">+IF(AND(ISNUMBER(OFFSET('Sanitation Data'!$G$13,0,10*ROW('Sanitation Data'!G181))),'Data Summary'!DI187="Yes"),OFFSET('Sanitation Data'!$G$13,0,10*ROW('Sanitation Data'!G181)),NA())</f>
        <v>#N/A</v>
      </c>
      <c r="AU187" s="103" t="e">
        <f ca="true">+IF(AND(ISNUMBER(OFFSET('Sanitation Data'!$H$5,0,10*ROW('Sanitation Data'!H181))),'Data Summary'!DJ187="Yes"),100-OFFSET('Sanitation Data'!$H$5,0,10*ROW('Sanitation Data'!H181)),NA())</f>
        <v>#N/A</v>
      </c>
      <c r="AV187" s="103" t="e">
        <f ca="true">+IF(AND(ISNUMBER(OFFSET('Sanitation Data'!$H$7,0,10*ROW('Sanitation Data'!H181))),'Data Summary'!DK187="Yes"),OFFSET('Sanitation Data'!$H$7,0,10*ROW('Sanitation Data'!H181)),NA())</f>
        <v>#N/A</v>
      </c>
      <c r="AW187" s="103" t="e">
        <f ca="true">+IF(AND(ISNUMBER(OFFSET('Sanitation Data'!$H$11,0,10*ROW('Sanitation Data'!H181))),'Data Summary'!DL187="Yes"),OFFSET('Sanitation Data'!$H$11,0,10*ROW('Sanitation Data'!H181)),NA())</f>
        <v>#N/A</v>
      </c>
      <c r="AX187" s="103" t="e">
        <f ca="true">+IF(AND(ISNUMBER(OFFSET('Sanitation Data'!$H$12,0,10*ROW('Sanitation Data'!H181))),'Data Summary'!DM187="Yes"),OFFSET('Sanitation Data'!$H$12,0,10*ROW('Sanitation Data'!H181)),NA())</f>
        <v>#N/A</v>
      </c>
      <c r="AY187" s="103" t="e">
        <f ca="true">+IF(AND(ISNUMBER(OFFSET('Sanitation Data'!$H$13,0,10*ROW('Sanitation Data'!H181))),'Data Summary'!DN187="Yes"),OFFSET('Sanitation Data'!$H$13,0,10*ROW('Sanitation Data'!H181)),NA())</f>
        <v>#N/A</v>
      </c>
      <c r="AZ187" s="108" t="e">
        <f ca="true">+IF(AND(ISNUMBER(OFFSET('Hygiene Data'!$C$6,0,10*ROW('Hygiene Data'!C181))),'Data Summary'!DO187="Yes"),OFFSET('Hygiene Data'!$C$6,0,10*ROW('Hygiene Data'!C181)),NA())</f>
        <v>#N/A</v>
      </c>
      <c r="BA187" s="108" t="e">
        <f ca="true">+IF(AND(ISNUMBER(OFFSET('Hygiene Data'!$C$8,0,10*ROW('Hygiene Data'!C181))),'Data Summary'!DP187="Yes"),OFFSET('Hygiene Data'!$C$8,0,10*ROW('Hygiene Data'!C181)),NA())</f>
        <v>#N/A</v>
      </c>
      <c r="BB187" s="108" t="e">
        <f ca="true">+IF(AND(ISNUMBER(OFFSET('Hygiene Data'!$C$10,0,10*ROW('Hygiene Data'!C181))),'Data Summary'!DQ187="Yes"),OFFSET('Hygiene Data'!$C$10,0,10*ROW('Hygiene Data'!C181)),NA())</f>
        <v>#N/A</v>
      </c>
      <c r="BC187" s="108" t="e">
        <f ca="true">+IF(AND(ISNUMBER(OFFSET('Hygiene Data'!$D$6,0,10*ROW('Hygiene Data'!D181))),'Data Summary'!DR187="Yes"),OFFSET('Hygiene Data'!$D$6,0,10*ROW('Hygiene Data'!D181)),NA())</f>
        <v>#N/A</v>
      </c>
      <c r="BD187" s="108" t="e">
        <f ca="true">+IF(AND(ISNUMBER(OFFSET('Hygiene Data'!$D$8,0,10*ROW('Hygiene Data'!D181))),'Data Summary'!DS187="Yes"),OFFSET('Hygiene Data'!$D$8,0,10*ROW('Hygiene Data'!D181)),NA())</f>
        <v>#N/A</v>
      </c>
      <c r="BE187" s="108" t="e">
        <f ca="true">+IF(AND(ISNUMBER(OFFSET('Hygiene Data'!$D$10,0,10*ROW('Hygiene Data'!D181))),'Data Summary'!DT187="Yes"),OFFSET('Hygiene Data'!$D$10,0,10*ROW('Hygiene Data'!D181)),NA())</f>
        <v>#N/A</v>
      </c>
      <c r="BF187" s="108" t="e">
        <f ca="true">+IF(AND(ISNUMBER(OFFSET('Hygiene Data'!$E$6,0,10*ROW('Hygiene Data'!E181))),'Data Summary'!DU187="Yes"),OFFSET('Hygiene Data'!$E$6,0,10*ROW('Hygiene Data'!E181)),NA())</f>
        <v>#N/A</v>
      </c>
      <c r="BG187" s="108" t="e">
        <f ca="true">+IF(AND(ISNUMBER(OFFSET('Hygiene Data'!$E$8,0,10*ROW('Hygiene Data'!E181))),'Data Summary'!DV187="Yes"),OFFSET('Hygiene Data'!$E$8,0,10*ROW('Hygiene Data'!E181)),NA())</f>
        <v>#N/A</v>
      </c>
      <c r="BH187" s="108" t="e">
        <f ca="true">+IF(AND(ISNUMBER(OFFSET('Hygiene Data'!$E$10,0,10*ROW('Hygiene Data'!E181))),'Data Summary'!DW187="Yes"),OFFSET('Hygiene Data'!$E$10,0,10*ROW('Hygiene Data'!E181)),NA())</f>
        <v>#N/A</v>
      </c>
      <c r="BI187" s="108" t="e">
        <f ca="true">+IF(AND(ISNUMBER(OFFSET('Hygiene Data'!$F$6,0,10*ROW('Hygiene Data'!F181))),'Data Summary'!DX187="Yes"),OFFSET('Hygiene Data'!$F$6,0,10*ROW('Hygiene Data'!F181)),NA())</f>
        <v>#N/A</v>
      </c>
      <c r="BJ187" s="108" t="e">
        <f ca="true">+IF(AND(ISNUMBER(OFFSET('Hygiene Data'!$F$8,0,10*ROW('Hygiene Data'!F181))),'Data Summary'!DY187="Yes"),OFFSET('Hygiene Data'!$F$8,0,10*ROW('Hygiene Data'!F181)),NA())</f>
        <v>#N/A</v>
      </c>
      <c r="BK187" s="108" t="e">
        <f ca="true">+IF(AND(ISNUMBER(OFFSET('Hygiene Data'!$F$10,0,10*ROW('Hygiene Data'!F181))),'Data Summary'!DZ187="Yes"),OFFSET('Hygiene Data'!$F$10,0,10*ROW('Hygiene Data'!F181)),NA())</f>
        <v>#N/A</v>
      </c>
      <c r="BL187" s="108" t="e">
        <f ca="true">+IF(AND(ISNUMBER(OFFSET('Hygiene Data'!$G$6,0,10*ROW('Hygiene Data'!G181))),'Data Summary'!EA187="Yes"),OFFSET('Hygiene Data'!$G$6,0,10*ROW('Hygiene Data'!G181)),NA())</f>
        <v>#N/A</v>
      </c>
      <c r="BM187" s="108" t="e">
        <f ca="true">+IF(AND(ISNUMBER(OFFSET('Hygiene Data'!$G$8,0,10*ROW('Hygiene Data'!G181))),'Data Summary'!EB187="Yes"),OFFSET('Hygiene Data'!$G$8,0,10*ROW('Hygiene Data'!G181)),NA())</f>
        <v>#N/A</v>
      </c>
      <c r="BN187" s="108" t="e">
        <f ca="true">+IF(AND(ISNUMBER(OFFSET('Hygiene Data'!$G$10,0,10*ROW('Hygiene Data'!G181))),'Data Summary'!EC187="Yes"),OFFSET('Hygiene Data'!$G$10,0,10*ROW('Hygiene Data'!G181)),NA())</f>
        <v>#N/A</v>
      </c>
      <c r="BO187" s="108" t="e">
        <f ca="true">+IF(AND(ISNUMBER(OFFSET('Hygiene Data'!$H$6,0,10*ROW('Hygiene Data'!H181))),'Data Summary'!ED187="Yes"),OFFSET('Hygiene Data'!$H$6,0,10*ROW('Hygiene Data'!H181)),NA())</f>
        <v>#N/A</v>
      </c>
      <c r="BP187" s="108" t="e">
        <f ca="true">+IF(AND(ISNUMBER(OFFSET('Hygiene Data'!$H$8,0,10*ROW('Hygiene Data'!H181))),'Data Summary'!EE187="Yes"),OFFSET('Hygiene Data'!$H$8,0,10*ROW('Hygiene Data'!H181)),NA())</f>
        <v>#N/A</v>
      </c>
      <c r="BQ187" s="108" t="e">
        <f ca="true">+IF(AND(ISNUMBER(OFFSET('Hygiene Data'!$H$10,0,10*ROW('Hygiene Data'!H181))),'Data Summary'!EF187="Yes"),OFFSET('Hygiene Data'!$H$10,0,10*ROW('Hygiene Data'!H181)),NA())</f>
        <v>#N/A</v>
      </c>
    </row>
    <row r="188" x14ac:dyDescent="0.2">
      <c r="A188" s="56" t="e">
        <f ca="true">+IF(OFFSET('Water Data'!$B$1,0,10*ROW('Water Data'!B182))="",NA(),OFFSET('Water Data'!$B$1,0,10*ROW('Water Data'!B182)))</f>
        <v>#N/A</v>
      </c>
      <c r="B188" s="56" t="e">
        <f ca="true">+IF(OFFSET('Water Data'!$A$3,0,10*ROW('Water Data'!A185))="",NA(),OFFSET('Water Data'!$A$3,0,10*ROW('Water Data'!A185)))</f>
        <v>#N/A</v>
      </c>
      <c r="C188" s="56" t="e">
        <f ca="true">+IF(OFFSET('Water Data'!$C$3,0,10*ROW('Water Data'!C185))="",NA(),OFFSET('Water Data'!$C$3,0,10*ROW('Water Data'!C185)))</f>
        <v>#N/A</v>
      </c>
      <c r="D188" s="57" t="e">
        <f ca="true">+IF(AND(ISNUMBER(OFFSET('Water Data'!$C$5,0,10*ROW('Water Data'!C182))),'Data Summary'!BS188="Yes"),100-OFFSET('Water Data'!$C$5,0,10*ROW('Water Data'!C182)),NA())</f>
        <v>#N/A</v>
      </c>
      <c r="E188" s="57" t="e">
        <f ca="true">+IF(AND(ISNUMBER(OFFSET('Water Data'!$C$7,0,10*ROW('Water Data'!C182))),'Data Summary'!BT188="Yes"),OFFSET('Water Data'!$C$7,0,10*ROW('Water Data'!C182)),NA())</f>
        <v>#N/A</v>
      </c>
      <c r="F188" s="57" t="e">
        <f ca="true">+IF(AND(ISNUMBER(OFFSET('Water Data'!$C$10,0,10*ROW('Water Data'!C182))),'Data Summary'!BU188="Yes"),OFFSET('Water Data'!$C$10,0,10*ROW('Water Data'!C182)),NA())</f>
        <v>#N/A</v>
      </c>
      <c r="G188" s="57" t="e">
        <f ca="true">+IF(AND(ISNUMBER(OFFSET('Water Data'!$D$5,0,10*ROW('Water Data'!D182))),'Data Summary'!BV188="Yes"),100-OFFSET('Water Data'!$D$5,0,10*ROW('Water Data'!D182)),NA())</f>
        <v>#N/A</v>
      </c>
      <c r="H188" s="57" t="e">
        <f ca="true">+IF(AND(ISNUMBER(OFFSET('Water Data'!$D$7,0,10*ROW('Water Data'!D182))),'Data Summary'!BW188="Yes"),OFFSET('Water Data'!$D$7,0,10*ROW('Water Data'!D182)),NA())</f>
        <v>#N/A</v>
      </c>
      <c r="I188" s="57" t="e">
        <f ca="true">+IF(AND(ISNUMBER(OFFSET('Water Data'!$D$10,0,10*ROW('Water Data'!D182))),'Data Summary'!BX188="Yes"),OFFSET('Water Data'!$D$10,0,10*ROW('Water Data'!D182)),NA())</f>
        <v>#N/A</v>
      </c>
      <c r="J188" s="57" t="e">
        <f ca="true">+IF(AND(ISNUMBER(OFFSET('Water Data'!$E$5,0,10*ROW('Water Data'!E182))),'Data Summary'!BY188="Yes"),100-OFFSET('Water Data'!$E$5,0,10*ROW('Water Data'!E182)),NA())</f>
        <v>#N/A</v>
      </c>
      <c r="K188" s="57" t="e">
        <f ca="true">+IF(AND(ISNUMBER(OFFSET('Water Data'!$E$7,0,10*ROW('Water Data'!E182))),'Data Summary'!BZ188="Yes"),OFFSET('Water Data'!$E$7,0,10*ROW('Water Data'!E182)),NA())</f>
        <v>#N/A</v>
      </c>
      <c r="L188" s="57" t="e">
        <f ca="true">+IF(AND(ISNUMBER(OFFSET('Water Data'!$E$10,0,10*ROW('Water Data'!E182))),'Data Summary'!CA188="Yes"),OFFSET('Water Data'!$E$10,0,10*ROW('Water Data'!E182)),NA())</f>
        <v>#N/A</v>
      </c>
      <c r="M188" s="57" t="e">
        <f ca="true">+IF(AND(ISNUMBER(OFFSET('Water Data'!$F$5,0,10*ROW('Water Data'!F182))),'Data Summary'!CB188="Yes"),100-OFFSET('Water Data'!$F$5,0,10*ROW('Water Data'!F182)),NA())</f>
        <v>#N/A</v>
      </c>
      <c r="N188" s="57" t="e">
        <f ca="true">+IF(AND(ISNUMBER(OFFSET('Water Data'!$F$7,0,10*ROW('Water Data'!F182))),'Data Summary'!CC188="Yes"),OFFSET('Water Data'!$F$7,0,10*ROW('Water Data'!F182)),NA())</f>
        <v>#N/A</v>
      </c>
      <c r="O188" s="57" t="e">
        <f ca="true">+IF(AND(ISNUMBER(OFFSET('Water Data'!$F$10,0,10*ROW('Water Data'!F182))),'Data Summary'!CD188="Yes"),OFFSET('Water Data'!$F$10,0,10*ROW('Water Data'!F182)),NA())</f>
        <v>#N/A</v>
      </c>
      <c r="P188" s="57" t="e">
        <f ca="true">+IF(AND(ISNUMBER(OFFSET('Water Data'!$G$5,0,10*ROW('Water Data'!G182))),'Data Summary'!CE188="Yes"),100-OFFSET('Water Data'!$G$5,0,10*ROW('Water Data'!G182)),NA())</f>
        <v>#N/A</v>
      </c>
      <c r="Q188" s="57" t="e">
        <f ca="true">+IF(AND(ISNUMBER(OFFSET('Water Data'!$G$7,0,10*ROW('Water Data'!G182))),'Data Summary'!CF188="Yes"),OFFSET('Water Data'!$G$7,0,10*ROW('Water Data'!G182)),NA())</f>
        <v>#N/A</v>
      </c>
      <c r="R188" s="57" t="e">
        <f ca="true">+IF(AND(ISNUMBER(OFFSET('Water Data'!$G$10,0,10*ROW('Water Data'!G182))),'Data Summary'!CG188="Yes"),OFFSET('Water Data'!$G$10,0,10*ROW('Water Data'!G182)),NA())</f>
        <v>#N/A</v>
      </c>
      <c r="S188" s="57" t="e">
        <f ca="true">+IF(AND(ISNUMBER(OFFSET('Water Data'!$H$5,0,10*ROW('Water Data'!H182))),'Data Summary'!CH188="Yes"),100-OFFSET('Water Data'!$H$5,0,10*ROW('Water Data'!H182)),NA())</f>
        <v>#N/A</v>
      </c>
      <c r="T188" s="57" t="e">
        <f ca="true">+IF(AND(ISNUMBER(OFFSET('Water Data'!$H$7,0,10*ROW('Water Data'!H182))),'Data Summary'!CI188="Yes"),OFFSET('Water Data'!$H$7,0,10*ROW('Water Data'!H182)),NA())</f>
        <v>#N/A</v>
      </c>
      <c r="U188" s="57" t="e">
        <f ca="true">+IF(AND(ISNUMBER(OFFSET('Water Data'!$H$10,0,10*ROW('Water Data'!H182))),'Data Summary'!CJ188="Yes"),OFFSET('Water Data'!$H$10,0,10*ROW('Water Data'!H182)),NA())</f>
        <v>#N/A</v>
      </c>
      <c r="V188" s="103" t="e">
        <f ca="true">+IF(AND(ISNUMBER(OFFSET('Sanitation Data'!$C$5,0,10*ROW('Sanitation Data'!C182))),'Data Summary'!CK188="Yes"),100-OFFSET('Sanitation Data'!$C$5,0,10*ROW('Sanitation Data'!C182)),NA())</f>
        <v>#N/A</v>
      </c>
      <c r="W188" s="103" t="e">
        <f ca="true">+IF(AND(ISNUMBER(OFFSET('Sanitation Data'!$C$7,0,10*ROW('Sanitation Data'!C182))),'Data Summary'!CL188="Yes"),OFFSET('Sanitation Data'!$C$7,0,10*ROW('Sanitation Data'!C182)),NA())</f>
        <v>#N/A</v>
      </c>
      <c r="X188" s="103" t="e">
        <f ca="true">+IF(AND(ISNUMBER(OFFSET('Sanitation Data'!$C$11,0,10*ROW('Sanitation Data'!C182))),'Data Summary'!CM188="Yes"),OFFSET('Sanitation Data'!$C$11,0,10*ROW('Sanitation Data'!C182)),NA())</f>
        <v>#N/A</v>
      </c>
      <c r="Y188" s="103" t="e">
        <f ca="true">+IF(AND(ISNUMBER(OFFSET('Sanitation Data'!$C$12,0,10*ROW('Sanitation Data'!C182))),'Data Summary'!CN188="Yes"),OFFSET('Sanitation Data'!$C$12,0,10*ROW('Sanitation Data'!C182)),NA())</f>
        <v>#N/A</v>
      </c>
      <c r="Z188" s="103" t="e">
        <f ca="true">+IF(AND(ISNUMBER(OFFSET('Sanitation Data'!$C$13,0,10*ROW('Sanitation Data'!C182))),'Data Summary'!CO188="Yes"),OFFSET('Sanitation Data'!$C$13,0,10*ROW('Sanitation Data'!C182)),NA())</f>
        <v>#N/A</v>
      </c>
      <c r="AA188" s="103" t="e">
        <f ca="true">+IF(AND(ISNUMBER(OFFSET('Sanitation Data'!$D$5,0,10*ROW('Sanitation Data'!D182))),'Data Summary'!CP188="Yes"),100-OFFSET('Sanitation Data'!$D$5,0,10*ROW('Sanitation Data'!D182)),NA())</f>
        <v>#N/A</v>
      </c>
      <c r="AB188" s="103" t="e">
        <f ca="true">+IF(AND(ISNUMBER(OFFSET('Sanitation Data'!$D$7,0,10*ROW('Sanitation Data'!D182))),'Data Summary'!CQ188="Yes"),OFFSET('Sanitation Data'!$D$7,0,10*ROW('Sanitation Data'!D182)),NA())</f>
        <v>#N/A</v>
      </c>
      <c r="AC188" s="103" t="e">
        <f ca="true">+IF(AND(ISNUMBER(OFFSET('Sanitation Data'!$D$11,0,10*ROW('Sanitation Data'!D182))),'Data Summary'!CR188="Yes"),OFFSET('Sanitation Data'!$D$11,0,10*ROW('Sanitation Data'!D182)),NA())</f>
        <v>#N/A</v>
      </c>
      <c r="AD188" s="103" t="e">
        <f ca="true">+IF(AND(ISNUMBER(OFFSET('Sanitation Data'!$D$12,0,10*ROW('Sanitation Data'!D182))),'Data Summary'!CS188="Yes"),OFFSET('Sanitation Data'!$D$12,0,10*ROW('Sanitation Data'!D182)),NA())</f>
        <v>#N/A</v>
      </c>
      <c r="AE188" s="103" t="e">
        <f ca="true">+IF(AND(ISNUMBER(OFFSET('Sanitation Data'!$D$13,0,10*ROW('Sanitation Data'!D182))),'Data Summary'!CT188="Yes"),OFFSET('Sanitation Data'!$D$13,0,10*ROW('Sanitation Data'!D182)),NA())</f>
        <v>#N/A</v>
      </c>
      <c r="AF188" s="103" t="e">
        <f ca="true">+IF(AND(ISNUMBER(OFFSET('Sanitation Data'!$E$5,0,10*ROW('Sanitation Data'!E182))),'Data Summary'!CU188="Yes"),100-OFFSET('Sanitation Data'!$E$5,0,10*ROW('Sanitation Data'!E182)),NA())</f>
        <v>#N/A</v>
      </c>
      <c r="AG188" s="103" t="e">
        <f ca="true">+IF(AND(ISNUMBER(OFFSET('Sanitation Data'!$E$7,0,10*ROW('Sanitation Data'!E182))),'Data Summary'!CV188="Yes"),OFFSET('Sanitation Data'!$E$7,0,10*ROW('Sanitation Data'!E182)),NA())</f>
        <v>#N/A</v>
      </c>
      <c r="AH188" s="103" t="e">
        <f ca="true">+IF(AND(ISNUMBER(OFFSET('Sanitation Data'!$E$11,0,10*ROW('Sanitation Data'!E182))),'Data Summary'!CW188="Yes"),OFFSET('Sanitation Data'!$E$11,0,10*ROW('Sanitation Data'!E182)),NA())</f>
        <v>#N/A</v>
      </c>
      <c r="AI188" s="103" t="e">
        <f ca="true">+IF(AND(ISNUMBER(OFFSET('Sanitation Data'!$E$12,0,10*ROW('Sanitation Data'!E182))),'Data Summary'!CX188="Yes"),OFFSET('Sanitation Data'!$E$12,0,10*ROW('Sanitation Data'!E182)),NA())</f>
        <v>#N/A</v>
      </c>
      <c r="AJ188" s="103" t="e">
        <f ca="true">+IF(AND(ISNUMBER(OFFSET('Sanitation Data'!$E$13,0,10*ROW('Sanitation Data'!E182))),'Data Summary'!CY188="Yes"),OFFSET('Sanitation Data'!$E$13,0,10*ROW('Sanitation Data'!E182)),NA())</f>
        <v>#N/A</v>
      </c>
      <c r="AK188" s="103" t="e">
        <f ca="true">+IF(AND(ISNUMBER(OFFSET('Sanitation Data'!$F$5,0,10*ROW('Sanitation Data'!F182))),'Data Summary'!CZ188="Yes"),100-OFFSET('Sanitation Data'!$F$5,0,10*ROW('Sanitation Data'!F182)),NA())</f>
        <v>#N/A</v>
      </c>
      <c r="AL188" s="103" t="e">
        <f ca="true">+IF(AND(ISNUMBER(OFFSET('Sanitation Data'!$F$7,0,10*ROW('Sanitation Data'!F182))),'Data Summary'!DA188="Yes"),OFFSET('Sanitation Data'!$F$7,0,10*ROW('Sanitation Data'!F182)),NA())</f>
        <v>#N/A</v>
      </c>
      <c r="AM188" s="103" t="e">
        <f ca="true">+IF(AND(ISNUMBER(OFFSET('Sanitation Data'!$F$11,0,10*ROW('Sanitation Data'!F182))),'Data Summary'!DB188="Yes"),OFFSET('Sanitation Data'!$F$11,0,10*ROW('Sanitation Data'!F182)),NA())</f>
        <v>#N/A</v>
      </c>
      <c r="AN188" s="103" t="e">
        <f ca="true">+IF(AND(ISNUMBER(OFFSET('Sanitation Data'!$F$12,0,10*ROW('Sanitation Data'!F182))),'Data Summary'!DC188="Yes"),OFFSET('Sanitation Data'!$F$12,0,10*ROW('Sanitation Data'!F182)),NA())</f>
        <v>#N/A</v>
      </c>
      <c r="AO188" s="103" t="e">
        <f ca="true">+IF(AND(ISNUMBER(OFFSET('Sanitation Data'!$F$13,0,10*ROW('Sanitation Data'!F182))),'Data Summary'!DD188="Yes"),OFFSET('Sanitation Data'!$F$13,0,10*ROW('Sanitation Data'!F182)),NA())</f>
        <v>#N/A</v>
      </c>
      <c r="AP188" s="103" t="e">
        <f ca="true">+IF(AND(ISNUMBER(OFFSET('Sanitation Data'!$G$5,0,10*ROW('Sanitation Data'!G182))),'Data Summary'!DE188="Yes"),100-OFFSET('Sanitation Data'!$G$5,0,10*ROW('Sanitation Data'!G182)),NA())</f>
        <v>#N/A</v>
      </c>
      <c r="AQ188" s="103" t="e">
        <f ca="true">+IF(AND(ISNUMBER(OFFSET('Sanitation Data'!$G$7,0,10*ROW('Sanitation Data'!G182))),'Data Summary'!DF188="Yes"),OFFSET('Sanitation Data'!$G$7,0,10*ROW('Sanitation Data'!G182)),NA())</f>
        <v>#N/A</v>
      </c>
      <c r="AR188" s="103" t="e">
        <f ca="true">+IF(AND(ISNUMBER(OFFSET('Sanitation Data'!$G$11,0,10*ROW('Sanitation Data'!G182))),'Data Summary'!DG188="Yes"),OFFSET('Sanitation Data'!$G$11,0,10*ROW('Sanitation Data'!G182)),NA())</f>
        <v>#N/A</v>
      </c>
      <c r="AS188" s="103" t="e">
        <f ca="true">+IF(AND(ISNUMBER(OFFSET('Sanitation Data'!$G$12,0,10*ROW('Sanitation Data'!G182))),'Data Summary'!DH188="Yes"),OFFSET('Sanitation Data'!$G$12,0,10*ROW('Sanitation Data'!G182)),NA())</f>
        <v>#N/A</v>
      </c>
      <c r="AT188" s="103" t="e">
        <f ca="true">+IF(AND(ISNUMBER(OFFSET('Sanitation Data'!$G$13,0,10*ROW('Sanitation Data'!G182))),'Data Summary'!DI188="Yes"),OFFSET('Sanitation Data'!$G$13,0,10*ROW('Sanitation Data'!G182)),NA())</f>
        <v>#N/A</v>
      </c>
      <c r="AU188" s="103" t="e">
        <f ca="true">+IF(AND(ISNUMBER(OFFSET('Sanitation Data'!$H$5,0,10*ROW('Sanitation Data'!H182))),'Data Summary'!DJ188="Yes"),100-OFFSET('Sanitation Data'!$H$5,0,10*ROW('Sanitation Data'!H182)),NA())</f>
        <v>#N/A</v>
      </c>
      <c r="AV188" s="103" t="e">
        <f ca="true">+IF(AND(ISNUMBER(OFFSET('Sanitation Data'!$H$7,0,10*ROW('Sanitation Data'!H182))),'Data Summary'!DK188="Yes"),OFFSET('Sanitation Data'!$H$7,0,10*ROW('Sanitation Data'!H182)),NA())</f>
        <v>#N/A</v>
      </c>
      <c r="AW188" s="103" t="e">
        <f ca="true">+IF(AND(ISNUMBER(OFFSET('Sanitation Data'!$H$11,0,10*ROW('Sanitation Data'!H182))),'Data Summary'!DL188="Yes"),OFFSET('Sanitation Data'!$H$11,0,10*ROW('Sanitation Data'!H182)),NA())</f>
        <v>#N/A</v>
      </c>
      <c r="AX188" s="103" t="e">
        <f ca="true">+IF(AND(ISNUMBER(OFFSET('Sanitation Data'!$H$12,0,10*ROW('Sanitation Data'!H182))),'Data Summary'!DM188="Yes"),OFFSET('Sanitation Data'!$H$12,0,10*ROW('Sanitation Data'!H182)),NA())</f>
        <v>#N/A</v>
      </c>
      <c r="AY188" s="103" t="e">
        <f ca="true">+IF(AND(ISNUMBER(OFFSET('Sanitation Data'!$H$13,0,10*ROW('Sanitation Data'!H182))),'Data Summary'!DN188="Yes"),OFFSET('Sanitation Data'!$H$13,0,10*ROW('Sanitation Data'!H182)),NA())</f>
        <v>#N/A</v>
      </c>
      <c r="AZ188" s="108" t="e">
        <f ca="true">+IF(AND(ISNUMBER(OFFSET('Hygiene Data'!$C$6,0,10*ROW('Hygiene Data'!C182))),'Data Summary'!DO188="Yes"),OFFSET('Hygiene Data'!$C$6,0,10*ROW('Hygiene Data'!C182)),NA())</f>
        <v>#N/A</v>
      </c>
      <c r="BA188" s="108" t="e">
        <f ca="true">+IF(AND(ISNUMBER(OFFSET('Hygiene Data'!$C$8,0,10*ROW('Hygiene Data'!C182))),'Data Summary'!DP188="Yes"),OFFSET('Hygiene Data'!$C$8,0,10*ROW('Hygiene Data'!C182)),NA())</f>
        <v>#N/A</v>
      </c>
      <c r="BB188" s="108" t="e">
        <f ca="true">+IF(AND(ISNUMBER(OFFSET('Hygiene Data'!$C$10,0,10*ROW('Hygiene Data'!C182))),'Data Summary'!DQ188="Yes"),OFFSET('Hygiene Data'!$C$10,0,10*ROW('Hygiene Data'!C182)),NA())</f>
        <v>#N/A</v>
      </c>
      <c r="BC188" s="108" t="e">
        <f ca="true">+IF(AND(ISNUMBER(OFFSET('Hygiene Data'!$D$6,0,10*ROW('Hygiene Data'!D182))),'Data Summary'!DR188="Yes"),OFFSET('Hygiene Data'!$D$6,0,10*ROW('Hygiene Data'!D182)),NA())</f>
        <v>#N/A</v>
      </c>
      <c r="BD188" s="108" t="e">
        <f ca="true">+IF(AND(ISNUMBER(OFFSET('Hygiene Data'!$D$8,0,10*ROW('Hygiene Data'!D182))),'Data Summary'!DS188="Yes"),OFFSET('Hygiene Data'!$D$8,0,10*ROW('Hygiene Data'!D182)),NA())</f>
        <v>#N/A</v>
      </c>
      <c r="BE188" s="108" t="e">
        <f ca="true">+IF(AND(ISNUMBER(OFFSET('Hygiene Data'!$D$10,0,10*ROW('Hygiene Data'!D182))),'Data Summary'!DT188="Yes"),OFFSET('Hygiene Data'!$D$10,0,10*ROW('Hygiene Data'!D182)),NA())</f>
        <v>#N/A</v>
      </c>
      <c r="BF188" s="108" t="e">
        <f ca="true">+IF(AND(ISNUMBER(OFFSET('Hygiene Data'!$E$6,0,10*ROW('Hygiene Data'!E182))),'Data Summary'!DU188="Yes"),OFFSET('Hygiene Data'!$E$6,0,10*ROW('Hygiene Data'!E182)),NA())</f>
        <v>#N/A</v>
      </c>
      <c r="BG188" s="108" t="e">
        <f ca="true">+IF(AND(ISNUMBER(OFFSET('Hygiene Data'!$E$8,0,10*ROW('Hygiene Data'!E182))),'Data Summary'!DV188="Yes"),OFFSET('Hygiene Data'!$E$8,0,10*ROW('Hygiene Data'!E182)),NA())</f>
        <v>#N/A</v>
      </c>
      <c r="BH188" s="108" t="e">
        <f ca="true">+IF(AND(ISNUMBER(OFFSET('Hygiene Data'!$E$10,0,10*ROW('Hygiene Data'!E182))),'Data Summary'!DW188="Yes"),OFFSET('Hygiene Data'!$E$10,0,10*ROW('Hygiene Data'!E182)),NA())</f>
        <v>#N/A</v>
      </c>
      <c r="BI188" s="108" t="e">
        <f ca="true">+IF(AND(ISNUMBER(OFFSET('Hygiene Data'!$F$6,0,10*ROW('Hygiene Data'!F182))),'Data Summary'!DX188="Yes"),OFFSET('Hygiene Data'!$F$6,0,10*ROW('Hygiene Data'!F182)),NA())</f>
        <v>#N/A</v>
      </c>
      <c r="BJ188" s="108" t="e">
        <f ca="true">+IF(AND(ISNUMBER(OFFSET('Hygiene Data'!$F$8,0,10*ROW('Hygiene Data'!F182))),'Data Summary'!DY188="Yes"),OFFSET('Hygiene Data'!$F$8,0,10*ROW('Hygiene Data'!F182)),NA())</f>
        <v>#N/A</v>
      </c>
      <c r="BK188" s="108" t="e">
        <f ca="true">+IF(AND(ISNUMBER(OFFSET('Hygiene Data'!$F$10,0,10*ROW('Hygiene Data'!F182))),'Data Summary'!DZ188="Yes"),OFFSET('Hygiene Data'!$F$10,0,10*ROW('Hygiene Data'!F182)),NA())</f>
        <v>#N/A</v>
      </c>
      <c r="BL188" s="108" t="e">
        <f ca="true">+IF(AND(ISNUMBER(OFFSET('Hygiene Data'!$G$6,0,10*ROW('Hygiene Data'!G182))),'Data Summary'!EA188="Yes"),OFFSET('Hygiene Data'!$G$6,0,10*ROW('Hygiene Data'!G182)),NA())</f>
        <v>#N/A</v>
      </c>
      <c r="BM188" s="108" t="e">
        <f ca="true">+IF(AND(ISNUMBER(OFFSET('Hygiene Data'!$G$8,0,10*ROW('Hygiene Data'!G182))),'Data Summary'!EB188="Yes"),OFFSET('Hygiene Data'!$G$8,0,10*ROW('Hygiene Data'!G182)),NA())</f>
        <v>#N/A</v>
      </c>
      <c r="BN188" s="108" t="e">
        <f ca="true">+IF(AND(ISNUMBER(OFFSET('Hygiene Data'!$G$10,0,10*ROW('Hygiene Data'!G182))),'Data Summary'!EC188="Yes"),OFFSET('Hygiene Data'!$G$10,0,10*ROW('Hygiene Data'!G182)),NA())</f>
        <v>#N/A</v>
      </c>
      <c r="BO188" s="108" t="e">
        <f ca="true">+IF(AND(ISNUMBER(OFFSET('Hygiene Data'!$H$6,0,10*ROW('Hygiene Data'!H182))),'Data Summary'!ED188="Yes"),OFFSET('Hygiene Data'!$H$6,0,10*ROW('Hygiene Data'!H182)),NA())</f>
        <v>#N/A</v>
      </c>
      <c r="BP188" s="108" t="e">
        <f ca="true">+IF(AND(ISNUMBER(OFFSET('Hygiene Data'!$H$8,0,10*ROW('Hygiene Data'!H182))),'Data Summary'!EE188="Yes"),OFFSET('Hygiene Data'!$H$8,0,10*ROW('Hygiene Data'!H182)),NA())</f>
        <v>#N/A</v>
      </c>
      <c r="BQ188" s="108" t="e">
        <f ca="true">+IF(AND(ISNUMBER(OFFSET('Hygiene Data'!$H$10,0,10*ROW('Hygiene Data'!H182))),'Data Summary'!EF188="Yes"),OFFSET('Hygiene Data'!$H$10,0,10*ROW('Hygiene Data'!H182)),NA())</f>
        <v>#N/A</v>
      </c>
    </row>
    <row r="189" x14ac:dyDescent="0.2">
      <c r="A189" s="56" t="e">
        <f ca="true">+IF(OFFSET('Water Data'!$B$1,0,10*ROW('Water Data'!B183))="",NA(),OFFSET('Water Data'!$B$1,0,10*ROW('Water Data'!B183)))</f>
        <v>#N/A</v>
      </c>
      <c r="B189" s="56" t="e">
        <f ca="true">+IF(OFFSET('Water Data'!$A$3,0,10*ROW('Water Data'!A186))="",NA(),OFFSET('Water Data'!$A$3,0,10*ROW('Water Data'!A186)))</f>
        <v>#N/A</v>
      </c>
      <c r="C189" s="56" t="e">
        <f ca="true">+IF(OFFSET('Water Data'!$C$3,0,10*ROW('Water Data'!C186))="",NA(),OFFSET('Water Data'!$C$3,0,10*ROW('Water Data'!C186)))</f>
        <v>#N/A</v>
      </c>
      <c r="D189" s="57" t="e">
        <f ca="true">+IF(AND(ISNUMBER(OFFSET('Water Data'!$C$5,0,10*ROW('Water Data'!C183))),'Data Summary'!BS189="Yes"),100-OFFSET('Water Data'!$C$5,0,10*ROW('Water Data'!C183)),NA())</f>
        <v>#N/A</v>
      </c>
      <c r="E189" s="57" t="e">
        <f ca="true">+IF(AND(ISNUMBER(OFFSET('Water Data'!$C$7,0,10*ROW('Water Data'!C183))),'Data Summary'!BT189="Yes"),OFFSET('Water Data'!$C$7,0,10*ROW('Water Data'!C183)),NA())</f>
        <v>#N/A</v>
      </c>
      <c r="F189" s="57" t="e">
        <f ca="true">+IF(AND(ISNUMBER(OFFSET('Water Data'!$C$10,0,10*ROW('Water Data'!C183))),'Data Summary'!BU189="Yes"),OFFSET('Water Data'!$C$10,0,10*ROW('Water Data'!C183)),NA())</f>
        <v>#N/A</v>
      </c>
      <c r="G189" s="57" t="e">
        <f ca="true">+IF(AND(ISNUMBER(OFFSET('Water Data'!$D$5,0,10*ROW('Water Data'!D183))),'Data Summary'!BV189="Yes"),100-OFFSET('Water Data'!$D$5,0,10*ROW('Water Data'!D183)),NA())</f>
        <v>#N/A</v>
      </c>
      <c r="H189" s="57" t="e">
        <f ca="true">+IF(AND(ISNUMBER(OFFSET('Water Data'!$D$7,0,10*ROW('Water Data'!D183))),'Data Summary'!BW189="Yes"),OFFSET('Water Data'!$D$7,0,10*ROW('Water Data'!D183)),NA())</f>
        <v>#N/A</v>
      </c>
      <c r="I189" s="57" t="e">
        <f ca="true">+IF(AND(ISNUMBER(OFFSET('Water Data'!$D$10,0,10*ROW('Water Data'!D183))),'Data Summary'!BX189="Yes"),OFFSET('Water Data'!$D$10,0,10*ROW('Water Data'!D183)),NA())</f>
        <v>#N/A</v>
      </c>
      <c r="J189" s="57" t="e">
        <f ca="true">+IF(AND(ISNUMBER(OFFSET('Water Data'!$E$5,0,10*ROW('Water Data'!E183))),'Data Summary'!BY189="Yes"),100-OFFSET('Water Data'!$E$5,0,10*ROW('Water Data'!E183)),NA())</f>
        <v>#N/A</v>
      </c>
      <c r="K189" s="57" t="e">
        <f ca="true">+IF(AND(ISNUMBER(OFFSET('Water Data'!$E$7,0,10*ROW('Water Data'!E183))),'Data Summary'!BZ189="Yes"),OFFSET('Water Data'!$E$7,0,10*ROW('Water Data'!E183)),NA())</f>
        <v>#N/A</v>
      </c>
      <c r="L189" s="57" t="e">
        <f ca="true">+IF(AND(ISNUMBER(OFFSET('Water Data'!$E$10,0,10*ROW('Water Data'!E183))),'Data Summary'!CA189="Yes"),OFFSET('Water Data'!$E$10,0,10*ROW('Water Data'!E183)),NA())</f>
        <v>#N/A</v>
      </c>
      <c r="M189" s="57" t="e">
        <f ca="true">+IF(AND(ISNUMBER(OFFSET('Water Data'!$F$5,0,10*ROW('Water Data'!F183))),'Data Summary'!CB189="Yes"),100-OFFSET('Water Data'!$F$5,0,10*ROW('Water Data'!F183)),NA())</f>
        <v>#N/A</v>
      </c>
      <c r="N189" s="57" t="e">
        <f ca="true">+IF(AND(ISNUMBER(OFFSET('Water Data'!$F$7,0,10*ROW('Water Data'!F183))),'Data Summary'!CC189="Yes"),OFFSET('Water Data'!$F$7,0,10*ROW('Water Data'!F183)),NA())</f>
        <v>#N/A</v>
      </c>
      <c r="O189" s="57" t="e">
        <f ca="true">+IF(AND(ISNUMBER(OFFSET('Water Data'!$F$10,0,10*ROW('Water Data'!F183))),'Data Summary'!CD189="Yes"),OFFSET('Water Data'!$F$10,0,10*ROW('Water Data'!F183)),NA())</f>
        <v>#N/A</v>
      </c>
      <c r="P189" s="57" t="e">
        <f ca="true">+IF(AND(ISNUMBER(OFFSET('Water Data'!$G$5,0,10*ROW('Water Data'!G183))),'Data Summary'!CE189="Yes"),100-OFFSET('Water Data'!$G$5,0,10*ROW('Water Data'!G183)),NA())</f>
        <v>#N/A</v>
      </c>
      <c r="Q189" s="57" t="e">
        <f ca="true">+IF(AND(ISNUMBER(OFFSET('Water Data'!$G$7,0,10*ROW('Water Data'!G183))),'Data Summary'!CF189="Yes"),OFFSET('Water Data'!$G$7,0,10*ROW('Water Data'!G183)),NA())</f>
        <v>#N/A</v>
      </c>
      <c r="R189" s="57" t="e">
        <f ca="true">+IF(AND(ISNUMBER(OFFSET('Water Data'!$G$10,0,10*ROW('Water Data'!G183))),'Data Summary'!CG189="Yes"),OFFSET('Water Data'!$G$10,0,10*ROW('Water Data'!G183)),NA())</f>
        <v>#N/A</v>
      </c>
      <c r="S189" s="57" t="e">
        <f ca="true">+IF(AND(ISNUMBER(OFFSET('Water Data'!$H$5,0,10*ROW('Water Data'!H183))),'Data Summary'!CH189="Yes"),100-OFFSET('Water Data'!$H$5,0,10*ROW('Water Data'!H183)),NA())</f>
        <v>#N/A</v>
      </c>
      <c r="T189" s="57" t="e">
        <f ca="true">+IF(AND(ISNUMBER(OFFSET('Water Data'!$H$7,0,10*ROW('Water Data'!H183))),'Data Summary'!CI189="Yes"),OFFSET('Water Data'!$H$7,0,10*ROW('Water Data'!H183)),NA())</f>
        <v>#N/A</v>
      </c>
      <c r="U189" s="57" t="e">
        <f ca="true">+IF(AND(ISNUMBER(OFFSET('Water Data'!$H$10,0,10*ROW('Water Data'!H183))),'Data Summary'!CJ189="Yes"),OFFSET('Water Data'!$H$10,0,10*ROW('Water Data'!H183)),NA())</f>
        <v>#N/A</v>
      </c>
      <c r="V189" s="103" t="e">
        <f ca="true">+IF(AND(ISNUMBER(OFFSET('Sanitation Data'!$C$5,0,10*ROW('Sanitation Data'!C183))),'Data Summary'!CK189="Yes"),100-OFFSET('Sanitation Data'!$C$5,0,10*ROW('Sanitation Data'!C183)),NA())</f>
        <v>#N/A</v>
      </c>
      <c r="W189" s="103" t="e">
        <f ca="true">+IF(AND(ISNUMBER(OFFSET('Sanitation Data'!$C$7,0,10*ROW('Sanitation Data'!C183))),'Data Summary'!CL189="Yes"),OFFSET('Sanitation Data'!$C$7,0,10*ROW('Sanitation Data'!C183)),NA())</f>
        <v>#N/A</v>
      </c>
      <c r="X189" s="103" t="e">
        <f ca="true">+IF(AND(ISNUMBER(OFFSET('Sanitation Data'!$C$11,0,10*ROW('Sanitation Data'!C183))),'Data Summary'!CM189="Yes"),OFFSET('Sanitation Data'!$C$11,0,10*ROW('Sanitation Data'!C183)),NA())</f>
        <v>#N/A</v>
      </c>
      <c r="Y189" s="103" t="e">
        <f ca="true">+IF(AND(ISNUMBER(OFFSET('Sanitation Data'!$C$12,0,10*ROW('Sanitation Data'!C183))),'Data Summary'!CN189="Yes"),OFFSET('Sanitation Data'!$C$12,0,10*ROW('Sanitation Data'!C183)),NA())</f>
        <v>#N/A</v>
      </c>
      <c r="Z189" s="103" t="e">
        <f ca="true">+IF(AND(ISNUMBER(OFFSET('Sanitation Data'!$C$13,0,10*ROW('Sanitation Data'!C183))),'Data Summary'!CO189="Yes"),OFFSET('Sanitation Data'!$C$13,0,10*ROW('Sanitation Data'!C183)),NA())</f>
        <v>#N/A</v>
      </c>
      <c r="AA189" s="103" t="e">
        <f ca="true">+IF(AND(ISNUMBER(OFFSET('Sanitation Data'!$D$5,0,10*ROW('Sanitation Data'!D183))),'Data Summary'!CP189="Yes"),100-OFFSET('Sanitation Data'!$D$5,0,10*ROW('Sanitation Data'!D183)),NA())</f>
        <v>#N/A</v>
      </c>
      <c r="AB189" s="103" t="e">
        <f ca="true">+IF(AND(ISNUMBER(OFFSET('Sanitation Data'!$D$7,0,10*ROW('Sanitation Data'!D183))),'Data Summary'!CQ189="Yes"),OFFSET('Sanitation Data'!$D$7,0,10*ROW('Sanitation Data'!D183)),NA())</f>
        <v>#N/A</v>
      </c>
      <c r="AC189" s="103" t="e">
        <f ca="true">+IF(AND(ISNUMBER(OFFSET('Sanitation Data'!$D$11,0,10*ROW('Sanitation Data'!D183))),'Data Summary'!CR189="Yes"),OFFSET('Sanitation Data'!$D$11,0,10*ROW('Sanitation Data'!D183)),NA())</f>
        <v>#N/A</v>
      </c>
      <c r="AD189" s="103" t="e">
        <f ca="true">+IF(AND(ISNUMBER(OFFSET('Sanitation Data'!$D$12,0,10*ROW('Sanitation Data'!D183))),'Data Summary'!CS189="Yes"),OFFSET('Sanitation Data'!$D$12,0,10*ROW('Sanitation Data'!D183)),NA())</f>
        <v>#N/A</v>
      </c>
      <c r="AE189" s="103" t="e">
        <f ca="true">+IF(AND(ISNUMBER(OFFSET('Sanitation Data'!$D$13,0,10*ROW('Sanitation Data'!D183))),'Data Summary'!CT189="Yes"),OFFSET('Sanitation Data'!$D$13,0,10*ROW('Sanitation Data'!D183)),NA())</f>
        <v>#N/A</v>
      </c>
      <c r="AF189" s="103" t="e">
        <f ca="true">+IF(AND(ISNUMBER(OFFSET('Sanitation Data'!$E$5,0,10*ROW('Sanitation Data'!E183))),'Data Summary'!CU189="Yes"),100-OFFSET('Sanitation Data'!$E$5,0,10*ROW('Sanitation Data'!E183)),NA())</f>
        <v>#N/A</v>
      </c>
      <c r="AG189" s="103" t="e">
        <f ca="true">+IF(AND(ISNUMBER(OFFSET('Sanitation Data'!$E$7,0,10*ROW('Sanitation Data'!E183))),'Data Summary'!CV189="Yes"),OFFSET('Sanitation Data'!$E$7,0,10*ROW('Sanitation Data'!E183)),NA())</f>
        <v>#N/A</v>
      </c>
      <c r="AH189" s="103" t="e">
        <f ca="true">+IF(AND(ISNUMBER(OFFSET('Sanitation Data'!$E$11,0,10*ROW('Sanitation Data'!E183))),'Data Summary'!CW189="Yes"),OFFSET('Sanitation Data'!$E$11,0,10*ROW('Sanitation Data'!E183)),NA())</f>
        <v>#N/A</v>
      </c>
      <c r="AI189" s="103" t="e">
        <f ca="true">+IF(AND(ISNUMBER(OFFSET('Sanitation Data'!$E$12,0,10*ROW('Sanitation Data'!E183))),'Data Summary'!CX189="Yes"),OFFSET('Sanitation Data'!$E$12,0,10*ROW('Sanitation Data'!E183)),NA())</f>
        <v>#N/A</v>
      </c>
      <c r="AJ189" s="103" t="e">
        <f ca="true">+IF(AND(ISNUMBER(OFFSET('Sanitation Data'!$E$13,0,10*ROW('Sanitation Data'!E183))),'Data Summary'!CY189="Yes"),OFFSET('Sanitation Data'!$E$13,0,10*ROW('Sanitation Data'!E183)),NA())</f>
        <v>#N/A</v>
      </c>
      <c r="AK189" s="103" t="e">
        <f ca="true">+IF(AND(ISNUMBER(OFFSET('Sanitation Data'!$F$5,0,10*ROW('Sanitation Data'!F183))),'Data Summary'!CZ189="Yes"),100-OFFSET('Sanitation Data'!$F$5,0,10*ROW('Sanitation Data'!F183)),NA())</f>
        <v>#N/A</v>
      </c>
      <c r="AL189" s="103" t="e">
        <f ca="true">+IF(AND(ISNUMBER(OFFSET('Sanitation Data'!$F$7,0,10*ROW('Sanitation Data'!F183))),'Data Summary'!DA189="Yes"),OFFSET('Sanitation Data'!$F$7,0,10*ROW('Sanitation Data'!F183)),NA())</f>
        <v>#N/A</v>
      </c>
      <c r="AM189" s="103" t="e">
        <f ca="true">+IF(AND(ISNUMBER(OFFSET('Sanitation Data'!$F$11,0,10*ROW('Sanitation Data'!F183))),'Data Summary'!DB189="Yes"),OFFSET('Sanitation Data'!$F$11,0,10*ROW('Sanitation Data'!F183)),NA())</f>
        <v>#N/A</v>
      </c>
      <c r="AN189" s="103" t="e">
        <f ca="true">+IF(AND(ISNUMBER(OFFSET('Sanitation Data'!$F$12,0,10*ROW('Sanitation Data'!F183))),'Data Summary'!DC189="Yes"),OFFSET('Sanitation Data'!$F$12,0,10*ROW('Sanitation Data'!F183)),NA())</f>
        <v>#N/A</v>
      </c>
      <c r="AO189" s="103" t="e">
        <f ca="true">+IF(AND(ISNUMBER(OFFSET('Sanitation Data'!$F$13,0,10*ROW('Sanitation Data'!F183))),'Data Summary'!DD189="Yes"),OFFSET('Sanitation Data'!$F$13,0,10*ROW('Sanitation Data'!F183)),NA())</f>
        <v>#N/A</v>
      </c>
      <c r="AP189" s="103" t="e">
        <f ca="true">+IF(AND(ISNUMBER(OFFSET('Sanitation Data'!$G$5,0,10*ROW('Sanitation Data'!G183))),'Data Summary'!DE189="Yes"),100-OFFSET('Sanitation Data'!$G$5,0,10*ROW('Sanitation Data'!G183)),NA())</f>
        <v>#N/A</v>
      </c>
      <c r="AQ189" s="103" t="e">
        <f ca="true">+IF(AND(ISNUMBER(OFFSET('Sanitation Data'!$G$7,0,10*ROW('Sanitation Data'!G183))),'Data Summary'!DF189="Yes"),OFFSET('Sanitation Data'!$G$7,0,10*ROW('Sanitation Data'!G183)),NA())</f>
        <v>#N/A</v>
      </c>
      <c r="AR189" s="103" t="e">
        <f ca="true">+IF(AND(ISNUMBER(OFFSET('Sanitation Data'!$G$11,0,10*ROW('Sanitation Data'!G183))),'Data Summary'!DG189="Yes"),OFFSET('Sanitation Data'!$G$11,0,10*ROW('Sanitation Data'!G183)),NA())</f>
        <v>#N/A</v>
      </c>
      <c r="AS189" s="103" t="e">
        <f ca="true">+IF(AND(ISNUMBER(OFFSET('Sanitation Data'!$G$12,0,10*ROW('Sanitation Data'!G183))),'Data Summary'!DH189="Yes"),OFFSET('Sanitation Data'!$G$12,0,10*ROW('Sanitation Data'!G183)),NA())</f>
        <v>#N/A</v>
      </c>
      <c r="AT189" s="103" t="e">
        <f ca="true">+IF(AND(ISNUMBER(OFFSET('Sanitation Data'!$G$13,0,10*ROW('Sanitation Data'!G183))),'Data Summary'!DI189="Yes"),OFFSET('Sanitation Data'!$G$13,0,10*ROW('Sanitation Data'!G183)),NA())</f>
        <v>#N/A</v>
      </c>
      <c r="AU189" s="103" t="e">
        <f ca="true">+IF(AND(ISNUMBER(OFFSET('Sanitation Data'!$H$5,0,10*ROW('Sanitation Data'!H183))),'Data Summary'!DJ189="Yes"),100-OFFSET('Sanitation Data'!$H$5,0,10*ROW('Sanitation Data'!H183)),NA())</f>
        <v>#N/A</v>
      </c>
      <c r="AV189" s="103" t="e">
        <f ca="true">+IF(AND(ISNUMBER(OFFSET('Sanitation Data'!$H$7,0,10*ROW('Sanitation Data'!H183))),'Data Summary'!DK189="Yes"),OFFSET('Sanitation Data'!$H$7,0,10*ROW('Sanitation Data'!H183)),NA())</f>
        <v>#N/A</v>
      </c>
      <c r="AW189" s="103" t="e">
        <f ca="true">+IF(AND(ISNUMBER(OFFSET('Sanitation Data'!$H$11,0,10*ROW('Sanitation Data'!H183))),'Data Summary'!DL189="Yes"),OFFSET('Sanitation Data'!$H$11,0,10*ROW('Sanitation Data'!H183)),NA())</f>
        <v>#N/A</v>
      </c>
      <c r="AX189" s="103" t="e">
        <f ca="true">+IF(AND(ISNUMBER(OFFSET('Sanitation Data'!$H$12,0,10*ROW('Sanitation Data'!H183))),'Data Summary'!DM189="Yes"),OFFSET('Sanitation Data'!$H$12,0,10*ROW('Sanitation Data'!H183)),NA())</f>
        <v>#N/A</v>
      </c>
      <c r="AY189" s="103" t="e">
        <f ca="true">+IF(AND(ISNUMBER(OFFSET('Sanitation Data'!$H$13,0,10*ROW('Sanitation Data'!H183))),'Data Summary'!DN189="Yes"),OFFSET('Sanitation Data'!$H$13,0,10*ROW('Sanitation Data'!H183)),NA())</f>
        <v>#N/A</v>
      </c>
      <c r="AZ189" s="108" t="e">
        <f ca="true">+IF(AND(ISNUMBER(OFFSET('Hygiene Data'!$C$6,0,10*ROW('Hygiene Data'!C183))),'Data Summary'!DO189="Yes"),OFFSET('Hygiene Data'!$C$6,0,10*ROW('Hygiene Data'!C183)),NA())</f>
        <v>#N/A</v>
      </c>
      <c r="BA189" s="108" t="e">
        <f ca="true">+IF(AND(ISNUMBER(OFFSET('Hygiene Data'!$C$8,0,10*ROW('Hygiene Data'!C183))),'Data Summary'!DP189="Yes"),OFFSET('Hygiene Data'!$C$8,0,10*ROW('Hygiene Data'!C183)),NA())</f>
        <v>#N/A</v>
      </c>
      <c r="BB189" s="108" t="e">
        <f ca="true">+IF(AND(ISNUMBER(OFFSET('Hygiene Data'!$C$10,0,10*ROW('Hygiene Data'!C183))),'Data Summary'!DQ189="Yes"),OFFSET('Hygiene Data'!$C$10,0,10*ROW('Hygiene Data'!C183)),NA())</f>
        <v>#N/A</v>
      </c>
      <c r="BC189" s="108" t="e">
        <f ca="true">+IF(AND(ISNUMBER(OFFSET('Hygiene Data'!$D$6,0,10*ROW('Hygiene Data'!D183))),'Data Summary'!DR189="Yes"),OFFSET('Hygiene Data'!$D$6,0,10*ROW('Hygiene Data'!D183)),NA())</f>
        <v>#N/A</v>
      </c>
      <c r="BD189" s="108" t="e">
        <f ca="true">+IF(AND(ISNUMBER(OFFSET('Hygiene Data'!$D$8,0,10*ROW('Hygiene Data'!D183))),'Data Summary'!DS189="Yes"),OFFSET('Hygiene Data'!$D$8,0,10*ROW('Hygiene Data'!D183)),NA())</f>
        <v>#N/A</v>
      </c>
      <c r="BE189" s="108" t="e">
        <f ca="true">+IF(AND(ISNUMBER(OFFSET('Hygiene Data'!$D$10,0,10*ROW('Hygiene Data'!D183))),'Data Summary'!DT189="Yes"),OFFSET('Hygiene Data'!$D$10,0,10*ROW('Hygiene Data'!D183)),NA())</f>
        <v>#N/A</v>
      </c>
      <c r="BF189" s="108" t="e">
        <f ca="true">+IF(AND(ISNUMBER(OFFSET('Hygiene Data'!$E$6,0,10*ROW('Hygiene Data'!E183))),'Data Summary'!DU189="Yes"),OFFSET('Hygiene Data'!$E$6,0,10*ROW('Hygiene Data'!E183)),NA())</f>
        <v>#N/A</v>
      </c>
      <c r="BG189" s="108" t="e">
        <f ca="true">+IF(AND(ISNUMBER(OFFSET('Hygiene Data'!$E$8,0,10*ROW('Hygiene Data'!E183))),'Data Summary'!DV189="Yes"),OFFSET('Hygiene Data'!$E$8,0,10*ROW('Hygiene Data'!E183)),NA())</f>
        <v>#N/A</v>
      </c>
      <c r="BH189" s="108" t="e">
        <f ca="true">+IF(AND(ISNUMBER(OFFSET('Hygiene Data'!$E$10,0,10*ROW('Hygiene Data'!E183))),'Data Summary'!DW189="Yes"),OFFSET('Hygiene Data'!$E$10,0,10*ROW('Hygiene Data'!E183)),NA())</f>
        <v>#N/A</v>
      </c>
      <c r="BI189" s="108" t="e">
        <f ca="true">+IF(AND(ISNUMBER(OFFSET('Hygiene Data'!$F$6,0,10*ROW('Hygiene Data'!F183))),'Data Summary'!DX189="Yes"),OFFSET('Hygiene Data'!$F$6,0,10*ROW('Hygiene Data'!F183)),NA())</f>
        <v>#N/A</v>
      </c>
      <c r="BJ189" s="108" t="e">
        <f ca="true">+IF(AND(ISNUMBER(OFFSET('Hygiene Data'!$F$8,0,10*ROW('Hygiene Data'!F183))),'Data Summary'!DY189="Yes"),OFFSET('Hygiene Data'!$F$8,0,10*ROW('Hygiene Data'!F183)),NA())</f>
        <v>#N/A</v>
      </c>
      <c r="BK189" s="108" t="e">
        <f ca="true">+IF(AND(ISNUMBER(OFFSET('Hygiene Data'!$F$10,0,10*ROW('Hygiene Data'!F183))),'Data Summary'!DZ189="Yes"),OFFSET('Hygiene Data'!$F$10,0,10*ROW('Hygiene Data'!F183)),NA())</f>
        <v>#N/A</v>
      </c>
      <c r="BL189" s="108" t="e">
        <f ca="true">+IF(AND(ISNUMBER(OFFSET('Hygiene Data'!$G$6,0,10*ROW('Hygiene Data'!G183))),'Data Summary'!EA189="Yes"),OFFSET('Hygiene Data'!$G$6,0,10*ROW('Hygiene Data'!G183)),NA())</f>
        <v>#N/A</v>
      </c>
      <c r="BM189" s="108" t="e">
        <f ca="true">+IF(AND(ISNUMBER(OFFSET('Hygiene Data'!$G$8,0,10*ROW('Hygiene Data'!G183))),'Data Summary'!EB189="Yes"),OFFSET('Hygiene Data'!$G$8,0,10*ROW('Hygiene Data'!G183)),NA())</f>
        <v>#N/A</v>
      </c>
      <c r="BN189" s="108" t="e">
        <f ca="true">+IF(AND(ISNUMBER(OFFSET('Hygiene Data'!$G$10,0,10*ROW('Hygiene Data'!G183))),'Data Summary'!EC189="Yes"),OFFSET('Hygiene Data'!$G$10,0,10*ROW('Hygiene Data'!G183)),NA())</f>
        <v>#N/A</v>
      </c>
      <c r="BO189" s="108" t="e">
        <f ca="true">+IF(AND(ISNUMBER(OFFSET('Hygiene Data'!$H$6,0,10*ROW('Hygiene Data'!H183))),'Data Summary'!ED189="Yes"),OFFSET('Hygiene Data'!$H$6,0,10*ROW('Hygiene Data'!H183)),NA())</f>
        <v>#N/A</v>
      </c>
      <c r="BP189" s="108" t="e">
        <f ca="true">+IF(AND(ISNUMBER(OFFSET('Hygiene Data'!$H$8,0,10*ROW('Hygiene Data'!H183))),'Data Summary'!EE189="Yes"),OFFSET('Hygiene Data'!$H$8,0,10*ROW('Hygiene Data'!H183)),NA())</f>
        <v>#N/A</v>
      </c>
      <c r="BQ189" s="108" t="e">
        <f ca="true">+IF(AND(ISNUMBER(OFFSET('Hygiene Data'!$H$10,0,10*ROW('Hygiene Data'!H183))),'Data Summary'!EF189="Yes"),OFFSET('Hygiene Data'!$H$10,0,10*ROW('Hygiene Data'!H183)),NA())</f>
        <v>#N/A</v>
      </c>
    </row>
    <row r="190" x14ac:dyDescent="0.2">
      <c r="A190" s="56" t="e">
        <f ca="true">+IF(OFFSET('Water Data'!$B$1,0,10*ROW('Water Data'!B184))="",NA(),OFFSET('Water Data'!$B$1,0,10*ROW('Water Data'!B184)))</f>
        <v>#N/A</v>
      </c>
      <c r="B190" s="56" t="e">
        <f ca="true">+IF(OFFSET('Water Data'!$A$3,0,10*ROW('Water Data'!A187))="",NA(),OFFSET('Water Data'!$A$3,0,10*ROW('Water Data'!A187)))</f>
        <v>#N/A</v>
      </c>
      <c r="C190" s="56" t="e">
        <f ca="true">+IF(OFFSET('Water Data'!$C$3,0,10*ROW('Water Data'!C187))="",NA(),OFFSET('Water Data'!$C$3,0,10*ROW('Water Data'!C187)))</f>
        <v>#N/A</v>
      </c>
      <c r="D190" s="57" t="e">
        <f ca="true">+IF(AND(ISNUMBER(OFFSET('Water Data'!$C$5,0,10*ROW('Water Data'!C184))),'Data Summary'!BS190="Yes"),100-OFFSET('Water Data'!$C$5,0,10*ROW('Water Data'!C184)),NA())</f>
        <v>#N/A</v>
      </c>
      <c r="E190" s="57" t="e">
        <f ca="true">+IF(AND(ISNUMBER(OFFSET('Water Data'!$C$7,0,10*ROW('Water Data'!C184))),'Data Summary'!BT190="Yes"),OFFSET('Water Data'!$C$7,0,10*ROW('Water Data'!C184)),NA())</f>
        <v>#N/A</v>
      </c>
      <c r="F190" s="57" t="e">
        <f ca="true">+IF(AND(ISNUMBER(OFFSET('Water Data'!$C$10,0,10*ROW('Water Data'!C184))),'Data Summary'!BU190="Yes"),OFFSET('Water Data'!$C$10,0,10*ROW('Water Data'!C184)),NA())</f>
        <v>#N/A</v>
      </c>
      <c r="G190" s="57" t="e">
        <f ca="true">+IF(AND(ISNUMBER(OFFSET('Water Data'!$D$5,0,10*ROW('Water Data'!D184))),'Data Summary'!BV190="Yes"),100-OFFSET('Water Data'!$D$5,0,10*ROW('Water Data'!D184)),NA())</f>
        <v>#N/A</v>
      </c>
      <c r="H190" s="57" t="e">
        <f ca="true">+IF(AND(ISNUMBER(OFFSET('Water Data'!$D$7,0,10*ROW('Water Data'!D184))),'Data Summary'!BW190="Yes"),OFFSET('Water Data'!$D$7,0,10*ROW('Water Data'!D184)),NA())</f>
        <v>#N/A</v>
      </c>
      <c r="I190" s="57" t="e">
        <f ca="true">+IF(AND(ISNUMBER(OFFSET('Water Data'!$D$10,0,10*ROW('Water Data'!D184))),'Data Summary'!BX190="Yes"),OFFSET('Water Data'!$D$10,0,10*ROW('Water Data'!D184)),NA())</f>
        <v>#N/A</v>
      </c>
      <c r="J190" s="57" t="e">
        <f ca="true">+IF(AND(ISNUMBER(OFFSET('Water Data'!$E$5,0,10*ROW('Water Data'!E184))),'Data Summary'!BY190="Yes"),100-OFFSET('Water Data'!$E$5,0,10*ROW('Water Data'!E184)),NA())</f>
        <v>#N/A</v>
      </c>
      <c r="K190" s="57" t="e">
        <f ca="true">+IF(AND(ISNUMBER(OFFSET('Water Data'!$E$7,0,10*ROW('Water Data'!E184))),'Data Summary'!BZ190="Yes"),OFFSET('Water Data'!$E$7,0,10*ROW('Water Data'!E184)),NA())</f>
        <v>#N/A</v>
      </c>
      <c r="L190" s="57" t="e">
        <f ca="true">+IF(AND(ISNUMBER(OFFSET('Water Data'!$E$10,0,10*ROW('Water Data'!E184))),'Data Summary'!CA190="Yes"),OFFSET('Water Data'!$E$10,0,10*ROW('Water Data'!E184)),NA())</f>
        <v>#N/A</v>
      </c>
      <c r="M190" s="57" t="e">
        <f ca="true">+IF(AND(ISNUMBER(OFFSET('Water Data'!$F$5,0,10*ROW('Water Data'!F184))),'Data Summary'!CB190="Yes"),100-OFFSET('Water Data'!$F$5,0,10*ROW('Water Data'!F184)),NA())</f>
        <v>#N/A</v>
      </c>
      <c r="N190" s="57" t="e">
        <f ca="true">+IF(AND(ISNUMBER(OFFSET('Water Data'!$F$7,0,10*ROW('Water Data'!F184))),'Data Summary'!CC190="Yes"),OFFSET('Water Data'!$F$7,0,10*ROW('Water Data'!F184)),NA())</f>
        <v>#N/A</v>
      </c>
      <c r="O190" s="57" t="e">
        <f ca="true">+IF(AND(ISNUMBER(OFFSET('Water Data'!$F$10,0,10*ROW('Water Data'!F184))),'Data Summary'!CD190="Yes"),OFFSET('Water Data'!$F$10,0,10*ROW('Water Data'!F184)),NA())</f>
        <v>#N/A</v>
      </c>
      <c r="P190" s="57" t="e">
        <f ca="true">+IF(AND(ISNUMBER(OFFSET('Water Data'!$G$5,0,10*ROW('Water Data'!G184))),'Data Summary'!CE190="Yes"),100-OFFSET('Water Data'!$G$5,0,10*ROW('Water Data'!G184)),NA())</f>
        <v>#N/A</v>
      </c>
      <c r="Q190" s="57" t="e">
        <f ca="true">+IF(AND(ISNUMBER(OFFSET('Water Data'!$G$7,0,10*ROW('Water Data'!G184))),'Data Summary'!CF190="Yes"),OFFSET('Water Data'!$G$7,0,10*ROW('Water Data'!G184)),NA())</f>
        <v>#N/A</v>
      </c>
      <c r="R190" s="57" t="e">
        <f ca="true">+IF(AND(ISNUMBER(OFFSET('Water Data'!$G$10,0,10*ROW('Water Data'!G184))),'Data Summary'!CG190="Yes"),OFFSET('Water Data'!$G$10,0,10*ROW('Water Data'!G184)),NA())</f>
        <v>#N/A</v>
      </c>
      <c r="S190" s="57" t="e">
        <f ca="true">+IF(AND(ISNUMBER(OFFSET('Water Data'!$H$5,0,10*ROW('Water Data'!H184))),'Data Summary'!CH190="Yes"),100-OFFSET('Water Data'!$H$5,0,10*ROW('Water Data'!H184)),NA())</f>
        <v>#N/A</v>
      </c>
      <c r="T190" s="57" t="e">
        <f ca="true">+IF(AND(ISNUMBER(OFFSET('Water Data'!$H$7,0,10*ROW('Water Data'!H184))),'Data Summary'!CI190="Yes"),OFFSET('Water Data'!$H$7,0,10*ROW('Water Data'!H184)),NA())</f>
        <v>#N/A</v>
      </c>
      <c r="U190" s="57" t="e">
        <f ca="true">+IF(AND(ISNUMBER(OFFSET('Water Data'!$H$10,0,10*ROW('Water Data'!H184))),'Data Summary'!CJ190="Yes"),OFFSET('Water Data'!$H$10,0,10*ROW('Water Data'!H184)),NA())</f>
        <v>#N/A</v>
      </c>
      <c r="V190" s="103" t="e">
        <f ca="true">+IF(AND(ISNUMBER(OFFSET('Sanitation Data'!$C$5,0,10*ROW('Sanitation Data'!C184))),'Data Summary'!CK190="Yes"),100-OFFSET('Sanitation Data'!$C$5,0,10*ROW('Sanitation Data'!C184)),NA())</f>
        <v>#N/A</v>
      </c>
      <c r="W190" s="103" t="e">
        <f ca="true">+IF(AND(ISNUMBER(OFFSET('Sanitation Data'!$C$7,0,10*ROW('Sanitation Data'!C184))),'Data Summary'!CL190="Yes"),OFFSET('Sanitation Data'!$C$7,0,10*ROW('Sanitation Data'!C184)),NA())</f>
        <v>#N/A</v>
      </c>
      <c r="X190" s="103" t="e">
        <f ca="true">+IF(AND(ISNUMBER(OFFSET('Sanitation Data'!$C$11,0,10*ROW('Sanitation Data'!C184))),'Data Summary'!CM190="Yes"),OFFSET('Sanitation Data'!$C$11,0,10*ROW('Sanitation Data'!C184)),NA())</f>
        <v>#N/A</v>
      </c>
      <c r="Y190" s="103" t="e">
        <f ca="true">+IF(AND(ISNUMBER(OFFSET('Sanitation Data'!$C$12,0,10*ROW('Sanitation Data'!C184))),'Data Summary'!CN190="Yes"),OFFSET('Sanitation Data'!$C$12,0,10*ROW('Sanitation Data'!C184)),NA())</f>
        <v>#N/A</v>
      </c>
      <c r="Z190" s="103" t="e">
        <f ca="true">+IF(AND(ISNUMBER(OFFSET('Sanitation Data'!$C$13,0,10*ROW('Sanitation Data'!C184))),'Data Summary'!CO190="Yes"),OFFSET('Sanitation Data'!$C$13,0,10*ROW('Sanitation Data'!C184)),NA())</f>
        <v>#N/A</v>
      </c>
      <c r="AA190" s="103" t="e">
        <f ca="true">+IF(AND(ISNUMBER(OFFSET('Sanitation Data'!$D$5,0,10*ROW('Sanitation Data'!D184))),'Data Summary'!CP190="Yes"),100-OFFSET('Sanitation Data'!$D$5,0,10*ROW('Sanitation Data'!D184)),NA())</f>
        <v>#N/A</v>
      </c>
      <c r="AB190" s="103" t="e">
        <f ca="true">+IF(AND(ISNUMBER(OFFSET('Sanitation Data'!$D$7,0,10*ROW('Sanitation Data'!D184))),'Data Summary'!CQ190="Yes"),OFFSET('Sanitation Data'!$D$7,0,10*ROW('Sanitation Data'!D184)),NA())</f>
        <v>#N/A</v>
      </c>
      <c r="AC190" s="103" t="e">
        <f ca="true">+IF(AND(ISNUMBER(OFFSET('Sanitation Data'!$D$11,0,10*ROW('Sanitation Data'!D184))),'Data Summary'!CR190="Yes"),OFFSET('Sanitation Data'!$D$11,0,10*ROW('Sanitation Data'!D184)),NA())</f>
        <v>#N/A</v>
      </c>
      <c r="AD190" s="103" t="e">
        <f ca="true">+IF(AND(ISNUMBER(OFFSET('Sanitation Data'!$D$12,0,10*ROW('Sanitation Data'!D184))),'Data Summary'!CS190="Yes"),OFFSET('Sanitation Data'!$D$12,0,10*ROW('Sanitation Data'!D184)),NA())</f>
        <v>#N/A</v>
      </c>
      <c r="AE190" s="103" t="e">
        <f ca="true">+IF(AND(ISNUMBER(OFFSET('Sanitation Data'!$D$13,0,10*ROW('Sanitation Data'!D184))),'Data Summary'!CT190="Yes"),OFFSET('Sanitation Data'!$D$13,0,10*ROW('Sanitation Data'!D184)),NA())</f>
        <v>#N/A</v>
      </c>
      <c r="AF190" s="103" t="e">
        <f ca="true">+IF(AND(ISNUMBER(OFFSET('Sanitation Data'!$E$5,0,10*ROW('Sanitation Data'!E184))),'Data Summary'!CU190="Yes"),100-OFFSET('Sanitation Data'!$E$5,0,10*ROW('Sanitation Data'!E184)),NA())</f>
        <v>#N/A</v>
      </c>
      <c r="AG190" s="103" t="e">
        <f ca="true">+IF(AND(ISNUMBER(OFFSET('Sanitation Data'!$E$7,0,10*ROW('Sanitation Data'!E184))),'Data Summary'!CV190="Yes"),OFFSET('Sanitation Data'!$E$7,0,10*ROW('Sanitation Data'!E184)),NA())</f>
        <v>#N/A</v>
      </c>
      <c r="AH190" s="103" t="e">
        <f ca="true">+IF(AND(ISNUMBER(OFFSET('Sanitation Data'!$E$11,0,10*ROW('Sanitation Data'!E184))),'Data Summary'!CW190="Yes"),OFFSET('Sanitation Data'!$E$11,0,10*ROW('Sanitation Data'!E184)),NA())</f>
        <v>#N/A</v>
      </c>
      <c r="AI190" s="103" t="e">
        <f ca="true">+IF(AND(ISNUMBER(OFFSET('Sanitation Data'!$E$12,0,10*ROW('Sanitation Data'!E184))),'Data Summary'!CX190="Yes"),OFFSET('Sanitation Data'!$E$12,0,10*ROW('Sanitation Data'!E184)),NA())</f>
        <v>#N/A</v>
      </c>
      <c r="AJ190" s="103" t="e">
        <f ca="true">+IF(AND(ISNUMBER(OFFSET('Sanitation Data'!$E$13,0,10*ROW('Sanitation Data'!E184))),'Data Summary'!CY190="Yes"),OFFSET('Sanitation Data'!$E$13,0,10*ROW('Sanitation Data'!E184)),NA())</f>
        <v>#N/A</v>
      </c>
      <c r="AK190" s="103" t="e">
        <f ca="true">+IF(AND(ISNUMBER(OFFSET('Sanitation Data'!$F$5,0,10*ROW('Sanitation Data'!F184))),'Data Summary'!CZ190="Yes"),100-OFFSET('Sanitation Data'!$F$5,0,10*ROW('Sanitation Data'!F184)),NA())</f>
        <v>#N/A</v>
      </c>
      <c r="AL190" s="103" t="e">
        <f ca="true">+IF(AND(ISNUMBER(OFFSET('Sanitation Data'!$F$7,0,10*ROW('Sanitation Data'!F184))),'Data Summary'!DA190="Yes"),OFFSET('Sanitation Data'!$F$7,0,10*ROW('Sanitation Data'!F184)),NA())</f>
        <v>#N/A</v>
      </c>
      <c r="AM190" s="103" t="e">
        <f ca="true">+IF(AND(ISNUMBER(OFFSET('Sanitation Data'!$F$11,0,10*ROW('Sanitation Data'!F184))),'Data Summary'!DB190="Yes"),OFFSET('Sanitation Data'!$F$11,0,10*ROW('Sanitation Data'!F184)),NA())</f>
        <v>#N/A</v>
      </c>
      <c r="AN190" s="103" t="e">
        <f ca="true">+IF(AND(ISNUMBER(OFFSET('Sanitation Data'!$F$12,0,10*ROW('Sanitation Data'!F184))),'Data Summary'!DC190="Yes"),OFFSET('Sanitation Data'!$F$12,0,10*ROW('Sanitation Data'!F184)),NA())</f>
        <v>#N/A</v>
      </c>
      <c r="AO190" s="103" t="e">
        <f ca="true">+IF(AND(ISNUMBER(OFFSET('Sanitation Data'!$F$13,0,10*ROW('Sanitation Data'!F184))),'Data Summary'!DD190="Yes"),OFFSET('Sanitation Data'!$F$13,0,10*ROW('Sanitation Data'!F184)),NA())</f>
        <v>#N/A</v>
      </c>
      <c r="AP190" s="103" t="e">
        <f ca="true">+IF(AND(ISNUMBER(OFFSET('Sanitation Data'!$G$5,0,10*ROW('Sanitation Data'!G184))),'Data Summary'!DE190="Yes"),100-OFFSET('Sanitation Data'!$G$5,0,10*ROW('Sanitation Data'!G184)),NA())</f>
        <v>#N/A</v>
      </c>
      <c r="AQ190" s="103" t="e">
        <f ca="true">+IF(AND(ISNUMBER(OFFSET('Sanitation Data'!$G$7,0,10*ROW('Sanitation Data'!G184))),'Data Summary'!DF190="Yes"),OFFSET('Sanitation Data'!$G$7,0,10*ROW('Sanitation Data'!G184)),NA())</f>
        <v>#N/A</v>
      </c>
      <c r="AR190" s="103" t="e">
        <f ca="true">+IF(AND(ISNUMBER(OFFSET('Sanitation Data'!$G$11,0,10*ROW('Sanitation Data'!G184))),'Data Summary'!DG190="Yes"),OFFSET('Sanitation Data'!$G$11,0,10*ROW('Sanitation Data'!G184)),NA())</f>
        <v>#N/A</v>
      </c>
      <c r="AS190" s="103" t="e">
        <f ca="true">+IF(AND(ISNUMBER(OFFSET('Sanitation Data'!$G$12,0,10*ROW('Sanitation Data'!G184))),'Data Summary'!DH190="Yes"),OFFSET('Sanitation Data'!$G$12,0,10*ROW('Sanitation Data'!G184)),NA())</f>
        <v>#N/A</v>
      </c>
      <c r="AT190" s="103" t="e">
        <f ca="true">+IF(AND(ISNUMBER(OFFSET('Sanitation Data'!$G$13,0,10*ROW('Sanitation Data'!G184))),'Data Summary'!DI190="Yes"),OFFSET('Sanitation Data'!$G$13,0,10*ROW('Sanitation Data'!G184)),NA())</f>
        <v>#N/A</v>
      </c>
      <c r="AU190" s="103" t="e">
        <f ca="true">+IF(AND(ISNUMBER(OFFSET('Sanitation Data'!$H$5,0,10*ROW('Sanitation Data'!H184))),'Data Summary'!DJ190="Yes"),100-OFFSET('Sanitation Data'!$H$5,0,10*ROW('Sanitation Data'!H184)),NA())</f>
        <v>#N/A</v>
      </c>
      <c r="AV190" s="103" t="e">
        <f ca="true">+IF(AND(ISNUMBER(OFFSET('Sanitation Data'!$H$7,0,10*ROW('Sanitation Data'!H184))),'Data Summary'!DK190="Yes"),OFFSET('Sanitation Data'!$H$7,0,10*ROW('Sanitation Data'!H184)),NA())</f>
        <v>#N/A</v>
      </c>
      <c r="AW190" s="103" t="e">
        <f ca="true">+IF(AND(ISNUMBER(OFFSET('Sanitation Data'!$H$11,0,10*ROW('Sanitation Data'!H184))),'Data Summary'!DL190="Yes"),OFFSET('Sanitation Data'!$H$11,0,10*ROW('Sanitation Data'!H184)),NA())</f>
        <v>#N/A</v>
      </c>
      <c r="AX190" s="103" t="e">
        <f ca="true">+IF(AND(ISNUMBER(OFFSET('Sanitation Data'!$H$12,0,10*ROW('Sanitation Data'!H184))),'Data Summary'!DM190="Yes"),OFFSET('Sanitation Data'!$H$12,0,10*ROW('Sanitation Data'!H184)),NA())</f>
        <v>#N/A</v>
      </c>
      <c r="AY190" s="103" t="e">
        <f ca="true">+IF(AND(ISNUMBER(OFFSET('Sanitation Data'!$H$13,0,10*ROW('Sanitation Data'!H184))),'Data Summary'!DN190="Yes"),OFFSET('Sanitation Data'!$H$13,0,10*ROW('Sanitation Data'!H184)),NA())</f>
        <v>#N/A</v>
      </c>
      <c r="AZ190" s="108" t="e">
        <f ca="true">+IF(AND(ISNUMBER(OFFSET('Hygiene Data'!$C$6,0,10*ROW('Hygiene Data'!C184))),'Data Summary'!DO190="Yes"),OFFSET('Hygiene Data'!$C$6,0,10*ROW('Hygiene Data'!C184)),NA())</f>
        <v>#N/A</v>
      </c>
      <c r="BA190" s="108" t="e">
        <f ca="true">+IF(AND(ISNUMBER(OFFSET('Hygiene Data'!$C$8,0,10*ROW('Hygiene Data'!C184))),'Data Summary'!DP190="Yes"),OFFSET('Hygiene Data'!$C$8,0,10*ROW('Hygiene Data'!C184)),NA())</f>
        <v>#N/A</v>
      </c>
      <c r="BB190" s="108" t="e">
        <f ca="true">+IF(AND(ISNUMBER(OFFSET('Hygiene Data'!$C$10,0,10*ROW('Hygiene Data'!C184))),'Data Summary'!DQ190="Yes"),OFFSET('Hygiene Data'!$C$10,0,10*ROW('Hygiene Data'!C184)),NA())</f>
        <v>#N/A</v>
      </c>
      <c r="BC190" s="108" t="e">
        <f ca="true">+IF(AND(ISNUMBER(OFFSET('Hygiene Data'!$D$6,0,10*ROW('Hygiene Data'!D184))),'Data Summary'!DR190="Yes"),OFFSET('Hygiene Data'!$D$6,0,10*ROW('Hygiene Data'!D184)),NA())</f>
        <v>#N/A</v>
      </c>
      <c r="BD190" s="108" t="e">
        <f ca="true">+IF(AND(ISNUMBER(OFFSET('Hygiene Data'!$D$8,0,10*ROW('Hygiene Data'!D184))),'Data Summary'!DS190="Yes"),OFFSET('Hygiene Data'!$D$8,0,10*ROW('Hygiene Data'!D184)),NA())</f>
        <v>#N/A</v>
      </c>
      <c r="BE190" s="108" t="e">
        <f ca="true">+IF(AND(ISNUMBER(OFFSET('Hygiene Data'!$D$10,0,10*ROW('Hygiene Data'!D184))),'Data Summary'!DT190="Yes"),OFFSET('Hygiene Data'!$D$10,0,10*ROW('Hygiene Data'!D184)),NA())</f>
        <v>#N/A</v>
      </c>
      <c r="BF190" s="108" t="e">
        <f ca="true">+IF(AND(ISNUMBER(OFFSET('Hygiene Data'!$E$6,0,10*ROW('Hygiene Data'!E184))),'Data Summary'!DU190="Yes"),OFFSET('Hygiene Data'!$E$6,0,10*ROW('Hygiene Data'!E184)),NA())</f>
        <v>#N/A</v>
      </c>
      <c r="BG190" s="108" t="e">
        <f ca="true">+IF(AND(ISNUMBER(OFFSET('Hygiene Data'!$E$8,0,10*ROW('Hygiene Data'!E184))),'Data Summary'!DV190="Yes"),OFFSET('Hygiene Data'!$E$8,0,10*ROW('Hygiene Data'!E184)),NA())</f>
        <v>#N/A</v>
      </c>
      <c r="BH190" s="108" t="e">
        <f ca="true">+IF(AND(ISNUMBER(OFFSET('Hygiene Data'!$E$10,0,10*ROW('Hygiene Data'!E184))),'Data Summary'!DW190="Yes"),OFFSET('Hygiene Data'!$E$10,0,10*ROW('Hygiene Data'!E184)),NA())</f>
        <v>#N/A</v>
      </c>
      <c r="BI190" s="108" t="e">
        <f ca="true">+IF(AND(ISNUMBER(OFFSET('Hygiene Data'!$F$6,0,10*ROW('Hygiene Data'!F184))),'Data Summary'!DX190="Yes"),OFFSET('Hygiene Data'!$F$6,0,10*ROW('Hygiene Data'!F184)),NA())</f>
        <v>#N/A</v>
      </c>
      <c r="BJ190" s="108" t="e">
        <f ca="true">+IF(AND(ISNUMBER(OFFSET('Hygiene Data'!$F$8,0,10*ROW('Hygiene Data'!F184))),'Data Summary'!DY190="Yes"),OFFSET('Hygiene Data'!$F$8,0,10*ROW('Hygiene Data'!F184)),NA())</f>
        <v>#N/A</v>
      </c>
      <c r="BK190" s="108" t="e">
        <f ca="true">+IF(AND(ISNUMBER(OFFSET('Hygiene Data'!$F$10,0,10*ROW('Hygiene Data'!F184))),'Data Summary'!DZ190="Yes"),OFFSET('Hygiene Data'!$F$10,0,10*ROW('Hygiene Data'!F184)),NA())</f>
        <v>#N/A</v>
      </c>
      <c r="BL190" s="108" t="e">
        <f ca="true">+IF(AND(ISNUMBER(OFFSET('Hygiene Data'!$G$6,0,10*ROW('Hygiene Data'!G184))),'Data Summary'!EA190="Yes"),OFFSET('Hygiene Data'!$G$6,0,10*ROW('Hygiene Data'!G184)),NA())</f>
        <v>#N/A</v>
      </c>
      <c r="BM190" s="108" t="e">
        <f ca="true">+IF(AND(ISNUMBER(OFFSET('Hygiene Data'!$G$8,0,10*ROW('Hygiene Data'!G184))),'Data Summary'!EB190="Yes"),OFFSET('Hygiene Data'!$G$8,0,10*ROW('Hygiene Data'!G184)),NA())</f>
        <v>#N/A</v>
      </c>
      <c r="BN190" s="108" t="e">
        <f ca="true">+IF(AND(ISNUMBER(OFFSET('Hygiene Data'!$G$10,0,10*ROW('Hygiene Data'!G184))),'Data Summary'!EC190="Yes"),OFFSET('Hygiene Data'!$G$10,0,10*ROW('Hygiene Data'!G184)),NA())</f>
        <v>#N/A</v>
      </c>
      <c r="BO190" s="108" t="e">
        <f ca="true">+IF(AND(ISNUMBER(OFFSET('Hygiene Data'!$H$6,0,10*ROW('Hygiene Data'!H184))),'Data Summary'!ED190="Yes"),OFFSET('Hygiene Data'!$H$6,0,10*ROW('Hygiene Data'!H184)),NA())</f>
        <v>#N/A</v>
      </c>
      <c r="BP190" s="108" t="e">
        <f ca="true">+IF(AND(ISNUMBER(OFFSET('Hygiene Data'!$H$8,0,10*ROW('Hygiene Data'!H184))),'Data Summary'!EE190="Yes"),OFFSET('Hygiene Data'!$H$8,0,10*ROW('Hygiene Data'!H184)),NA())</f>
        <v>#N/A</v>
      </c>
      <c r="BQ190" s="108" t="e">
        <f ca="true">+IF(AND(ISNUMBER(OFFSET('Hygiene Data'!$H$10,0,10*ROW('Hygiene Data'!H184))),'Data Summary'!EF190="Yes"),OFFSET('Hygiene Data'!$H$10,0,10*ROW('Hygiene Data'!H184)),NA())</f>
        <v>#N/A</v>
      </c>
    </row>
    <row r="191" x14ac:dyDescent="0.2">
      <c r="A191" s="56" t="e">
        <f ca="true">+IF(OFFSET('Water Data'!$B$1,0,10*ROW('Water Data'!B185))="",NA(),OFFSET('Water Data'!$B$1,0,10*ROW('Water Data'!B185)))</f>
        <v>#N/A</v>
      </c>
      <c r="B191" s="56" t="e">
        <f ca="true">+IF(OFFSET('Water Data'!$A$3,0,10*ROW('Water Data'!A188))="",NA(),OFFSET('Water Data'!$A$3,0,10*ROW('Water Data'!A188)))</f>
        <v>#N/A</v>
      </c>
      <c r="C191" s="56" t="e">
        <f ca="true">+IF(OFFSET('Water Data'!$C$3,0,10*ROW('Water Data'!C188))="",NA(),OFFSET('Water Data'!$C$3,0,10*ROW('Water Data'!C188)))</f>
        <v>#N/A</v>
      </c>
      <c r="D191" s="57" t="e">
        <f ca="true">+IF(AND(ISNUMBER(OFFSET('Water Data'!$C$5,0,10*ROW('Water Data'!C185))),'Data Summary'!BS191="Yes"),100-OFFSET('Water Data'!$C$5,0,10*ROW('Water Data'!C185)),NA())</f>
        <v>#N/A</v>
      </c>
      <c r="E191" s="57" t="e">
        <f ca="true">+IF(AND(ISNUMBER(OFFSET('Water Data'!$C$7,0,10*ROW('Water Data'!C185))),'Data Summary'!BT191="Yes"),OFFSET('Water Data'!$C$7,0,10*ROW('Water Data'!C185)),NA())</f>
        <v>#N/A</v>
      </c>
      <c r="F191" s="57" t="e">
        <f ca="true">+IF(AND(ISNUMBER(OFFSET('Water Data'!$C$10,0,10*ROW('Water Data'!C185))),'Data Summary'!BU191="Yes"),OFFSET('Water Data'!$C$10,0,10*ROW('Water Data'!C185)),NA())</f>
        <v>#N/A</v>
      </c>
      <c r="G191" s="57" t="e">
        <f ca="true">+IF(AND(ISNUMBER(OFFSET('Water Data'!$D$5,0,10*ROW('Water Data'!D185))),'Data Summary'!BV191="Yes"),100-OFFSET('Water Data'!$D$5,0,10*ROW('Water Data'!D185)),NA())</f>
        <v>#N/A</v>
      </c>
      <c r="H191" s="57" t="e">
        <f ca="true">+IF(AND(ISNUMBER(OFFSET('Water Data'!$D$7,0,10*ROW('Water Data'!D185))),'Data Summary'!BW191="Yes"),OFFSET('Water Data'!$D$7,0,10*ROW('Water Data'!D185)),NA())</f>
        <v>#N/A</v>
      </c>
      <c r="I191" s="57" t="e">
        <f ca="true">+IF(AND(ISNUMBER(OFFSET('Water Data'!$D$10,0,10*ROW('Water Data'!D185))),'Data Summary'!BX191="Yes"),OFFSET('Water Data'!$D$10,0,10*ROW('Water Data'!D185)),NA())</f>
        <v>#N/A</v>
      </c>
      <c r="J191" s="57" t="e">
        <f ca="true">+IF(AND(ISNUMBER(OFFSET('Water Data'!$E$5,0,10*ROW('Water Data'!E185))),'Data Summary'!BY191="Yes"),100-OFFSET('Water Data'!$E$5,0,10*ROW('Water Data'!E185)),NA())</f>
        <v>#N/A</v>
      </c>
      <c r="K191" s="57" t="e">
        <f ca="true">+IF(AND(ISNUMBER(OFFSET('Water Data'!$E$7,0,10*ROW('Water Data'!E185))),'Data Summary'!BZ191="Yes"),OFFSET('Water Data'!$E$7,0,10*ROW('Water Data'!E185)),NA())</f>
        <v>#N/A</v>
      </c>
      <c r="L191" s="57" t="e">
        <f ca="true">+IF(AND(ISNUMBER(OFFSET('Water Data'!$E$10,0,10*ROW('Water Data'!E185))),'Data Summary'!CA191="Yes"),OFFSET('Water Data'!$E$10,0,10*ROW('Water Data'!E185)),NA())</f>
        <v>#N/A</v>
      </c>
      <c r="M191" s="57" t="e">
        <f ca="true">+IF(AND(ISNUMBER(OFFSET('Water Data'!$F$5,0,10*ROW('Water Data'!F185))),'Data Summary'!CB191="Yes"),100-OFFSET('Water Data'!$F$5,0,10*ROW('Water Data'!F185)),NA())</f>
        <v>#N/A</v>
      </c>
      <c r="N191" s="57" t="e">
        <f ca="true">+IF(AND(ISNUMBER(OFFSET('Water Data'!$F$7,0,10*ROW('Water Data'!F185))),'Data Summary'!CC191="Yes"),OFFSET('Water Data'!$F$7,0,10*ROW('Water Data'!F185)),NA())</f>
        <v>#N/A</v>
      </c>
      <c r="O191" s="57" t="e">
        <f ca="true">+IF(AND(ISNUMBER(OFFSET('Water Data'!$F$10,0,10*ROW('Water Data'!F185))),'Data Summary'!CD191="Yes"),OFFSET('Water Data'!$F$10,0,10*ROW('Water Data'!F185)),NA())</f>
        <v>#N/A</v>
      </c>
      <c r="P191" s="57" t="e">
        <f ca="true">+IF(AND(ISNUMBER(OFFSET('Water Data'!$G$5,0,10*ROW('Water Data'!G185))),'Data Summary'!CE191="Yes"),100-OFFSET('Water Data'!$G$5,0,10*ROW('Water Data'!G185)),NA())</f>
        <v>#N/A</v>
      </c>
      <c r="Q191" s="57" t="e">
        <f ca="true">+IF(AND(ISNUMBER(OFFSET('Water Data'!$G$7,0,10*ROW('Water Data'!G185))),'Data Summary'!CF191="Yes"),OFFSET('Water Data'!$G$7,0,10*ROW('Water Data'!G185)),NA())</f>
        <v>#N/A</v>
      </c>
      <c r="R191" s="57" t="e">
        <f ca="true">+IF(AND(ISNUMBER(OFFSET('Water Data'!$G$10,0,10*ROW('Water Data'!G185))),'Data Summary'!CG191="Yes"),OFFSET('Water Data'!$G$10,0,10*ROW('Water Data'!G185)),NA())</f>
        <v>#N/A</v>
      </c>
      <c r="S191" s="57" t="e">
        <f ca="true">+IF(AND(ISNUMBER(OFFSET('Water Data'!$H$5,0,10*ROW('Water Data'!H185))),'Data Summary'!CH191="Yes"),100-OFFSET('Water Data'!$H$5,0,10*ROW('Water Data'!H185)),NA())</f>
        <v>#N/A</v>
      </c>
      <c r="T191" s="57" t="e">
        <f ca="true">+IF(AND(ISNUMBER(OFFSET('Water Data'!$H$7,0,10*ROW('Water Data'!H185))),'Data Summary'!CI191="Yes"),OFFSET('Water Data'!$H$7,0,10*ROW('Water Data'!H185)),NA())</f>
        <v>#N/A</v>
      </c>
      <c r="U191" s="57" t="e">
        <f ca="true">+IF(AND(ISNUMBER(OFFSET('Water Data'!$H$10,0,10*ROW('Water Data'!H185))),'Data Summary'!CJ191="Yes"),OFFSET('Water Data'!$H$10,0,10*ROW('Water Data'!H185)),NA())</f>
        <v>#N/A</v>
      </c>
      <c r="V191" s="103" t="e">
        <f ca="true">+IF(AND(ISNUMBER(OFFSET('Sanitation Data'!$C$5,0,10*ROW('Sanitation Data'!C185))),'Data Summary'!CK191="Yes"),100-OFFSET('Sanitation Data'!$C$5,0,10*ROW('Sanitation Data'!C185)),NA())</f>
        <v>#N/A</v>
      </c>
      <c r="W191" s="103" t="e">
        <f ca="true">+IF(AND(ISNUMBER(OFFSET('Sanitation Data'!$C$7,0,10*ROW('Sanitation Data'!C185))),'Data Summary'!CL191="Yes"),OFFSET('Sanitation Data'!$C$7,0,10*ROW('Sanitation Data'!C185)),NA())</f>
        <v>#N/A</v>
      </c>
      <c r="X191" s="103" t="e">
        <f ca="true">+IF(AND(ISNUMBER(OFFSET('Sanitation Data'!$C$11,0,10*ROW('Sanitation Data'!C185))),'Data Summary'!CM191="Yes"),OFFSET('Sanitation Data'!$C$11,0,10*ROW('Sanitation Data'!C185)),NA())</f>
        <v>#N/A</v>
      </c>
      <c r="Y191" s="103" t="e">
        <f ca="true">+IF(AND(ISNUMBER(OFFSET('Sanitation Data'!$C$12,0,10*ROW('Sanitation Data'!C185))),'Data Summary'!CN191="Yes"),OFFSET('Sanitation Data'!$C$12,0,10*ROW('Sanitation Data'!C185)),NA())</f>
        <v>#N/A</v>
      </c>
      <c r="Z191" s="103" t="e">
        <f ca="true">+IF(AND(ISNUMBER(OFFSET('Sanitation Data'!$C$13,0,10*ROW('Sanitation Data'!C185))),'Data Summary'!CO191="Yes"),OFFSET('Sanitation Data'!$C$13,0,10*ROW('Sanitation Data'!C185)),NA())</f>
        <v>#N/A</v>
      </c>
      <c r="AA191" s="103" t="e">
        <f ca="true">+IF(AND(ISNUMBER(OFFSET('Sanitation Data'!$D$5,0,10*ROW('Sanitation Data'!D185))),'Data Summary'!CP191="Yes"),100-OFFSET('Sanitation Data'!$D$5,0,10*ROW('Sanitation Data'!D185)),NA())</f>
        <v>#N/A</v>
      </c>
      <c r="AB191" s="103" t="e">
        <f ca="true">+IF(AND(ISNUMBER(OFFSET('Sanitation Data'!$D$7,0,10*ROW('Sanitation Data'!D185))),'Data Summary'!CQ191="Yes"),OFFSET('Sanitation Data'!$D$7,0,10*ROW('Sanitation Data'!D185)),NA())</f>
        <v>#N/A</v>
      </c>
      <c r="AC191" s="103" t="e">
        <f ca="true">+IF(AND(ISNUMBER(OFFSET('Sanitation Data'!$D$11,0,10*ROW('Sanitation Data'!D185))),'Data Summary'!CR191="Yes"),OFFSET('Sanitation Data'!$D$11,0,10*ROW('Sanitation Data'!D185)),NA())</f>
        <v>#N/A</v>
      </c>
      <c r="AD191" s="103" t="e">
        <f ca="true">+IF(AND(ISNUMBER(OFFSET('Sanitation Data'!$D$12,0,10*ROW('Sanitation Data'!D185))),'Data Summary'!CS191="Yes"),OFFSET('Sanitation Data'!$D$12,0,10*ROW('Sanitation Data'!D185)),NA())</f>
        <v>#N/A</v>
      </c>
      <c r="AE191" s="103" t="e">
        <f ca="true">+IF(AND(ISNUMBER(OFFSET('Sanitation Data'!$D$13,0,10*ROW('Sanitation Data'!D185))),'Data Summary'!CT191="Yes"),OFFSET('Sanitation Data'!$D$13,0,10*ROW('Sanitation Data'!D185)),NA())</f>
        <v>#N/A</v>
      </c>
      <c r="AF191" s="103" t="e">
        <f ca="true">+IF(AND(ISNUMBER(OFFSET('Sanitation Data'!$E$5,0,10*ROW('Sanitation Data'!E185))),'Data Summary'!CU191="Yes"),100-OFFSET('Sanitation Data'!$E$5,0,10*ROW('Sanitation Data'!E185)),NA())</f>
        <v>#N/A</v>
      </c>
      <c r="AG191" s="103" t="e">
        <f ca="true">+IF(AND(ISNUMBER(OFFSET('Sanitation Data'!$E$7,0,10*ROW('Sanitation Data'!E185))),'Data Summary'!CV191="Yes"),OFFSET('Sanitation Data'!$E$7,0,10*ROW('Sanitation Data'!E185)),NA())</f>
        <v>#N/A</v>
      </c>
      <c r="AH191" s="103" t="e">
        <f ca="true">+IF(AND(ISNUMBER(OFFSET('Sanitation Data'!$E$11,0,10*ROW('Sanitation Data'!E185))),'Data Summary'!CW191="Yes"),OFFSET('Sanitation Data'!$E$11,0,10*ROW('Sanitation Data'!E185)),NA())</f>
        <v>#N/A</v>
      </c>
      <c r="AI191" s="103" t="e">
        <f ca="true">+IF(AND(ISNUMBER(OFFSET('Sanitation Data'!$E$12,0,10*ROW('Sanitation Data'!E185))),'Data Summary'!CX191="Yes"),OFFSET('Sanitation Data'!$E$12,0,10*ROW('Sanitation Data'!E185)),NA())</f>
        <v>#N/A</v>
      </c>
      <c r="AJ191" s="103" t="e">
        <f ca="true">+IF(AND(ISNUMBER(OFFSET('Sanitation Data'!$E$13,0,10*ROW('Sanitation Data'!E185))),'Data Summary'!CY191="Yes"),OFFSET('Sanitation Data'!$E$13,0,10*ROW('Sanitation Data'!E185)),NA())</f>
        <v>#N/A</v>
      </c>
      <c r="AK191" s="103" t="e">
        <f ca="true">+IF(AND(ISNUMBER(OFFSET('Sanitation Data'!$F$5,0,10*ROW('Sanitation Data'!F185))),'Data Summary'!CZ191="Yes"),100-OFFSET('Sanitation Data'!$F$5,0,10*ROW('Sanitation Data'!F185)),NA())</f>
        <v>#N/A</v>
      </c>
      <c r="AL191" s="103" t="e">
        <f ca="true">+IF(AND(ISNUMBER(OFFSET('Sanitation Data'!$F$7,0,10*ROW('Sanitation Data'!F185))),'Data Summary'!DA191="Yes"),OFFSET('Sanitation Data'!$F$7,0,10*ROW('Sanitation Data'!F185)),NA())</f>
        <v>#N/A</v>
      </c>
      <c r="AM191" s="103" t="e">
        <f ca="true">+IF(AND(ISNUMBER(OFFSET('Sanitation Data'!$F$11,0,10*ROW('Sanitation Data'!F185))),'Data Summary'!DB191="Yes"),OFFSET('Sanitation Data'!$F$11,0,10*ROW('Sanitation Data'!F185)),NA())</f>
        <v>#N/A</v>
      </c>
      <c r="AN191" s="103" t="e">
        <f ca="true">+IF(AND(ISNUMBER(OFFSET('Sanitation Data'!$F$12,0,10*ROW('Sanitation Data'!F185))),'Data Summary'!DC191="Yes"),OFFSET('Sanitation Data'!$F$12,0,10*ROW('Sanitation Data'!F185)),NA())</f>
        <v>#N/A</v>
      </c>
      <c r="AO191" s="103" t="e">
        <f ca="true">+IF(AND(ISNUMBER(OFFSET('Sanitation Data'!$F$13,0,10*ROW('Sanitation Data'!F185))),'Data Summary'!DD191="Yes"),OFFSET('Sanitation Data'!$F$13,0,10*ROW('Sanitation Data'!F185)),NA())</f>
        <v>#N/A</v>
      </c>
      <c r="AP191" s="103" t="e">
        <f ca="true">+IF(AND(ISNUMBER(OFFSET('Sanitation Data'!$G$5,0,10*ROW('Sanitation Data'!G185))),'Data Summary'!DE191="Yes"),100-OFFSET('Sanitation Data'!$G$5,0,10*ROW('Sanitation Data'!G185)),NA())</f>
        <v>#N/A</v>
      </c>
      <c r="AQ191" s="103" t="e">
        <f ca="true">+IF(AND(ISNUMBER(OFFSET('Sanitation Data'!$G$7,0,10*ROW('Sanitation Data'!G185))),'Data Summary'!DF191="Yes"),OFFSET('Sanitation Data'!$G$7,0,10*ROW('Sanitation Data'!G185)),NA())</f>
        <v>#N/A</v>
      </c>
      <c r="AR191" s="103" t="e">
        <f ca="true">+IF(AND(ISNUMBER(OFFSET('Sanitation Data'!$G$11,0,10*ROW('Sanitation Data'!G185))),'Data Summary'!DG191="Yes"),OFFSET('Sanitation Data'!$G$11,0,10*ROW('Sanitation Data'!G185)),NA())</f>
        <v>#N/A</v>
      </c>
      <c r="AS191" s="103" t="e">
        <f ca="true">+IF(AND(ISNUMBER(OFFSET('Sanitation Data'!$G$12,0,10*ROW('Sanitation Data'!G185))),'Data Summary'!DH191="Yes"),OFFSET('Sanitation Data'!$G$12,0,10*ROW('Sanitation Data'!G185)),NA())</f>
        <v>#N/A</v>
      </c>
      <c r="AT191" s="103" t="e">
        <f ca="true">+IF(AND(ISNUMBER(OFFSET('Sanitation Data'!$G$13,0,10*ROW('Sanitation Data'!G185))),'Data Summary'!DI191="Yes"),OFFSET('Sanitation Data'!$G$13,0,10*ROW('Sanitation Data'!G185)),NA())</f>
        <v>#N/A</v>
      </c>
      <c r="AU191" s="103" t="e">
        <f ca="true">+IF(AND(ISNUMBER(OFFSET('Sanitation Data'!$H$5,0,10*ROW('Sanitation Data'!H185))),'Data Summary'!DJ191="Yes"),100-OFFSET('Sanitation Data'!$H$5,0,10*ROW('Sanitation Data'!H185)),NA())</f>
        <v>#N/A</v>
      </c>
      <c r="AV191" s="103" t="e">
        <f ca="true">+IF(AND(ISNUMBER(OFFSET('Sanitation Data'!$H$7,0,10*ROW('Sanitation Data'!H185))),'Data Summary'!DK191="Yes"),OFFSET('Sanitation Data'!$H$7,0,10*ROW('Sanitation Data'!H185)),NA())</f>
        <v>#N/A</v>
      </c>
      <c r="AW191" s="103" t="e">
        <f ca="true">+IF(AND(ISNUMBER(OFFSET('Sanitation Data'!$H$11,0,10*ROW('Sanitation Data'!H185))),'Data Summary'!DL191="Yes"),OFFSET('Sanitation Data'!$H$11,0,10*ROW('Sanitation Data'!H185)),NA())</f>
        <v>#N/A</v>
      </c>
      <c r="AX191" s="103" t="e">
        <f ca="true">+IF(AND(ISNUMBER(OFFSET('Sanitation Data'!$H$12,0,10*ROW('Sanitation Data'!H185))),'Data Summary'!DM191="Yes"),OFFSET('Sanitation Data'!$H$12,0,10*ROW('Sanitation Data'!H185)),NA())</f>
        <v>#N/A</v>
      </c>
      <c r="AY191" s="103" t="e">
        <f ca="true">+IF(AND(ISNUMBER(OFFSET('Sanitation Data'!$H$13,0,10*ROW('Sanitation Data'!H185))),'Data Summary'!DN191="Yes"),OFFSET('Sanitation Data'!$H$13,0,10*ROW('Sanitation Data'!H185)),NA())</f>
        <v>#N/A</v>
      </c>
      <c r="AZ191" s="108" t="e">
        <f ca="true">+IF(AND(ISNUMBER(OFFSET('Hygiene Data'!$C$6,0,10*ROW('Hygiene Data'!C185))),'Data Summary'!DO191="Yes"),OFFSET('Hygiene Data'!$C$6,0,10*ROW('Hygiene Data'!C185)),NA())</f>
        <v>#N/A</v>
      </c>
      <c r="BA191" s="108" t="e">
        <f ca="true">+IF(AND(ISNUMBER(OFFSET('Hygiene Data'!$C$8,0,10*ROW('Hygiene Data'!C185))),'Data Summary'!DP191="Yes"),OFFSET('Hygiene Data'!$C$8,0,10*ROW('Hygiene Data'!C185)),NA())</f>
        <v>#N/A</v>
      </c>
      <c r="BB191" s="108" t="e">
        <f ca="true">+IF(AND(ISNUMBER(OFFSET('Hygiene Data'!$C$10,0,10*ROW('Hygiene Data'!C185))),'Data Summary'!DQ191="Yes"),OFFSET('Hygiene Data'!$C$10,0,10*ROW('Hygiene Data'!C185)),NA())</f>
        <v>#N/A</v>
      </c>
      <c r="BC191" s="108" t="e">
        <f ca="true">+IF(AND(ISNUMBER(OFFSET('Hygiene Data'!$D$6,0,10*ROW('Hygiene Data'!D185))),'Data Summary'!DR191="Yes"),OFFSET('Hygiene Data'!$D$6,0,10*ROW('Hygiene Data'!D185)),NA())</f>
        <v>#N/A</v>
      </c>
      <c r="BD191" s="108" t="e">
        <f ca="true">+IF(AND(ISNUMBER(OFFSET('Hygiene Data'!$D$8,0,10*ROW('Hygiene Data'!D185))),'Data Summary'!DS191="Yes"),OFFSET('Hygiene Data'!$D$8,0,10*ROW('Hygiene Data'!D185)),NA())</f>
        <v>#N/A</v>
      </c>
      <c r="BE191" s="108" t="e">
        <f ca="true">+IF(AND(ISNUMBER(OFFSET('Hygiene Data'!$D$10,0,10*ROW('Hygiene Data'!D185))),'Data Summary'!DT191="Yes"),OFFSET('Hygiene Data'!$D$10,0,10*ROW('Hygiene Data'!D185)),NA())</f>
        <v>#N/A</v>
      </c>
      <c r="BF191" s="108" t="e">
        <f ca="true">+IF(AND(ISNUMBER(OFFSET('Hygiene Data'!$E$6,0,10*ROW('Hygiene Data'!E185))),'Data Summary'!DU191="Yes"),OFFSET('Hygiene Data'!$E$6,0,10*ROW('Hygiene Data'!E185)),NA())</f>
        <v>#N/A</v>
      </c>
      <c r="BG191" s="108" t="e">
        <f ca="true">+IF(AND(ISNUMBER(OFFSET('Hygiene Data'!$E$8,0,10*ROW('Hygiene Data'!E185))),'Data Summary'!DV191="Yes"),OFFSET('Hygiene Data'!$E$8,0,10*ROW('Hygiene Data'!E185)),NA())</f>
        <v>#N/A</v>
      </c>
      <c r="BH191" s="108" t="e">
        <f ca="true">+IF(AND(ISNUMBER(OFFSET('Hygiene Data'!$E$10,0,10*ROW('Hygiene Data'!E185))),'Data Summary'!DW191="Yes"),OFFSET('Hygiene Data'!$E$10,0,10*ROW('Hygiene Data'!E185)),NA())</f>
        <v>#N/A</v>
      </c>
      <c r="BI191" s="108" t="e">
        <f ca="true">+IF(AND(ISNUMBER(OFFSET('Hygiene Data'!$F$6,0,10*ROW('Hygiene Data'!F185))),'Data Summary'!DX191="Yes"),OFFSET('Hygiene Data'!$F$6,0,10*ROW('Hygiene Data'!F185)),NA())</f>
        <v>#N/A</v>
      </c>
      <c r="BJ191" s="108" t="e">
        <f ca="true">+IF(AND(ISNUMBER(OFFSET('Hygiene Data'!$F$8,0,10*ROW('Hygiene Data'!F185))),'Data Summary'!DY191="Yes"),OFFSET('Hygiene Data'!$F$8,0,10*ROW('Hygiene Data'!F185)),NA())</f>
        <v>#N/A</v>
      </c>
      <c r="BK191" s="108" t="e">
        <f ca="true">+IF(AND(ISNUMBER(OFFSET('Hygiene Data'!$F$10,0,10*ROW('Hygiene Data'!F185))),'Data Summary'!DZ191="Yes"),OFFSET('Hygiene Data'!$F$10,0,10*ROW('Hygiene Data'!F185)),NA())</f>
        <v>#N/A</v>
      </c>
      <c r="BL191" s="108" t="e">
        <f ca="true">+IF(AND(ISNUMBER(OFFSET('Hygiene Data'!$G$6,0,10*ROW('Hygiene Data'!G185))),'Data Summary'!EA191="Yes"),OFFSET('Hygiene Data'!$G$6,0,10*ROW('Hygiene Data'!G185)),NA())</f>
        <v>#N/A</v>
      </c>
      <c r="BM191" s="108" t="e">
        <f ca="true">+IF(AND(ISNUMBER(OFFSET('Hygiene Data'!$G$8,0,10*ROW('Hygiene Data'!G185))),'Data Summary'!EB191="Yes"),OFFSET('Hygiene Data'!$G$8,0,10*ROW('Hygiene Data'!G185)),NA())</f>
        <v>#N/A</v>
      </c>
      <c r="BN191" s="108" t="e">
        <f ca="true">+IF(AND(ISNUMBER(OFFSET('Hygiene Data'!$G$10,0,10*ROW('Hygiene Data'!G185))),'Data Summary'!EC191="Yes"),OFFSET('Hygiene Data'!$G$10,0,10*ROW('Hygiene Data'!G185)),NA())</f>
        <v>#N/A</v>
      </c>
      <c r="BO191" s="108" t="e">
        <f ca="true">+IF(AND(ISNUMBER(OFFSET('Hygiene Data'!$H$6,0,10*ROW('Hygiene Data'!H185))),'Data Summary'!ED191="Yes"),OFFSET('Hygiene Data'!$H$6,0,10*ROW('Hygiene Data'!H185)),NA())</f>
        <v>#N/A</v>
      </c>
      <c r="BP191" s="108" t="e">
        <f ca="true">+IF(AND(ISNUMBER(OFFSET('Hygiene Data'!$H$8,0,10*ROW('Hygiene Data'!H185))),'Data Summary'!EE191="Yes"),OFFSET('Hygiene Data'!$H$8,0,10*ROW('Hygiene Data'!H185)),NA())</f>
        <v>#N/A</v>
      </c>
      <c r="BQ191" s="108" t="e">
        <f ca="true">+IF(AND(ISNUMBER(OFFSET('Hygiene Data'!$H$10,0,10*ROW('Hygiene Data'!H185))),'Data Summary'!EF191="Yes"),OFFSET('Hygiene Data'!$H$10,0,10*ROW('Hygiene Data'!H185)),NA())</f>
        <v>#N/A</v>
      </c>
    </row>
    <row r="192" x14ac:dyDescent="0.2">
      <c r="A192" s="56" t="e">
        <f ca="true">+IF(OFFSET('Water Data'!$B$1,0,10*ROW('Water Data'!B186))="",NA(),OFFSET('Water Data'!$B$1,0,10*ROW('Water Data'!B186)))</f>
        <v>#N/A</v>
      </c>
      <c r="B192" s="56" t="e">
        <f ca="true">+IF(OFFSET('Water Data'!$A$3,0,10*ROW('Water Data'!A189))="",NA(),OFFSET('Water Data'!$A$3,0,10*ROW('Water Data'!A189)))</f>
        <v>#N/A</v>
      </c>
      <c r="C192" s="56" t="e">
        <f ca="true">+IF(OFFSET('Water Data'!$C$3,0,10*ROW('Water Data'!C189))="",NA(),OFFSET('Water Data'!$C$3,0,10*ROW('Water Data'!C189)))</f>
        <v>#N/A</v>
      </c>
      <c r="D192" s="57" t="e">
        <f ca="true">+IF(AND(ISNUMBER(OFFSET('Water Data'!$C$5,0,10*ROW('Water Data'!C186))),'Data Summary'!BS192="Yes"),100-OFFSET('Water Data'!$C$5,0,10*ROW('Water Data'!C186)),NA())</f>
        <v>#N/A</v>
      </c>
      <c r="E192" s="57" t="e">
        <f ca="true">+IF(AND(ISNUMBER(OFFSET('Water Data'!$C$7,0,10*ROW('Water Data'!C186))),'Data Summary'!BT192="Yes"),OFFSET('Water Data'!$C$7,0,10*ROW('Water Data'!C186)),NA())</f>
        <v>#N/A</v>
      </c>
      <c r="F192" s="57" t="e">
        <f ca="true">+IF(AND(ISNUMBER(OFFSET('Water Data'!$C$10,0,10*ROW('Water Data'!C186))),'Data Summary'!BU192="Yes"),OFFSET('Water Data'!$C$10,0,10*ROW('Water Data'!C186)),NA())</f>
        <v>#N/A</v>
      </c>
      <c r="G192" s="57" t="e">
        <f ca="true">+IF(AND(ISNUMBER(OFFSET('Water Data'!$D$5,0,10*ROW('Water Data'!D186))),'Data Summary'!BV192="Yes"),100-OFFSET('Water Data'!$D$5,0,10*ROW('Water Data'!D186)),NA())</f>
        <v>#N/A</v>
      </c>
      <c r="H192" s="57" t="e">
        <f ca="true">+IF(AND(ISNUMBER(OFFSET('Water Data'!$D$7,0,10*ROW('Water Data'!D186))),'Data Summary'!BW192="Yes"),OFFSET('Water Data'!$D$7,0,10*ROW('Water Data'!D186)),NA())</f>
        <v>#N/A</v>
      </c>
      <c r="I192" s="57" t="e">
        <f ca="true">+IF(AND(ISNUMBER(OFFSET('Water Data'!$D$10,0,10*ROW('Water Data'!D186))),'Data Summary'!BX192="Yes"),OFFSET('Water Data'!$D$10,0,10*ROW('Water Data'!D186)),NA())</f>
        <v>#N/A</v>
      </c>
      <c r="J192" s="57" t="e">
        <f ca="true">+IF(AND(ISNUMBER(OFFSET('Water Data'!$E$5,0,10*ROW('Water Data'!E186))),'Data Summary'!BY192="Yes"),100-OFFSET('Water Data'!$E$5,0,10*ROW('Water Data'!E186)),NA())</f>
        <v>#N/A</v>
      </c>
      <c r="K192" s="57" t="e">
        <f ca="true">+IF(AND(ISNUMBER(OFFSET('Water Data'!$E$7,0,10*ROW('Water Data'!E186))),'Data Summary'!BZ192="Yes"),OFFSET('Water Data'!$E$7,0,10*ROW('Water Data'!E186)),NA())</f>
        <v>#N/A</v>
      </c>
      <c r="L192" s="57" t="e">
        <f ca="true">+IF(AND(ISNUMBER(OFFSET('Water Data'!$E$10,0,10*ROW('Water Data'!E186))),'Data Summary'!CA192="Yes"),OFFSET('Water Data'!$E$10,0,10*ROW('Water Data'!E186)),NA())</f>
        <v>#N/A</v>
      </c>
      <c r="M192" s="57" t="e">
        <f ca="true">+IF(AND(ISNUMBER(OFFSET('Water Data'!$F$5,0,10*ROW('Water Data'!F186))),'Data Summary'!CB192="Yes"),100-OFFSET('Water Data'!$F$5,0,10*ROW('Water Data'!F186)),NA())</f>
        <v>#N/A</v>
      </c>
      <c r="N192" s="57" t="e">
        <f ca="true">+IF(AND(ISNUMBER(OFFSET('Water Data'!$F$7,0,10*ROW('Water Data'!F186))),'Data Summary'!CC192="Yes"),OFFSET('Water Data'!$F$7,0,10*ROW('Water Data'!F186)),NA())</f>
        <v>#N/A</v>
      </c>
      <c r="O192" s="57" t="e">
        <f ca="true">+IF(AND(ISNUMBER(OFFSET('Water Data'!$F$10,0,10*ROW('Water Data'!F186))),'Data Summary'!CD192="Yes"),OFFSET('Water Data'!$F$10,0,10*ROW('Water Data'!F186)),NA())</f>
        <v>#N/A</v>
      </c>
      <c r="P192" s="57" t="e">
        <f ca="true">+IF(AND(ISNUMBER(OFFSET('Water Data'!$G$5,0,10*ROW('Water Data'!G186))),'Data Summary'!CE192="Yes"),100-OFFSET('Water Data'!$G$5,0,10*ROW('Water Data'!G186)),NA())</f>
        <v>#N/A</v>
      </c>
      <c r="Q192" s="57" t="e">
        <f ca="true">+IF(AND(ISNUMBER(OFFSET('Water Data'!$G$7,0,10*ROW('Water Data'!G186))),'Data Summary'!CF192="Yes"),OFFSET('Water Data'!$G$7,0,10*ROW('Water Data'!G186)),NA())</f>
        <v>#N/A</v>
      </c>
      <c r="R192" s="57" t="e">
        <f ca="true">+IF(AND(ISNUMBER(OFFSET('Water Data'!$G$10,0,10*ROW('Water Data'!G186))),'Data Summary'!CG192="Yes"),OFFSET('Water Data'!$G$10,0,10*ROW('Water Data'!G186)),NA())</f>
        <v>#N/A</v>
      </c>
      <c r="S192" s="57" t="e">
        <f ca="true">+IF(AND(ISNUMBER(OFFSET('Water Data'!$H$5,0,10*ROW('Water Data'!H186))),'Data Summary'!CH192="Yes"),100-OFFSET('Water Data'!$H$5,0,10*ROW('Water Data'!H186)),NA())</f>
        <v>#N/A</v>
      </c>
      <c r="T192" s="57" t="e">
        <f ca="true">+IF(AND(ISNUMBER(OFFSET('Water Data'!$H$7,0,10*ROW('Water Data'!H186))),'Data Summary'!CI192="Yes"),OFFSET('Water Data'!$H$7,0,10*ROW('Water Data'!H186)),NA())</f>
        <v>#N/A</v>
      </c>
      <c r="U192" s="57" t="e">
        <f ca="true">+IF(AND(ISNUMBER(OFFSET('Water Data'!$H$10,0,10*ROW('Water Data'!H186))),'Data Summary'!CJ192="Yes"),OFFSET('Water Data'!$H$10,0,10*ROW('Water Data'!H186)),NA())</f>
        <v>#N/A</v>
      </c>
      <c r="V192" s="103" t="e">
        <f ca="true">+IF(AND(ISNUMBER(OFFSET('Sanitation Data'!$C$5,0,10*ROW('Sanitation Data'!C186))),'Data Summary'!CK192="Yes"),100-OFFSET('Sanitation Data'!$C$5,0,10*ROW('Sanitation Data'!C186)),NA())</f>
        <v>#N/A</v>
      </c>
      <c r="W192" s="103" t="e">
        <f ca="true">+IF(AND(ISNUMBER(OFFSET('Sanitation Data'!$C$7,0,10*ROW('Sanitation Data'!C186))),'Data Summary'!CL192="Yes"),OFFSET('Sanitation Data'!$C$7,0,10*ROW('Sanitation Data'!C186)),NA())</f>
        <v>#N/A</v>
      </c>
      <c r="X192" s="103" t="e">
        <f ca="true">+IF(AND(ISNUMBER(OFFSET('Sanitation Data'!$C$11,0,10*ROW('Sanitation Data'!C186))),'Data Summary'!CM192="Yes"),OFFSET('Sanitation Data'!$C$11,0,10*ROW('Sanitation Data'!C186)),NA())</f>
        <v>#N/A</v>
      </c>
      <c r="Y192" s="103" t="e">
        <f ca="true">+IF(AND(ISNUMBER(OFFSET('Sanitation Data'!$C$12,0,10*ROW('Sanitation Data'!C186))),'Data Summary'!CN192="Yes"),OFFSET('Sanitation Data'!$C$12,0,10*ROW('Sanitation Data'!C186)),NA())</f>
        <v>#N/A</v>
      </c>
      <c r="Z192" s="103" t="e">
        <f ca="true">+IF(AND(ISNUMBER(OFFSET('Sanitation Data'!$C$13,0,10*ROW('Sanitation Data'!C186))),'Data Summary'!CO192="Yes"),OFFSET('Sanitation Data'!$C$13,0,10*ROW('Sanitation Data'!C186)),NA())</f>
        <v>#N/A</v>
      </c>
      <c r="AA192" s="103" t="e">
        <f ca="true">+IF(AND(ISNUMBER(OFFSET('Sanitation Data'!$D$5,0,10*ROW('Sanitation Data'!D186))),'Data Summary'!CP192="Yes"),100-OFFSET('Sanitation Data'!$D$5,0,10*ROW('Sanitation Data'!D186)),NA())</f>
        <v>#N/A</v>
      </c>
      <c r="AB192" s="103" t="e">
        <f ca="true">+IF(AND(ISNUMBER(OFFSET('Sanitation Data'!$D$7,0,10*ROW('Sanitation Data'!D186))),'Data Summary'!CQ192="Yes"),OFFSET('Sanitation Data'!$D$7,0,10*ROW('Sanitation Data'!D186)),NA())</f>
        <v>#N/A</v>
      </c>
      <c r="AC192" s="103" t="e">
        <f ca="true">+IF(AND(ISNUMBER(OFFSET('Sanitation Data'!$D$11,0,10*ROW('Sanitation Data'!D186))),'Data Summary'!CR192="Yes"),OFFSET('Sanitation Data'!$D$11,0,10*ROW('Sanitation Data'!D186)),NA())</f>
        <v>#N/A</v>
      </c>
      <c r="AD192" s="103" t="e">
        <f ca="true">+IF(AND(ISNUMBER(OFFSET('Sanitation Data'!$D$12,0,10*ROW('Sanitation Data'!D186))),'Data Summary'!CS192="Yes"),OFFSET('Sanitation Data'!$D$12,0,10*ROW('Sanitation Data'!D186)),NA())</f>
        <v>#N/A</v>
      </c>
      <c r="AE192" s="103" t="e">
        <f ca="true">+IF(AND(ISNUMBER(OFFSET('Sanitation Data'!$D$13,0,10*ROW('Sanitation Data'!D186))),'Data Summary'!CT192="Yes"),OFFSET('Sanitation Data'!$D$13,0,10*ROW('Sanitation Data'!D186)),NA())</f>
        <v>#N/A</v>
      </c>
      <c r="AF192" s="103" t="e">
        <f ca="true">+IF(AND(ISNUMBER(OFFSET('Sanitation Data'!$E$5,0,10*ROW('Sanitation Data'!E186))),'Data Summary'!CU192="Yes"),100-OFFSET('Sanitation Data'!$E$5,0,10*ROW('Sanitation Data'!E186)),NA())</f>
        <v>#N/A</v>
      </c>
      <c r="AG192" s="103" t="e">
        <f ca="true">+IF(AND(ISNUMBER(OFFSET('Sanitation Data'!$E$7,0,10*ROW('Sanitation Data'!E186))),'Data Summary'!CV192="Yes"),OFFSET('Sanitation Data'!$E$7,0,10*ROW('Sanitation Data'!E186)),NA())</f>
        <v>#N/A</v>
      </c>
      <c r="AH192" s="103" t="e">
        <f ca="true">+IF(AND(ISNUMBER(OFFSET('Sanitation Data'!$E$11,0,10*ROW('Sanitation Data'!E186))),'Data Summary'!CW192="Yes"),OFFSET('Sanitation Data'!$E$11,0,10*ROW('Sanitation Data'!E186)),NA())</f>
        <v>#N/A</v>
      </c>
      <c r="AI192" s="103" t="e">
        <f ca="true">+IF(AND(ISNUMBER(OFFSET('Sanitation Data'!$E$12,0,10*ROW('Sanitation Data'!E186))),'Data Summary'!CX192="Yes"),OFFSET('Sanitation Data'!$E$12,0,10*ROW('Sanitation Data'!E186)),NA())</f>
        <v>#N/A</v>
      </c>
      <c r="AJ192" s="103" t="e">
        <f ca="true">+IF(AND(ISNUMBER(OFFSET('Sanitation Data'!$E$13,0,10*ROW('Sanitation Data'!E186))),'Data Summary'!CY192="Yes"),OFFSET('Sanitation Data'!$E$13,0,10*ROW('Sanitation Data'!E186)),NA())</f>
        <v>#N/A</v>
      </c>
      <c r="AK192" s="103" t="e">
        <f ca="true">+IF(AND(ISNUMBER(OFFSET('Sanitation Data'!$F$5,0,10*ROW('Sanitation Data'!F186))),'Data Summary'!CZ192="Yes"),100-OFFSET('Sanitation Data'!$F$5,0,10*ROW('Sanitation Data'!F186)),NA())</f>
        <v>#N/A</v>
      </c>
      <c r="AL192" s="103" t="e">
        <f ca="true">+IF(AND(ISNUMBER(OFFSET('Sanitation Data'!$F$7,0,10*ROW('Sanitation Data'!F186))),'Data Summary'!DA192="Yes"),OFFSET('Sanitation Data'!$F$7,0,10*ROW('Sanitation Data'!F186)),NA())</f>
        <v>#N/A</v>
      </c>
      <c r="AM192" s="103" t="e">
        <f ca="true">+IF(AND(ISNUMBER(OFFSET('Sanitation Data'!$F$11,0,10*ROW('Sanitation Data'!F186))),'Data Summary'!DB192="Yes"),OFFSET('Sanitation Data'!$F$11,0,10*ROW('Sanitation Data'!F186)),NA())</f>
        <v>#N/A</v>
      </c>
      <c r="AN192" s="103" t="e">
        <f ca="true">+IF(AND(ISNUMBER(OFFSET('Sanitation Data'!$F$12,0,10*ROW('Sanitation Data'!F186))),'Data Summary'!DC192="Yes"),OFFSET('Sanitation Data'!$F$12,0,10*ROW('Sanitation Data'!F186)),NA())</f>
        <v>#N/A</v>
      </c>
      <c r="AO192" s="103" t="e">
        <f ca="true">+IF(AND(ISNUMBER(OFFSET('Sanitation Data'!$F$13,0,10*ROW('Sanitation Data'!F186))),'Data Summary'!DD192="Yes"),OFFSET('Sanitation Data'!$F$13,0,10*ROW('Sanitation Data'!F186)),NA())</f>
        <v>#N/A</v>
      </c>
      <c r="AP192" s="103" t="e">
        <f ca="true">+IF(AND(ISNUMBER(OFFSET('Sanitation Data'!$G$5,0,10*ROW('Sanitation Data'!G186))),'Data Summary'!DE192="Yes"),100-OFFSET('Sanitation Data'!$G$5,0,10*ROW('Sanitation Data'!G186)),NA())</f>
        <v>#N/A</v>
      </c>
      <c r="AQ192" s="103" t="e">
        <f ca="true">+IF(AND(ISNUMBER(OFFSET('Sanitation Data'!$G$7,0,10*ROW('Sanitation Data'!G186))),'Data Summary'!DF192="Yes"),OFFSET('Sanitation Data'!$G$7,0,10*ROW('Sanitation Data'!G186)),NA())</f>
        <v>#N/A</v>
      </c>
      <c r="AR192" s="103" t="e">
        <f ca="true">+IF(AND(ISNUMBER(OFFSET('Sanitation Data'!$G$11,0,10*ROW('Sanitation Data'!G186))),'Data Summary'!DG192="Yes"),OFFSET('Sanitation Data'!$G$11,0,10*ROW('Sanitation Data'!G186)),NA())</f>
        <v>#N/A</v>
      </c>
      <c r="AS192" s="103" t="e">
        <f ca="true">+IF(AND(ISNUMBER(OFFSET('Sanitation Data'!$G$12,0,10*ROW('Sanitation Data'!G186))),'Data Summary'!DH192="Yes"),OFFSET('Sanitation Data'!$G$12,0,10*ROW('Sanitation Data'!G186)),NA())</f>
        <v>#N/A</v>
      </c>
      <c r="AT192" s="103" t="e">
        <f ca="true">+IF(AND(ISNUMBER(OFFSET('Sanitation Data'!$G$13,0,10*ROW('Sanitation Data'!G186))),'Data Summary'!DI192="Yes"),OFFSET('Sanitation Data'!$G$13,0,10*ROW('Sanitation Data'!G186)),NA())</f>
        <v>#N/A</v>
      </c>
      <c r="AU192" s="103" t="e">
        <f ca="true">+IF(AND(ISNUMBER(OFFSET('Sanitation Data'!$H$5,0,10*ROW('Sanitation Data'!H186))),'Data Summary'!DJ192="Yes"),100-OFFSET('Sanitation Data'!$H$5,0,10*ROW('Sanitation Data'!H186)),NA())</f>
        <v>#N/A</v>
      </c>
      <c r="AV192" s="103" t="e">
        <f ca="true">+IF(AND(ISNUMBER(OFFSET('Sanitation Data'!$H$7,0,10*ROW('Sanitation Data'!H186))),'Data Summary'!DK192="Yes"),OFFSET('Sanitation Data'!$H$7,0,10*ROW('Sanitation Data'!H186)),NA())</f>
        <v>#N/A</v>
      </c>
      <c r="AW192" s="103" t="e">
        <f ca="true">+IF(AND(ISNUMBER(OFFSET('Sanitation Data'!$H$11,0,10*ROW('Sanitation Data'!H186))),'Data Summary'!DL192="Yes"),OFFSET('Sanitation Data'!$H$11,0,10*ROW('Sanitation Data'!H186)),NA())</f>
        <v>#N/A</v>
      </c>
      <c r="AX192" s="103" t="e">
        <f ca="true">+IF(AND(ISNUMBER(OFFSET('Sanitation Data'!$H$12,0,10*ROW('Sanitation Data'!H186))),'Data Summary'!DM192="Yes"),OFFSET('Sanitation Data'!$H$12,0,10*ROW('Sanitation Data'!H186)),NA())</f>
        <v>#N/A</v>
      </c>
      <c r="AY192" s="103" t="e">
        <f ca="true">+IF(AND(ISNUMBER(OFFSET('Sanitation Data'!$H$13,0,10*ROW('Sanitation Data'!H186))),'Data Summary'!DN192="Yes"),OFFSET('Sanitation Data'!$H$13,0,10*ROW('Sanitation Data'!H186)),NA())</f>
        <v>#N/A</v>
      </c>
      <c r="AZ192" s="108" t="e">
        <f ca="true">+IF(AND(ISNUMBER(OFFSET('Hygiene Data'!$C$6,0,10*ROW('Hygiene Data'!C186))),'Data Summary'!DO192="Yes"),OFFSET('Hygiene Data'!$C$6,0,10*ROW('Hygiene Data'!C186)),NA())</f>
        <v>#N/A</v>
      </c>
      <c r="BA192" s="108" t="e">
        <f ca="true">+IF(AND(ISNUMBER(OFFSET('Hygiene Data'!$C$8,0,10*ROW('Hygiene Data'!C186))),'Data Summary'!DP192="Yes"),OFFSET('Hygiene Data'!$C$8,0,10*ROW('Hygiene Data'!C186)),NA())</f>
        <v>#N/A</v>
      </c>
      <c r="BB192" s="108" t="e">
        <f ca="true">+IF(AND(ISNUMBER(OFFSET('Hygiene Data'!$C$10,0,10*ROW('Hygiene Data'!C186))),'Data Summary'!DQ192="Yes"),OFFSET('Hygiene Data'!$C$10,0,10*ROW('Hygiene Data'!C186)),NA())</f>
        <v>#N/A</v>
      </c>
      <c r="BC192" s="108" t="e">
        <f ca="true">+IF(AND(ISNUMBER(OFFSET('Hygiene Data'!$D$6,0,10*ROW('Hygiene Data'!D186))),'Data Summary'!DR192="Yes"),OFFSET('Hygiene Data'!$D$6,0,10*ROW('Hygiene Data'!D186)),NA())</f>
        <v>#N/A</v>
      </c>
      <c r="BD192" s="108" t="e">
        <f ca="true">+IF(AND(ISNUMBER(OFFSET('Hygiene Data'!$D$8,0,10*ROW('Hygiene Data'!D186))),'Data Summary'!DS192="Yes"),OFFSET('Hygiene Data'!$D$8,0,10*ROW('Hygiene Data'!D186)),NA())</f>
        <v>#N/A</v>
      </c>
      <c r="BE192" s="108" t="e">
        <f ca="true">+IF(AND(ISNUMBER(OFFSET('Hygiene Data'!$D$10,0,10*ROW('Hygiene Data'!D186))),'Data Summary'!DT192="Yes"),OFFSET('Hygiene Data'!$D$10,0,10*ROW('Hygiene Data'!D186)),NA())</f>
        <v>#N/A</v>
      </c>
      <c r="BF192" s="108" t="e">
        <f ca="true">+IF(AND(ISNUMBER(OFFSET('Hygiene Data'!$E$6,0,10*ROW('Hygiene Data'!E186))),'Data Summary'!DU192="Yes"),OFFSET('Hygiene Data'!$E$6,0,10*ROW('Hygiene Data'!E186)),NA())</f>
        <v>#N/A</v>
      </c>
      <c r="BG192" s="108" t="e">
        <f ca="true">+IF(AND(ISNUMBER(OFFSET('Hygiene Data'!$E$8,0,10*ROW('Hygiene Data'!E186))),'Data Summary'!DV192="Yes"),OFFSET('Hygiene Data'!$E$8,0,10*ROW('Hygiene Data'!E186)),NA())</f>
        <v>#N/A</v>
      </c>
      <c r="BH192" s="108" t="e">
        <f ca="true">+IF(AND(ISNUMBER(OFFSET('Hygiene Data'!$E$10,0,10*ROW('Hygiene Data'!E186))),'Data Summary'!DW192="Yes"),OFFSET('Hygiene Data'!$E$10,0,10*ROW('Hygiene Data'!E186)),NA())</f>
        <v>#N/A</v>
      </c>
      <c r="BI192" s="108" t="e">
        <f ca="true">+IF(AND(ISNUMBER(OFFSET('Hygiene Data'!$F$6,0,10*ROW('Hygiene Data'!F186))),'Data Summary'!DX192="Yes"),OFFSET('Hygiene Data'!$F$6,0,10*ROW('Hygiene Data'!F186)),NA())</f>
        <v>#N/A</v>
      </c>
      <c r="BJ192" s="108" t="e">
        <f ca="true">+IF(AND(ISNUMBER(OFFSET('Hygiene Data'!$F$8,0,10*ROW('Hygiene Data'!F186))),'Data Summary'!DY192="Yes"),OFFSET('Hygiene Data'!$F$8,0,10*ROW('Hygiene Data'!F186)),NA())</f>
        <v>#N/A</v>
      </c>
      <c r="BK192" s="108" t="e">
        <f ca="true">+IF(AND(ISNUMBER(OFFSET('Hygiene Data'!$F$10,0,10*ROW('Hygiene Data'!F186))),'Data Summary'!DZ192="Yes"),OFFSET('Hygiene Data'!$F$10,0,10*ROW('Hygiene Data'!F186)),NA())</f>
        <v>#N/A</v>
      </c>
      <c r="BL192" s="108" t="e">
        <f ca="true">+IF(AND(ISNUMBER(OFFSET('Hygiene Data'!$G$6,0,10*ROW('Hygiene Data'!G186))),'Data Summary'!EA192="Yes"),OFFSET('Hygiene Data'!$G$6,0,10*ROW('Hygiene Data'!G186)),NA())</f>
        <v>#N/A</v>
      </c>
      <c r="BM192" s="108" t="e">
        <f ca="true">+IF(AND(ISNUMBER(OFFSET('Hygiene Data'!$G$8,0,10*ROW('Hygiene Data'!G186))),'Data Summary'!EB192="Yes"),OFFSET('Hygiene Data'!$G$8,0,10*ROW('Hygiene Data'!G186)),NA())</f>
        <v>#N/A</v>
      </c>
      <c r="BN192" s="108" t="e">
        <f ca="true">+IF(AND(ISNUMBER(OFFSET('Hygiene Data'!$G$10,0,10*ROW('Hygiene Data'!G186))),'Data Summary'!EC192="Yes"),OFFSET('Hygiene Data'!$G$10,0,10*ROW('Hygiene Data'!G186)),NA())</f>
        <v>#N/A</v>
      </c>
      <c r="BO192" s="108" t="e">
        <f ca="true">+IF(AND(ISNUMBER(OFFSET('Hygiene Data'!$H$6,0,10*ROW('Hygiene Data'!H186))),'Data Summary'!ED192="Yes"),OFFSET('Hygiene Data'!$H$6,0,10*ROW('Hygiene Data'!H186)),NA())</f>
        <v>#N/A</v>
      </c>
      <c r="BP192" s="108" t="e">
        <f ca="true">+IF(AND(ISNUMBER(OFFSET('Hygiene Data'!$H$8,0,10*ROW('Hygiene Data'!H186))),'Data Summary'!EE192="Yes"),OFFSET('Hygiene Data'!$H$8,0,10*ROW('Hygiene Data'!H186)),NA())</f>
        <v>#N/A</v>
      </c>
      <c r="BQ192" s="108" t="e">
        <f ca="true">+IF(AND(ISNUMBER(OFFSET('Hygiene Data'!$H$10,0,10*ROW('Hygiene Data'!H186))),'Data Summary'!EF192="Yes"),OFFSET('Hygiene Data'!$H$10,0,10*ROW('Hygiene Data'!H186)),NA())</f>
        <v>#N/A</v>
      </c>
    </row>
    <row r="193" x14ac:dyDescent="0.2">
      <c r="A193" s="56" t="e">
        <f ca="true">+IF(OFFSET('Water Data'!$B$1,0,10*ROW('Water Data'!B187))="",NA(),OFFSET('Water Data'!$B$1,0,10*ROW('Water Data'!B187)))</f>
        <v>#N/A</v>
      </c>
      <c r="B193" s="56" t="e">
        <f ca="true">+IF(OFFSET('Water Data'!$A$3,0,10*ROW('Water Data'!A190))="",NA(),OFFSET('Water Data'!$A$3,0,10*ROW('Water Data'!A190)))</f>
        <v>#N/A</v>
      </c>
      <c r="C193" s="56" t="e">
        <f ca="true">+IF(OFFSET('Water Data'!$C$3,0,10*ROW('Water Data'!C190))="",NA(),OFFSET('Water Data'!$C$3,0,10*ROW('Water Data'!C190)))</f>
        <v>#N/A</v>
      </c>
      <c r="D193" s="57" t="e">
        <f ca="true">+IF(AND(ISNUMBER(OFFSET('Water Data'!$C$5,0,10*ROW('Water Data'!C187))),'Data Summary'!BS193="Yes"),100-OFFSET('Water Data'!$C$5,0,10*ROW('Water Data'!C187)),NA())</f>
        <v>#N/A</v>
      </c>
      <c r="E193" s="57" t="e">
        <f ca="true">+IF(AND(ISNUMBER(OFFSET('Water Data'!$C$7,0,10*ROW('Water Data'!C187))),'Data Summary'!BT193="Yes"),OFFSET('Water Data'!$C$7,0,10*ROW('Water Data'!C187)),NA())</f>
        <v>#N/A</v>
      </c>
      <c r="F193" s="57" t="e">
        <f ca="true">+IF(AND(ISNUMBER(OFFSET('Water Data'!$C$10,0,10*ROW('Water Data'!C187))),'Data Summary'!BU193="Yes"),OFFSET('Water Data'!$C$10,0,10*ROW('Water Data'!C187)),NA())</f>
        <v>#N/A</v>
      </c>
      <c r="G193" s="57" t="e">
        <f ca="true">+IF(AND(ISNUMBER(OFFSET('Water Data'!$D$5,0,10*ROW('Water Data'!D187))),'Data Summary'!BV193="Yes"),100-OFFSET('Water Data'!$D$5,0,10*ROW('Water Data'!D187)),NA())</f>
        <v>#N/A</v>
      </c>
      <c r="H193" s="57" t="e">
        <f ca="true">+IF(AND(ISNUMBER(OFFSET('Water Data'!$D$7,0,10*ROW('Water Data'!D187))),'Data Summary'!BW193="Yes"),OFFSET('Water Data'!$D$7,0,10*ROW('Water Data'!D187)),NA())</f>
        <v>#N/A</v>
      </c>
      <c r="I193" s="57" t="e">
        <f ca="true">+IF(AND(ISNUMBER(OFFSET('Water Data'!$D$10,0,10*ROW('Water Data'!D187))),'Data Summary'!BX193="Yes"),OFFSET('Water Data'!$D$10,0,10*ROW('Water Data'!D187)),NA())</f>
        <v>#N/A</v>
      </c>
      <c r="J193" s="57" t="e">
        <f ca="true">+IF(AND(ISNUMBER(OFFSET('Water Data'!$E$5,0,10*ROW('Water Data'!E187))),'Data Summary'!BY193="Yes"),100-OFFSET('Water Data'!$E$5,0,10*ROW('Water Data'!E187)),NA())</f>
        <v>#N/A</v>
      </c>
      <c r="K193" s="57" t="e">
        <f ca="true">+IF(AND(ISNUMBER(OFFSET('Water Data'!$E$7,0,10*ROW('Water Data'!E187))),'Data Summary'!BZ193="Yes"),OFFSET('Water Data'!$E$7,0,10*ROW('Water Data'!E187)),NA())</f>
        <v>#N/A</v>
      </c>
      <c r="L193" s="57" t="e">
        <f ca="true">+IF(AND(ISNUMBER(OFFSET('Water Data'!$E$10,0,10*ROW('Water Data'!E187))),'Data Summary'!CA193="Yes"),OFFSET('Water Data'!$E$10,0,10*ROW('Water Data'!E187)),NA())</f>
        <v>#N/A</v>
      </c>
      <c r="M193" s="57" t="e">
        <f ca="true">+IF(AND(ISNUMBER(OFFSET('Water Data'!$F$5,0,10*ROW('Water Data'!F187))),'Data Summary'!CB193="Yes"),100-OFFSET('Water Data'!$F$5,0,10*ROW('Water Data'!F187)),NA())</f>
        <v>#N/A</v>
      </c>
      <c r="N193" s="57" t="e">
        <f ca="true">+IF(AND(ISNUMBER(OFFSET('Water Data'!$F$7,0,10*ROW('Water Data'!F187))),'Data Summary'!CC193="Yes"),OFFSET('Water Data'!$F$7,0,10*ROW('Water Data'!F187)),NA())</f>
        <v>#N/A</v>
      </c>
      <c r="O193" s="57" t="e">
        <f ca="true">+IF(AND(ISNUMBER(OFFSET('Water Data'!$F$10,0,10*ROW('Water Data'!F187))),'Data Summary'!CD193="Yes"),OFFSET('Water Data'!$F$10,0,10*ROW('Water Data'!F187)),NA())</f>
        <v>#N/A</v>
      </c>
      <c r="P193" s="57" t="e">
        <f ca="true">+IF(AND(ISNUMBER(OFFSET('Water Data'!$G$5,0,10*ROW('Water Data'!G187))),'Data Summary'!CE193="Yes"),100-OFFSET('Water Data'!$G$5,0,10*ROW('Water Data'!G187)),NA())</f>
        <v>#N/A</v>
      </c>
      <c r="Q193" s="57" t="e">
        <f ca="true">+IF(AND(ISNUMBER(OFFSET('Water Data'!$G$7,0,10*ROW('Water Data'!G187))),'Data Summary'!CF193="Yes"),OFFSET('Water Data'!$G$7,0,10*ROW('Water Data'!G187)),NA())</f>
        <v>#N/A</v>
      </c>
      <c r="R193" s="57" t="e">
        <f ca="true">+IF(AND(ISNUMBER(OFFSET('Water Data'!$G$10,0,10*ROW('Water Data'!G187))),'Data Summary'!CG193="Yes"),OFFSET('Water Data'!$G$10,0,10*ROW('Water Data'!G187)),NA())</f>
        <v>#N/A</v>
      </c>
      <c r="S193" s="57" t="e">
        <f ca="true">+IF(AND(ISNUMBER(OFFSET('Water Data'!$H$5,0,10*ROW('Water Data'!H187))),'Data Summary'!CH193="Yes"),100-OFFSET('Water Data'!$H$5,0,10*ROW('Water Data'!H187)),NA())</f>
        <v>#N/A</v>
      </c>
      <c r="T193" s="57" t="e">
        <f ca="true">+IF(AND(ISNUMBER(OFFSET('Water Data'!$H$7,0,10*ROW('Water Data'!H187))),'Data Summary'!CI193="Yes"),OFFSET('Water Data'!$H$7,0,10*ROW('Water Data'!H187)),NA())</f>
        <v>#N/A</v>
      </c>
      <c r="U193" s="57" t="e">
        <f ca="true">+IF(AND(ISNUMBER(OFFSET('Water Data'!$H$10,0,10*ROW('Water Data'!H187))),'Data Summary'!CJ193="Yes"),OFFSET('Water Data'!$H$10,0,10*ROW('Water Data'!H187)),NA())</f>
        <v>#N/A</v>
      </c>
      <c r="V193" s="103" t="e">
        <f ca="true">+IF(AND(ISNUMBER(OFFSET('Sanitation Data'!$C$5,0,10*ROW('Sanitation Data'!C187))),'Data Summary'!CK193="Yes"),100-OFFSET('Sanitation Data'!$C$5,0,10*ROW('Sanitation Data'!C187)),NA())</f>
        <v>#N/A</v>
      </c>
      <c r="W193" s="103" t="e">
        <f ca="true">+IF(AND(ISNUMBER(OFFSET('Sanitation Data'!$C$7,0,10*ROW('Sanitation Data'!C187))),'Data Summary'!CL193="Yes"),OFFSET('Sanitation Data'!$C$7,0,10*ROW('Sanitation Data'!C187)),NA())</f>
        <v>#N/A</v>
      </c>
      <c r="X193" s="103" t="e">
        <f ca="true">+IF(AND(ISNUMBER(OFFSET('Sanitation Data'!$C$11,0,10*ROW('Sanitation Data'!C187))),'Data Summary'!CM193="Yes"),OFFSET('Sanitation Data'!$C$11,0,10*ROW('Sanitation Data'!C187)),NA())</f>
        <v>#N/A</v>
      </c>
      <c r="Y193" s="103" t="e">
        <f ca="true">+IF(AND(ISNUMBER(OFFSET('Sanitation Data'!$C$12,0,10*ROW('Sanitation Data'!C187))),'Data Summary'!CN193="Yes"),OFFSET('Sanitation Data'!$C$12,0,10*ROW('Sanitation Data'!C187)),NA())</f>
        <v>#N/A</v>
      </c>
      <c r="Z193" s="103" t="e">
        <f ca="true">+IF(AND(ISNUMBER(OFFSET('Sanitation Data'!$C$13,0,10*ROW('Sanitation Data'!C187))),'Data Summary'!CO193="Yes"),OFFSET('Sanitation Data'!$C$13,0,10*ROW('Sanitation Data'!C187)),NA())</f>
        <v>#N/A</v>
      </c>
      <c r="AA193" s="103" t="e">
        <f ca="true">+IF(AND(ISNUMBER(OFFSET('Sanitation Data'!$D$5,0,10*ROW('Sanitation Data'!D187))),'Data Summary'!CP193="Yes"),100-OFFSET('Sanitation Data'!$D$5,0,10*ROW('Sanitation Data'!D187)),NA())</f>
        <v>#N/A</v>
      </c>
      <c r="AB193" s="103" t="e">
        <f ca="true">+IF(AND(ISNUMBER(OFFSET('Sanitation Data'!$D$7,0,10*ROW('Sanitation Data'!D187))),'Data Summary'!CQ193="Yes"),OFFSET('Sanitation Data'!$D$7,0,10*ROW('Sanitation Data'!D187)),NA())</f>
        <v>#N/A</v>
      </c>
      <c r="AC193" s="103" t="e">
        <f ca="true">+IF(AND(ISNUMBER(OFFSET('Sanitation Data'!$D$11,0,10*ROW('Sanitation Data'!D187))),'Data Summary'!CR193="Yes"),OFFSET('Sanitation Data'!$D$11,0,10*ROW('Sanitation Data'!D187)),NA())</f>
        <v>#N/A</v>
      </c>
      <c r="AD193" s="103" t="e">
        <f ca="true">+IF(AND(ISNUMBER(OFFSET('Sanitation Data'!$D$12,0,10*ROW('Sanitation Data'!D187))),'Data Summary'!CS193="Yes"),OFFSET('Sanitation Data'!$D$12,0,10*ROW('Sanitation Data'!D187)),NA())</f>
        <v>#N/A</v>
      </c>
      <c r="AE193" s="103" t="e">
        <f ca="true">+IF(AND(ISNUMBER(OFFSET('Sanitation Data'!$D$13,0,10*ROW('Sanitation Data'!D187))),'Data Summary'!CT193="Yes"),OFFSET('Sanitation Data'!$D$13,0,10*ROW('Sanitation Data'!D187)),NA())</f>
        <v>#N/A</v>
      </c>
      <c r="AF193" s="103" t="e">
        <f ca="true">+IF(AND(ISNUMBER(OFFSET('Sanitation Data'!$E$5,0,10*ROW('Sanitation Data'!E187))),'Data Summary'!CU193="Yes"),100-OFFSET('Sanitation Data'!$E$5,0,10*ROW('Sanitation Data'!E187)),NA())</f>
        <v>#N/A</v>
      </c>
      <c r="AG193" s="103" t="e">
        <f ca="true">+IF(AND(ISNUMBER(OFFSET('Sanitation Data'!$E$7,0,10*ROW('Sanitation Data'!E187))),'Data Summary'!CV193="Yes"),OFFSET('Sanitation Data'!$E$7,0,10*ROW('Sanitation Data'!E187)),NA())</f>
        <v>#N/A</v>
      </c>
      <c r="AH193" s="103" t="e">
        <f ca="true">+IF(AND(ISNUMBER(OFFSET('Sanitation Data'!$E$11,0,10*ROW('Sanitation Data'!E187))),'Data Summary'!CW193="Yes"),OFFSET('Sanitation Data'!$E$11,0,10*ROW('Sanitation Data'!E187)),NA())</f>
        <v>#N/A</v>
      </c>
      <c r="AI193" s="103" t="e">
        <f ca="true">+IF(AND(ISNUMBER(OFFSET('Sanitation Data'!$E$12,0,10*ROW('Sanitation Data'!E187))),'Data Summary'!CX193="Yes"),OFFSET('Sanitation Data'!$E$12,0,10*ROW('Sanitation Data'!E187)),NA())</f>
        <v>#N/A</v>
      </c>
      <c r="AJ193" s="103" t="e">
        <f ca="true">+IF(AND(ISNUMBER(OFFSET('Sanitation Data'!$E$13,0,10*ROW('Sanitation Data'!E187))),'Data Summary'!CY193="Yes"),OFFSET('Sanitation Data'!$E$13,0,10*ROW('Sanitation Data'!E187)),NA())</f>
        <v>#N/A</v>
      </c>
      <c r="AK193" s="103" t="e">
        <f ca="true">+IF(AND(ISNUMBER(OFFSET('Sanitation Data'!$F$5,0,10*ROW('Sanitation Data'!F187))),'Data Summary'!CZ193="Yes"),100-OFFSET('Sanitation Data'!$F$5,0,10*ROW('Sanitation Data'!F187)),NA())</f>
        <v>#N/A</v>
      </c>
      <c r="AL193" s="103" t="e">
        <f ca="true">+IF(AND(ISNUMBER(OFFSET('Sanitation Data'!$F$7,0,10*ROW('Sanitation Data'!F187))),'Data Summary'!DA193="Yes"),OFFSET('Sanitation Data'!$F$7,0,10*ROW('Sanitation Data'!F187)),NA())</f>
        <v>#N/A</v>
      </c>
      <c r="AM193" s="103" t="e">
        <f ca="true">+IF(AND(ISNUMBER(OFFSET('Sanitation Data'!$F$11,0,10*ROW('Sanitation Data'!F187))),'Data Summary'!DB193="Yes"),OFFSET('Sanitation Data'!$F$11,0,10*ROW('Sanitation Data'!F187)),NA())</f>
        <v>#N/A</v>
      </c>
      <c r="AN193" s="103" t="e">
        <f ca="true">+IF(AND(ISNUMBER(OFFSET('Sanitation Data'!$F$12,0,10*ROW('Sanitation Data'!F187))),'Data Summary'!DC193="Yes"),OFFSET('Sanitation Data'!$F$12,0,10*ROW('Sanitation Data'!F187)),NA())</f>
        <v>#N/A</v>
      </c>
      <c r="AO193" s="103" t="e">
        <f ca="true">+IF(AND(ISNUMBER(OFFSET('Sanitation Data'!$F$13,0,10*ROW('Sanitation Data'!F187))),'Data Summary'!DD193="Yes"),OFFSET('Sanitation Data'!$F$13,0,10*ROW('Sanitation Data'!F187)),NA())</f>
        <v>#N/A</v>
      </c>
      <c r="AP193" s="103" t="e">
        <f ca="true">+IF(AND(ISNUMBER(OFFSET('Sanitation Data'!$G$5,0,10*ROW('Sanitation Data'!G187))),'Data Summary'!DE193="Yes"),100-OFFSET('Sanitation Data'!$G$5,0,10*ROW('Sanitation Data'!G187)),NA())</f>
        <v>#N/A</v>
      </c>
      <c r="AQ193" s="103" t="e">
        <f ca="true">+IF(AND(ISNUMBER(OFFSET('Sanitation Data'!$G$7,0,10*ROW('Sanitation Data'!G187))),'Data Summary'!DF193="Yes"),OFFSET('Sanitation Data'!$G$7,0,10*ROW('Sanitation Data'!G187)),NA())</f>
        <v>#N/A</v>
      </c>
      <c r="AR193" s="103" t="e">
        <f ca="true">+IF(AND(ISNUMBER(OFFSET('Sanitation Data'!$G$11,0,10*ROW('Sanitation Data'!G187))),'Data Summary'!DG193="Yes"),OFFSET('Sanitation Data'!$G$11,0,10*ROW('Sanitation Data'!G187)),NA())</f>
        <v>#N/A</v>
      </c>
      <c r="AS193" s="103" t="e">
        <f ca="true">+IF(AND(ISNUMBER(OFFSET('Sanitation Data'!$G$12,0,10*ROW('Sanitation Data'!G187))),'Data Summary'!DH193="Yes"),OFFSET('Sanitation Data'!$G$12,0,10*ROW('Sanitation Data'!G187)),NA())</f>
        <v>#N/A</v>
      </c>
      <c r="AT193" s="103" t="e">
        <f ca="true">+IF(AND(ISNUMBER(OFFSET('Sanitation Data'!$G$13,0,10*ROW('Sanitation Data'!G187))),'Data Summary'!DI193="Yes"),OFFSET('Sanitation Data'!$G$13,0,10*ROW('Sanitation Data'!G187)),NA())</f>
        <v>#N/A</v>
      </c>
      <c r="AU193" s="103" t="e">
        <f ca="true">+IF(AND(ISNUMBER(OFFSET('Sanitation Data'!$H$5,0,10*ROW('Sanitation Data'!H187))),'Data Summary'!DJ193="Yes"),100-OFFSET('Sanitation Data'!$H$5,0,10*ROW('Sanitation Data'!H187)),NA())</f>
        <v>#N/A</v>
      </c>
      <c r="AV193" s="103" t="e">
        <f ca="true">+IF(AND(ISNUMBER(OFFSET('Sanitation Data'!$H$7,0,10*ROW('Sanitation Data'!H187))),'Data Summary'!DK193="Yes"),OFFSET('Sanitation Data'!$H$7,0,10*ROW('Sanitation Data'!H187)),NA())</f>
        <v>#N/A</v>
      </c>
      <c r="AW193" s="103" t="e">
        <f ca="true">+IF(AND(ISNUMBER(OFFSET('Sanitation Data'!$H$11,0,10*ROW('Sanitation Data'!H187))),'Data Summary'!DL193="Yes"),OFFSET('Sanitation Data'!$H$11,0,10*ROW('Sanitation Data'!H187)),NA())</f>
        <v>#N/A</v>
      </c>
      <c r="AX193" s="103" t="e">
        <f ca="true">+IF(AND(ISNUMBER(OFFSET('Sanitation Data'!$H$12,0,10*ROW('Sanitation Data'!H187))),'Data Summary'!DM193="Yes"),OFFSET('Sanitation Data'!$H$12,0,10*ROW('Sanitation Data'!H187)),NA())</f>
        <v>#N/A</v>
      </c>
      <c r="AY193" s="103" t="e">
        <f ca="true">+IF(AND(ISNUMBER(OFFSET('Sanitation Data'!$H$13,0,10*ROW('Sanitation Data'!H187))),'Data Summary'!DN193="Yes"),OFFSET('Sanitation Data'!$H$13,0,10*ROW('Sanitation Data'!H187)),NA())</f>
        <v>#N/A</v>
      </c>
      <c r="AZ193" s="108" t="e">
        <f ca="true">+IF(AND(ISNUMBER(OFFSET('Hygiene Data'!$C$6,0,10*ROW('Hygiene Data'!C187))),'Data Summary'!DO193="Yes"),OFFSET('Hygiene Data'!$C$6,0,10*ROW('Hygiene Data'!C187)),NA())</f>
        <v>#N/A</v>
      </c>
      <c r="BA193" s="108" t="e">
        <f ca="true">+IF(AND(ISNUMBER(OFFSET('Hygiene Data'!$C$8,0,10*ROW('Hygiene Data'!C187))),'Data Summary'!DP193="Yes"),OFFSET('Hygiene Data'!$C$8,0,10*ROW('Hygiene Data'!C187)),NA())</f>
        <v>#N/A</v>
      </c>
      <c r="BB193" s="108" t="e">
        <f ca="true">+IF(AND(ISNUMBER(OFFSET('Hygiene Data'!$C$10,0,10*ROW('Hygiene Data'!C187))),'Data Summary'!DQ193="Yes"),OFFSET('Hygiene Data'!$C$10,0,10*ROW('Hygiene Data'!C187)),NA())</f>
        <v>#N/A</v>
      </c>
      <c r="BC193" s="108" t="e">
        <f ca="true">+IF(AND(ISNUMBER(OFFSET('Hygiene Data'!$D$6,0,10*ROW('Hygiene Data'!D187))),'Data Summary'!DR193="Yes"),OFFSET('Hygiene Data'!$D$6,0,10*ROW('Hygiene Data'!D187)),NA())</f>
        <v>#N/A</v>
      </c>
      <c r="BD193" s="108" t="e">
        <f ca="true">+IF(AND(ISNUMBER(OFFSET('Hygiene Data'!$D$8,0,10*ROW('Hygiene Data'!D187))),'Data Summary'!DS193="Yes"),OFFSET('Hygiene Data'!$D$8,0,10*ROW('Hygiene Data'!D187)),NA())</f>
        <v>#N/A</v>
      </c>
      <c r="BE193" s="108" t="e">
        <f ca="true">+IF(AND(ISNUMBER(OFFSET('Hygiene Data'!$D$10,0,10*ROW('Hygiene Data'!D187))),'Data Summary'!DT193="Yes"),OFFSET('Hygiene Data'!$D$10,0,10*ROW('Hygiene Data'!D187)),NA())</f>
        <v>#N/A</v>
      </c>
      <c r="BF193" s="108" t="e">
        <f ca="true">+IF(AND(ISNUMBER(OFFSET('Hygiene Data'!$E$6,0,10*ROW('Hygiene Data'!E187))),'Data Summary'!DU193="Yes"),OFFSET('Hygiene Data'!$E$6,0,10*ROW('Hygiene Data'!E187)),NA())</f>
        <v>#N/A</v>
      </c>
      <c r="BG193" s="108" t="e">
        <f ca="true">+IF(AND(ISNUMBER(OFFSET('Hygiene Data'!$E$8,0,10*ROW('Hygiene Data'!E187))),'Data Summary'!DV193="Yes"),OFFSET('Hygiene Data'!$E$8,0,10*ROW('Hygiene Data'!E187)),NA())</f>
        <v>#N/A</v>
      </c>
      <c r="BH193" s="108" t="e">
        <f ca="true">+IF(AND(ISNUMBER(OFFSET('Hygiene Data'!$E$10,0,10*ROW('Hygiene Data'!E187))),'Data Summary'!DW193="Yes"),OFFSET('Hygiene Data'!$E$10,0,10*ROW('Hygiene Data'!E187)),NA())</f>
        <v>#N/A</v>
      </c>
      <c r="BI193" s="108" t="e">
        <f ca="true">+IF(AND(ISNUMBER(OFFSET('Hygiene Data'!$F$6,0,10*ROW('Hygiene Data'!F187))),'Data Summary'!DX193="Yes"),OFFSET('Hygiene Data'!$F$6,0,10*ROW('Hygiene Data'!F187)),NA())</f>
        <v>#N/A</v>
      </c>
      <c r="BJ193" s="108" t="e">
        <f ca="true">+IF(AND(ISNUMBER(OFFSET('Hygiene Data'!$F$8,0,10*ROW('Hygiene Data'!F187))),'Data Summary'!DY193="Yes"),OFFSET('Hygiene Data'!$F$8,0,10*ROW('Hygiene Data'!F187)),NA())</f>
        <v>#N/A</v>
      </c>
      <c r="BK193" s="108" t="e">
        <f ca="true">+IF(AND(ISNUMBER(OFFSET('Hygiene Data'!$F$10,0,10*ROW('Hygiene Data'!F187))),'Data Summary'!DZ193="Yes"),OFFSET('Hygiene Data'!$F$10,0,10*ROW('Hygiene Data'!F187)),NA())</f>
        <v>#N/A</v>
      </c>
      <c r="BL193" s="108" t="e">
        <f ca="true">+IF(AND(ISNUMBER(OFFSET('Hygiene Data'!$G$6,0,10*ROW('Hygiene Data'!G187))),'Data Summary'!EA193="Yes"),OFFSET('Hygiene Data'!$G$6,0,10*ROW('Hygiene Data'!G187)),NA())</f>
        <v>#N/A</v>
      </c>
      <c r="BM193" s="108" t="e">
        <f ca="true">+IF(AND(ISNUMBER(OFFSET('Hygiene Data'!$G$8,0,10*ROW('Hygiene Data'!G187))),'Data Summary'!EB193="Yes"),OFFSET('Hygiene Data'!$G$8,0,10*ROW('Hygiene Data'!G187)),NA())</f>
        <v>#N/A</v>
      </c>
      <c r="BN193" s="108" t="e">
        <f ca="true">+IF(AND(ISNUMBER(OFFSET('Hygiene Data'!$G$10,0,10*ROW('Hygiene Data'!G187))),'Data Summary'!EC193="Yes"),OFFSET('Hygiene Data'!$G$10,0,10*ROW('Hygiene Data'!G187)),NA())</f>
        <v>#N/A</v>
      </c>
      <c r="BO193" s="108" t="e">
        <f ca="true">+IF(AND(ISNUMBER(OFFSET('Hygiene Data'!$H$6,0,10*ROW('Hygiene Data'!H187))),'Data Summary'!ED193="Yes"),OFFSET('Hygiene Data'!$H$6,0,10*ROW('Hygiene Data'!H187)),NA())</f>
        <v>#N/A</v>
      </c>
      <c r="BP193" s="108" t="e">
        <f ca="true">+IF(AND(ISNUMBER(OFFSET('Hygiene Data'!$H$8,0,10*ROW('Hygiene Data'!H187))),'Data Summary'!EE193="Yes"),OFFSET('Hygiene Data'!$H$8,0,10*ROW('Hygiene Data'!H187)),NA())</f>
        <v>#N/A</v>
      </c>
      <c r="BQ193" s="108" t="e">
        <f ca="true">+IF(AND(ISNUMBER(OFFSET('Hygiene Data'!$H$10,0,10*ROW('Hygiene Data'!H187))),'Data Summary'!EF193="Yes"),OFFSET('Hygiene Data'!$H$10,0,10*ROW('Hygiene Data'!H187)),NA())</f>
        <v>#N/A</v>
      </c>
    </row>
    <row r="194" x14ac:dyDescent="0.2">
      <c r="A194" s="56" t="e">
        <f ca="true">+IF(OFFSET('Water Data'!$B$1,0,10*ROW('Water Data'!B188))="",NA(),OFFSET('Water Data'!$B$1,0,10*ROW('Water Data'!B188)))</f>
        <v>#N/A</v>
      </c>
      <c r="B194" s="56" t="e">
        <f ca="true">+IF(OFFSET('Water Data'!$A$3,0,10*ROW('Water Data'!A191))="",NA(),OFFSET('Water Data'!$A$3,0,10*ROW('Water Data'!A191)))</f>
        <v>#N/A</v>
      </c>
      <c r="C194" s="56" t="e">
        <f ca="true">+IF(OFFSET('Water Data'!$C$3,0,10*ROW('Water Data'!C191))="",NA(),OFFSET('Water Data'!$C$3,0,10*ROW('Water Data'!C191)))</f>
        <v>#N/A</v>
      </c>
      <c r="D194" s="57" t="e">
        <f ca="true">+IF(AND(ISNUMBER(OFFSET('Water Data'!$C$5,0,10*ROW('Water Data'!C188))),'Data Summary'!BS194="Yes"),100-OFFSET('Water Data'!$C$5,0,10*ROW('Water Data'!C188)),NA())</f>
        <v>#N/A</v>
      </c>
      <c r="E194" s="57" t="e">
        <f ca="true">+IF(AND(ISNUMBER(OFFSET('Water Data'!$C$7,0,10*ROW('Water Data'!C188))),'Data Summary'!BT194="Yes"),OFFSET('Water Data'!$C$7,0,10*ROW('Water Data'!C188)),NA())</f>
        <v>#N/A</v>
      </c>
      <c r="F194" s="57" t="e">
        <f ca="true">+IF(AND(ISNUMBER(OFFSET('Water Data'!$C$10,0,10*ROW('Water Data'!C188))),'Data Summary'!BU194="Yes"),OFFSET('Water Data'!$C$10,0,10*ROW('Water Data'!C188)),NA())</f>
        <v>#N/A</v>
      </c>
      <c r="G194" s="57" t="e">
        <f ca="true">+IF(AND(ISNUMBER(OFFSET('Water Data'!$D$5,0,10*ROW('Water Data'!D188))),'Data Summary'!BV194="Yes"),100-OFFSET('Water Data'!$D$5,0,10*ROW('Water Data'!D188)),NA())</f>
        <v>#N/A</v>
      </c>
      <c r="H194" s="57" t="e">
        <f ca="true">+IF(AND(ISNUMBER(OFFSET('Water Data'!$D$7,0,10*ROW('Water Data'!D188))),'Data Summary'!BW194="Yes"),OFFSET('Water Data'!$D$7,0,10*ROW('Water Data'!D188)),NA())</f>
        <v>#N/A</v>
      </c>
      <c r="I194" s="57" t="e">
        <f ca="true">+IF(AND(ISNUMBER(OFFSET('Water Data'!$D$10,0,10*ROW('Water Data'!D188))),'Data Summary'!BX194="Yes"),OFFSET('Water Data'!$D$10,0,10*ROW('Water Data'!D188)),NA())</f>
        <v>#N/A</v>
      </c>
      <c r="J194" s="57" t="e">
        <f ca="true">+IF(AND(ISNUMBER(OFFSET('Water Data'!$E$5,0,10*ROW('Water Data'!E188))),'Data Summary'!BY194="Yes"),100-OFFSET('Water Data'!$E$5,0,10*ROW('Water Data'!E188)),NA())</f>
        <v>#N/A</v>
      </c>
      <c r="K194" s="57" t="e">
        <f ca="true">+IF(AND(ISNUMBER(OFFSET('Water Data'!$E$7,0,10*ROW('Water Data'!E188))),'Data Summary'!BZ194="Yes"),OFFSET('Water Data'!$E$7,0,10*ROW('Water Data'!E188)),NA())</f>
        <v>#N/A</v>
      </c>
      <c r="L194" s="57" t="e">
        <f ca="true">+IF(AND(ISNUMBER(OFFSET('Water Data'!$E$10,0,10*ROW('Water Data'!E188))),'Data Summary'!CA194="Yes"),OFFSET('Water Data'!$E$10,0,10*ROW('Water Data'!E188)),NA())</f>
        <v>#N/A</v>
      </c>
      <c r="M194" s="57" t="e">
        <f ca="true">+IF(AND(ISNUMBER(OFFSET('Water Data'!$F$5,0,10*ROW('Water Data'!F188))),'Data Summary'!CB194="Yes"),100-OFFSET('Water Data'!$F$5,0,10*ROW('Water Data'!F188)),NA())</f>
        <v>#N/A</v>
      </c>
      <c r="N194" s="57" t="e">
        <f ca="true">+IF(AND(ISNUMBER(OFFSET('Water Data'!$F$7,0,10*ROW('Water Data'!F188))),'Data Summary'!CC194="Yes"),OFFSET('Water Data'!$F$7,0,10*ROW('Water Data'!F188)),NA())</f>
        <v>#N/A</v>
      </c>
      <c r="O194" s="57" t="e">
        <f ca="true">+IF(AND(ISNUMBER(OFFSET('Water Data'!$F$10,0,10*ROW('Water Data'!F188))),'Data Summary'!CD194="Yes"),OFFSET('Water Data'!$F$10,0,10*ROW('Water Data'!F188)),NA())</f>
        <v>#N/A</v>
      </c>
      <c r="P194" s="57" t="e">
        <f ca="true">+IF(AND(ISNUMBER(OFFSET('Water Data'!$G$5,0,10*ROW('Water Data'!G188))),'Data Summary'!CE194="Yes"),100-OFFSET('Water Data'!$G$5,0,10*ROW('Water Data'!G188)),NA())</f>
        <v>#N/A</v>
      </c>
      <c r="Q194" s="57" t="e">
        <f ca="true">+IF(AND(ISNUMBER(OFFSET('Water Data'!$G$7,0,10*ROW('Water Data'!G188))),'Data Summary'!CF194="Yes"),OFFSET('Water Data'!$G$7,0,10*ROW('Water Data'!G188)),NA())</f>
        <v>#N/A</v>
      </c>
      <c r="R194" s="57" t="e">
        <f ca="true">+IF(AND(ISNUMBER(OFFSET('Water Data'!$G$10,0,10*ROW('Water Data'!G188))),'Data Summary'!CG194="Yes"),OFFSET('Water Data'!$G$10,0,10*ROW('Water Data'!G188)),NA())</f>
        <v>#N/A</v>
      </c>
      <c r="S194" s="57" t="e">
        <f ca="true">+IF(AND(ISNUMBER(OFFSET('Water Data'!$H$5,0,10*ROW('Water Data'!H188))),'Data Summary'!CH194="Yes"),100-OFFSET('Water Data'!$H$5,0,10*ROW('Water Data'!H188)),NA())</f>
        <v>#N/A</v>
      </c>
      <c r="T194" s="57" t="e">
        <f ca="true">+IF(AND(ISNUMBER(OFFSET('Water Data'!$H$7,0,10*ROW('Water Data'!H188))),'Data Summary'!CI194="Yes"),OFFSET('Water Data'!$H$7,0,10*ROW('Water Data'!H188)),NA())</f>
        <v>#N/A</v>
      </c>
      <c r="U194" s="57" t="e">
        <f ca="true">+IF(AND(ISNUMBER(OFFSET('Water Data'!$H$10,0,10*ROW('Water Data'!H188))),'Data Summary'!CJ194="Yes"),OFFSET('Water Data'!$H$10,0,10*ROW('Water Data'!H188)),NA())</f>
        <v>#N/A</v>
      </c>
      <c r="V194" s="103" t="e">
        <f ca="true">+IF(AND(ISNUMBER(OFFSET('Sanitation Data'!$C$5,0,10*ROW('Sanitation Data'!C188))),'Data Summary'!CK194="Yes"),100-OFFSET('Sanitation Data'!$C$5,0,10*ROW('Sanitation Data'!C188)),NA())</f>
        <v>#N/A</v>
      </c>
      <c r="W194" s="103" t="e">
        <f ca="true">+IF(AND(ISNUMBER(OFFSET('Sanitation Data'!$C$7,0,10*ROW('Sanitation Data'!C188))),'Data Summary'!CL194="Yes"),OFFSET('Sanitation Data'!$C$7,0,10*ROW('Sanitation Data'!C188)),NA())</f>
        <v>#N/A</v>
      </c>
      <c r="X194" s="103" t="e">
        <f ca="true">+IF(AND(ISNUMBER(OFFSET('Sanitation Data'!$C$11,0,10*ROW('Sanitation Data'!C188))),'Data Summary'!CM194="Yes"),OFFSET('Sanitation Data'!$C$11,0,10*ROW('Sanitation Data'!C188)),NA())</f>
        <v>#N/A</v>
      </c>
      <c r="Y194" s="103" t="e">
        <f ca="true">+IF(AND(ISNUMBER(OFFSET('Sanitation Data'!$C$12,0,10*ROW('Sanitation Data'!C188))),'Data Summary'!CN194="Yes"),OFFSET('Sanitation Data'!$C$12,0,10*ROW('Sanitation Data'!C188)),NA())</f>
        <v>#N/A</v>
      </c>
      <c r="Z194" s="103" t="e">
        <f ca="true">+IF(AND(ISNUMBER(OFFSET('Sanitation Data'!$C$13,0,10*ROW('Sanitation Data'!C188))),'Data Summary'!CO194="Yes"),OFFSET('Sanitation Data'!$C$13,0,10*ROW('Sanitation Data'!C188)),NA())</f>
        <v>#N/A</v>
      </c>
      <c r="AA194" s="103" t="e">
        <f ca="true">+IF(AND(ISNUMBER(OFFSET('Sanitation Data'!$D$5,0,10*ROW('Sanitation Data'!D188))),'Data Summary'!CP194="Yes"),100-OFFSET('Sanitation Data'!$D$5,0,10*ROW('Sanitation Data'!D188)),NA())</f>
        <v>#N/A</v>
      </c>
      <c r="AB194" s="103" t="e">
        <f ca="true">+IF(AND(ISNUMBER(OFFSET('Sanitation Data'!$D$7,0,10*ROW('Sanitation Data'!D188))),'Data Summary'!CQ194="Yes"),OFFSET('Sanitation Data'!$D$7,0,10*ROW('Sanitation Data'!D188)),NA())</f>
        <v>#N/A</v>
      </c>
      <c r="AC194" s="103" t="e">
        <f ca="true">+IF(AND(ISNUMBER(OFFSET('Sanitation Data'!$D$11,0,10*ROW('Sanitation Data'!D188))),'Data Summary'!CR194="Yes"),OFFSET('Sanitation Data'!$D$11,0,10*ROW('Sanitation Data'!D188)),NA())</f>
        <v>#N/A</v>
      </c>
      <c r="AD194" s="103" t="e">
        <f ca="true">+IF(AND(ISNUMBER(OFFSET('Sanitation Data'!$D$12,0,10*ROW('Sanitation Data'!D188))),'Data Summary'!CS194="Yes"),OFFSET('Sanitation Data'!$D$12,0,10*ROW('Sanitation Data'!D188)),NA())</f>
        <v>#N/A</v>
      </c>
      <c r="AE194" s="103" t="e">
        <f ca="true">+IF(AND(ISNUMBER(OFFSET('Sanitation Data'!$D$13,0,10*ROW('Sanitation Data'!D188))),'Data Summary'!CT194="Yes"),OFFSET('Sanitation Data'!$D$13,0,10*ROW('Sanitation Data'!D188)),NA())</f>
        <v>#N/A</v>
      </c>
      <c r="AF194" s="103" t="e">
        <f ca="true">+IF(AND(ISNUMBER(OFFSET('Sanitation Data'!$E$5,0,10*ROW('Sanitation Data'!E188))),'Data Summary'!CU194="Yes"),100-OFFSET('Sanitation Data'!$E$5,0,10*ROW('Sanitation Data'!E188)),NA())</f>
        <v>#N/A</v>
      </c>
      <c r="AG194" s="103" t="e">
        <f ca="true">+IF(AND(ISNUMBER(OFFSET('Sanitation Data'!$E$7,0,10*ROW('Sanitation Data'!E188))),'Data Summary'!CV194="Yes"),OFFSET('Sanitation Data'!$E$7,0,10*ROW('Sanitation Data'!E188)),NA())</f>
        <v>#N/A</v>
      </c>
      <c r="AH194" s="103" t="e">
        <f ca="true">+IF(AND(ISNUMBER(OFFSET('Sanitation Data'!$E$11,0,10*ROW('Sanitation Data'!E188))),'Data Summary'!CW194="Yes"),OFFSET('Sanitation Data'!$E$11,0,10*ROW('Sanitation Data'!E188)),NA())</f>
        <v>#N/A</v>
      </c>
      <c r="AI194" s="103" t="e">
        <f ca="true">+IF(AND(ISNUMBER(OFFSET('Sanitation Data'!$E$12,0,10*ROW('Sanitation Data'!E188))),'Data Summary'!CX194="Yes"),OFFSET('Sanitation Data'!$E$12,0,10*ROW('Sanitation Data'!E188)),NA())</f>
        <v>#N/A</v>
      </c>
      <c r="AJ194" s="103" t="e">
        <f ca="true">+IF(AND(ISNUMBER(OFFSET('Sanitation Data'!$E$13,0,10*ROW('Sanitation Data'!E188))),'Data Summary'!CY194="Yes"),OFFSET('Sanitation Data'!$E$13,0,10*ROW('Sanitation Data'!E188)),NA())</f>
        <v>#N/A</v>
      </c>
      <c r="AK194" s="103" t="e">
        <f ca="true">+IF(AND(ISNUMBER(OFFSET('Sanitation Data'!$F$5,0,10*ROW('Sanitation Data'!F188))),'Data Summary'!CZ194="Yes"),100-OFFSET('Sanitation Data'!$F$5,0,10*ROW('Sanitation Data'!F188)),NA())</f>
        <v>#N/A</v>
      </c>
      <c r="AL194" s="103" t="e">
        <f ca="true">+IF(AND(ISNUMBER(OFFSET('Sanitation Data'!$F$7,0,10*ROW('Sanitation Data'!F188))),'Data Summary'!DA194="Yes"),OFFSET('Sanitation Data'!$F$7,0,10*ROW('Sanitation Data'!F188)),NA())</f>
        <v>#N/A</v>
      </c>
      <c r="AM194" s="103" t="e">
        <f ca="true">+IF(AND(ISNUMBER(OFFSET('Sanitation Data'!$F$11,0,10*ROW('Sanitation Data'!F188))),'Data Summary'!DB194="Yes"),OFFSET('Sanitation Data'!$F$11,0,10*ROW('Sanitation Data'!F188)),NA())</f>
        <v>#N/A</v>
      </c>
      <c r="AN194" s="103" t="e">
        <f ca="true">+IF(AND(ISNUMBER(OFFSET('Sanitation Data'!$F$12,0,10*ROW('Sanitation Data'!F188))),'Data Summary'!DC194="Yes"),OFFSET('Sanitation Data'!$F$12,0,10*ROW('Sanitation Data'!F188)),NA())</f>
        <v>#N/A</v>
      </c>
      <c r="AO194" s="103" t="e">
        <f ca="true">+IF(AND(ISNUMBER(OFFSET('Sanitation Data'!$F$13,0,10*ROW('Sanitation Data'!F188))),'Data Summary'!DD194="Yes"),OFFSET('Sanitation Data'!$F$13,0,10*ROW('Sanitation Data'!F188)),NA())</f>
        <v>#N/A</v>
      </c>
      <c r="AP194" s="103" t="e">
        <f ca="true">+IF(AND(ISNUMBER(OFFSET('Sanitation Data'!$G$5,0,10*ROW('Sanitation Data'!G188))),'Data Summary'!DE194="Yes"),100-OFFSET('Sanitation Data'!$G$5,0,10*ROW('Sanitation Data'!G188)),NA())</f>
        <v>#N/A</v>
      </c>
      <c r="AQ194" s="103" t="e">
        <f ca="true">+IF(AND(ISNUMBER(OFFSET('Sanitation Data'!$G$7,0,10*ROW('Sanitation Data'!G188))),'Data Summary'!DF194="Yes"),OFFSET('Sanitation Data'!$G$7,0,10*ROW('Sanitation Data'!G188)),NA())</f>
        <v>#N/A</v>
      </c>
      <c r="AR194" s="103" t="e">
        <f ca="true">+IF(AND(ISNUMBER(OFFSET('Sanitation Data'!$G$11,0,10*ROW('Sanitation Data'!G188))),'Data Summary'!DG194="Yes"),OFFSET('Sanitation Data'!$G$11,0,10*ROW('Sanitation Data'!G188)),NA())</f>
        <v>#N/A</v>
      </c>
      <c r="AS194" s="103" t="e">
        <f ca="true">+IF(AND(ISNUMBER(OFFSET('Sanitation Data'!$G$12,0,10*ROW('Sanitation Data'!G188))),'Data Summary'!DH194="Yes"),OFFSET('Sanitation Data'!$G$12,0,10*ROW('Sanitation Data'!G188)),NA())</f>
        <v>#N/A</v>
      </c>
      <c r="AT194" s="103" t="e">
        <f ca="true">+IF(AND(ISNUMBER(OFFSET('Sanitation Data'!$G$13,0,10*ROW('Sanitation Data'!G188))),'Data Summary'!DI194="Yes"),OFFSET('Sanitation Data'!$G$13,0,10*ROW('Sanitation Data'!G188)),NA())</f>
        <v>#N/A</v>
      </c>
      <c r="AU194" s="103" t="e">
        <f ca="true">+IF(AND(ISNUMBER(OFFSET('Sanitation Data'!$H$5,0,10*ROW('Sanitation Data'!H188))),'Data Summary'!DJ194="Yes"),100-OFFSET('Sanitation Data'!$H$5,0,10*ROW('Sanitation Data'!H188)),NA())</f>
        <v>#N/A</v>
      </c>
      <c r="AV194" s="103" t="e">
        <f ca="true">+IF(AND(ISNUMBER(OFFSET('Sanitation Data'!$H$7,0,10*ROW('Sanitation Data'!H188))),'Data Summary'!DK194="Yes"),OFFSET('Sanitation Data'!$H$7,0,10*ROW('Sanitation Data'!H188)),NA())</f>
        <v>#N/A</v>
      </c>
      <c r="AW194" s="103" t="e">
        <f ca="true">+IF(AND(ISNUMBER(OFFSET('Sanitation Data'!$H$11,0,10*ROW('Sanitation Data'!H188))),'Data Summary'!DL194="Yes"),OFFSET('Sanitation Data'!$H$11,0,10*ROW('Sanitation Data'!H188)),NA())</f>
        <v>#N/A</v>
      </c>
      <c r="AX194" s="103" t="e">
        <f ca="true">+IF(AND(ISNUMBER(OFFSET('Sanitation Data'!$H$12,0,10*ROW('Sanitation Data'!H188))),'Data Summary'!DM194="Yes"),OFFSET('Sanitation Data'!$H$12,0,10*ROW('Sanitation Data'!H188)),NA())</f>
        <v>#N/A</v>
      </c>
      <c r="AY194" s="103" t="e">
        <f ca="true">+IF(AND(ISNUMBER(OFFSET('Sanitation Data'!$H$13,0,10*ROW('Sanitation Data'!H188))),'Data Summary'!DN194="Yes"),OFFSET('Sanitation Data'!$H$13,0,10*ROW('Sanitation Data'!H188)),NA())</f>
        <v>#N/A</v>
      </c>
      <c r="AZ194" s="108" t="e">
        <f ca="true">+IF(AND(ISNUMBER(OFFSET('Hygiene Data'!$C$6,0,10*ROW('Hygiene Data'!C188))),'Data Summary'!DO194="Yes"),OFFSET('Hygiene Data'!$C$6,0,10*ROW('Hygiene Data'!C188)),NA())</f>
        <v>#N/A</v>
      </c>
      <c r="BA194" s="108" t="e">
        <f ca="true">+IF(AND(ISNUMBER(OFFSET('Hygiene Data'!$C$8,0,10*ROW('Hygiene Data'!C188))),'Data Summary'!DP194="Yes"),OFFSET('Hygiene Data'!$C$8,0,10*ROW('Hygiene Data'!C188)),NA())</f>
        <v>#N/A</v>
      </c>
      <c r="BB194" s="108" t="e">
        <f ca="true">+IF(AND(ISNUMBER(OFFSET('Hygiene Data'!$C$10,0,10*ROW('Hygiene Data'!C188))),'Data Summary'!DQ194="Yes"),OFFSET('Hygiene Data'!$C$10,0,10*ROW('Hygiene Data'!C188)),NA())</f>
        <v>#N/A</v>
      </c>
      <c r="BC194" s="108" t="e">
        <f ca="true">+IF(AND(ISNUMBER(OFFSET('Hygiene Data'!$D$6,0,10*ROW('Hygiene Data'!D188))),'Data Summary'!DR194="Yes"),OFFSET('Hygiene Data'!$D$6,0,10*ROW('Hygiene Data'!D188)),NA())</f>
        <v>#N/A</v>
      </c>
      <c r="BD194" s="108" t="e">
        <f ca="true">+IF(AND(ISNUMBER(OFFSET('Hygiene Data'!$D$8,0,10*ROW('Hygiene Data'!D188))),'Data Summary'!DS194="Yes"),OFFSET('Hygiene Data'!$D$8,0,10*ROW('Hygiene Data'!D188)),NA())</f>
        <v>#N/A</v>
      </c>
      <c r="BE194" s="108" t="e">
        <f ca="true">+IF(AND(ISNUMBER(OFFSET('Hygiene Data'!$D$10,0,10*ROW('Hygiene Data'!D188))),'Data Summary'!DT194="Yes"),OFFSET('Hygiene Data'!$D$10,0,10*ROW('Hygiene Data'!D188)),NA())</f>
        <v>#N/A</v>
      </c>
      <c r="BF194" s="108" t="e">
        <f ca="true">+IF(AND(ISNUMBER(OFFSET('Hygiene Data'!$E$6,0,10*ROW('Hygiene Data'!E188))),'Data Summary'!DU194="Yes"),OFFSET('Hygiene Data'!$E$6,0,10*ROW('Hygiene Data'!E188)),NA())</f>
        <v>#N/A</v>
      </c>
      <c r="BG194" s="108" t="e">
        <f ca="true">+IF(AND(ISNUMBER(OFFSET('Hygiene Data'!$E$8,0,10*ROW('Hygiene Data'!E188))),'Data Summary'!DV194="Yes"),OFFSET('Hygiene Data'!$E$8,0,10*ROW('Hygiene Data'!E188)),NA())</f>
        <v>#N/A</v>
      </c>
      <c r="BH194" s="108" t="e">
        <f ca="true">+IF(AND(ISNUMBER(OFFSET('Hygiene Data'!$E$10,0,10*ROW('Hygiene Data'!E188))),'Data Summary'!DW194="Yes"),OFFSET('Hygiene Data'!$E$10,0,10*ROW('Hygiene Data'!E188)),NA())</f>
        <v>#N/A</v>
      </c>
      <c r="BI194" s="108" t="e">
        <f ca="true">+IF(AND(ISNUMBER(OFFSET('Hygiene Data'!$F$6,0,10*ROW('Hygiene Data'!F188))),'Data Summary'!DX194="Yes"),OFFSET('Hygiene Data'!$F$6,0,10*ROW('Hygiene Data'!F188)),NA())</f>
        <v>#N/A</v>
      </c>
      <c r="BJ194" s="108" t="e">
        <f ca="true">+IF(AND(ISNUMBER(OFFSET('Hygiene Data'!$F$8,0,10*ROW('Hygiene Data'!F188))),'Data Summary'!DY194="Yes"),OFFSET('Hygiene Data'!$F$8,0,10*ROW('Hygiene Data'!F188)),NA())</f>
        <v>#N/A</v>
      </c>
      <c r="BK194" s="108" t="e">
        <f ca="true">+IF(AND(ISNUMBER(OFFSET('Hygiene Data'!$F$10,0,10*ROW('Hygiene Data'!F188))),'Data Summary'!DZ194="Yes"),OFFSET('Hygiene Data'!$F$10,0,10*ROW('Hygiene Data'!F188)),NA())</f>
        <v>#N/A</v>
      </c>
      <c r="BL194" s="108" t="e">
        <f ca="true">+IF(AND(ISNUMBER(OFFSET('Hygiene Data'!$G$6,0,10*ROW('Hygiene Data'!G188))),'Data Summary'!EA194="Yes"),OFFSET('Hygiene Data'!$G$6,0,10*ROW('Hygiene Data'!G188)),NA())</f>
        <v>#N/A</v>
      </c>
      <c r="BM194" s="108" t="e">
        <f ca="true">+IF(AND(ISNUMBER(OFFSET('Hygiene Data'!$G$8,0,10*ROW('Hygiene Data'!G188))),'Data Summary'!EB194="Yes"),OFFSET('Hygiene Data'!$G$8,0,10*ROW('Hygiene Data'!G188)),NA())</f>
        <v>#N/A</v>
      </c>
      <c r="BN194" s="108" t="e">
        <f ca="true">+IF(AND(ISNUMBER(OFFSET('Hygiene Data'!$G$10,0,10*ROW('Hygiene Data'!G188))),'Data Summary'!EC194="Yes"),OFFSET('Hygiene Data'!$G$10,0,10*ROW('Hygiene Data'!G188)),NA())</f>
        <v>#N/A</v>
      </c>
      <c r="BO194" s="108" t="e">
        <f ca="true">+IF(AND(ISNUMBER(OFFSET('Hygiene Data'!$H$6,0,10*ROW('Hygiene Data'!H188))),'Data Summary'!ED194="Yes"),OFFSET('Hygiene Data'!$H$6,0,10*ROW('Hygiene Data'!H188)),NA())</f>
        <v>#N/A</v>
      </c>
      <c r="BP194" s="108" t="e">
        <f ca="true">+IF(AND(ISNUMBER(OFFSET('Hygiene Data'!$H$8,0,10*ROW('Hygiene Data'!H188))),'Data Summary'!EE194="Yes"),OFFSET('Hygiene Data'!$H$8,0,10*ROW('Hygiene Data'!H188)),NA())</f>
        <v>#N/A</v>
      </c>
      <c r="BQ194" s="108" t="e">
        <f ca="true">+IF(AND(ISNUMBER(OFFSET('Hygiene Data'!$H$10,0,10*ROW('Hygiene Data'!H188))),'Data Summary'!EF194="Yes"),OFFSET('Hygiene Data'!$H$10,0,10*ROW('Hygiene Data'!H188)),NA())</f>
        <v>#N/A</v>
      </c>
    </row>
    <row r="195" x14ac:dyDescent="0.2">
      <c r="A195" s="56" t="e">
        <f ca="true">+IF(OFFSET('Water Data'!$B$1,0,10*ROW('Water Data'!B189))="",NA(),OFFSET('Water Data'!$B$1,0,10*ROW('Water Data'!B189)))</f>
        <v>#N/A</v>
      </c>
      <c r="B195" s="56" t="e">
        <f ca="true">+IF(OFFSET('Water Data'!$A$3,0,10*ROW('Water Data'!A192))="",NA(),OFFSET('Water Data'!$A$3,0,10*ROW('Water Data'!A192)))</f>
        <v>#N/A</v>
      </c>
      <c r="C195" s="56" t="e">
        <f ca="true">+IF(OFFSET('Water Data'!$C$3,0,10*ROW('Water Data'!C192))="",NA(),OFFSET('Water Data'!$C$3,0,10*ROW('Water Data'!C192)))</f>
        <v>#N/A</v>
      </c>
      <c r="D195" s="57" t="e">
        <f ca="true">+IF(AND(ISNUMBER(OFFSET('Water Data'!$C$5,0,10*ROW('Water Data'!C189))),'Data Summary'!BS195="Yes"),100-OFFSET('Water Data'!$C$5,0,10*ROW('Water Data'!C189)),NA())</f>
        <v>#N/A</v>
      </c>
      <c r="E195" s="57" t="e">
        <f ca="true">+IF(AND(ISNUMBER(OFFSET('Water Data'!$C$7,0,10*ROW('Water Data'!C189))),'Data Summary'!BT195="Yes"),OFFSET('Water Data'!$C$7,0,10*ROW('Water Data'!C189)),NA())</f>
        <v>#N/A</v>
      </c>
      <c r="F195" s="57" t="e">
        <f ca="true">+IF(AND(ISNUMBER(OFFSET('Water Data'!$C$10,0,10*ROW('Water Data'!C189))),'Data Summary'!BU195="Yes"),OFFSET('Water Data'!$C$10,0,10*ROW('Water Data'!C189)),NA())</f>
        <v>#N/A</v>
      </c>
      <c r="G195" s="57" t="e">
        <f ca="true">+IF(AND(ISNUMBER(OFFSET('Water Data'!$D$5,0,10*ROW('Water Data'!D189))),'Data Summary'!BV195="Yes"),100-OFFSET('Water Data'!$D$5,0,10*ROW('Water Data'!D189)),NA())</f>
        <v>#N/A</v>
      </c>
      <c r="H195" s="57" t="e">
        <f ca="true">+IF(AND(ISNUMBER(OFFSET('Water Data'!$D$7,0,10*ROW('Water Data'!D189))),'Data Summary'!BW195="Yes"),OFFSET('Water Data'!$D$7,0,10*ROW('Water Data'!D189)),NA())</f>
        <v>#N/A</v>
      </c>
      <c r="I195" s="57" t="e">
        <f ca="true">+IF(AND(ISNUMBER(OFFSET('Water Data'!$D$10,0,10*ROW('Water Data'!D189))),'Data Summary'!BX195="Yes"),OFFSET('Water Data'!$D$10,0,10*ROW('Water Data'!D189)),NA())</f>
        <v>#N/A</v>
      </c>
      <c r="J195" s="57" t="e">
        <f ca="true">+IF(AND(ISNUMBER(OFFSET('Water Data'!$E$5,0,10*ROW('Water Data'!E189))),'Data Summary'!BY195="Yes"),100-OFFSET('Water Data'!$E$5,0,10*ROW('Water Data'!E189)),NA())</f>
        <v>#N/A</v>
      </c>
      <c r="K195" s="57" t="e">
        <f ca="true">+IF(AND(ISNUMBER(OFFSET('Water Data'!$E$7,0,10*ROW('Water Data'!E189))),'Data Summary'!BZ195="Yes"),OFFSET('Water Data'!$E$7,0,10*ROW('Water Data'!E189)),NA())</f>
        <v>#N/A</v>
      </c>
      <c r="L195" s="57" t="e">
        <f ca="true">+IF(AND(ISNUMBER(OFFSET('Water Data'!$E$10,0,10*ROW('Water Data'!E189))),'Data Summary'!CA195="Yes"),OFFSET('Water Data'!$E$10,0,10*ROW('Water Data'!E189)),NA())</f>
        <v>#N/A</v>
      </c>
      <c r="M195" s="57" t="e">
        <f ca="true">+IF(AND(ISNUMBER(OFFSET('Water Data'!$F$5,0,10*ROW('Water Data'!F189))),'Data Summary'!CB195="Yes"),100-OFFSET('Water Data'!$F$5,0,10*ROW('Water Data'!F189)),NA())</f>
        <v>#N/A</v>
      </c>
      <c r="N195" s="57" t="e">
        <f ca="true">+IF(AND(ISNUMBER(OFFSET('Water Data'!$F$7,0,10*ROW('Water Data'!F189))),'Data Summary'!CC195="Yes"),OFFSET('Water Data'!$F$7,0,10*ROW('Water Data'!F189)),NA())</f>
        <v>#N/A</v>
      </c>
      <c r="O195" s="57" t="e">
        <f ca="true">+IF(AND(ISNUMBER(OFFSET('Water Data'!$F$10,0,10*ROW('Water Data'!F189))),'Data Summary'!CD195="Yes"),OFFSET('Water Data'!$F$10,0,10*ROW('Water Data'!F189)),NA())</f>
        <v>#N/A</v>
      </c>
      <c r="P195" s="57" t="e">
        <f ca="true">+IF(AND(ISNUMBER(OFFSET('Water Data'!$G$5,0,10*ROW('Water Data'!G189))),'Data Summary'!CE195="Yes"),100-OFFSET('Water Data'!$G$5,0,10*ROW('Water Data'!G189)),NA())</f>
        <v>#N/A</v>
      </c>
      <c r="Q195" s="57" t="e">
        <f ca="true">+IF(AND(ISNUMBER(OFFSET('Water Data'!$G$7,0,10*ROW('Water Data'!G189))),'Data Summary'!CF195="Yes"),OFFSET('Water Data'!$G$7,0,10*ROW('Water Data'!G189)),NA())</f>
        <v>#N/A</v>
      </c>
      <c r="R195" s="57" t="e">
        <f ca="true">+IF(AND(ISNUMBER(OFFSET('Water Data'!$G$10,0,10*ROW('Water Data'!G189))),'Data Summary'!CG195="Yes"),OFFSET('Water Data'!$G$10,0,10*ROW('Water Data'!G189)),NA())</f>
        <v>#N/A</v>
      </c>
      <c r="S195" s="57" t="e">
        <f ca="true">+IF(AND(ISNUMBER(OFFSET('Water Data'!$H$5,0,10*ROW('Water Data'!H189))),'Data Summary'!CH195="Yes"),100-OFFSET('Water Data'!$H$5,0,10*ROW('Water Data'!H189)),NA())</f>
        <v>#N/A</v>
      </c>
      <c r="T195" s="57" t="e">
        <f ca="true">+IF(AND(ISNUMBER(OFFSET('Water Data'!$H$7,0,10*ROW('Water Data'!H189))),'Data Summary'!CI195="Yes"),OFFSET('Water Data'!$H$7,0,10*ROW('Water Data'!H189)),NA())</f>
        <v>#N/A</v>
      </c>
      <c r="U195" s="57" t="e">
        <f ca="true">+IF(AND(ISNUMBER(OFFSET('Water Data'!$H$10,0,10*ROW('Water Data'!H189))),'Data Summary'!CJ195="Yes"),OFFSET('Water Data'!$H$10,0,10*ROW('Water Data'!H189)),NA())</f>
        <v>#N/A</v>
      </c>
      <c r="V195" s="103" t="e">
        <f ca="true">+IF(AND(ISNUMBER(OFFSET('Sanitation Data'!$C$5,0,10*ROW('Sanitation Data'!C189))),'Data Summary'!CK195="Yes"),100-OFFSET('Sanitation Data'!$C$5,0,10*ROW('Sanitation Data'!C189)),NA())</f>
        <v>#N/A</v>
      </c>
      <c r="W195" s="103" t="e">
        <f ca="true">+IF(AND(ISNUMBER(OFFSET('Sanitation Data'!$C$7,0,10*ROW('Sanitation Data'!C189))),'Data Summary'!CL195="Yes"),OFFSET('Sanitation Data'!$C$7,0,10*ROW('Sanitation Data'!C189)),NA())</f>
        <v>#N/A</v>
      </c>
      <c r="X195" s="103" t="e">
        <f ca="true">+IF(AND(ISNUMBER(OFFSET('Sanitation Data'!$C$11,0,10*ROW('Sanitation Data'!C189))),'Data Summary'!CM195="Yes"),OFFSET('Sanitation Data'!$C$11,0,10*ROW('Sanitation Data'!C189)),NA())</f>
        <v>#N/A</v>
      </c>
      <c r="Y195" s="103" t="e">
        <f ca="true">+IF(AND(ISNUMBER(OFFSET('Sanitation Data'!$C$12,0,10*ROW('Sanitation Data'!C189))),'Data Summary'!CN195="Yes"),OFFSET('Sanitation Data'!$C$12,0,10*ROW('Sanitation Data'!C189)),NA())</f>
        <v>#N/A</v>
      </c>
      <c r="Z195" s="103" t="e">
        <f ca="true">+IF(AND(ISNUMBER(OFFSET('Sanitation Data'!$C$13,0,10*ROW('Sanitation Data'!C189))),'Data Summary'!CO195="Yes"),OFFSET('Sanitation Data'!$C$13,0,10*ROW('Sanitation Data'!C189)),NA())</f>
        <v>#N/A</v>
      </c>
      <c r="AA195" s="103" t="e">
        <f ca="true">+IF(AND(ISNUMBER(OFFSET('Sanitation Data'!$D$5,0,10*ROW('Sanitation Data'!D189))),'Data Summary'!CP195="Yes"),100-OFFSET('Sanitation Data'!$D$5,0,10*ROW('Sanitation Data'!D189)),NA())</f>
        <v>#N/A</v>
      </c>
      <c r="AB195" s="103" t="e">
        <f ca="true">+IF(AND(ISNUMBER(OFFSET('Sanitation Data'!$D$7,0,10*ROW('Sanitation Data'!D189))),'Data Summary'!CQ195="Yes"),OFFSET('Sanitation Data'!$D$7,0,10*ROW('Sanitation Data'!D189)),NA())</f>
        <v>#N/A</v>
      </c>
      <c r="AC195" s="103" t="e">
        <f ca="true">+IF(AND(ISNUMBER(OFFSET('Sanitation Data'!$D$11,0,10*ROW('Sanitation Data'!D189))),'Data Summary'!CR195="Yes"),OFFSET('Sanitation Data'!$D$11,0,10*ROW('Sanitation Data'!D189)),NA())</f>
        <v>#N/A</v>
      </c>
      <c r="AD195" s="103" t="e">
        <f ca="true">+IF(AND(ISNUMBER(OFFSET('Sanitation Data'!$D$12,0,10*ROW('Sanitation Data'!D189))),'Data Summary'!CS195="Yes"),OFFSET('Sanitation Data'!$D$12,0,10*ROW('Sanitation Data'!D189)),NA())</f>
        <v>#N/A</v>
      </c>
      <c r="AE195" s="103" t="e">
        <f ca="true">+IF(AND(ISNUMBER(OFFSET('Sanitation Data'!$D$13,0,10*ROW('Sanitation Data'!D189))),'Data Summary'!CT195="Yes"),OFFSET('Sanitation Data'!$D$13,0,10*ROW('Sanitation Data'!D189)),NA())</f>
        <v>#N/A</v>
      </c>
      <c r="AF195" s="103" t="e">
        <f ca="true">+IF(AND(ISNUMBER(OFFSET('Sanitation Data'!$E$5,0,10*ROW('Sanitation Data'!E189))),'Data Summary'!CU195="Yes"),100-OFFSET('Sanitation Data'!$E$5,0,10*ROW('Sanitation Data'!E189)),NA())</f>
        <v>#N/A</v>
      </c>
      <c r="AG195" s="103" t="e">
        <f ca="true">+IF(AND(ISNUMBER(OFFSET('Sanitation Data'!$E$7,0,10*ROW('Sanitation Data'!E189))),'Data Summary'!CV195="Yes"),OFFSET('Sanitation Data'!$E$7,0,10*ROW('Sanitation Data'!E189)),NA())</f>
        <v>#N/A</v>
      </c>
      <c r="AH195" s="103" t="e">
        <f ca="true">+IF(AND(ISNUMBER(OFFSET('Sanitation Data'!$E$11,0,10*ROW('Sanitation Data'!E189))),'Data Summary'!CW195="Yes"),OFFSET('Sanitation Data'!$E$11,0,10*ROW('Sanitation Data'!E189)),NA())</f>
        <v>#N/A</v>
      </c>
      <c r="AI195" s="103" t="e">
        <f ca="true">+IF(AND(ISNUMBER(OFFSET('Sanitation Data'!$E$12,0,10*ROW('Sanitation Data'!E189))),'Data Summary'!CX195="Yes"),OFFSET('Sanitation Data'!$E$12,0,10*ROW('Sanitation Data'!E189)),NA())</f>
        <v>#N/A</v>
      </c>
      <c r="AJ195" s="103" t="e">
        <f ca="true">+IF(AND(ISNUMBER(OFFSET('Sanitation Data'!$E$13,0,10*ROW('Sanitation Data'!E189))),'Data Summary'!CY195="Yes"),OFFSET('Sanitation Data'!$E$13,0,10*ROW('Sanitation Data'!E189)),NA())</f>
        <v>#N/A</v>
      </c>
      <c r="AK195" s="103" t="e">
        <f ca="true">+IF(AND(ISNUMBER(OFFSET('Sanitation Data'!$F$5,0,10*ROW('Sanitation Data'!F189))),'Data Summary'!CZ195="Yes"),100-OFFSET('Sanitation Data'!$F$5,0,10*ROW('Sanitation Data'!F189)),NA())</f>
        <v>#N/A</v>
      </c>
      <c r="AL195" s="103" t="e">
        <f ca="true">+IF(AND(ISNUMBER(OFFSET('Sanitation Data'!$F$7,0,10*ROW('Sanitation Data'!F189))),'Data Summary'!DA195="Yes"),OFFSET('Sanitation Data'!$F$7,0,10*ROW('Sanitation Data'!F189)),NA())</f>
        <v>#N/A</v>
      </c>
      <c r="AM195" s="103" t="e">
        <f ca="true">+IF(AND(ISNUMBER(OFFSET('Sanitation Data'!$F$11,0,10*ROW('Sanitation Data'!F189))),'Data Summary'!DB195="Yes"),OFFSET('Sanitation Data'!$F$11,0,10*ROW('Sanitation Data'!F189)),NA())</f>
        <v>#N/A</v>
      </c>
      <c r="AN195" s="103" t="e">
        <f ca="true">+IF(AND(ISNUMBER(OFFSET('Sanitation Data'!$F$12,0,10*ROW('Sanitation Data'!F189))),'Data Summary'!DC195="Yes"),OFFSET('Sanitation Data'!$F$12,0,10*ROW('Sanitation Data'!F189)),NA())</f>
        <v>#N/A</v>
      </c>
      <c r="AO195" s="103" t="e">
        <f ca="true">+IF(AND(ISNUMBER(OFFSET('Sanitation Data'!$F$13,0,10*ROW('Sanitation Data'!F189))),'Data Summary'!DD195="Yes"),OFFSET('Sanitation Data'!$F$13,0,10*ROW('Sanitation Data'!F189)),NA())</f>
        <v>#N/A</v>
      </c>
      <c r="AP195" s="103" t="e">
        <f ca="true">+IF(AND(ISNUMBER(OFFSET('Sanitation Data'!$G$5,0,10*ROW('Sanitation Data'!G189))),'Data Summary'!DE195="Yes"),100-OFFSET('Sanitation Data'!$G$5,0,10*ROW('Sanitation Data'!G189)),NA())</f>
        <v>#N/A</v>
      </c>
      <c r="AQ195" s="103" t="e">
        <f ca="true">+IF(AND(ISNUMBER(OFFSET('Sanitation Data'!$G$7,0,10*ROW('Sanitation Data'!G189))),'Data Summary'!DF195="Yes"),OFFSET('Sanitation Data'!$G$7,0,10*ROW('Sanitation Data'!G189)),NA())</f>
        <v>#N/A</v>
      </c>
      <c r="AR195" s="103" t="e">
        <f ca="true">+IF(AND(ISNUMBER(OFFSET('Sanitation Data'!$G$11,0,10*ROW('Sanitation Data'!G189))),'Data Summary'!DG195="Yes"),OFFSET('Sanitation Data'!$G$11,0,10*ROW('Sanitation Data'!G189)),NA())</f>
        <v>#N/A</v>
      </c>
      <c r="AS195" s="103" t="e">
        <f ca="true">+IF(AND(ISNUMBER(OFFSET('Sanitation Data'!$G$12,0,10*ROW('Sanitation Data'!G189))),'Data Summary'!DH195="Yes"),OFFSET('Sanitation Data'!$G$12,0,10*ROW('Sanitation Data'!G189)),NA())</f>
        <v>#N/A</v>
      </c>
      <c r="AT195" s="103" t="e">
        <f ca="true">+IF(AND(ISNUMBER(OFFSET('Sanitation Data'!$G$13,0,10*ROW('Sanitation Data'!G189))),'Data Summary'!DI195="Yes"),OFFSET('Sanitation Data'!$G$13,0,10*ROW('Sanitation Data'!G189)),NA())</f>
        <v>#N/A</v>
      </c>
      <c r="AU195" s="103" t="e">
        <f ca="true">+IF(AND(ISNUMBER(OFFSET('Sanitation Data'!$H$5,0,10*ROW('Sanitation Data'!H189))),'Data Summary'!DJ195="Yes"),100-OFFSET('Sanitation Data'!$H$5,0,10*ROW('Sanitation Data'!H189)),NA())</f>
        <v>#N/A</v>
      </c>
      <c r="AV195" s="103" t="e">
        <f ca="true">+IF(AND(ISNUMBER(OFFSET('Sanitation Data'!$H$7,0,10*ROW('Sanitation Data'!H189))),'Data Summary'!DK195="Yes"),OFFSET('Sanitation Data'!$H$7,0,10*ROW('Sanitation Data'!H189)),NA())</f>
        <v>#N/A</v>
      </c>
      <c r="AW195" s="103" t="e">
        <f ca="true">+IF(AND(ISNUMBER(OFFSET('Sanitation Data'!$H$11,0,10*ROW('Sanitation Data'!H189))),'Data Summary'!DL195="Yes"),OFFSET('Sanitation Data'!$H$11,0,10*ROW('Sanitation Data'!H189)),NA())</f>
        <v>#N/A</v>
      </c>
      <c r="AX195" s="103" t="e">
        <f ca="true">+IF(AND(ISNUMBER(OFFSET('Sanitation Data'!$H$12,0,10*ROW('Sanitation Data'!H189))),'Data Summary'!DM195="Yes"),OFFSET('Sanitation Data'!$H$12,0,10*ROW('Sanitation Data'!H189)),NA())</f>
        <v>#N/A</v>
      </c>
      <c r="AY195" s="103" t="e">
        <f ca="true">+IF(AND(ISNUMBER(OFFSET('Sanitation Data'!$H$13,0,10*ROW('Sanitation Data'!H189))),'Data Summary'!DN195="Yes"),OFFSET('Sanitation Data'!$H$13,0,10*ROW('Sanitation Data'!H189)),NA())</f>
        <v>#N/A</v>
      </c>
      <c r="AZ195" s="108" t="e">
        <f ca="true">+IF(AND(ISNUMBER(OFFSET('Hygiene Data'!$C$6,0,10*ROW('Hygiene Data'!C189))),'Data Summary'!DO195="Yes"),OFFSET('Hygiene Data'!$C$6,0,10*ROW('Hygiene Data'!C189)),NA())</f>
        <v>#N/A</v>
      </c>
      <c r="BA195" s="108" t="e">
        <f ca="true">+IF(AND(ISNUMBER(OFFSET('Hygiene Data'!$C$8,0,10*ROW('Hygiene Data'!C189))),'Data Summary'!DP195="Yes"),OFFSET('Hygiene Data'!$C$8,0,10*ROW('Hygiene Data'!C189)),NA())</f>
        <v>#N/A</v>
      </c>
      <c r="BB195" s="108" t="e">
        <f ca="true">+IF(AND(ISNUMBER(OFFSET('Hygiene Data'!$C$10,0,10*ROW('Hygiene Data'!C189))),'Data Summary'!DQ195="Yes"),OFFSET('Hygiene Data'!$C$10,0,10*ROW('Hygiene Data'!C189)),NA())</f>
        <v>#N/A</v>
      </c>
      <c r="BC195" s="108" t="e">
        <f ca="true">+IF(AND(ISNUMBER(OFFSET('Hygiene Data'!$D$6,0,10*ROW('Hygiene Data'!D189))),'Data Summary'!DR195="Yes"),OFFSET('Hygiene Data'!$D$6,0,10*ROW('Hygiene Data'!D189)),NA())</f>
        <v>#N/A</v>
      </c>
      <c r="BD195" s="108" t="e">
        <f ca="true">+IF(AND(ISNUMBER(OFFSET('Hygiene Data'!$D$8,0,10*ROW('Hygiene Data'!D189))),'Data Summary'!DS195="Yes"),OFFSET('Hygiene Data'!$D$8,0,10*ROW('Hygiene Data'!D189)),NA())</f>
        <v>#N/A</v>
      </c>
      <c r="BE195" s="108" t="e">
        <f ca="true">+IF(AND(ISNUMBER(OFFSET('Hygiene Data'!$D$10,0,10*ROW('Hygiene Data'!D189))),'Data Summary'!DT195="Yes"),OFFSET('Hygiene Data'!$D$10,0,10*ROW('Hygiene Data'!D189)),NA())</f>
        <v>#N/A</v>
      </c>
      <c r="BF195" s="108" t="e">
        <f ca="true">+IF(AND(ISNUMBER(OFFSET('Hygiene Data'!$E$6,0,10*ROW('Hygiene Data'!E189))),'Data Summary'!DU195="Yes"),OFFSET('Hygiene Data'!$E$6,0,10*ROW('Hygiene Data'!E189)),NA())</f>
        <v>#N/A</v>
      </c>
      <c r="BG195" s="108" t="e">
        <f ca="true">+IF(AND(ISNUMBER(OFFSET('Hygiene Data'!$E$8,0,10*ROW('Hygiene Data'!E189))),'Data Summary'!DV195="Yes"),OFFSET('Hygiene Data'!$E$8,0,10*ROW('Hygiene Data'!E189)),NA())</f>
        <v>#N/A</v>
      </c>
      <c r="BH195" s="108" t="e">
        <f ca="true">+IF(AND(ISNUMBER(OFFSET('Hygiene Data'!$E$10,0,10*ROW('Hygiene Data'!E189))),'Data Summary'!DW195="Yes"),OFFSET('Hygiene Data'!$E$10,0,10*ROW('Hygiene Data'!E189)),NA())</f>
        <v>#N/A</v>
      </c>
      <c r="BI195" s="108" t="e">
        <f ca="true">+IF(AND(ISNUMBER(OFFSET('Hygiene Data'!$F$6,0,10*ROW('Hygiene Data'!F189))),'Data Summary'!DX195="Yes"),OFFSET('Hygiene Data'!$F$6,0,10*ROW('Hygiene Data'!F189)),NA())</f>
        <v>#N/A</v>
      </c>
      <c r="BJ195" s="108" t="e">
        <f ca="true">+IF(AND(ISNUMBER(OFFSET('Hygiene Data'!$F$8,0,10*ROW('Hygiene Data'!F189))),'Data Summary'!DY195="Yes"),OFFSET('Hygiene Data'!$F$8,0,10*ROW('Hygiene Data'!F189)),NA())</f>
        <v>#N/A</v>
      </c>
      <c r="BK195" s="108" t="e">
        <f ca="true">+IF(AND(ISNUMBER(OFFSET('Hygiene Data'!$F$10,0,10*ROW('Hygiene Data'!F189))),'Data Summary'!DZ195="Yes"),OFFSET('Hygiene Data'!$F$10,0,10*ROW('Hygiene Data'!F189)),NA())</f>
        <v>#N/A</v>
      </c>
      <c r="BL195" s="108" t="e">
        <f ca="true">+IF(AND(ISNUMBER(OFFSET('Hygiene Data'!$G$6,0,10*ROW('Hygiene Data'!G189))),'Data Summary'!EA195="Yes"),OFFSET('Hygiene Data'!$G$6,0,10*ROW('Hygiene Data'!G189)),NA())</f>
        <v>#N/A</v>
      </c>
      <c r="BM195" s="108" t="e">
        <f ca="true">+IF(AND(ISNUMBER(OFFSET('Hygiene Data'!$G$8,0,10*ROW('Hygiene Data'!G189))),'Data Summary'!EB195="Yes"),OFFSET('Hygiene Data'!$G$8,0,10*ROW('Hygiene Data'!G189)),NA())</f>
        <v>#N/A</v>
      </c>
      <c r="BN195" s="108" t="e">
        <f ca="true">+IF(AND(ISNUMBER(OFFSET('Hygiene Data'!$G$10,0,10*ROW('Hygiene Data'!G189))),'Data Summary'!EC195="Yes"),OFFSET('Hygiene Data'!$G$10,0,10*ROW('Hygiene Data'!G189)),NA())</f>
        <v>#N/A</v>
      </c>
      <c r="BO195" s="108" t="e">
        <f ca="true">+IF(AND(ISNUMBER(OFFSET('Hygiene Data'!$H$6,0,10*ROW('Hygiene Data'!H189))),'Data Summary'!ED195="Yes"),OFFSET('Hygiene Data'!$H$6,0,10*ROW('Hygiene Data'!H189)),NA())</f>
        <v>#N/A</v>
      </c>
      <c r="BP195" s="108" t="e">
        <f ca="true">+IF(AND(ISNUMBER(OFFSET('Hygiene Data'!$H$8,0,10*ROW('Hygiene Data'!H189))),'Data Summary'!EE195="Yes"),OFFSET('Hygiene Data'!$H$8,0,10*ROW('Hygiene Data'!H189)),NA())</f>
        <v>#N/A</v>
      </c>
      <c r="BQ195" s="108" t="e">
        <f ca="true">+IF(AND(ISNUMBER(OFFSET('Hygiene Data'!$H$10,0,10*ROW('Hygiene Data'!H189))),'Data Summary'!EF195="Yes"),OFFSET('Hygiene Data'!$H$10,0,10*ROW('Hygiene Data'!H189)),NA())</f>
        <v>#N/A</v>
      </c>
    </row>
    <row r="196" x14ac:dyDescent="0.2">
      <c r="A196" s="56" t="e">
        <f ca="true">+IF(OFFSET('Water Data'!$B$1,0,10*ROW('Water Data'!B190))="",NA(),OFFSET('Water Data'!$B$1,0,10*ROW('Water Data'!B190)))</f>
        <v>#N/A</v>
      </c>
      <c r="B196" s="56" t="e">
        <f ca="true">+IF(OFFSET('Water Data'!$A$3,0,10*ROW('Water Data'!A193))="",NA(),OFFSET('Water Data'!$A$3,0,10*ROW('Water Data'!A193)))</f>
        <v>#N/A</v>
      </c>
      <c r="C196" s="56" t="e">
        <f ca="true">+IF(OFFSET('Water Data'!$C$3,0,10*ROW('Water Data'!C193))="",NA(),OFFSET('Water Data'!$C$3,0,10*ROW('Water Data'!C193)))</f>
        <v>#N/A</v>
      </c>
      <c r="D196" s="57" t="e">
        <f ca="true">+IF(AND(ISNUMBER(OFFSET('Water Data'!$C$5,0,10*ROW('Water Data'!C190))),'Data Summary'!BS196="Yes"),100-OFFSET('Water Data'!$C$5,0,10*ROW('Water Data'!C190)),NA())</f>
        <v>#N/A</v>
      </c>
      <c r="E196" s="57" t="e">
        <f ca="true">+IF(AND(ISNUMBER(OFFSET('Water Data'!$C$7,0,10*ROW('Water Data'!C190))),'Data Summary'!BT196="Yes"),OFFSET('Water Data'!$C$7,0,10*ROW('Water Data'!C190)),NA())</f>
        <v>#N/A</v>
      </c>
      <c r="F196" s="57" t="e">
        <f ca="true">+IF(AND(ISNUMBER(OFFSET('Water Data'!$C$10,0,10*ROW('Water Data'!C190))),'Data Summary'!BU196="Yes"),OFFSET('Water Data'!$C$10,0,10*ROW('Water Data'!C190)),NA())</f>
        <v>#N/A</v>
      </c>
      <c r="G196" s="57" t="e">
        <f ca="true">+IF(AND(ISNUMBER(OFFSET('Water Data'!$D$5,0,10*ROW('Water Data'!D190))),'Data Summary'!BV196="Yes"),100-OFFSET('Water Data'!$D$5,0,10*ROW('Water Data'!D190)),NA())</f>
        <v>#N/A</v>
      </c>
      <c r="H196" s="57" t="e">
        <f ca="true">+IF(AND(ISNUMBER(OFFSET('Water Data'!$D$7,0,10*ROW('Water Data'!D190))),'Data Summary'!BW196="Yes"),OFFSET('Water Data'!$D$7,0,10*ROW('Water Data'!D190)),NA())</f>
        <v>#N/A</v>
      </c>
      <c r="I196" s="57" t="e">
        <f ca="true">+IF(AND(ISNUMBER(OFFSET('Water Data'!$D$10,0,10*ROW('Water Data'!D190))),'Data Summary'!BX196="Yes"),OFFSET('Water Data'!$D$10,0,10*ROW('Water Data'!D190)),NA())</f>
        <v>#N/A</v>
      </c>
      <c r="J196" s="57" t="e">
        <f ca="true">+IF(AND(ISNUMBER(OFFSET('Water Data'!$E$5,0,10*ROW('Water Data'!E190))),'Data Summary'!BY196="Yes"),100-OFFSET('Water Data'!$E$5,0,10*ROW('Water Data'!E190)),NA())</f>
        <v>#N/A</v>
      </c>
      <c r="K196" s="57" t="e">
        <f ca="true">+IF(AND(ISNUMBER(OFFSET('Water Data'!$E$7,0,10*ROW('Water Data'!E190))),'Data Summary'!BZ196="Yes"),OFFSET('Water Data'!$E$7,0,10*ROW('Water Data'!E190)),NA())</f>
        <v>#N/A</v>
      </c>
      <c r="L196" s="57" t="e">
        <f ca="true">+IF(AND(ISNUMBER(OFFSET('Water Data'!$E$10,0,10*ROW('Water Data'!E190))),'Data Summary'!CA196="Yes"),OFFSET('Water Data'!$E$10,0,10*ROW('Water Data'!E190)),NA())</f>
        <v>#N/A</v>
      </c>
      <c r="M196" s="57" t="e">
        <f ca="true">+IF(AND(ISNUMBER(OFFSET('Water Data'!$F$5,0,10*ROW('Water Data'!F190))),'Data Summary'!CB196="Yes"),100-OFFSET('Water Data'!$F$5,0,10*ROW('Water Data'!F190)),NA())</f>
        <v>#N/A</v>
      </c>
      <c r="N196" s="57" t="e">
        <f ca="true">+IF(AND(ISNUMBER(OFFSET('Water Data'!$F$7,0,10*ROW('Water Data'!F190))),'Data Summary'!CC196="Yes"),OFFSET('Water Data'!$F$7,0,10*ROW('Water Data'!F190)),NA())</f>
        <v>#N/A</v>
      </c>
      <c r="O196" s="57" t="e">
        <f ca="true">+IF(AND(ISNUMBER(OFFSET('Water Data'!$F$10,0,10*ROW('Water Data'!F190))),'Data Summary'!CD196="Yes"),OFFSET('Water Data'!$F$10,0,10*ROW('Water Data'!F190)),NA())</f>
        <v>#N/A</v>
      </c>
      <c r="P196" s="57" t="e">
        <f ca="true">+IF(AND(ISNUMBER(OFFSET('Water Data'!$G$5,0,10*ROW('Water Data'!G190))),'Data Summary'!CE196="Yes"),100-OFFSET('Water Data'!$G$5,0,10*ROW('Water Data'!G190)),NA())</f>
        <v>#N/A</v>
      </c>
      <c r="Q196" s="57" t="e">
        <f ca="true">+IF(AND(ISNUMBER(OFFSET('Water Data'!$G$7,0,10*ROW('Water Data'!G190))),'Data Summary'!CF196="Yes"),OFFSET('Water Data'!$G$7,0,10*ROW('Water Data'!G190)),NA())</f>
        <v>#N/A</v>
      </c>
      <c r="R196" s="57" t="e">
        <f ca="true">+IF(AND(ISNUMBER(OFFSET('Water Data'!$G$10,0,10*ROW('Water Data'!G190))),'Data Summary'!CG196="Yes"),OFFSET('Water Data'!$G$10,0,10*ROW('Water Data'!G190)),NA())</f>
        <v>#N/A</v>
      </c>
      <c r="S196" s="57" t="e">
        <f ca="true">+IF(AND(ISNUMBER(OFFSET('Water Data'!$H$5,0,10*ROW('Water Data'!H190))),'Data Summary'!CH196="Yes"),100-OFFSET('Water Data'!$H$5,0,10*ROW('Water Data'!H190)),NA())</f>
        <v>#N/A</v>
      </c>
      <c r="T196" s="57" t="e">
        <f ca="true">+IF(AND(ISNUMBER(OFFSET('Water Data'!$H$7,0,10*ROW('Water Data'!H190))),'Data Summary'!CI196="Yes"),OFFSET('Water Data'!$H$7,0,10*ROW('Water Data'!H190)),NA())</f>
        <v>#N/A</v>
      </c>
      <c r="U196" s="57" t="e">
        <f ca="true">+IF(AND(ISNUMBER(OFFSET('Water Data'!$H$10,0,10*ROW('Water Data'!H190))),'Data Summary'!CJ196="Yes"),OFFSET('Water Data'!$H$10,0,10*ROW('Water Data'!H190)),NA())</f>
        <v>#N/A</v>
      </c>
      <c r="V196" s="103" t="e">
        <f ca="true">+IF(AND(ISNUMBER(OFFSET('Sanitation Data'!$C$5,0,10*ROW('Sanitation Data'!C190))),'Data Summary'!CK196="Yes"),100-OFFSET('Sanitation Data'!$C$5,0,10*ROW('Sanitation Data'!C190)),NA())</f>
        <v>#N/A</v>
      </c>
      <c r="W196" s="103" t="e">
        <f ca="true">+IF(AND(ISNUMBER(OFFSET('Sanitation Data'!$C$7,0,10*ROW('Sanitation Data'!C190))),'Data Summary'!CL196="Yes"),OFFSET('Sanitation Data'!$C$7,0,10*ROW('Sanitation Data'!C190)),NA())</f>
        <v>#N/A</v>
      </c>
      <c r="X196" s="103" t="e">
        <f ca="true">+IF(AND(ISNUMBER(OFFSET('Sanitation Data'!$C$11,0,10*ROW('Sanitation Data'!C190))),'Data Summary'!CM196="Yes"),OFFSET('Sanitation Data'!$C$11,0,10*ROW('Sanitation Data'!C190)),NA())</f>
        <v>#N/A</v>
      </c>
      <c r="Y196" s="103" t="e">
        <f ca="true">+IF(AND(ISNUMBER(OFFSET('Sanitation Data'!$C$12,0,10*ROW('Sanitation Data'!C190))),'Data Summary'!CN196="Yes"),OFFSET('Sanitation Data'!$C$12,0,10*ROW('Sanitation Data'!C190)),NA())</f>
        <v>#N/A</v>
      </c>
      <c r="Z196" s="103" t="e">
        <f ca="true">+IF(AND(ISNUMBER(OFFSET('Sanitation Data'!$C$13,0,10*ROW('Sanitation Data'!C190))),'Data Summary'!CO196="Yes"),OFFSET('Sanitation Data'!$C$13,0,10*ROW('Sanitation Data'!C190)),NA())</f>
        <v>#N/A</v>
      </c>
      <c r="AA196" s="103" t="e">
        <f ca="true">+IF(AND(ISNUMBER(OFFSET('Sanitation Data'!$D$5,0,10*ROW('Sanitation Data'!D190))),'Data Summary'!CP196="Yes"),100-OFFSET('Sanitation Data'!$D$5,0,10*ROW('Sanitation Data'!D190)),NA())</f>
        <v>#N/A</v>
      </c>
      <c r="AB196" s="103" t="e">
        <f ca="true">+IF(AND(ISNUMBER(OFFSET('Sanitation Data'!$D$7,0,10*ROW('Sanitation Data'!D190))),'Data Summary'!CQ196="Yes"),OFFSET('Sanitation Data'!$D$7,0,10*ROW('Sanitation Data'!D190)),NA())</f>
        <v>#N/A</v>
      </c>
      <c r="AC196" s="103" t="e">
        <f ca="true">+IF(AND(ISNUMBER(OFFSET('Sanitation Data'!$D$11,0,10*ROW('Sanitation Data'!D190))),'Data Summary'!CR196="Yes"),OFFSET('Sanitation Data'!$D$11,0,10*ROW('Sanitation Data'!D190)),NA())</f>
        <v>#N/A</v>
      </c>
      <c r="AD196" s="103" t="e">
        <f ca="true">+IF(AND(ISNUMBER(OFFSET('Sanitation Data'!$D$12,0,10*ROW('Sanitation Data'!D190))),'Data Summary'!CS196="Yes"),OFFSET('Sanitation Data'!$D$12,0,10*ROW('Sanitation Data'!D190)),NA())</f>
        <v>#N/A</v>
      </c>
      <c r="AE196" s="103" t="e">
        <f ca="true">+IF(AND(ISNUMBER(OFFSET('Sanitation Data'!$D$13,0,10*ROW('Sanitation Data'!D190))),'Data Summary'!CT196="Yes"),OFFSET('Sanitation Data'!$D$13,0,10*ROW('Sanitation Data'!D190)),NA())</f>
        <v>#N/A</v>
      </c>
      <c r="AF196" s="103" t="e">
        <f ca="true">+IF(AND(ISNUMBER(OFFSET('Sanitation Data'!$E$5,0,10*ROW('Sanitation Data'!E190))),'Data Summary'!CU196="Yes"),100-OFFSET('Sanitation Data'!$E$5,0,10*ROW('Sanitation Data'!E190)),NA())</f>
        <v>#N/A</v>
      </c>
      <c r="AG196" s="103" t="e">
        <f ca="true">+IF(AND(ISNUMBER(OFFSET('Sanitation Data'!$E$7,0,10*ROW('Sanitation Data'!E190))),'Data Summary'!CV196="Yes"),OFFSET('Sanitation Data'!$E$7,0,10*ROW('Sanitation Data'!E190)),NA())</f>
        <v>#N/A</v>
      </c>
      <c r="AH196" s="103" t="e">
        <f ca="true">+IF(AND(ISNUMBER(OFFSET('Sanitation Data'!$E$11,0,10*ROW('Sanitation Data'!E190))),'Data Summary'!CW196="Yes"),OFFSET('Sanitation Data'!$E$11,0,10*ROW('Sanitation Data'!E190)),NA())</f>
        <v>#N/A</v>
      </c>
      <c r="AI196" s="103" t="e">
        <f ca="true">+IF(AND(ISNUMBER(OFFSET('Sanitation Data'!$E$12,0,10*ROW('Sanitation Data'!E190))),'Data Summary'!CX196="Yes"),OFFSET('Sanitation Data'!$E$12,0,10*ROW('Sanitation Data'!E190)),NA())</f>
        <v>#N/A</v>
      </c>
      <c r="AJ196" s="103" t="e">
        <f ca="true">+IF(AND(ISNUMBER(OFFSET('Sanitation Data'!$E$13,0,10*ROW('Sanitation Data'!E190))),'Data Summary'!CY196="Yes"),OFFSET('Sanitation Data'!$E$13,0,10*ROW('Sanitation Data'!E190)),NA())</f>
        <v>#N/A</v>
      </c>
      <c r="AK196" s="103" t="e">
        <f ca="true">+IF(AND(ISNUMBER(OFFSET('Sanitation Data'!$F$5,0,10*ROW('Sanitation Data'!F190))),'Data Summary'!CZ196="Yes"),100-OFFSET('Sanitation Data'!$F$5,0,10*ROW('Sanitation Data'!F190)),NA())</f>
        <v>#N/A</v>
      </c>
      <c r="AL196" s="103" t="e">
        <f ca="true">+IF(AND(ISNUMBER(OFFSET('Sanitation Data'!$F$7,0,10*ROW('Sanitation Data'!F190))),'Data Summary'!DA196="Yes"),OFFSET('Sanitation Data'!$F$7,0,10*ROW('Sanitation Data'!F190)),NA())</f>
        <v>#N/A</v>
      </c>
      <c r="AM196" s="103" t="e">
        <f ca="true">+IF(AND(ISNUMBER(OFFSET('Sanitation Data'!$F$11,0,10*ROW('Sanitation Data'!F190))),'Data Summary'!DB196="Yes"),OFFSET('Sanitation Data'!$F$11,0,10*ROW('Sanitation Data'!F190)),NA())</f>
        <v>#N/A</v>
      </c>
      <c r="AN196" s="103" t="e">
        <f ca="true">+IF(AND(ISNUMBER(OFFSET('Sanitation Data'!$F$12,0,10*ROW('Sanitation Data'!F190))),'Data Summary'!DC196="Yes"),OFFSET('Sanitation Data'!$F$12,0,10*ROW('Sanitation Data'!F190)),NA())</f>
        <v>#N/A</v>
      </c>
      <c r="AO196" s="103" t="e">
        <f ca="true">+IF(AND(ISNUMBER(OFFSET('Sanitation Data'!$F$13,0,10*ROW('Sanitation Data'!F190))),'Data Summary'!DD196="Yes"),OFFSET('Sanitation Data'!$F$13,0,10*ROW('Sanitation Data'!F190)),NA())</f>
        <v>#N/A</v>
      </c>
      <c r="AP196" s="103" t="e">
        <f ca="true">+IF(AND(ISNUMBER(OFFSET('Sanitation Data'!$G$5,0,10*ROW('Sanitation Data'!G190))),'Data Summary'!DE196="Yes"),100-OFFSET('Sanitation Data'!$G$5,0,10*ROW('Sanitation Data'!G190)),NA())</f>
        <v>#N/A</v>
      </c>
      <c r="AQ196" s="103" t="e">
        <f ca="true">+IF(AND(ISNUMBER(OFFSET('Sanitation Data'!$G$7,0,10*ROW('Sanitation Data'!G190))),'Data Summary'!DF196="Yes"),OFFSET('Sanitation Data'!$G$7,0,10*ROW('Sanitation Data'!G190)),NA())</f>
        <v>#N/A</v>
      </c>
      <c r="AR196" s="103" t="e">
        <f ca="true">+IF(AND(ISNUMBER(OFFSET('Sanitation Data'!$G$11,0,10*ROW('Sanitation Data'!G190))),'Data Summary'!DG196="Yes"),OFFSET('Sanitation Data'!$G$11,0,10*ROW('Sanitation Data'!G190)),NA())</f>
        <v>#N/A</v>
      </c>
      <c r="AS196" s="103" t="e">
        <f ca="true">+IF(AND(ISNUMBER(OFFSET('Sanitation Data'!$G$12,0,10*ROW('Sanitation Data'!G190))),'Data Summary'!DH196="Yes"),OFFSET('Sanitation Data'!$G$12,0,10*ROW('Sanitation Data'!G190)),NA())</f>
        <v>#N/A</v>
      </c>
      <c r="AT196" s="103" t="e">
        <f ca="true">+IF(AND(ISNUMBER(OFFSET('Sanitation Data'!$G$13,0,10*ROW('Sanitation Data'!G190))),'Data Summary'!DI196="Yes"),OFFSET('Sanitation Data'!$G$13,0,10*ROW('Sanitation Data'!G190)),NA())</f>
        <v>#N/A</v>
      </c>
      <c r="AU196" s="103" t="e">
        <f ca="true">+IF(AND(ISNUMBER(OFFSET('Sanitation Data'!$H$5,0,10*ROW('Sanitation Data'!H190))),'Data Summary'!DJ196="Yes"),100-OFFSET('Sanitation Data'!$H$5,0,10*ROW('Sanitation Data'!H190)),NA())</f>
        <v>#N/A</v>
      </c>
      <c r="AV196" s="103" t="e">
        <f ca="true">+IF(AND(ISNUMBER(OFFSET('Sanitation Data'!$H$7,0,10*ROW('Sanitation Data'!H190))),'Data Summary'!DK196="Yes"),OFFSET('Sanitation Data'!$H$7,0,10*ROW('Sanitation Data'!H190)),NA())</f>
        <v>#N/A</v>
      </c>
      <c r="AW196" s="103" t="e">
        <f ca="true">+IF(AND(ISNUMBER(OFFSET('Sanitation Data'!$H$11,0,10*ROW('Sanitation Data'!H190))),'Data Summary'!DL196="Yes"),OFFSET('Sanitation Data'!$H$11,0,10*ROW('Sanitation Data'!H190)),NA())</f>
        <v>#N/A</v>
      </c>
      <c r="AX196" s="103" t="e">
        <f ca="true">+IF(AND(ISNUMBER(OFFSET('Sanitation Data'!$H$12,0,10*ROW('Sanitation Data'!H190))),'Data Summary'!DM196="Yes"),OFFSET('Sanitation Data'!$H$12,0,10*ROW('Sanitation Data'!H190)),NA())</f>
        <v>#N/A</v>
      </c>
      <c r="AY196" s="103" t="e">
        <f ca="true">+IF(AND(ISNUMBER(OFFSET('Sanitation Data'!$H$13,0,10*ROW('Sanitation Data'!H190))),'Data Summary'!DN196="Yes"),OFFSET('Sanitation Data'!$H$13,0,10*ROW('Sanitation Data'!H190)),NA())</f>
        <v>#N/A</v>
      </c>
      <c r="AZ196" s="108" t="e">
        <f ca="true">+IF(AND(ISNUMBER(OFFSET('Hygiene Data'!$C$6,0,10*ROW('Hygiene Data'!C190))),'Data Summary'!DO196="Yes"),OFFSET('Hygiene Data'!$C$6,0,10*ROW('Hygiene Data'!C190)),NA())</f>
        <v>#N/A</v>
      </c>
      <c r="BA196" s="108" t="e">
        <f ca="true">+IF(AND(ISNUMBER(OFFSET('Hygiene Data'!$C$8,0,10*ROW('Hygiene Data'!C190))),'Data Summary'!DP196="Yes"),OFFSET('Hygiene Data'!$C$8,0,10*ROW('Hygiene Data'!C190)),NA())</f>
        <v>#N/A</v>
      </c>
      <c r="BB196" s="108" t="e">
        <f ca="true">+IF(AND(ISNUMBER(OFFSET('Hygiene Data'!$C$10,0,10*ROW('Hygiene Data'!C190))),'Data Summary'!DQ196="Yes"),OFFSET('Hygiene Data'!$C$10,0,10*ROW('Hygiene Data'!C190)),NA())</f>
        <v>#N/A</v>
      </c>
      <c r="BC196" s="108" t="e">
        <f ca="true">+IF(AND(ISNUMBER(OFFSET('Hygiene Data'!$D$6,0,10*ROW('Hygiene Data'!D190))),'Data Summary'!DR196="Yes"),OFFSET('Hygiene Data'!$D$6,0,10*ROW('Hygiene Data'!D190)),NA())</f>
        <v>#N/A</v>
      </c>
      <c r="BD196" s="108" t="e">
        <f ca="true">+IF(AND(ISNUMBER(OFFSET('Hygiene Data'!$D$8,0,10*ROW('Hygiene Data'!D190))),'Data Summary'!DS196="Yes"),OFFSET('Hygiene Data'!$D$8,0,10*ROW('Hygiene Data'!D190)),NA())</f>
        <v>#N/A</v>
      </c>
      <c r="BE196" s="108" t="e">
        <f ca="true">+IF(AND(ISNUMBER(OFFSET('Hygiene Data'!$D$10,0,10*ROW('Hygiene Data'!D190))),'Data Summary'!DT196="Yes"),OFFSET('Hygiene Data'!$D$10,0,10*ROW('Hygiene Data'!D190)),NA())</f>
        <v>#N/A</v>
      </c>
      <c r="BF196" s="108" t="e">
        <f ca="true">+IF(AND(ISNUMBER(OFFSET('Hygiene Data'!$E$6,0,10*ROW('Hygiene Data'!E190))),'Data Summary'!DU196="Yes"),OFFSET('Hygiene Data'!$E$6,0,10*ROW('Hygiene Data'!E190)),NA())</f>
        <v>#N/A</v>
      </c>
      <c r="BG196" s="108" t="e">
        <f ca="true">+IF(AND(ISNUMBER(OFFSET('Hygiene Data'!$E$8,0,10*ROW('Hygiene Data'!E190))),'Data Summary'!DV196="Yes"),OFFSET('Hygiene Data'!$E$8,0,10*ROW('Hygiene Data'!E190)),NA())</f>
        <v>#N/A</v>
      </c>
      <c r="BH196" s="108" t="e">
        <f ca="true">+IF(AND(ISNUMBER(OFFSET('Hygiene Data'!$E$10,0,10*ROW('Hygiene Data'!E190))),'Data Summary'!DW196="Yes"),OFFSET('Hygiene Data'!$E$10,0,10*ROW('Hygiene Data'!E190)),NA())</f>
        <v>#N/A</v>
      </c>
      <c r="BI196" s="108" t="e">
        <f ca="true">+IF(AND(ISNUMBER(OFFSET('Hygiene Data'!$F$6,0,10*ROW('Hygiene Data'!F190))),'Data Summary'!DX196="Yes"),OFFSET('Hygiene Data'!$F$6,0,10*ROW('Hygiene Data'!F190)),NA())</f>
        <v>#N/A</v>
      </c>
      <c r="BJ196" s="108" t="e">
        <f ca="true">+IF(AND(ISNUMBER(OFFSET('Hygiene Data'!$F$8,0,10*ROW('Hygiene Data'!F190))),'Data Summary'!DY196="Yes"),OFFSET('Hygiene Data'!$F$8,0,10*ROW('Hygiene Data'!F190)),NA())</f>
        <v>#N/A</v>
      </c>
      <c r="BK196" s="108" t="e">
        <f ca="true">+IF(AND(ISNUMBER(OFFSET('Hygiene Data'!$F$10,0,10*ROW('Hygiene Data'!F190))),'Data Summary'!DZ196="Yes"),OFFSET('Hygiene Data'!$F$10,0,10*ROW('Hygiene Data'!F190)),NA())</f>
        <v>#N/A</v>
      </c>
      <c r="BL196" s="108" t="e">
        <f ca="true">+IF(AND(ISNUMBER(OFFSET('Hygiene Data'!$G$6,0,10*ROW('Hygiene Data'!G190))),'Data Summary'!EA196="Yes"),OFFSET('Hygiene Data'!$G$6,0,10*ROW('Hygiene Data'!G190)),NA())</f>
        <v>#N/A</v>
      </c>
      <c r="BM196" s="108" t="e">
        <f ca="true">+IF(AND(ISNUMBER(OFFSET('Hygiene Data'!$G$8,0,10*ROW('Hygiene Data'!G190))),'Data Summary'!EB196="Yes"),OFFSET('Hygiene Data'!$G$8,0,10*ROW('Hygiene Data'!G190)),NA())</f>
        <v>#N/A</v>
      </c>
      <c r="BN196" s="108" t="e">
        <f ca="true">+IF(AND(ISNUMBER(OFFSET('Hygiene Data'!$G$10,0,10*ROW('Hygiene Data'!G190))),'Data Summary'!EC196="Yes"),OFFSET('Hygiene Data'!$G$10,0,10*ROW('Hygiene Data'!G190)),NA())</f>
        <v>#N/A</v>
      </c>
      <c r="BO196" s="108" t="e">
        <f ca="true">+IF(AND(ISNUMBER(OFFSET('Hygiene Data'!$H$6,0,10*ROW('Hygiene Data'!H190))),'Data Summary'!ED196="Yes"),OFFSET('Hygiene Data'!$H$6,0,10*ROW('Hygiene Data'!H190)),NA())</f>
        <v>#N/A</v>
      </c>
      <c r="BP196" s="108" t="e">
        <f ca="true">+IF(AND(ISNUMBER(OFFSET('Hygiene Data'!$H$8,0,10*ROW('Hygiene Data'!H190))),'Data Summary'!EE196="Yes"),OFFSET('Hygiene Data'!$H$8,0,10*ROW('Hygiene Data'!H190)),NA())</f>
        <v>#N/A</v>
      </c>
      <c r="BQ196" s="108" t="e">
        <f ca="true">+IF(AND(ISNUMBER(OFFSET('Hygiene Data'!$H$10,0,10*ROW('Hygiene Data'!H190))),'Data Summary'!EF196="Yes"),OFFSET('Hygiene Data'!$H$10,0,10*ROW('Hygiene Data'!H190)),NA())</f>
        <v>#N/A</v>
      </c>
    </row>
    <row r="197" x14ac:dyDescent="0.2">
      <c r="A197" s="56" t="e">
        <f ca="true">+IF(OFFSET('Water Data'!$B$1,0,10*ROW('Water Data'!B191))="",NA(),OFFSET('Water Data'!$B$1,0,10*ROW('Water Data'!B191)))</f>
        <v>#N/A</v>
      </c>
      <c r="B197" s="56" t="e">
        <f ca="true">+IF(OFFSET('Water Data'!$A$3,0,10*ROW('Water Data'!A194))="",NA(),OFFSET('Water Data'!$A$3,0,10*ROW('Water Data'!A194)))</f>
        <v>#N/A</v>
      </c>
      <c r="C197" s="56" t="e">
        <f ca="true">+IF(OFFSET('Water Data'!$C$3,0,10*ROW('Water Data'!C194))="",NA(),OFFSET('Water Data'!$C$3,0,10*ROW('Water Data'!C194)))</f>
        <v>#N/A</v>
      </c>
      <c r="D197" s="57" t="e">
        <f ca="true">+IF(AND(ISNUMBER(OFFSET('Water Data'!$C$5,0,10*ROW('Water Data'!C191))),'Data Summary'!BS197="Yes"),100-OFFSET('Water Data'!$C$5,0,10*ROW('Water Data'!C191)),NA())</f>
        <v>#N/A</v>
      </c>
      <c r="E197" s="57" t="e">
        <f ca="true">+IF(AND(ISNUMBER(OFFSET('Water Data'!$C$7,0,10*ROW('Water Data'!C191))),'Data Summary'!BT197="Yes"),OFFSET('Water Data'!$C$7,0,10*ROW('Water Data'!C191)),NA())</f>
        <v>#N/A</v>
      </c>
      <c r="F197" s="57" t="e">
        <f ca="true">+IF(AND(ISNUMBER(OFFSET('Water Data'!$C$10,0,10*ROW('Water Data'!C191))),'Data Summary'!BU197="Yes"),OFFSET('Water Data'!$C$10,0,10*ROW('Water Data'!C191)),NA())</f>
        <v>#N/A</v>
      </c>
      <c r="G197" s="57" t="e">
        <f ca="true">+IF(AND(ISNUMBER(OFFSET('Water Data'!$D$5,0,10*ROW('Water Data'!D191))),'Data Summary'!BV197="Yes"),100-OFFSET('Water Data'!$D$5,0,10*ROW('Water Data'!D191)),NA())</f>
        <v>#N/A</v>
      </c>
      <c r="H197" s="57" t="e">
        <f ca="true">+IF(AND(ISNUMBER(OFFSET('Water Data'!$D$7,0,10*ROW('Water Data'!D191))),'Data Summary'!BW197="Yes"),OFFSET('Water Data'!$D$7,0,10*ROW('Water Data'!D191)),NA())</f>
        <v>#N/A</v>
      </c>
      <c r="I197" s="57" t="e">
        <f ca="true">+IF(AND(ISNUMBER(OFFSET('Water Data'!$D$10,0,10*ROW('Water Data'!D191))),'Data Summary'!BX197="Yes"),OFFSET('Water Data'!$D$10,0,10*ROW('Water Data'!D191)),NA())</f>
        <v>#N/A</v>
      </c>
      <c r="J197" s="57" t="e">
        <f ca="true">+IF(AND(ISNUMBER(OFFSET('Water Data'!$E$5,0,10*ROW('Water Data'!E191))),'Data Summary'!BY197="Yes"),100-OFFSET('Water Data'!$E$5,0,10*ROW('Water Data'!E191)),NA())</f>
        <v>#N/A</v>
      </c>
      <c r="K197" s="57" t="e">
        <f ca="true">+IF(AND(ISNUMBER(OFFSET('Water Data'!$E$7,0,10*ROW('Water Data'!E191))),'Data Summary'!BZ197="Yes"),OFFSET('Water Data'!$E$7,0,10*ROW('Water Data'!E191)),NA())</f>
        <v>#N/A</v>
      </c>
      <c r="L197" s="57" t="e">
        <f ca="true">+IF(AND(ISNUMBER(OFFSET('Water Data'!$E$10,0,10*ROW('Water Data'!E191))),'Data Summary'!CA197="Yes"),OFFSET('Water Data'!$E$10,0,10*ROW('Water Data'!E191)),NA())</f>
        <v>#N/A</v>
      </c>
      <c r="M197" s="57" t="e">
        <f ca="true">+IF(AND(ISNUMBER(OFFSET('Water Data'!$F$5,0,10*ROW('Water Data'!F191))),'Data Summary'!CB197="Yes"),100-OFFSET('Water Data'!$F$5,0,10*ROW('Water Data'!F191)),NA())</f>
        <v>#N/A</v>
      </c>
      <c r="N197" s="57" t="e">
        <f ca="true">+IF(AND(ISNUMBER(OFFSET('Water Data'!$F$7,0,10*ROW('Water Data'!F191))),'Data Summary'!CC197="Yes"),OFFSET('Water Data'!$F$7,0,10*ROW('Water Data'!F191)),NA())</f>
        <v>#N/A</v>
      </c>
      <c r="O197" s="57" t="e">
        <f ca="true">+IF(AND(ISNUMBER(OFFSET('Water Data'!$F$10,0,10*ROW('Water Data'!F191))),'Data Summary'!CD197="Yes"),OFFSET('Water Data'!$F$10,0,10*ROW('Water Data'!F191)),NA())</f>
        <v>#N/A</v>
      </c>
      <c r="P197" s="57" t="e">
        <f ca="true">+IF(AND(ISNUMBER(OFFSET('Water Data'!$G$5,0,10*ROW('Water Data'!G191))),'Data Summary'!CE197="Yes"),100-OFFSET('Water Data'!$G$5,0,10*ROW('Water Data'!G191)),NA())</f>
        <v>#N/A</v>
      </c>
      <c r="Q197" s="57" t="e">
        <f ca="true">+IF(AND(ISNUMBER(OFFSET('Water Data'!$G$7,0,10*ROW('Water Data'!G191))),'Data Summary'!CF197="Yes"),OFFSET('Water Data'!$G$7,0,10*ROW('Water Data'!G191)),NA())</f>
        <v>#N/A</v>
      </c>
      <c r="R197" s="57" t="e">
        <f ca="true">+IF(AND(ISNUMBER(OFFSET('Water Data'!$G$10,0,10*ROW('Water Data'!G191))),'Data Summary'!CG197="Yes"),OFFSET('Water Data'!$G$10,0,10*ROW('Water Data'!G191)),NA())</f>
        <v>#N/A</v>
      </c>
      <c r="S197" s="57" t="e">
        <f ca="true">+IF(AND(ISNUMBER(OFFSET('Water Data'!$H$5,0,10*ROW('Water Data'!H191))),'Data Summary'!CH197="Yes"),100-OFFSET('Water Data'!$H$5,0,10*ROW('Water Data'!H191)),NA())</f>
        <v>#N/A</v>
      </c>
      <c r="T197" s="57" t="e">
        <f ca="true">+IF(AND(ISNUMBER(OFFSET('Water Data'!$H$7,0,10*ROW('Water Data'!H191))),'Data Summary'!CI197="Yes"),OFFSET('Water Data'!$H$7,0,10*ROW('Water Data'!H191)),NA())</f>
        <v>#N/A</v>
      </c>
      <c r="U197" s="57" t="e">
        <f ca="true">+IF(AND(ISNUMBER(OFFSET('Water Data'!$H$10,0,10*ROW('Water Data'!H191))),'Data Summary'!CJ197="Yes"),OFFSET('Water Data'!$H$10,0,10*ROW('Water Data'!H191)),NA())</f>
        <v>#N/A</v>
      </c>
      <c r="V197" s="103" t="e">
        <f ca="true">+IF(AND(ISNUMBER(OFFSET('Sanitation Data'!$C$5,0,10*ROW('Sanitation Data'!C191))),'Data Summary'!CK197="Yes"),100-OFFSET('Sanitation Data'!$C$5,0,10*ROW('Sanitation Data'!C191)),NA())</f>
        <v>#N/A</v>
      </c>
      <c r="W197" s="103" t="e">
        <f ca="true">+IF(AND(ISNUMBER(OFFSET('Sanitation Data'!$C$7,0,10*ROW('Sanitation Data'!C191))),'Data Summary'!CL197="Yes"),OFFSET('Sanitation Data'!$C$7,0,10*ROW('Sanitation Data'!C191)),NA())</f>
        <v>#N/A</v>
      </c>
      <c r="X197" s="103" t="e">
        <f ca="true">+IF(AND(ISNUMBER(OFFSET('Sanitation Data'!$C$11,0,10*ROW('Sanitation Data'!C191))),'Data Summary'!CM197="Yes"),OFFSET('Sanitation Data'!$C$11,0,10*ROW('Sanitation Data'!C191)),NA())</f>
        <v>#N/A</v>
      </c>
      <c r="Y197" s="103" t="e">
        <f ca="true">+IF(AND(ISNUMBER(OFFSET('Sanitation Data'!$C$12,0,10*ROW('Sanitation Data'!C191))),'Data Summary'!CN197="Yes"),OFFSET('Sanitation Data'!$C$12,0,10*ROW('Sanitation Data'!C191)),NA())</f>
        <v>#N/A</v>
      </c>
      <c r="Z197" s="103" t="e">
        <f ca="true">+IF(AND(ISNUMBER(OFFSET('Sanitation Data'!$C$13,0,10*ROW('Sanitation Data'!C191))),'Data Summary'!CO197="Yes"),OFFSET('Sanitation Data'!$C$13,0,10*ROW('Sanitation Data'!C191)),NA())</f>
        <v>#N/A</v>
      </c>
      <c r="AA197" s="103" t="e">
        <f ca="true">+IF(AND(ISNUMBER(OFFSET('Sanitation Data'!$D$5,0,10*ROW('Sanitation Data'!D191))),'Data Summary'!CP197="Yes"),100-OFFSET('Sanitation Data'!$D$5,0,10*ROW('Sanitation Data'!D191)),NA())</f>
        <v>#N/A</v>
      </c>
      <c r="AB197" s="103" t="e">
        <f ca="true">+IF(AND(ISNUMBER(OFFSET('Sanitation Data'!$D$7,0,10*ROW('Sanitation Data'!D191))),'Data Summary'!CQ197="Yes"),OFFSET('Sanitation Data'!$D$7,0,10*ROW('Sanitation Data'!D191)),NA())</f>
        <v>#N/A</v>
      </c>
      <c r="AC197" s="103" t="e">
        <f ca="true">+IF(AND(ISNUMBER(OFFSET('Sanitation Data'!$D$11,0,10*ROW('Sanitation Data'!D191))),'Data Summary'!CR197="Yes"),OFFSET('Sanitation Data'!$D$11,0,10*ROW('Sanitation Data'!D191)),NA())</f>
        <v>#N/A</v>
      </c>
      <c r="AD197" s="103" t="e">
        <f ca="true">+IF(AND(ISNUMBER(OFFSET('Sanitation Data'!$D$12,0,10*ROW('Sanitation Data'!D191))),'Data Summary'!CS197="Yes"),OFFSET('Sanitation Data'!$D$12,0,10*ROW('Sanitation Data'!D191)),NA())</f>
        <v>#N/A</v>
      </c>
      <c r="AE197" s="103" t="e">
        <f ca="true">+IF(AND(ISNUMBER(OFFSET('Sanitation Data'!$D$13,0,10*ROW('Sanitation Data'!D191))),'Data Summary'!CT197="Yes"),OFFSET('Sanitation Data'!$D$13,0,10*ROW('Sanitation Data'!D191)),NA())</f>
        <v>#N/A</v>
      </c>
      <c r="AF197" s="103" t="e">
        <f ca="true">+IF(AND(ISNUMBER(OFFSET('Sanitation Data'!$E$5,0,10*ROW('Sanitation Data'!E191))),'Data Summary'!CU197="Yes"),100-OFFSET('Sanitation Data'!$E$5,0,10*ROW('Sanitation Data'!E191)),NA())</f>
        <v>#N/A</v>
      </c>
      <c r="AG197" s="103" t="e">
        <f ca="true">+IF(AND(ISNUMBER(OFFSET('Sanitation Data'!$E$7,0,10*ROW('Sanitation Data'!E191))),'Data Summary'!CV197="Yes"),OFFSET('Sanitation Data'!$E$7,0,10*ROW('Sanitation Data'!E191)),NA())</f>
        <v>#N/A</v>
      </c>
      <c r="AH197" s="103" t="e">
        <f ca="true">+IF(AND(ISNUMBER(OFFSET('Sanitation Data'!$E$11,0,10*ROW('Sanitation Data'!E191))),'Data Summary'!CW197="Yes"),OFFSET('Sanitation Data'!$E$11,0,10*ROW('Sanitation Data'!E191)),NA())</f>
        <v>#N/A</v>
      </c>
      <c r="AI197" s="103" t="e">
        <f ca="true">+IF(AND(ISNUMBER(OFFSET('Sanitation Data'!$E$12,0,10*ROW('Sanitation Data'!E191))),'Data Summary'!CX197="Yes"),OFFSET('Sanitation Data'!$E$12,0,10*ROW('Sanitation Data'!E191)),NA())</f>
        <v>#N/A</v>
      </c>
      <c r="AJ197" s="103" t="e">
        <f ca="true">+IF(AND(ISNUMBER(OFFSET('Sanitation Data'!$E$13,0,10*ROW('Sanitation Data'!E191))),'Data Summary'!CY197="Yes"),OFFSET('Sanitation Data'!$E$13,0,10*ROW('Sanitation Data'!E191)),NA())</f>
        <v>#N/A</v>
      </c>
      <c r="AK197" s="103" t="e">
        <f ca="true">+IF(AND(ISNUMBER(OFFSET('Sanitation Data'!$F$5,0,10*ROW('Sanitation Data'!F191))),'Data Summary'!CZ197="Yes"),100-OFFSET('Sanitation Data'!$F$5,0,10*ROW('Sanitation Data'!F191)),NA())</f>
        <v>#N/A</v>
      </c>
      <c r="AL197" s="103" t="e">
        <f ca="true">+IF(AND(ISNUMBER(OFFSET('Sanitation Data'!$F$7,0,10*ROW('Sanitation Data'!F191))),'Data Summary'!DA197="Yes"),OFFSET('Sanitation Data'!$F$7,0,10*ROW('Sanitation Data'!F191)),NA())</f>
        <v>#N/A</v>
      </c>
      <c r="AM197" s="103" t="e">
        <f ca="true">+IF(AND(ISNUMBER(OFFSET('Sanitation Data'!$F$11,0,10*ROW('Sanitation Data'!F191))),'Data Summary'!DB197="Yes"),OFFSET('Sanitation Data'!$F$11,0,10*ROW('Sanitation Data'!F191)),NA())</f>
        <v>#N/A</v>
      </c>
      <c r="AN197" s="103" t="e">
        <f ca="true">+IF(AND(ISNUMBER(OFFSET('Sanitation Data'!$F$12,0,10*ROW('Sanitation Data'!F191))),'Data Summary'!DC197="Yes"),OFFSET('Sanitation Data'!$F$12,0,10*ROW('Sanitation Data'!F191)),NA())</f>
        <v>#N/A</v>
      </c>
      <c r="AO197" s="103" t="e">
        <f ca="true">+IF(AND(ISNUMBER(OFFSET('Sanitation Data'!$F$13,0,10*ROW('Sanitation Data'!F191))),'Data Summary'!DD197="Yes"),OFFSET('Sanitation Data'!$F$13,0,10*ROW('Sanitation Data'!F191)),NA())</f>
        <v>#N/A</v>
      </c>
      <c r="AP197" s="103" t="e">
        <f ca="true">+IF(AND(ISNUMBER(OFFSET('Sanitation Data'!$G$5,0,10*ROW('Sanitation Data'!G191))),'Data Summary'!DE197="Yes"),100-OFFSET('Sanitation Data'!$G$5,0,10*ROW('Sanitation Data'!G191)),NA())</f>
        <v>#N/A</v>
      </c>
      <c r="AQ197" s="103" t="e">
        <f ca="true">+IF(AND(ISNUMBER(OFFSET('Sanitation Data'!$G$7,0,10*ROW('Sanitation Data'!G191))),'Data Summary'!DF197="Yes"),OFFSET('Sanitation Data'!$G$7,0,10*ROW('Sanitation Data'!G191)),NA())</f>
        <v>#N/A</v>
      </c>
      <c r="AR197" s="103" t="e">
        <f ca="true">+IF(AND(ISNUMBER(OFFSET('Sanitation Data'!$G$11,0,10*ROW('Sanitation Data'!G191))),'Data Summary'!DG197="Yes"),OFFSET('Sanitation Data'!$G$11,0,10*ROW('Sanitation Data'!G191)),NA())</f>
        <v>#N/A</v>
      </c>
      <c r="AS197" s="103" t="e">
        <f ca="true">+IF(AND(ISNUMBER(OFFSET('Sanitation Data'!$G$12,0,10*ROW('Sanitation Data'!G191))),'Data Summary'!DH197="Yes"),OFFSET('Sanitation Data'!$G$12,0,10*ROW('Sanitation Data'!G191)),NA())</f>
        <v>#N/A</v>
      </c>
      <c r="AT197" s="103" t="e">
        <f ca="true">+IF(AND(ISNUMBER(OFFSET('Sanitation Data'!$G$13,0,10*ROW('Sanitation Data'!G191))),'Data Summary'!DI197="Yes"),OFFSET('Sanitation Data'!$G$13,0,10*ROW('Sanitation Data'!G191)),NA())</f>
        <v>#N/A</v>
      </c>
      <c r="AU197" s="103" t="e">
        <f ca="true">+IF(AND(ISNUMBER(OFFSET('Sanitation Data'!$H$5,0,10*ROW('Sanitation Data'!H191))),'Data Summary'!DJ197="Yes"),100-OFFSET('Sanitation Data'!$H$5,0,10*ROW('Sanitation Data'!H191)),NA())</f>
        <v>#N/A</v>
      </c>
      <c r="AV197" s="103" t="e">
        <f ca="true">+IF(AND(ISNUMBER(OFFSET('Sanitation Data'!$H$7,0,10*ROW('Sanitation Data'!H191))),'Data Summary'!DK197="Yes"),OFFSET('Sanitation Data'!$H$7,0,10*ROW('Sanitation Data'!H191)),NA())</f>
        <v>#N/A</v>
      </c>
      <c r="AW197" s="103" t="e">
        <f ca="true">+IF(AND(ISNUMBER(OFFSET('Sanitation Data'!$H$11,0,10*ROW('Sanitation Data'!H191))),'Data Summary'!DL197="Yes"),OFFSET('Sanitation Data'!$H$11,0,10*ROW('Sanitation Data'!H191)),NA())</f>
        <v>#N/A</v>
      </c>
      <c r="AX197" s="103" t="e">
        <f ca="true">+IF(AND(ISNUMBER(OFFSET('Sanitation Data'!$H$12,0,10*ROW('Sanitation Data'!H191))),'Data Summary'!DM197="Yes"),OFFSET('Sanitation Data'!$H$12,0,10*ROW('Sanitation Data'!H191)),NA())</f>
        <v>#N/A</v>
      </c>
      <c r="AY197" s="103" t="e">
        <f ca="true">+IF(AND(ISNUMBER(OFFSET('Sanitation Data'!$H$13,0,10*ROW('Sanitation Data'!H191))),'Data Summary'!DN197="Yes"),OFFSET('Sanitation Data'!$H$13,0,10*ROW('Sanitation Data'!H191)),NA())</f>
        <v>#N/A</v>
      </c>
      <c r="AZ197" s="108" t="e">
        <f ca="true">+IF(AND(ISNUMBER(OFFSET('Hygiene Data'!$C$6,0,10*ROW('Hygiene Data'!C191))),'Data Summary'!DO197="Yes"),OFFSET('Hygiene Data'!$C$6,0,10*ROW('Hygiene Data'!C191)),NA())</f>
        <v>#N/A</v>
      </c>
      <c r="BA197" s="108" t="e">
        <f ca="true">+IF(AND(ISNUMBER(OFFSET('Hygiene Data'!$C$8,0,10*ROW('Hygiene Data'!C191))),'Data Summary'!DP197="Yes"),OFFSET('Hygiene Data'!$C$8,0,10*ROW('Hygiene Data'!C191)),NA())</f>
        <v>#N/A</v>
      </c>
      <c r="BB197" s="108" t="e">
        <f ca="true">+IF(AND(ISNUMBER(OFFSET('Hygiene Data'!$C$10,0,10*ROW('Hygiene Data'!C191))),'Data Summary'!DQ197="Yes"),OFFSET('Hygiene Data'!$C$10,0,10*ROW('Hygiene Data'!C191)),NA())</f>
        <v>#N/A</v>
      </c>
      <c r="BC197" s="108" t="e">
        <f ca="true">+IF(AND(ISNUMBER(OFFSET('Hygiene Data'!$D$6,0,10*ROW('Hygiene Data'!D191))),'Data Summary'!DR197="Yes"),OFFSET('Hygiene Data'!$D$6,0,10*ROW('Hygiene Data'!D191)),NA())</f>
        <v>#N/A</v>
      </c>
      <c r="BD197" s="108" t="e">
        <f ca="true">+IF(AND(ISNUMBER(OFFSET('Hygiene Data'!$D$8,0,10*ROW('Hygiene Data'!D191))),'Data Summary'!DS197="Yes"),OFFSET('Hygiene Data'!$D$8,0,10*ROW('Hygiene Data'!D191)),NA())</f>
        <v>#N/A</v>
      </c>
      <c r="BE197" s="108" t="e">
        <f ca="true">+IF(AND(ISNUMBER(OFFSET('Hygiene Data'!$D$10,0,10*ROW('Hygiene Data'!D191))),'Data Summary'!DT197="Yes"),OFFSET('Hygiene Data'!$D$10,0,10*ROW('Hygiene Data'!D191)),NA())</f>
        <v>#N/A</v>
      </c>
      <c r="BF197" s="108" t="e">
        <f ca="true">+IF(AND(ISNUMBER(OFFSET('Hygiene Data'!$E$6,0,10*ROW('Hygiene Data'!E191))),'Data Summary'!DU197="Yes"),OFFSET('Hygiene Data'!$E$6,0,10*ROW('Hygiene Data'!E191)),NA())</f>
        <v>#N/A</v>
      </c>
      <c r="BG197" s="108" t="e">
        <f ca="true">+IF(AND(ISNUMBER(OFFSET('Hygiene Data'!$E$8,0,10*ROW('Hygiene Data'!E191))),'Data Summary'!DV197="Yes"),OFFSET('Hygiene Data'!$E$8,0,10*ROW('Hygiene Data'!E191)),NA())</f>
        <v>#N/A</v>
      </c>
      <c r="BH197" s="108" t="e">
        <f ca="true">+IF(AND(ISNUMBER(OFFSET('Hygiene Data'!$E$10,0,10*ROW('Hygiene Data'!E191))),'Data Summary'!DW197="Yes"),OFFSET('Hygiene Data'!$E$10,0,10*ROW('Hygiene Data'!E191)),NA())</f>
        <v>#N/A</v>
      </c>
      <c r="BI197" s="108" t="e">
        <f ca="true">+IF(AND(ISNUMBER(OFFSET('Hygiene Data'!$F$6,0,10*ROW('Hygiene Data'!F191))),'Data Summary'!DX197="Yes"),OFFSET('Hygiene Data'!$F$6,0,10*ROW('Hygiene Data'!F191)),NA())</f>
        <v>#N/A</v>
      </c>
      <c r="BJ197" s="108" t="e">
        <f ca="true">+IF(AND(ISNUMBER(OFFSET('Hygiene Data'!$F$8,0,10*ROW('Hygiene Data'!F191))),'Data Summary'!DY197="Yes"),OFFSET('Hygiene Data'!$F$8,0,10*ROW('Hygiene Data'!F191)),NA())</f>
        <v>#N/A</v>
      </c>
      <c r="BK197" s="108" t="e">
        <f ca="true">+IF(AND(ISNUMBER(OFFSET('Hygiene Data'!$F$10,0,10*ROW('Hygiene Data'!F191))),'Data Summary'!DZ197="Yes"),OFFSET('Hygiene Data'!$F$10,0,10*ROW('Hygiene Data'!F191)),NA())</f>
        <v>#N/A</v>
      </c>
      <c r="BL197" s="108" t="e">
        <f ca="true">+IF(AND(ISNUMBER(OFFSET('Hygiene Data'!$G$6,0,10*ROW('Hygiene Data'!G191))),'Data Summary'!EA197="Yes"),OFFSET('Hygiene Data'!$G$6,0,10*ROW('Hygiene Data'!G191)),NA())</f>
        <v>#N/A</v>
      </c>
      <c r="BM197" s="108" t="e">
        <f ca="true">+IF(AND(ISNUMBER(OFFSET('Hygiene Data'!$G$8,0,10*ROW('Hygiene Data'!G191))),'Data Summary'!EB197="Yes"),OFFSET('Hygiene Data'!$G$8,0,10*ROW('Hygiene Data'!G191)),NA())</f>
        <v>#N/A</v>
      </c>
      <c r="BN197" s="108" t="e">
        <f ca="true">+IF(AND(ISNUMBER(OFFSET('Hygiene Data'!$G$10,0,10*ROW('Hygiene Data'!G191))),'Data Summary'!EC197="Yes"),OFFSET('Hygiene Data'!$G$10,0,10*ROW('Hygiene Data'!G191)),NA())</f>
        <v>#N/A</v>
      </c>
      <c r="BO197" s="108" t="e">
        <f ca="true">+IF(AND(ISNUMBER(OFFSET('Hygiene Data'!$H$6,0,10*ROW('Hygiene Data'!H191))),'Data Summary'!ED197="Yes"),OFFSET('Hygiene Data'!$H$6,0,10*ROW('Hygiene Data'!H191)),NA())</f>
        <v>#N/A</v>
      </c>
      <c r="BP197" s="108" t="e">
        <f ca="true">+IF(AND(ISNUMBER(OFFSET('Hygiene Data'!$H$8,0,10*ROW('Hygiene Data'!H191))),'Data Summary'!EE197="Yes"),OFFSET('Hygiene Data'!$H$8,0,10*ROW('Hygiene Data'!H191)),NA())</f>
        <v>#N/A</v>
      </c>
      <c r="BQ197" s="108" t="e">
        <f ca="true">+IF(AND(ISNUMBER(OFFSET('Hygiene Data'!$H$10,0,10*ROW('Hygiene Data'!H191))),'Data Summary'!EF197="Yes"),OFFSET('Hygiene Data'!$H$10,0,10*ROW('Hygiene Data'!H191)),NA())</f>
        <v>#N/A</v>
      </c>
    </row>
    <row r="198" x14ac:dyDescent="0.2">
      <c r="A198" s="56" t="e">
        <f ca="true">+IF(OFFSET('Water Data'!$B$1,0,10*ROW('Water Data'!B192))="",NA(),OFFSET('Water Data'!$B$1,0,10*ROW('Water Data'!B192)))</f>
        <v>#N/A</v>
      </c>
      <c r="B198" s="56" t="e">
        <f ca="true">+IF(OFFSET('Water Data'!$A$3,0,10*ROW('Water Data'!A195))="",NA(),OFFSET('Water Data'!$A$3,0,10*ROW('Water Data'!A195)))</f>
        <v>#N/A</v>
      </c>
      <c r="C198" s="56" t="e">
        <f ca="true">+IF(OFFSET('Water Data'!$C$3,0,10*ROW('Water Data'!C195))="",NA(),OFFSET('Water Data'!$C$3,0,10*ROW('Water Data'!C195)))</f>
        <v>#N/A</v>
      </c>
      <c r="D198" s="57" t="e">
        <f ca="true">+IF(AND(ISNUMBER(OFFSET('Water Data'!$C$5,0,10*ROW('Water Data'!C192))),'Data Summary'!BS198="Yes"),100-OFFSET('Water Data'!$C$5,0,10*ROW('Water Data'!C192)),NA())</f>
        <v>#N/A</v>
      </c>
      <c r="E198" s="57" t="e">
        <f ca="true">+IF(AND(ISNUMBER(OFFSET('Water Data'!$C$7,0,10*ROW('Water Data'!C192))),'Data Summary'!BT198="Yes"),OFFSET('Water Data'!$C$7,0,10*ROW('Water Data'!C192)),NA())</f>
        <v>#N/A</v>
      </c>
      <c r="F198" s="57" t="e">
        <f ca="true">+IF(AND(ISNUMBER(OFFSET('Water Data'!$C$10,0,10*ROW('Water Data'!C192))),'Data Summary'!BU198="Yes"),OFFSET('Water Data'!$C$10,0,10*ROW('Water Data'!C192)),NA())</f>
        <v>#N/A</v>
      </c>
      <c r="G198" s="57" t="e">
        <f ca="true">+IF(AND(ISNUMBER(OFFSET('Water Data'!$D$5,0,10*ROW('Water Data'!D192))),'Data Summary'!BV198="Yes"),100-OFFSET('Water Data'!$D$5,0,10*ROW('Water Data'!D192)),NA())</f>
        <v>#N/A</v>
      </c>
      <c r="H198" s="57" t="e">
        <f ca="true">+IF(AND(ISNUMBER(OFFSET('Water Data'!$D$7,0,10*ROW('Water Data'!D192))),'Data Summary'!BW198="Yes"),OFFSET('Water Data'!$D$7,0,10*ROW('Water Data'!D192)),NA())</f>
        <v>#N/A</v>
      </c>
      <c r="I198" s="57" t="e">
        <f ca="true">+IF(AND(ISNUMBER(OFFSET('Water Data'!$D$10,0,10*ROW('Water Data'!D192))),'Data Summary'!BX198="Yes"),OFFSET('Water Data'!$D$10,0,10*ROW('Water Data'!D192)),NA())</f>
        <v>#N/A</v>
      </c>
      <c r="J198" s="57" t="e">
        <f ca="true">+IF(AND(ISNUMBER(OFFSET('Water Data'!$E$5,0,10*ROW('Water Data'!E192))),'Data Summary'!BY198="Yes"),100-OFFSET('Water Data'!$E$5,0,10*ROW('Water Data'!E192)),NA())</f>
        <v>#N/A</v>
      </c>
      <c r="K198" s="57" t="e">
        <f ca="true">+IF(AND(ISNUMBER(OFFSET('Water Data'!$E$7,0,10*ROW('Water Data'!E192))),'Data Summary'!BZ198="Yes"),OFFSET('Water Data'!$E$7,0,10*ROW('Water Data'!E192)),NA())</f>
        <v>#N/A</v>
      </c>
      <c r="L198" s="57" t="e">
        <f ca="true">+IF(AND(ISNUMBER(OFFSET('Water Data'!$E$10,0,10*ROW('Water Data'!E192))),'Data Summary'!CA198="Yes"),OFFSET('Water Data'!$E$10,0,10*ROW('Water Data'!E192)),NA())</f>
        <v>#N/A</v>
      </c>
      <c r="M198" s="57" t="e">
        <f ca="true">+IF(AND(ISNUMBER(OFFSET('Water Data'!$F$5,0,10*ROW('Water Data'!F192))),'Data Summary'!CB198="Yes"),100-OFFSET('Water Data'!$F$5,0,10*ROW('Water Data'!F192)),NA())</f>
        <v>#N/A</v>
      </c>
      <c r="N198" s="57" t="e">
        <f ca="true">+IF(AND(ISNUMBER(OFFSET('Water Data'!$F$7,0,10*ROW('Water Data'!F192))),'Data Summary'!CC198="Yes"),OFFSET('Water Data'!$F$7,0,10*ROW('Water Data'!F192)),NA())</f>
        <v>#N/A</v>
      </c>
      <c r="O198" s="57" t="e">
        <f ca="true">+IF(AND(ISNUMBER(OFFSET('Water Data'!$F$10,0,10*ROW('Water Data'!F192))),'Data Summary'!CD198="Yes"),OFFSET('Water Data'!$F$10,0,10*ROW('Water Data'!F192)),NA())</f>
        <v>#N/A</v>
      </c>
      <c r="P198" s="57" t="e">
        <f ca="true">+IF(AND(ISNUMBER(OFFSET('Water Data'!$G$5,0,10*ROW('Water Data'!G192))),'Data Summary'!CE198="Yes"),100-OFFSET('Water Data'!$G$5,0,10*ROW('Water Data'!G192)),NA())</f>
        <v>#N/A</v>
      </c>
      <c r="Q198" s="57" t="e">
        <f ca="true">+IF(AND(ISNUMBER(OFFSET('Water Data'!$G$7,0,10*ROW('Water Data'!G192))),'Data Summary'!CF198="Yes"),OFFSET('Water Data'!$G$7,0,10*ROW('Water Data'!G192)),NA())</f>
        <v>#N/A</v>
      </c>
      <c r="R198" s="57" t="e">
        <f ca="true">+IF(AND(ISNUMBER(OFFSET('Water Data'!$G$10,0,10*ROW('Water Data'!G192))),'Data Summary'!CG198="Yes"),OFFSET('Water Data'!$G$10,0,10*ROW('Water Data'!G192)),NA())</f>
        <v>#N/A</v>
      </c>
      <c r="S198" s="57" t="e">
        <f ca="true">+IF(AND(ISNUMBER(OFFSET('Water Data'!$H$5,0,10*ROW('Water Data'!H192))),'Data Summary'!CH198="Yes"),100-OFFSET('Water Data'!$H$5,0,10*ROW('Water Data'!H192)),NA())</f>
        <v>#N/A</v>
      </c>
      <c r="T198" s="57" t="e">
        <f ca="true">+IF(AND(ISNUMBER(OFFSET('Water Data'!$H$7,0,10*ROW('Water Data'!H192))),'Data Summary'!CI198="Yes"),OFFSET('Water Data'!$H$7,0,10*ROW('Water Data'!H192)),NA())</f>
        <v>#N/A</v>
      </c>
      <c r="U198" s="57" t="e">
        <f ca="true">+IF(AND(ISNUMBER(OFFSET('Water Data'!$H$10,0,10*ROW('Water Data'!H192))),'Data Summary'!CJ198="Yes"),OFFSET('Water Data'!$H$10,0,10*ROW('Water Data'!H192)),NA())</f>
        <v>#N/A</v>
      </c>
      <c r="V198" s="103" t="e">
        <f ca="true">+IF(AND(ISNUMBER(OFFSET('Sanitation Data'!$C$5,0,10*ROW('Sanitation Data'!C192))),'Data Summary'!CK198="Yes"),100-OFFSET('Sanitation Data'!$C$5,0,10*ROW('Sanitation Data'!C192)),NA())</f>
        <v>#N/A</v>
      </c>
      <c r="W198" s="103" t="e">
        <f ca="true">+IF(AND(ISNUMBER(OFFSET('Sanitation Data'!$C$7,0,10*ROW('Sanitation Data'!C192))),'Data Summary'!CL198="Yes"),OFFSET('Sanitation Data'!$C$7,0,10*ROW('Sanitation Data'!C192)),NA())</f>
        <v>#N/A</v>
      </c>
      <c r="X198" s="103" t="e">
        <f ca="true">+IF(AND(ISNUMBER(OFFSET('Sanitation Data'!$C$11,0,10*ROW('Sanitation Data'!C192))),'Data Summary'!CM198="Yes"),OFFSET('Sanitation Data'!$C$11,0,10*ROW('Sanitation Data'!C192)),NA())</f>
        <v>#N/A</v>
      </c>
      <c r="Y198" s="103" t="e">
        <f ca="true">+IF(AND(ISNUMBER(OFFSET('Sanitation Data'!$C$12,0,10*ROW('Sanitation Data'!C192))),'Data Summary'!CN198="Yes"),OFFSET('Sanitation Data'!$C$12,0,10*ROW('Sanitation Data'!C192)),NA())</f>
        <v>#N/A</v>
      </c>
      <c r="Z198" s="103" t="e">
        <f ca="true">+IF(AND(ISNUMBER(OFFSET('Sanitation Data'!$C$13,0,10*ROW('Sanitation Data'!C192))),'Data Summary'!CO198="Yes"),OFFSET('Sanitation Data'!$C$13,0,10*ROW('Sanitation Data'!C192)),NA())</f>
        <v>#N/A</v>
      </c>
      <c r="AA198" s="103" t="e">
        <f ca="true">+IF(AND(ISNUMBER(OFFSET('Sanitation Data'!$D$5,0,10*ROW('Sanitation Data'!D192))),'Data Summary'!CP198="Yes"),100-OFFSET('Sanitation Data'!$D$5,0,10*ROW('Sanitation Data'!D192)),NA())</f>
        <v>#N/A</v>
      </c>
      <c r="AB198" s="103" t="e">
        <f ca="true">+IF(AND(ISNUMBER(OFFSET('Sanitation Data'!$D$7,0,10*ROW('Sanitation Data'!D192))),'Data Summary'!CQ198="Yes"),OFFSET('Sanitation Data'!$D$7,0,10*ROW('Sanitation Data'!D192)),NA())</f>
        <v>#N/A</v>
      </c>
      <c r="AC198" s="103" t="e">
        <f ca="true">+IF(AND(ISNUMBER(OFFSET('Sanitation Data'!$D$11,0,10*ROW('Sanitation Data'!D192))),'Data Summary'!CR198="Yes"),OFFSET('Sanitation Data'!$D$11,0,10*ROW('Sanitation Data'!D192)),NA())</f>
        <v>#N/A</v>
      </c>
      <c r="AD198" s="103" t="e">
        <f ca="true">+IF(AND(ISNUMBER(OFFSET('Sanitation Data'!$D$12,0,10*ROW('Sanitation Data'!D192))),'Data Summary'!CS198="Yes"),OFFSET('Sanitation Data'!$D$12,0,10*ROW('Sanitation Data'!D192)),NA())</f>
        <v>#N/A</v>
      </c>
      <c r="AE198" s="103" t="e">
        <f ca="true">+IF(AND(ISNUMBER(OFFSET('Sanitation Data'!$D$13,0,10*ROW('Sanitation Data'!D192))),'Data Summary'!CT198="Yes"),OFFSET('Sanitation Data'!$D$13,0,10*ROW('Sanitation Data'!D192)),NA())</f>
        <v>#N/A</v>
      </c>
      <c r="AF198" s="103" t="e">
        <f ca="true">+IF(AND(ISNUMBER(OFFSET('Sanitation Data'!$E$5,0,10*ROW('Sanitation Data'!E192))),'Data Summary'!CU198="Yes"),100-OFFSET('Sanitation Data'!$E$5,0,10*ROW('Sanitation Data'!E192)),NA())</f>
        <v>#N/A</v>
      </c>
      <c r="AG198" s="103" t="e">
        <f ca="true">+IF(AND(ISNUMBER(OFFSET('Sanitation Data'!$E$7,0,10*ROW('Sanitation Data'!E192))),'Data Summary'!CV198="Yes"),OFFSET('Sanitation Data'!$E$7,0,10*ROW('Sanitation Data'!E192)),NA())</f>
        <v>#N/A</v>
      </c>
      <c r="AH198" s="103" t="e">
        <f ca="true">+IF(AND(ISNUMBER(OFFSET('Sanitation Data'!$E$11,0,10*ROW('Sanitation Data'!E192))),'Data Summary'!CW198="Yes"),OFFSET('Sanitation Data'!$E$11,0,10*ROW('Sanitation Data'!E192)),NA())</f>
        <v>#N/A</v>
      </c>
      <c r="AI198" s="103" t="e">
        <f ca="true">+IF(AND(ISNUMBER(OFFSET('Sanitation Data'!$E$12,0,10*ROW('Sanitation Data'!E192))),'Data Summary'!CX198="Yes"),OFFSET('Sanitation Data'!$E$12,0,10*ROW('Sanitation Data'!E192)),NA())</f>
        <v>#N/A</v>
      </c>
      <c r="AJ198" s="103" t="e">
        <f ca="true">+IF(AND(ISNUMBER(OFFSET('Sanitation Data'!$E$13,0,10*ROW('Sanitation Data'!E192))),'Data Summary'!CY198="Yes"),OFFSET('Sanitation Data'!$E$13,0,10*ROW('Sanitation Data'!E192)),NA())</f>
        <v>#N/A</v>
      </c>
      <c r="AK198" s="103" t="e">
        <f ca="true">+IF(AND(ISNUMBER(OFFSET('Sanitation Data'!$F$5,0,10*ROW('Sanitation Data'!F192))),'Data Summary'!CZ198="Yes"),100-OFFSET('Sanitation Data'!$F$5,0,10*ROW('Sanitation Data'!F192)),NA())</f>
        <v>#N/A</v>
      </c>
      <c r="AL198" s="103" t="e">
        <f ca="true">+IF(AND(ISNUMBER(OFFSET('Sanitation Data'!$F$7,0,10*ROW('Sanitation Data'!F192))),'Data Summary'!DA198="Yes"),OFFSET('Sanitation Data'!$F$7,0,10*ROW('Sanitation Data'!F192)),NA())</f>
        <v>#N/A</v>
      </c>
      <c r="AM198" s="103" t="e">
        <f ca="true">+IF(AND(ISNUMBER(OFFSET('Sanitation Data'!$F$11,0,10*ROW('Sanitation Data'!F192))),'Data Summary'!DB198="Yes"),OFFSET('Sanitation Data'!$F$11,0,10*ROW('Sanitation Data'!F192)),NA())</f>
        <v>#N/A</v>
      </c>
      <c r="AN198" s="103" t="e">
        <f ca="true">+IF(AND(ISNUMBER(OFFSET('Sanitation Data'!$F$12,0,10*ROW('Sanitation Data'!F192))),'Data Summary'!DC198="Yes"),OFFSET('Sanitation Data'!$F$12,0,10*ROW('Sanitation Data'!F192)),NA())</f>
        <v>#N/A</v>
      </c>
      <c r="AO198" s="103" t="e">
        <f ca="true">+IF(AND(ISNUMBER(OFFSET('Sanitation Data'!$F$13,0,10*ROW('Sanitation Data'!F192))),'Data Summary'!DD198="Yes"),OFFSET('Sanitation Data'!$F$13,0,10*ROW('Sanitation Data'!F192)),NA())</f>
        <v>#N/A</v>
      </c>
      <c r="AP198" s="103" t="e">
        <f ca="true">+IF(AND(ISNUMBER(OFFSET('Sanitation Data'!$G$5,0,10*ROW('Sanitation Data'!G192))),'Data Summary'!DE198="Yes"),100-OFFSET('Sanitation Data'!$G$5,0,10*ROW('Sanitation Data'!G192)),NA())</f>
        <v>#N/A</v>
      </c>
      <c r="AQ198" s="103" t="e">
        <f ca="true">+IF(AND(ISNUMBER(OFFSET('Sanitation Data'!$G$7,0,10*ROW('Sanitation Data'!G192))),'Data Summary'!DF198="Yes"),OFFSET('Sanitation Data'!$G$7,0,10*ROW('Sanitation Data'!G192)),NA())</f>
        <v>#N/A</v>
      </c>
      <c r="AR198" s="103" t="e">
        <f ca="true">+IF(AND(ISNUMBER(OFFSET('Sanitation Data'!$G$11,0,10*ROW('Sanitation Data'!G192))),'Data Summary'!DG198="Yes"),OFFSET('Sanitation Data'!$G$11,0,10*ROW('Sanitation Data'!G192)),NA())</f>
        <v>#N/A</v>
      </c>
      <c r="AS198" s="103" t="e">
        <f ca="true">+IF(AND(ISNUMBER(OFFSET('Sanitation Data'!$G$12,0,10*ROW('Sanitation Data'!G192))),'Data Summary'!DH198="Yes"),OFFSET('Sanitation Data'!$G$12,0,10*ROW('Sanitation Data'!G192)),NA())</f>
        <v>#N/A</v>
      </c>
      <c r="AT198" s="103" t="e">
        <f ca="true">+IF(AND(ISNUMBER(OFFSET('Sanitation Data'!$G$13,0,10*ROW('Sanitation Data'!G192))),'Data Summary'!DI198="Yes"),OFFSET('Sanitation Data'!$G$13,0,10*ROW('Sanitation Data'!G192)),NA())</f>
        <v>#N/A</v>
      </c>
      <c r="AU198" s="103" t="e">
        <f ca="true">+IF(AND(ISNUMBER(OFFSET('Sanitation Data'!$H$5,0,10*ROW('Sanitation Data'!H192))),'Data Summary'!DJ198="Yes"),100-OFFSET('Sanitation Data'!$H$5,0,10*ROW('Sanitation Data'!H192)),NA())</f>
        <v>#N/A</v>
      </c>
      <c r="AV198" s="103" t="e">
        <f ca="true">+IF(AND(ISNUMBER(OFFSET('Sanitation Data'!$H$7,0,10*ROW('Sanitation Data'!H192))),'Data Summary'!DK198="Yes"),OFFSET('Sanitation Data'!$H$7,0,10*ROW('Sanitation Data'!H192)),NA())</f>
        <v>#N/A</v>
      </c>
      <c r="AW198" s="103" t="e">
        <f ca="true">+IF(AND(ISNUMBER(OFFSET('Sanitation Data'!$H$11,0,10*ROW('Sanitation Data'!H192))),'Data Summary'!DL198="Yes"),OFFSET('Sanitation Data'!$H$11,0,10*ROW('Sanitation Data'!H192)),NA())</f>
        <v>#N/A</v>
      </c>
      <c r="AX198" s="103" t="e">
        <f ca="true">+IF(AND(ISNUMBER(OFFSET('Sanitation Data'!$H$12,0,10*ROW('Sanitation Data'!H192))),'Data Summary'!DM198="Yes"),OFFSET('Sanitation Data'!$H$12,0,10*ROW('Sanitation Data'!H192)),NA())</f>
        <v>#N/A</v>
      </c>
      <c r="AY198" s="103" t="e">
        <f ca="true">+IF(AND(ISNUMBER(OFFSET('Sanitation Data'!$H$13,0,10*ROW('Sanitation Data'!H192))),'Data Summary'!DN198="Yes"),OFFSET('Sanitation Data'!$H$13,0,10*ROW('Sanitation Data'!H192)),NA())</f>
        <v>#N/A</v>
      </c>
      <c r="AZ198" s="108" t="e">
        <f ca="true">+IF(AND(ISNUMBER(OFFSET('Hygiene Data'!$C$6,0,10*ROW('Hygiene Data'!C192))),'Data Summary'!DO198="Yes"),OFFSET('Hygiene Data'!$C$6,0,10*ROW('Hygiene Data'!C192)),NA())</f>
        <v>#N/A</v>
      </c>
      <c r="BA198" s="108" t="e">
        <f ca="true">+IF(AND(ISNUMBER(OFFSET('Hygiene Data'!$C$8,0,10*ROW('Hygiene Data'!C192))),'Data Summary'!DP198="Yes"),OFFSET('Hygiene Data'!$C$8,0,10*ROW('Hygiene Data'!C192)),NA())</f>
        <v>#N/A</v>
      </c>
      <c r="BB198" s="108" t="e">
        <f ca="true">+IF(AND(ISNUMBER(OFFSET('Hygiene Data'!$C$10,0,10*ROW('Hygiene Data'!C192))),'Data Summary'!DQ198="Yes"),OFFSET('Hygiene Data'!$C$10,0,10*ROW('Hygiene Data'!C192)),NA())</f>
        <v>#N/A</v>
      </c>
      <c r="BC198" s="108" t="e">
        <f ca="true">+IF(AND(ISNUMBER(OFFSET('Hygiene Data'!$D$6,0,10*ROW('Hygiene Data'!D192))),'Data Summary'!DR198="Yes"),OFFSET('Hygiene Data'!$D$6,0,10*ROW('Hygiene Data'!D192)),NA())</f>
        <v>#N/A</v>
      </c>
      <c r="BD198" s="108" t="e">
        <f ca="true">+IF(AND(ISNUMBER(OFFSET('Hygiene Data'!$D$8,0,10*ROW('Hygiene Data'!D192))),'Data Summary'!DS198="Yes"),OFFSET('Hygiene Data'!$D$8,0,10*ROW('Hygiene Data'!D192)),NA())</f>
        <v>#N/A</v>
      </c>
      <c r="BE198" s="108" t="e">
        <f ca="true">+IF(AND(ISNUMBER(OFFSET('Hygiene Data'!$D$10,0,10*ROW('Hygiene Data'!D192))),'Data Summary'!DT198="Yes"),OFFSET('Hygiene Data'!$D$10,0,10*ROW('Hygiene Data'!D192)),NA())</f>
        <v>#N/A</v>
      </c>
      <c r="BF198" s="108" t="e">
        <f ca="true">+IF(AND(ISNUMBER(OFFSET('Hygiene Data'!$E$6,0,10*ROW('Hygiene Data'!E192))),'Data Summary'!DU198="Yes"),OFFSET('Hygiene Data'!$E$6,0,10*ROW('Hygiene Data'!E192)),NA())</f>
        <v>#N/A</v>
      </c>
      <c r="BG198" s="108" t="e">
        <f ca="true">+IF(AND(ISNUMBER(OFFSET('Hygiene Data'!$E$8,0,10*ROW('Hygiene Data'!E192))),'Data Summary'!DV198="Yes"),OFFSET('Hygiene Data'!$E$8,0,10*ROW('Hygiene Data'!E192)),NA())</f>
        <v>#N/A</v>
      </c>
      <c r="BH198" s="108" t="e">
        <f ca="true">+IF(AND(ISNUMBER(OFFSET('Hygiene Data'!$E$10,0,10*ROW('Hygiene Data'!E192))),'Data Summary'!DW198="Yes"),OFFSET('Hygiene Data'!$E$10,0,10*ROW('Hygiene Data'!E192)),NA())</f>
        <v>#N/A</v>
      </c>
      <c r="BI198" s="108" t="e">
        <f ca="true">+IF(AND(ISNUMBER(OFFSET('Hygiene Data'!$F$6,0,10*ROW('Hygiene Data'!F192))),'Data Summary'!DX198="Yes"),OFFSET('Hygiene Data'!$F$6,0,10*ROW('Hygiene Data'!F192)),NA())</f>
        <v>#N/A</v>
      </c>
      <c r="BJ198" s="108" t="e">
        <f ca="true">+IF(AND(ISNUMBER(OFFSET('Hygiene Data'!$F$8,0,10*ROW('Hygiene Data'!F192))),'Data Summary'!DY198="Yes"),OFFSET('Hygiene Data'!$F$8,0,10*ROW('Hygiene Data'!F192)),NA())</f>
        <v>#N/A</v>
      </c>
      <c r="BK198" s="108" t="e">
        <f ca="true">+IF(AND(ISNUMBER(OFFSET('Hygiene Data'!$F$10,0,10*ROW('Hygiene Data'!F192))),'Data Summary'!DZ198="Yes"),OFFSET('Hygiene Data'!$F$10,0,10*ROW('Hygiene Data'!F192)),NA())</f>
        <v>#N/A</v>
      </c>
      <c r="BL198" s="108" t="e">
        <f ca="true">+IF(AND(ISNUMBER(OFFSET('Hygiene Data'!$G$6,0,10*ROW('Hygiene Data'!G192))),'Data Summary'!EA198="Yes"),OFFSET('Hygiene Data'!$G$6,0,10*ROW('Hygiene Data'!G192)),NA())</f>
        <v>#N/A</v>
      </c>
      <c r="BM198" s="108" t="e">
        <f ca="true">+IF(AND(ISNUMBER(OFFSET('Hygiene Data'!$G$8,0,10*ROW('Hygiene Data'!G192))),'Data Summary'!EB198="Yes"),OFFSET('Hygiene Data'!$G$8,0,10*ROW('Hygiene Data'!G192)),NA())</f>
        <v>#N/A</v>
      </c>
      <c r="BN198" s="108" t="e">
        <f ca="true">+IF(AND(ISNUMBER(OFFSET('Hygiene Data'!$G$10,0,10*ROW('Hygiene Data'!G192))),'Data Summary'!EC198="Yes"),OFFSET('Hygiene Data'!$G$10,0,10*ROW('Hygiene Data'!G192)),NA())</f>
        <v>#N/A</v>
      </c>
      <c r="BO198" s="108" t="e">
        <f ca="true">+IF(AND(ISNUMBER(OFFSET('Hygiene Data'!$H$6,0,10*ROW('Hygiene Data'!H192))),'Data Summary'!ED198="Yes"),OFFSET('Hygiene Data'!$H$6,0,10*ROW('Hygiene Data'!H192)),NA())</f>
        <v>#N/A</v>
      </c>
      <c r="BP198" s="108" t="e">
        <f ca="true">+IF(AND(ISNUMBER(OFFSET('Hygiene Data'!$H$8,0,10*ROW('Hygiene Data'!H192))),'Data Summary'!EE198="Yes"),OFFSET('Hygiene Data'!$H$8,0,10*ROW('Hygiene Data'!H192)),NA())</f>
        <v>#N/A</v>
      </c>
      <c r="BQ198" s="108" t="e">
        <f ca="true">+IF(AND(ISNUMBER(OFFSET('Hygiene Data'!$H$10,0,10*ROW('Hygiene Data'!H192))),'Data Summary'!EF198="Yes"),OFFSET('Hygiene Data'!$H$10,0,10*ROW('Hygiene Data'!H192)),NA())</f>
        <v>#N/A</v>
      </c>
    </row>
    <row r="199" x14ac:dyDescent="0.2">
      <c r="A199" s="56" t="e">
        <f ca="true">+IF(OFFSET('Water Data'!$B$1,0,10*ROW('Water Data'!B193))="",NA(),OFFSET('Water Data'!$B$1,0,10*ROW('Water Data'!B193)))</f>
        <v>#N/A</v>
      </c>
      <c r="B199" s="56" t="e">
        <f ca="true">+IF(OFFSET('Water Data'!$A$3,0,10*ROW('Water Data'!A196))="",NA(),OFFSET('Water Data'!$A$3,0,10*ROW('Water Data'!A196)))</f>
        <v>#N/A</v>
      </c>
      <c r="C199" s="56" t="e">
        <f ca="true">+IF(OFFSET('Water Data'!$C$3,0,10*ROW('Water Data'!C196))="",NA(),OFFSET('Water Data'!$C$3,0,10*ROW('Water Data'!C196)))</f>
        <v>#N/A</v>
      </c>
      <c r="D199" s="57" t="e">
        <f ca="true">+IF(AND(ISNUMBER(OFFSET('Water Data'!$C$5,0,10*ROW('Water Data'!C193))),'Data Summary'!BS199="Yes"),100-OFFSET('Water Data'!$C$5,0,10*ROW('Water Data'!C193)),NA())</f>
        <v>#N/A</v>
      </c>
      <c r="E199" s="57" t="e">
        <f ca="true">+IF(AND(ISNUMBER(OFFSET('Water Data'!$C$7,0,10*ROW('Water Data'!C193))),'Data Summary'!BT199="Yes"),OFFSET('Water Data'!$C$7,0,10*ROW('Water Data'!C193)),NA())</f>
        <v>#N/A</v>
      </c>
      <c r="F199" s="57" t="e">
        <f ca="true">+IF(AND(ISNUMBER(OFFSET('Water Data'!$C$10,0,10*ROW('Water Data'!C193))),'Data Summary'!BU199="Yes"),OFFSET('Water Data'!$C$10,0,10*ROW('Water Data'!C193)),NA())</f>
        <v>#N/A</v>
      </c>
      <c r="G199" s="57" t="e">
        <f ca="true">+IF(AND(ISNUMBER(OFFSET('Water Data'!$D$5,0,10*ROW('Water Data'!D193))),'Data Summary'!BV199="Yes"),100-OFFSET('Water Data'!$D$5,0,10*ROW('Water Data'!D193)),NA())</f>
        <v>#N/A</v>
      </c>
      <c r="H199" s="57" t="e">
        <f ca="true">+IF(AND(ISNUMBER(OFFSET('Water Data'!$D$7,0,10*ROW('Water Data'!D193))),'Data Summary'!BW199="Yes"),OFFSET('Water Data'!$D$7,0,10*ROW('Water Data'!D193)),NA())</f>
        <v>#N/A</v>
      </c>
      <c r="I199" s="57" t="e">
        <f ca="true">+IF(AND(ISNUMBER(OFFSET('Water Data'!$D$10,0,10*ROW('Water Data'!D193))),'Data Summary'!BX199="Yes"),OFFSET('Water Data'!$D$10,0,10*ROW('Water Data'!D193)),NA())</f>
        <v>#N/A</v>
      </c>
      <c r="J199" s="57" t="e">
        <f ca="true">+IF(AND(ISNUMBER(OFFSET('Water Data'!$E$5,0,10*ROW('Water Data'!E193))),'Data Summary'!BY199="Yes"),100-OFFSET('Water Data'!$E$5,0,10*ROW('Water Data'!E193)),NA())</f>
        <v>#N/A</v>
      </c>
      <c r="K199" s="57" t="e">
        <f ca="true">+IF(AND(ISNUMBER(OFFSET('Water Data'!$E$7,0,10*ROW('Water Data'!E193))),'Data Summary'!BZ199="Yes"),OFFSET('Water Data'!$E$7,0,10*ROW('Water Data'!E193)),NA())</f>
        <v>#N/A</v>
      </c>
      <c r="L199" s="57" t="e">
        <f ca="true">+IF(AND(ISNUMBER(OFFSET('Water Data'!$E$10,0,10*ROW('Water Data'!E193))),'Data Summary'!CA199="Yes"),OFFSET('Water Data'!$E$10,0,10*ROW('Water Data'!E193)),NA())</f>
        <v>#N/A</v>
      </c>
      <c r="M199" s="57" t="e">
        <f ca="true">+IF(AND(ISNUMBER(OFFSET('Water Data'!$F$5,0,10*ROW('Water Data'!F193))),'Data Summary'!CB199="Yes"),100-OFFSET('Water Data'!$F$5,0,10*ROW('Water Data'!F193)),NA())</f>
        <v>#N/A</v>
      </c>
      <c r="N199" s="57" t="e">
        <f ca="true">+IF(AND(ISNUMBER(OFFSET('Water Data'!$F$7,0,10*ROW('Water Data'!F193))),'Data Summary'!CC199="Yes"),OFFSET('Water Data'!$F$7,0,10*ROW('Water Data'!F193)),NA())</f>
        <v>#N/A</v>
      </c>
      <c r="O199" s="57" t="e">
        <f ca="true">+IF(AND(ISNUMBER(OFFSET('Water Data'!$F$10,0,10*ROW('Water Data'!F193))),'Data Summary'!CD199="Yes"),OFFSET('Water Data'!$F$10,0,10*ROW('Water Data'!F193)),NA())</f>
        <v>#N/A</v>
      </c>
      <c r="P199" s="57" t="e">
        <f ca="true">+IF(AND(ISNUMBER(OFFSET('Water Data'!$G$5,0,10*ROW('Water Data'!G193))),'Data Summary'!CE199="Yes"),100-OFFSET('Water Data'!$G$5,0,10*ROW('Water Data'!G193)),NA())</f>
        <v>#N/A</v>
      </c>
      <c r="Q199" s="57" t="e">
        <f ca="true">+IF(AND(ISNUMBER(OFFSET('Water Data'!$G$7,0,10*ROW('Water Data'!G193))),'Data Summary'!CF199="Yes"),OFFSET('Water Data'!$G$7,0,10*ROW('Water Data'!G193)),NA())</f>
        <v>#N/A</v>
      </c>
      <c r="R199" s="57" t="e">
        <f ca="true">+IF(AND(ISNUMBER(OFFSET('Water Data'!$G$10,0,10*ROW('Water Data'!G193))),'Data Summary'!CG199="Yes"),OFFSET('Water Data'!$G$10,0,10*ROW('Water Data'!G193)),NA())</f>
        <v>#N/A</v>
      </c>
      <c r="S199" s="57" t="e">
        <f ca="true">+IF(AND(ISNUMBER(OFFSET('Water Data'!$H$5,0,10*ROW('Water Data'!H193))),'Data Summary'!CH199="Yes"),100-OFFSET('Water Data'!$H$5,0,10*ROW('Water Data'!H193)),NA())</f>
        <v>#N/A</v>
      </c>
      <c r="T199" s="57" t="e">
        <f ca="true">+IF(AND(ISNUMBER(OFFSET('Water Data'!$H$7,0,10*ROW('Water Data'!H193))),'Data Summary'!CI199="Yes"),OFFSET('Water Data'!$H$7,0,10*ROW('Water Data'!H193)),NA())</f>
        <v>#N/A</v>
      </c>
      <c r="U199" s="57" t="e">
        <f ca="true">+IF(AND(ISNUMBER(OFFSET('Water Data'!$H$10,0,10*ROW('Water Data'!H193))),'Data Summary'!CJ199="Yes"),OFFSET('Water Data'!$H$10,0,10*ROW('Water Data'!H193)),NA())</f>
        <v>#N/A</v>
      </c>
      <c r="V199" s="103" t="e">
        <f ca="true">+IF(AND(ISNUMBER(OFFSET('Sanitation Data'!$C$5,0,10*ROW('Sanitation Data'!C193))),'Data Summary'!CK199="Yes"),100-OFFSET('Sanitation Data'!$C$5,0,10*ROW('Sanitation Data'!C193)),NA())</f>
        <v>#N/A</v>
      </c>
      <c r="W199" s="103" t="e">
        <f ca="true">+IF(AND(ISNUMBER(OFFSET('Sanitation Data'!$C$7,0,10*ROW('Sanitation Data'!C193))),'Data Summary'!CL199="Yes"),OFFSET('Sanitation Data'!$C$7,0,10*ROW('Sanitation Data'!C193)),NA())</f>
        <v>#N/A</v>
      </c>
      <c r="X199" s="103" t="e">
        <f ca="true">+IF(AND(ISNUMBER(OFFSET('Sanitation Data'!$C$11,0,10*ROW('Sanitation Data'!C193))),'Data Summary'!CM199="Yes"),OFFSET('Sanitation Data'!$C$11,0,10*ROW('Sanitation Data'!C193)),NA())</f>
        <v>#N/A</v>
      </c>
      <c r="Y199" s="103" t="e">
        <f ca="true">+IF(AND(ISNUMBER(OFFSET('Sanitation Data'!$C$12,0,10*ROW('Sanitation Data'!C193))),'Data Summary'!CN199="Yes"),OFFSET('Sanitation Data'!$C$12,0,10*ROW('Sanitation Data'!C193)),NA())</f>
        <v>#N/A</v>
      </c>
      <c r="Z199" s="103" t="e">
        <f ca="true">+IF(AND(ISNUMBER(OFFSET('Sanitation Data'!$C$13,0,10*ROW('Sanitation Data'!C193))),'Data Summary'!CO199="Yes"),OFFSET('Sanitation Data'!$C$13,0,10*ROW('Sanitation Data'!C193)),NA())</f>
        <v>#N/A</v>
      </c>
      <c r="AA199" s="103" t="e">
        <f ca="true">+IF(AND(ISNUMBER(OFFSET('Sanitation Data'!$D$5,0,10*ROW('Sanitation Data'!D193))),'Data Summary'!CP199="Yes"),100-OFFSET('Sanitation Data'!$D$5,0,10*ROW('Sanitation Data'!D193)),NA())</f>
        <v>#N/A</v>
      </c>
      <c r="AB199" s="103" t="e">
        <f ca="true">+IF(AND(ISNUMBER(OFFSET('Sanitation Data'!$D$7,0,10*ROW('Sanitation Data'!D193))),'Data Summary'!CQ199="Yes"),OFFSET('Sanitation Data'!$D$7,0,10*ROW('Sanitation Data'!D193)),NA())</f>
        <v>#N/A</v>
      </c>
      <c r="AC199" s="103" t="e">
        <f ca="true">+IF(AND(ISNUMBER(OFFSET('Sanitation Data'!$D$11,0,10*ROW('Sanitation Data'!D193))),'Data Summary'!CR199="Yes"),OFFSET('Sanitation Data'!$D$11,0,10*ROW('Sanitation Data'!D193)),NA())</f>
        <v>#N/A</v>
      </c>
      <c r="AD199" s="103" t="e">
        <f ca="true">+IF(AND(ISNUMBER(OFFSET('Sanitation Data'!$D$12,0,10*ROW('Sanitation Data'!D193))),'Data Summary'!CS199="Yes"),OFFSET('Sanitation Data'!$D$12,0,10*ROW('Sanitation Data'!D193)),NA())</f>
        <v>#N/A</v>
      </c>
      <c r="AE199" s="103" t="e">
        <f ca="true">+IF(AND(ISNUMBER(OFFSET('Sanitation Data'!$D$13,0,10*ROW('Sanitation Data'!D193))),'Data Summary'!CT199="Yes"),OFFSET('Sanitation Data'!$D$13,0,10*ROW('Sanitation Data'!D193)),NA())</f>
        <v>#N/A</v>
      </c>
      <c r="AF199" s="103" t="e">
        <f ca="true">+IF(AND(ISNUMBER(OFFSET('Sanitation Data'!$E$5,0,10*ROW('Sanitation Data'!E193))),'Data Summary'!CU199="Yes"),100-OFFSET('Sanitation Data'!$E$5,0,10*ROW('Sanitation Data'!E193)),NA())</f>
        <v>#N/A</v>
      </c>
      <c r="AG199" s="103" t="e">
        <f ca="true">+IF(AND(ISNUMBER(OFFSET('Sanitation Data'!$E$7,0,10*ROW('Sanitation Data'!E193))),'Data Summary'!CV199="Yes"),OFFSET('Sanitation Data'!$E$7,0,10*ROW('Sanitation Data'!E193)),NA())</f>
        <v>#N/A</v>
      </c>
      <c r="AH199" s="103" t="e">
        <f ca="true">+IF(AND(ISNUMBER(OFFSET('Sanitation Data'!$E$11,0,10*ROW('Sanitation Data'!E193))),'Data Summary'!CW199="Yes"),OFFSET('Sanitation Data'!$E$11,0,10*ROW('Sanitation Data'!E193)),NA())</f>
        <v>#N/A</v>
      </c>
      <c r="AI199" s="103" t="e">
        <f ca="true">+IF(AND(ISNUMBER(OFFSET('Sanitation Data'!$E$12,0,10*ROW('Sanitation Data'!E193))),'Data Summary'!CX199="Yes"),OFFSET('Sanitation Data'!$E$12,0,10*ROW('Sanitation Data'!E193)),NA())</f>
        <v>#N/A</v>
      </c>
      <c r="AJ199" s="103" t="e">
        <f ca="true">+IF(AND(ISNUMBER(OFFSET('Sanitation Data'!$E$13,0,10*ROW('Sanitation Data'!E193))),'Data Summary'!CY199="Yes"),OFFSET('Sanitation Data'!$E$13,0,10*ROW('Sanitation Data'!E193)),NA())</f>
        <v>#N/A</v>
      </c>
      <c r="AK199" s="103" t="e">
        <f ca="true">+IF(AND(ISNUMBER(OFFSET('Sanitation Data'!$F$5,0,10*ROW('Sanitation Data'!F193))),'Data Summary'!CZ199="Yes"),100-OFFSET('Sanitation Data'!$F$5,0,10*ROW('Sanitation Data'!F193)),NA())</f>
        <v>#N/A</v>
      </c>
      <c r="AL199" s="103" t="e">
        <f ca="true">+IF(AND(ISNUMBER(OFFSET('Sanitation Data'!$F$7,0,10*ROW('Sanitation Data'!F193))),'Data Summary'!DA199="Yes"),OFFSET('Sanitation Data'!$F$7,0,10*ROW('Sanitation Data'!F193)),NA())</f>
        <v>#N/A</v>
      </c>
      <c r="AM199" s="103" t="e">
        <f ca="true">+IF(AND(ISNUMBER(OFFSET('Sanitation Data'!$F$11,0,10*ROW('Sanitation Data'!F193))),'Data Summary'!DB199="Yes"),OFFSET('Sanitation Data'!$F$11,0,10*ROW('Sanitation Data'!F193)),NA())</f>
        <v>#N/A</v>
      </c>
      <c r="AN199" s="103" t="e">
        <f ca="true">+IF(AND(ISNUMBER(OFFSET('Sanitation Data'!$F$12,0,10*ROW('Sanitation Data'!F193))),'Data Summary'!DC199="Yes"),OFFSET('Sanitation Data'!$F$12,0,10*ROW('Sanitation Data'!F193)),NA())</f>
        <v>#N/A</v>
      </c>
      <c r="AO199" s="103" t="e">
        <f ca="true">+IF(AND(ISNUMBER(OFFSET('Sanitation Data'!$F$13,0,10*ROW('Sanitation Data'!F193))),'Data Summary'!DD199="Yes"),OFFSET('Sanitation Data'!$F$13,0,10*ROW('Sanitation Data'!F193)),NA())</f>
        <v>#N/A</v>
      </c>
      <c r="AP199" s="103" t="e">
        <f ca="true">+IF(AND(ISNUMBER(OFFSET('Sanitation Data'!$G$5,0,10*ROW('Sanitation Data'!G193))),'Data Summary'!DE199="Yes"),100-OFFSET('Sanitation Data'!$G$5,0,10*ROW('Sanitation Data'!G193)),NA())</f>
        <v>#N/A</v>
      </c>
      <c r="AQ199" s="103" t="e">
        <f ca="true">+IF(AND(ISNUMBER(OFFSET('Sanitation Data'!$G$7,0,10*ROW('Sanitation Data'!G193))),'Data Summary'!DF199="Yes"),OFFSET('Sanitation Data'!$G$7,0,10*ROW('Sanitation Data'!G193)),NA())</f>
        <v>#N/A</v>
      </c>
      <c r="AR199" s="103" t="e">
        <f ca="true">+IF(AND(ISNUMBER(OFFSET('Sanitation Data'!$G$11,0,10*ROW('Sanitation Data'!G193))),'Data Summary'!DG199="Yes"),OFFSET('Sanitation Data'!$G$11,0,10*ROW('Sanitation Data'!G193)),NA())</f>
        <v>#N/A</v>
      </c>
      <c r="AS199" s="103" t="e">
        <f ca="true">+IF(AND(ISNUMBER(OFFSET('Sanitation Data'!$G$12,0,10*ROW('Sanitation Data'!G193))),'Data Summary'!DH199="Yes"),OFFSET('Sanitation Data'!$G$12,0,10*ROW('Sanitation Data'!G193)),NA())</f>
        <v>#N/A</v>
      </c>
      <c r="AT199" s="103" t="e">
        <f ca="true">+IF(AND(ISNUMBER(OFFSET('Sanitation Data'!$G$13,0,10*ROW('Sanitation Data'!G193))),'Data Summary'!DI199="Yes"),OFFSET('Sanitation Data'!$G$13,0,10*ROW('Sanitation Data'!G193)),NA())</f>
        <v>#N/A</v>
      </c>
      <c r="AU199" s="103" t="e">
        <f ca="true">+IF(AND(ISNUMBER(OFFSET('Sanitation Data'!$H$5,0,10*ROW('Sanitation Data'!H193))),'Data Summary'!DJ199="Yes"),100-OFFSET('Sanitation Data'!$H$5,0,10*ROW('Sanitation Data'!H193)),NA())</f>
        <v>#N/A</v>
      </c>
      <c r="AV199" s="103" t="e">
        <f ca="true">+IF(AND(ISNUMBER(OFFSET('Sanitation Data'!$H$7,0,10*ROW('Sanitation Data'!H193))),'Data Summary'!DK199="Yes"),OFFSET('Sanitation Data'!$H$7,0,10*ROW('Sanitation Data'!H193)),NA())</f>
        <v>#N/A</v>
      </c>
      <c r="AW199" s="103" t="e">
        <f ca="true">+IF(AND(ISNUMBER(OFFSET('Sanitation Data'!$H$11,0,10*ROW('Sanitation Data'!H193))),'Data Summary'!DL199="Yes"),OFFSET('Sanitation Data'!$H$11,0,10*ROW('Sanitation Data'!H193)),NA())</f>
        <v>#N/A</v>
      </c>
      <c r="AX199" s="103" t="e">
        <f ca="true">+IF(AND(ISNUMBER(OFFSET('Sanitation Data'!$H$12,0,10*ROW('Sanitation Data'!H193))),'Data Summary'!DM199="Yes"),OFFSET('Sanitation Data'!$H$12,0,10*ROW('Sanitation Data'!H193)),NA())</f>
        <v>#N/A</v>
      </c>
      <c r="AY199" s="103" t="e">
        <f ca="true">+IF(AND(ISNUMBER(OFFSET('Sanitation Data'!$H$13,0,10*ROW('Sanitation Data'!H193))),'Data Summary'!DN199="Yes"),OFFSET('Sanitation Data'!$H$13,0,10*ROW('Sanitation Data'!H193)),NA())</f>
        <v>#N/A</v>
      </c>
      <c r="AZ199" s="108" t="e">
        <f ca="true">+IF(AND(ISNUMBER(OFFSET('Hygiene Data'!$C$6,0,10*ROW('Hygiene Data'!C193))),'Data Summary'!DO199="Yes"),OFFSET('Hygiene Data'!$C$6,0,10*ROW('Hygiene Data'!C193)),NA())</f>
        <v>#N/A</v>
      </c>
      <c r="BA199" s="108" t="e">
        <f ca="true">+IF(AND(ISNUMBER(OFFSET('Hygiene Data'!$C$8,0,10*ROW('Hygiene Data'!C193))),'Data Summary'!DP199="Yes"),OFFSET('Hygiene Data'!$C$8,0,10*ROW('Hygiene Data'!C193)),NA())</f>
        <v>#N/A</v>
      </c>
      <c r="BB199" s="108" t="e">
        <f ca="true">+IF(AND(ISNUMBER(OFFSET('Hygiene Data'!$C$10,0,10*ROW('Hygiene Data'!C193))),'Data Summary'!DQ199="Yes"),OFFSET('Hygiene Data'!$C$10,0,10*ROW('Hygiene Data'!C193)),NA())</f>
        <v>#N/A</v>
      </c>
      <c r="BC199" s="108" t="e">
        <f ca="true">+IF(AND(ISNUMBER(OFFSET('Hygiene Data'!$D$6,0,10*ROW('Hygiene Data'!D193))),'Data Summary'!DR199="Yes"),OFFSET('Hygiene Data'!$D$6,0,10*ROW('Hygiene Data'!D193)),NA())</f>
        <v>#N/A</v>
      </c>
      <c r="BD199" s="108" t="e">
        <f ca="true">+IF(AND(ISNUMBER(OFFSET('Hygiene Data'!$D$8,0,10*ROW('Hygiene Data'!D193))),'Data Summary'!DS199="Yes"),OFFSET('Hygiene Data'!$D$8,0,10*ROW('Hygiene Data'!D193)),NA())</f>
        <v>#N/A</v>
      </c>
      <c r="BE199" s="108" t="e">
        <f ca="true">+IF(AND(ISNUMBER(OFFSET('Hygiene Data'!$D$10,0,10*ROW('Hygiene Data'!D193))),'Data Summary'!DT199="Yes"),OFFSET('Hygiene Data'!$D$10,0,10*ROW('Hygiene Data'!D193)),NA())</f>
        <v>#N/A</v>
      </c>
      <c r="BF199" s="108" t="e">
        <f ca="true">+IF(AND(ISNUMBER(OFFSET('Hygiene Data'!$E$6,0,10*ROW('Hygiene Data'!E193))),'Data Summary'!DU199="Yes"),OFFSET('Hygiene Data'!$E$6,0,10*ROW('Hygiene Data'!E193)),NA())</f>
        <v>#N/A</v>
      </c>
      <c r="BG199" s="108" t="e">
        <f ca="true">+IF(AND(ISNUMBER(OFFSET('Hygiene Data'!$E$8,0,10*ROW('Hygiene Data'!E193))),'Data Summary'!DV199="Yes"),OFFSET('Hygiene Data'!$E$8,0,10*ROW('Hygiene Data'!E193)),NA())</f>
        <v>#N/A</v>
      </c>
      <c r="BH199" s="108" t="e">
        <f ca="true">+IF(AND(ISNUMBER(OFFSET('Hygiene Data'!$E$10,0,10*ROW('Hygiene Data'!E193))),'Data Summary'!DW199="Yes"),OFFSET('Hygiene Data'!$E$10,0,10*ROW('Hygiene Data'!E193)),NA())</f>
        <v>#N/A</v>
      </c>
      <c r="BI199" s="108" t="e">
        <f ca="true">+IF(AND(ISNUMBER(OFFSET('Hygiene Data'!$F$6,0,10*ROW('Hygiene Data'!F193))),'Data Summary'!DX199="Yes"),OFFSET('Hygiene Data'!$F$6,0,10*ROW('Hygiene Data'!F193)),NA())</f>
        <v>#N/A</v>
      </c>
      <c r="BJ199" s="108" t="e">
        <f ca="true">+IF(AND(ISNUMBER(OFFSET('Hygiene Data'!$F$8,0,10*ROW('Hygiene Data'!F193))),'Data Summary'!DY199="Yes"),OFFSET('Hygiene Data'!$F$8,0,10*ROW('Hygiene Data'!F193)),NA())</f>
        <v>#N/A</v>
      </c>
      <c r="BK199" s="108" t="e">
        <f ca="true">+IF(AND(ISNUMBER(OFFSET('Hygiene Data'!$F$10,0,10*ROW('Hygiene Data'!F193))),'Data Summary'!DZ199="Yes"),OFFSET('Hygiene Data'!$F$10,0,10*ROW('Hygiene Data'!F193)),NA())</f>
        <v>#N/A</v>
      </c>
      <c r="BL199" s="108" t="e">
        <f ca="true">+IF(AND(ISNUMBER(OFFSET('Hygiene Data'!$G$6,0,10*ROW('Hygiene Data'!G193))),'Data Summary'!EA199="Yes"),OFFSET('Hygiene Data'!$G$6,0,10*ROW('Hygiene Data'!G193)),NA())</f>
        <v>#N/A</v>
      </c>
      <c r="BM199" s="108" t="e">
        <f ca="true">+IF(AND(ISNUMBER(OFFSET('Hygiene Data'!$G$8,0,10*ROW('Hygiene Data'!G193))),'Data Summary'!EB199="Yes"),OFFSET('Hygiene Data'!$G$8,0,10*ROW('Hygiene Data'!G193)),NA())</f>
        <v>#N/A</v>
      </c>
      <c r="BN199" s="108" t="e">
        <f ca="true">+IF(AND(ISNUMBER(OFFSET('Hygiene Data'!$G$10,0,10*ROW('Hygiene Data'!G193))),'Data Summary'!EC199="Yes"),OFFSET('Hygiene Data'!$G$10,0,10*ROW('Hygiene Data'!G193)),NA())</f>
        <v>#N/A</v>
      </c>
      <c r="BO199" s="108" t="e">
        <f ca="true">+IF(AND(ISNUMBER(OFFSET('Hygiene Data'!$H$6,0,10*ROW('Hygiene Data'!H193))),'Data Summary'!ED199="Yes"),OFFSET('Hygiene Data'!$H$6,0,10*ROW('Hygiene Data'!H193)),NA())</f>
        <v>#N/A</v>
      </c>
      <c r="BP199" s="108" t="e">
        <f ca="true">+IF(AND(ISNUMBER(OFFSET('Hygiene Data'!$H$8,0,10*ROW('Hygiene Data'!H193))),'Data Summary'!EE199="Yes"),OFFSET('Hygiene Data'!$H$8,0,10*ROW('Hygiene Data'!H193)),NA())</f>
        <v>#N/A</v>
      </c>
      <c r="BQ199" s="108" t="e">
        <f ca="true">+IF(AND(ISNUMBER(OFFSET('Hygiene Data'!$H$10,0,10*ROW('Hygiene Data'!H193))),'Data Summary'!EF199="Yes"),OFFSET('Hygiene Data'!$H$10,0,10*ROW('Hygiene Data'!H193)),NA())</f>
        <v>#N/A</v>
      </c>
    </row>
    <row r="200" x14ac:dyDescent="0.2">
      <c r="A200" s="56" t="e">
        <f ca="true">+IF(OFFSET('Water Data'!$B$1,0,10*ROW('Water Data'!B194))="",NA(),OFFSET('Water Data'!$B$1,0,10*ROW('Water Data'!B194)))</f>
        <v>#N/A</v>
      </c>
      <c r="B200" s="56" t="e">
        <f ca="true">+IF(OFFSET('Water Data'!$A$3,0,10*ROW('Water Data'!A197))="",NA(),OFFSET('Water Data'!$A$3,0,10*ROW('Water Data'!A197)))</f>
        <v>#N/A</v>
      </c>
      <c r="C200" s="56" t="e">
        <f ca="true">+IF(OFFSET('Water Data'!$C$3,0,10*ROW('Water Data'!C197))="",NA(),OFFSET('Water Data'!$C$3,0,10*ROW('Water Data'!C197)))</f>
        <v>#N/A</v>
      </c>
      <c r="D200" s="57" t="e">
        <f ca="true">+IF(AND(ISNUMBER(OFFSET('Water Data'!$C$5,0,10*ROW('Water Data'!C194))),'Data Summary'!BS200="Yes"),100-OFFSET('Water Data'!$C$5,0,10*ROW('Water Data'!C194)),NA())</f>
        <v>#N/A</v>
      </c>
      <c r="E200" s="57" t="e">
        <f ca="true">+IF(AND(ISNUMBER(OFFSET('Water Data'!$C$7,0,10*ROW('Water Data'!C194))),'Data Summary'!BT200="Yes"),OFFSET('Water Data'!$C$7,0,10*ROW('Water Data'!C194)),NA())</f>
        <v>#N/A</v>
      </c>
      <c r="F200" s="57" t="e">
        <f ca="true">+IF(AND(ISNUMBER(OFFSET('Water Data'!$C$10,0,10*ROW('Water Data'!C194))),'Data Summary'!BU200="Yes"),OFFSET('Water Data'!$C$10,0,10*ROW('Water Data'!C194)),NA())</f>
        <v>#N/A</v>
      </c>
      <c r="G200" s="57" t="e">
        <f ca="true">+IF(AND(ISNUMBER(OFFSET('Water Data'!$D$5,0,10*ROW('Water Data'!D194))),'Data Summary'!BV200="Yes"),100-OFFSET('Water Data'!$D$5,0,10*ROW('Water Data'!D194)),NA())</f>
        <v>#N/A</v>
      </c>
      <c r="H200" s="57" t="e">
        <f ca="true">+IF(AND(ISNUMBER(OFFSET('Water Data'!$D$7,0,10*ROW('Water Data'!D194))),'Data Summary'!BW200="Yes"),OFFSET('Water Data'!$D$7,0,10*ROW('Water Data'!D194)),NA())</f>
        <v>#N/A</v>
      </c>
      <c r="I200" s="57" t="e">
        <f ca="true">+IF(AND(ISNUMBER(OFFSET('Water Data'!$D$10,0,10*ROW('Water Data'!D194))),'Data Summary'!BX200="Yes"),OFFSET('Water Data'!$D$10,0,10*ROW('Water Data'!D194)),NA())</f>
        <v>#N/A</v>
      </c>
      <c r="J200" s="57" t="e">
        <f ca="true">+IF(AND(ISNUMBER(OFFSET('Water Data'!$E$5,0,10*ROW('Water Data'!E194))),'Data Summary'!BY200="Yes"),100-OFFSET('Water Data'!$E$5,0,10*ROW('Water Data'!E194)),NA())</f>
        <v>#N/A</v>
      </c>
      <c r="K200" s="57" t="e">
        <f ca="true">+IF(AND(ISNUMBER(OFFSET('Water Data'!$E$7,0,10*ROW('Water Data'!E194))),'Data Summary'!BZ200="Yes"),OFFSET('Water Data'!$E$7,0,10*ROW('Water Data'!E194)),NA())</f>
        <v>#N/A</v>
      </c>
      <c r="L200" s="57" t="e">
        <f ca="true">+IF(AND(ISNUMBER(OFFSET('Water Data'!$E$10,0,10*ROW('Water Data'!E194))),'Data Summary'!CA200="Yes"),OFFSET('Water Data'!$E$10,0,10*ROW('Water Data'!E194)),NA())</f>
        <v>#N/A</v>
      </c>
      <c r="M200" s="57" t="e">
        <f ca="true">+IF(AND(ISNUMBER(OFFSET('Water Data'!$F$5,0,10*ROW('Water Data'!F194))),'Data Summary'!CB200="Yes"),100-OFFSET('Water Data'!$F$5,0,10*ROW('Water Data'!F194)),NA())</f>
        <v>#N/A</v>
      </c>
      <c r="N200" s="57" t="e">
        <f ca="true">+IF(AND(ISNUMBER(OFFSET('Water Data'!$F$7,0,10*ROW('Water Data'!F194))),'Data Summary'!CC200="Yes"),OFFSET('Water Data'!$F$7,0,10*ROW('Water Data'!F194)),NA())</f>
        <v>#N/A</v>
      </c>
      <c r="O200" s="57" t="e">
        <f ca="true">+IF(AND(ISNUMBER(OFFSET('Water Data'!$F$10,0,10*ROW('Water Data'!F194))),'Data Summary'!CD200="Yes"),OFFSET('Water Data'!$F$10,0,10*ROW('Water Data'!F194)),NA())</f>
        <v>#N/A</v>
      </c>
      <c r="P200" s="57" t="e">
        <f ca="true">+IF(AND(ISNUMBER(OFFSET('Water Data'!$G$5,0,10*ROW('Water Data'!G194))),'Data Summary'!CE200="Yes"),100-OFFSET('Water Data'!$G$5,0,10*ROW('Water Data'!G194)),NA())</f>
        <v>#N/A</v>
      </c>
      <c r="Q200" s="57" t="e">
        <f ca="true">+IF(AND(ISNUMBER(OFFSET('Water Data'!$G$7,0,10*ROW('Water Data'!G194))),'Data Summary'!CF200="Yes"),OFFSET('Water Data'!$G$7,0,10*ROW('Water Data'!G194)),NA())</f>
        <v>#N/A</v>
      </c>
      <c r="R200" s="57" t="e">
        <f ca="true">+IF(AND(ISNUMBER(OFFSET('Water Data'!$G$10,0,10*ROW('Water Data'!G194))),'Data Summary'!CG200="Yes"),OFFSET('Water Data'!$G$10,0,10*ROW('Water Data'!G194)),NA())</f>
        <v>#N/A</v>
      </c>
      <c r="S200" s="57" t="e">
        <f ca="true">+IF(AND(ISNUMBER(OFFSET('Water Data'!$H$5,0,10*ROW('Water Data'!H194))),'Data Summary'!CH200="Yes"),100-OFFSET('Water Data'!$H$5,0,10*ROW('Water Data'!H194)),NA())</f>
        <v>#N/A</v>
      </c>
      <c r="T200" s="57" t="e">
        <f ca="true">+IF(AND(ISNUMBER(OFFSET('Water Data'!$H$7,0,10*ROW('Water Data'!H194))),'Data Summary'!CI200="Yes"),OFFSET('Water Data'!$H$7,0,10*ROW('Water Data'!H194)),NA())</f>
        <v>#N/A</v>
      </c>
      <c r="U200" s="57" t="e">
        <f ca="true">+IF(AND(ISNUMBER(OFFSET('Water Data'!$H$10,0,10*ROW('Water Data'!H194))),'Data Summary'!CJ200="Yes"),OFFSET('Water Data'!$H$10,0,10*ROW('Water Data'!H194)),NA())</f>
        <v>#N/A</v>
      </c>
      <c r="V200" s="103" t="e">
        <f ca="true">+IF(AND(ISNUMBER(OFFSET('Sanitation Data'!$C$5,0,10*ROW('Sanitation Data'!C194))),'Data Summary'!CK200="Yes"),100-OFFSET('Sanitation Data'!$C$5,0,10*ROW('Sanitation Data'!C194)),NA())</f>
        <v>#N/A</v>
      </c>
      <c r="W200" s="103" t="e">
        <f ca="true">+IF(AND(ISNUMBER(OFFSET('Sanitation Data'!$C$7,0,10*ROW('Sanitation Data'!C194))),'Data Summary'!CL200="Yes"),OFFSET('Sanitation Data'!$C$7,0,10*ROW('Sanitation Data'!C194)),NA())</f>
        <v>#N/A</v>
      </c>
      <c r="X200" s="103" t="e">
        <f ca="true">+IF(AND(ISNUMBER(OFFSET('Sanitation Data'!$C$11,0,10*ROW('Sanitation Data'!C194))),'Data Summary'!CM200="Yes"),OFFSET('Sanitation Data'!$C$11,0,10*ROW('Sanitation Data'!C194)),NA())</f>
        <v>#N/A</v>
      </c>
      <c r="Y200" s="103" t="e">
        <f ca="true">+IF(AND(ISNUMBER(OFFSET('Sanitation Data'!$C$12,0,10*ROW('Sanitation Data'!C194))),'Data Summary'!CN200="Yes"),OFFSET('Sanitation Data'!$C$12,0,10*ROW('Sanitation Data'!C194)),NA())</f>
        <v>#N/A</v>
      </c>
      <c r="Z200" s="103" t="e">
        <f ca="true">+IF(AND(ISNUMBER(OFFSET('Sanitation Data'!$C$13,0,10*ROW('Sanitation Data'!C194))),'Data Summary'!CO200="Yes"),OFFSET('Sanitation Data'!$C$13,0,10*ROW('Sanitation Data'!C194)),NA())</f>
        <v>#N/A</v>
      </c>
      <c r="AA200" s="103" t="e">
        <f ca="true">+IF(AND(ISNUMBER(OFFSET('Sanitation Data'!$D$5,0,10*ROW('Sanitation Data'!D194))),'Data Summary'!CP200="Yes"),100-OFFSET('Sanitation Data'!$D$5,0,10*ROW('Sanitation Data'!D194)),NA())</f>
        <v>#N/A</v>
      </c>
      <c r="AB200" s="103" t="e">
        <f ca="true">+IF(AND(ISNUMBER(OFFSET('Sanitation Data'!$D$7,0,10*ROW('Sanitation Data'!D194))),'Data Summary'!CQ200="Yes"),OFFSET('Sanitation Data'!$D$7,0,10*ROW('Sanitation Data'!D194)),NA())</f>
        <v>#N/A</v>
      </c>
      <c r="AC200" s="103" t="e">
        <f ca="true">+IF(AND(ISNUMBER(OFFSET('Sanitation Data'!$D$11,0,10*ROW('Sanitation Data'!D194))),'Data Summary'!CR200="Yes"),OFFSET('Sanitation Data'!$D$11,0,10*ROW('Sanitation Data'!D194)),NA())</f>
        <v>#N/A</v>
      </c>
      <c r="AD200" s="103" t="e">
        <f ca="true">+IF(AND(ISNUMBER(OFFSET('Sanitation Data'!$D$12,0,10*ROW('Sanitation Data'!D194))),'Data Summary'!CS200="Yes"),OFFSET('Sanitation Data'!$D$12,0,10*ROW('Sanitation Data'!D194)),NA())</f>
        <v>#N/A</v>
      </c>
      <c r="AE200" s="103" t="e">
        <f ca="true">+IF(AND(ISNUMBER(OFFSET('Sanitation Data'!$D$13,0,10*ROW('Sanitation Data'!D194))),'Data Summary'!CT200="Yes"),OFFSET('Sanitation Data'!$D$13,0,10*ROW('Sanitation Data'!D194)),NA())</f>
        <v>#N/A</v>
      </c>
      <c r="AF200" s="103" t="e">
        <f ca="true">+IF(AND(ISNUMBER(OFFSET('Sanitation Data'!$E$5,0,10*ROW('Sanitation Data'!E194))),'Data Summary'!CU200="Yes"),100-OFFSET('Sanitation Data'!$E$5,0,10*ROW('Sanitation Data'!E194)),NA())</f>
        <v>#N/A</v>
      </c>
      <c r="AG200" s="103" t="e">
        <f ca="true">+IF(AND(ISNUMBER(OFFSET('Sanitation Data'!$E$7,0,10*ROW('Sanitation Data'!E194))),'Data Summary'!CV200="Yes"),OFFSET('Sanitation Data'!$E$7,0,10*ROW('Sanitation Data'!E194)),NA())</f>
        <v>#N/A</v>
      </c>
      <c r="AH200" s="103" t="e">
        <f ca="true">+IF(AND(ISNUMBER(OFFSET('Sanitation Data'!$E$11,0,10*ROW('Sanitation Data'!E194))),'Data Summary'!CW200="Yes"),OFFSET('Sanitation Data'!$E$11,0,10*ROW('Sanitation Data'!E194)),NA())</f>
        <v>#N/A</v>
      </c>
      <c r="AI200" s="103" t="e">
        <f ca="true">+IF(AND(ISNUMBER(OFFSET('Sanitation Data'!$E$12,0,10*ROW('Sanitation Data'!E194))),'Data Summary'!CX200="Yes"),OFFSET('Sanitation Data'!$E$12,0,10*ROW('Sanitation Data'!E194)),NA())</f>
        <v>#N/A</v>
      </c>
      <c r="AJ200" s="103" t="e">
        <f ca="true">+IF(AND(ISNUMBER(OFFSET('Sanitation Data'!$E$13,0,10*ROW('Sanitation Data'!E194))),'Data Summary'!CY200="Yes"),OFFSET('Sanitation Data'!$E$13,0,10*ROW('Sanitation Data'!E194)),NA())</f>
        <v>#N/A</v>
      </c>
      <c r="AK200" s="103" t="e">
        <f ca="true">+IF(AND(ISNUMBER(OFFSET('Sanitation Data'!$F$5,0,10*ROW('Sanitation Data'!F194))),'Data Summary'!CZ200="Yes"),100-OFFSET('Sanitation Data'!$F$5,0,10*ROW('Sanitation Data'!F194)),NA())</f>
        <v>#N/A</v>
      </c>
      <c r="AL200" s="103" t="e">
        <f ca="true">+IF(AND(ISNUMBER(OFFSET('Sanitation Data'!$F$7,0,10*ROW('Sanitation Data'!F194))),'Data Summary'!DA200="Yes"),OFFSET('Sanitation Data'!$F$7,0,10*ROW('Sanitation Data'!F194)),NA())</f>
        <v>#N/A</v>
      </c>
      <c r="AM200" s="103" t="e">
        <f ca="true">+IF(AND(ISNUMBER(OFFSET('Sanitation Data'!$F$11,0,10*ROW('Sanitation Data'!F194))),'Data Summary'!DB200="Yes"),OFFSET('Sanitation Data'!$F$11,0,10*ROW('Sanitation Data'!F194)),NA())</f>
        <v>#N/A</v>
      </c>
      <c r="AN200" s="103" t="e">
        <f ca="true">+IF(AND(ISNUMBER(OFFSET('Sanitation Data'!$F$12,0,10*ROW('Sanitation Data'!F194))),'Data Summary'!DC200="Yes"),OFFSET('Sanitation Data'!$F$12,0,10*ROW('Sanitation Data'!F194)),NA())</f>
        <v>#N/A</v>
      </c>
      <c r="AO200" s="103" t="e">
        <f ca="true">+IF(AND(ISNUMBER(OFFSET('Sanitation Data'!$F$13,0,10*ROW('Sanitation Data'!F194))),'Data Summary'!DD200="Yes"),OFFSET('Sanitation Data'!$F$13,0,10*ROW('Sanitation Data'!F194)),NA())</f>
        <v>#N/A</v>
      </c>
      <c r="AP200" s="103" t="e">
        <f ca="true">+IF(AND(ISNUMBER(OFFSET('Sanitation Data'!$G$5,0,10*ROW('Sanitation Data'!G194))),'Data Summary'!DE200="Yes"),100-OFFSET('Sanitation Data'!$G$5,0,10*ROW('Sanitation Data'!G194)),NA())</f>
        <v>#N/A</v>
      </c>
      <c r="AQ200" s="103" t="e">
        <f ca="true">+IF(AND(ISNUMBER(OFFSET('Sanitation Data'!$G$7,0,10*ROW('Sanitation Data'!G194))),'Data Summary'!DF200="Yes"),OFFSET('Sanitation Data'!$G$7,0,10*ROW('Sanitation Data'!G194)),NA())</f>
        <v>#N/A</v>
      </c>
      <c r="AR200" s="103" t="e">
        <f ca="true">+IF(AND(ISNUMBER(OFFSET('Sanitation Data'!$G$11,0,10*ROW('Sanitation Data'!G194))),'Data Summary'!DG200="Yes"),OFFSET('Sanitation Data'!$G$11,0,10*ROW('Sanitation Data'!G194)),NA())</f>
        <v>#N/A</v>
      </c>
      <c r="AS200" s="103" t="e">
        <f ca="true">+IF(AND(ISNUMBER(OFFSET('Sanitation Data'!$G$12,0,10*ROW('Sanitation Data'!G194))),'Data Summary'!DH200="Yes"),OFFSET('Sanitation Data'!$G$12,0,10*ROW('Sanitation Data'!G194)),NA())</f>
        <v>#N/A</v>
      </c>
      <c r="AT200" s="103" t="e">
        <f ca="true">+IF(AND(ISNUMBER(OFFSET('Sanitation Data'!$G$13,0,10*ROW('Sanitation Data'!G194))),'Data Summary'!DI200="Yes"),OFFSET('Sanitation Data'!$G$13,0,10*ROW('Sanitation Data'!G194)),NA())</f>
        <v>#N/A</v>
      </c>
      <c r="AU200" s="103" t="e">
        <f ca="true">+IF(AND(ISNUMBER(OFFSET('Sanitation Data'!$H$5,0,10*ROW('Sanitation Data'!H194))),'Data Summary'!DJ200="Yes"),100-OFFSET('Sanitation Data'!$H$5,0,10*ROW('Sanitation Data'!H194)),NA())</f>
        <v>#N/A</v>
      </c>
      <c r="AV200" s="103" t="e">
        <f ca="true">+IF(AND(ISNUMBER(OFFSET('Sanitation Data'!$H$7,0,10*ROW('Sanitation Data'!H194))),'Data Summary'!DK200="Yes"),OFFSET('Sanitation Data'!$H$7,0,10*ROW('Sanitation Data'!H194)),NA())</f>
        <v>#N/A</v>
      </c>
      <c r="AW200" s="103" t="e">
        <f ca="true">+IF(AND(ISNUMBER(OFFSET('Sanitation Data'!$H$11,0,10*ROW('Sanitation Data'!H194))),'Data Summary'!DL200="Yes"),OFFSET('Sanitation Data'!$H$11,0,10*ROW('Sanitation Data'!H194)),NA())</f>
        <v>#N/A</v>
      </c>
      <c r="AX200" s="103" t="e">
        <f ca="true">+IF(AND(ISNUMBER(OFFSET('Sanitation Data'!$H$12,0,10*ROW('Sanitation Data'!H194))),'Data Summary'!DM200="Yes"),OFFSET('Sanitation Data'!$H$12,0,10*ROW('Sanitation Data'!H194)),NA())</f>
        <v>#N/A</v>
      </c>
      <c r="AY200" s="103" t="e">
        <f ca="true">+IF(AND(ISNUMBER(OFFSET('Sanitation Data'!$H$13,0,10*ROW('Sanitation Data'!H194))),'Data Summary'!DN200="Yes"),OFFSET('Sanitation Data'!$H$13,0,10*ROW('Sanitation Data'!H194)),NA())</f>
        <v>#N/A</v>
      </c>
      <c r="AZ200" s="108" t="e">
        <f ca="true">+IF(AND(ISNUMBER(OFFSET('Hygiene Data'!$C$6,0,10*ROW('Hygiene Data'!C194))),'Data Summary'!DO200="Yes"),OFFSET('Hygiene Data'!$C$6,0,10*ROW('Hygiene Data'!C194)),NA())</f>
        <v>#N/A</v>
      </c>
      <c r="BA200" s="108" t="e">
        <f ca="true">+IF(AND(ISNUMBER(OFFSET('Hygiene Data'!$C$8,0,10*ROW('Hygiene Data'!C194))),'Data Summary'!DP200="Yes"),OFFSET('Hygiene Data'!$C$8,0,10*ROW('Hygiene Data'!C194)),NA())</f>
        <v>#N/A</v>
      </c>
      <c r="BB200" s="108" t="e">
        <f ca="true">+IF(AND(ISNUMBER(OFFSET('Hygiene Data'!$C$10,0,10*ROW('Hygiene Data'!C194))),'Data Summary'!DQ200="Yes"),OFFSET('Hygiene Data'!$C$10,0,10*ROW('Hygiene Data'!C194)),NA())</f>
        <v>#N/A</v>
      </c>
      <c r="BC200" s="108" t="e">
        <f ca="true">+IF(AND(ISNUMBER(OFFSET('Hygiene Data'!$D$6,0,10*ROW('Hygiene Data'!D194))),'Data Summary'!DR200="Yes"),OFFSET('Hygiene Data'!$D$6,0,10*ROW('Hygiene Data'!D194)),NA())</f>
        <v>#N/A</v>
      </c>
      <c r="BD200" s="108" t="e">
        <f ca="true">+IF(AND(ISNUMBER(OFFSET('Hygiene Data'!$D$8,0,10*ROW('Hygiene Data'!D194))),'Data Summary'!DS200="Yes"),OFFSET('Hygiene Data'!$D$8,0,10*ROW('Hygiene Data'!D194)),NA())</f>
        <v>#N/A</v>
      </c>
      <c r="BE200" s="108" t="e">
        <f ca="true">+IF(AND(ISNUMBER(OFFSET('Hygiene Data'!$D$10,0,10*ROW('Hygiene Data'!D194))),'Data Summary'!DT200="Yes"),OFFSET('Hygiene Data'!$D$10,0,10*ROW('Hygiene Data'!D194)),NA())</f>
        <v>#N/A</v>
      </c>
      <c r="BF200" s="108" t="e">
        <f ca="true">+IF(AND(ISNUMBER(OFFSET('Hygiene Data'!$E$6,0,10*ROW('Hygiene Data'!E194))),'Data Summary'!DU200="Yes"),OFFSET('Hygiene Data'!$E$6,0,10*ROW('Hygiene Data'!E194)),NA())</f>
        <v>#N/A</v>
      </c>
      <c r="BG200" s="108" t="e">
        <f ca="true">+IF(AND(ISNUMBER(OFFSET('Hygiene Data'!$E$8,0,10*ROW('Hygiene Data'!E194))),'Data Summary'!DV200="Yes"),OFFSET('Hygiene Data'!$E$8,0,10*ROW('Hygiene Data'!E194)),NA())</f>
        <v>#N/A</v>
      </c>
      <c r="BH200" s="108" t="e">
        <f ca="true">+IF(AND(ISNUMBER(OFFSET('Hygiene Data'!$E$10,0,10*ROW('Hygiene Data'!E194))),'Data Summary'!DW200="Yes"),OFFSET('Hygiene Data'!$E$10,0,10*ROW('Hygiene Data'!E194)),NA())</f>
        <v>#N/A</v>
      </c>
      <c r="BI200" s="108" t="e">
        <f ca="true">+IF(AND(ISNUMBER(OFFSET('Hygiene Data'!$F$6,0,10*ROW('Hygiene Data'!F194))),'Data Summary'!DX200="Yes"),OFFSET('Hygiene Data'!$F$6,0,10*ROW('Hygiene Data'!F194)),NA())</f>
        <v>#N/A</v>
      </c>
      <c r="BJ200" s="108" t="e">
        <f ca="true">+IF(AND(ISNUMBER(OFFSET('Hygiene Data'!$F$8,0,10*ROW('Hygiene Data'!F194))),'Data Summary'!DY200="Yes"),OFFSET('Hygiene Data'!$F$8,0,10*ROW('Hygiene Data'!F194)),NA())</f>
        <v>#N/A</v>
      </c>
      <c r="BK200" s="108" t="e">
        <f ca="true">+IF(AND(ISNUMBER(OFFSET('Hygiene Data'!$F$10,0,10*ROW('Hygiene Data'!F194))),'Data Summary'!DZ200="Yes"),OFFSET('Hygiene Data'!$F$10,0,10*ROW('Hygiene Data'!F194)),NA())</f>
        <v>#N/A</v>
      </c>
      <c r="BL200" s="108" t="e">
        <f ca="true">+IF(AND(ISNUMBER(OFFSET('Hygiene Data'!$G$6,0,10*ROW('Hygiene Data'!G194))),'Data Summary'!EA200="Yes"),OFFSET('Hygiene Data'!$G$6,0,10*ROW('Hygiene Data'!G194)),NA())</f>
        <v>#N/A</v>
      </c>
      <c r="BM200" s="108" t="e">
        <f ca="true">+IF(AND(ISNUMBER(OFFSET('Hygiene Data'!$G$8,0,10*ROW('Hygiene Data'!G194))),'Data Summary'!EB200="Yes"),OFFSET('Hygiene Data'!$G$8,0,10*ROW('Hygiene Data'!G194)),NA())</f>
        <v>#N/A</v>
      </c>
      <c r="BN200" s="108" t="e">
        <f ca="true">+IF(AND(ISNUMBER(OFFSET('Hygiene Data'!$G$10,0,10*ROW('Hygiene Data'!G194))),'Data Summary'!EC200="Yes"),OFFSET('Hygiene Data'!$G$10,0,10*ROW('Hygiene Data'!G194)),NA())</f>
        <v>#N/A</v>
      </c>
      <c r="BO200" s="108" t="e">
        <f ca="true">+IF(AND(ISNUMBER(OFFSET('Hygiene Data'!$H$6,0,10*ROW('Hygiene Data'!H194))),'Data Summary'!ED200="Yes"),OFFSET('Hygiene Data'!$H$6,0,10*ROW('Hygiene Data'!H194)),NA())</f>
        <v>#N/A</v>
      </c>
      <c r="BP200" s="108" t="e">
        <f ca="true">+IF(AND(ISNUMBER(OFFSET('Hygiene Data'!$H$8,0,10*ROW('Hygiene Data'!H194))),'Data Summary'!EE200="Yes"),OFFSET('Hygiene Data'!$H$8,0,10*ROW('Hygiene Data'!H194)),NA())</f>
        <v>#N/A</v>
      </c>
      <c r="BQ200" s="108" t="e">
        <f ca="true">+IF(AND(ISNUMBER(OFFSET('Hygiene Data'!$H$10,0,10*ROW('Hygiene Data'!H194))),'Data Summary'!EF200="Yes"),OFFSET('Hygiene Data'!$H$10,0,10*ROW('Hygiene Data'!H194)),NA())</f>
        <v>#N/A</v>
      </c>
    </row>
    <row r="201" x14ac:dyDescent="0.2">
      <c r="A201" s="56" t="e">
        <f ca="true">+IF(OFFSET('Water Data'!$B$1,0,10*ROW('Water Data'!B195))="",NA(),OFFSET('Water Data'!$B$1,0,10*ROW('Water Data'!B195)))</f>
        <v>#N/A</v>
      </c>
      <c r="B201" s="56" t="e">
        <f ca="true">+IF(OFFSET('Water Data'!$A$3,0,10*ROW('Water Data'!A198))="",NA(),OFFSET('Water Data'!$A$3,0,10*ROW('Water Data'!A198)))</f>
        <v>#N/A</v>
      </c>
      <c r="C201" s="56" t="e">
        <f ca="true">+IF(OFFSET('Water Data'!$C$3,0,10*ROW('Water Data'!C198))="",NA(),OFFSET('Water Data'!$C$3,0,10*ROW('Water Data'!C198)))</f>
        <v>#N/A</v>
      </c>
      <c r="D201" s="57" t="e">
        <f ca="true">+IF(AND(ISNUMBER(OFFSET('Water Data'!$C$5,0,10*ROW('Water Data'!C195))),'Data Summary'!BS201="Yes"),100-OFFSET('Water Data'!$C$5,0,10*ROW('Water Data'!C195)),NA())</f>
        <v>#N/A</v>
      </c>
      <c r="E201" s="57" t="e">
        <f ca="true">+IF(AND(ISNUMBER(OFFSET('Water Data'!$C$7,0,10*ROW('Water Data'!C195))),'Data Summary'!BT201="Yes"),OFFSET('Water Data'!$C$7,0,10*ROW('Water Data'!C195)),NA())</f>
        <v>#N/A</v>
      </c>
      <c r="F201" s="57" t="e">
        <f ca="true">+IF(AND(ISNUMBER(OFFSET('Water Data'!$C$10,0,10*ROW('Water Data'!C195))),'Data Summary'!BU201="Yes"),OFFSET('Water Data'!$C$10,0,10*ROW('Water Data'!C195)),NA())</f>
        <v>#N/A</v>
      </c>
      <c r="G201" s="57" t="e">
        <f ca="true">+IF(AND(ISNUMBER(OFFSET('Water Data'!$D$5,0,10*ROW('Water Data'!D195))),'Data Summary'!BV201="Yes"),100-OFFSET('Water Data'!$D$5,0,10*ROW('Water Data'!D195)),NA())</f>
        <v>#N/A</v>
      </c>
      <c r="H201" s="57" t="e">
        <f ca="true">+IF(AND(ISNUMBER(OFFSET('Water Data'!$D$7,0,10*ROW('Water Data'!D195))),'Data Summary'!BW201="Yes"),OFFSET('Water Data'!$D$7,0,10*ROW('Water Data'!D195)),NA())</f>
        <v>#N/A</v>
      </c>
      <c r="I201" s="57" t="e">
        <f ca="true">+IF(AND(ISNUMBER(OFFSET('Water Data'!$D$10,0,10*ROW('Water Data'!D195))),'Data Summary'!BX201="Yes"),OFFSET('Water Data'!$D$10,0,10*ROW('Water Data'!D195)),NA())</f>
        <v>#N/A</v>
      </c>
      <c r="J201" s="57" t="e">
        <f ca="true">+IF(AND(ISNUMBER(OFFSET('Water Data'!$E$5,0,10*ROW('Water Data'!E195))),'Data Summary'!BY201="Yes"),100-OFFSET('Water Data'!$E$5,0,10*ROW('Water Data'!E195)),NA())</f>
        <v>#N/A</v>
      </c>
      <c r="K201" s="57" t="e">
        <f ca="true">+IF(AND(ISNUMBER(OFFSET('Water Data'!$E$7,0,10*ROW('Water Data'!E195))),'Data Summary'!BZ201="Yes"),OFFSET('Water Data'!$E$7,0,10*ROW('Water Data'!E195)),NA())</f>
        <v>#N/A</v>
      </c>
      <c r="L201" s="57" t="e">
        <f ca="true">+IF(AND(ISNUMBER(OFFSET('Water Data'!$E$10,0,10*ROW('Water Data'!E195))),'Data Summary'!CA201="Yes"),OFFSET('Water Data'!$E$10,0,10*ROW('Water Data'!E195)),NA())</f>
        <v>#N/A</v>
      </c>
      <c r="M201" s="57" t="e">
        <f ca="true">+IF(AND(ISNUMBER(OFFSET('Water Data'!$F$5,0,10*ROW('Water Data'!F195))),'Data Summary'!CB201="Yes"),100-OFFSET('Water Data'!$F$5,0,10*ROW('Water Data'!F195)),NA())</f>
        <v>#N/A</v>
      </c>
      <c r="N201" s="57" t="e">
        <f ca="true">+IF(AND(ISNUMBER(OFFSET('Water Data'!$F$7,0,10*ROW('Water Data'!F195))),'Data Summary'!CC201="Yes"),OFFSET('Water Data'!$F$7,0,10*ROW('Water Data'!F195)),NA())</f>
        <v>#N/A</v>
      </c>
      <c r="O201" s="57" t="e">
        <f ca="true">+IF(AND(ISNUMBER(OFFSET('Water Data'!$F$10,0,10*ROW('Water Data'!F195))),'Data Summary'!CD201="Yes"),OFFSET('Water Data'!$F$10,0,10*ROW('Water Data'!F195)),NA())</f>
        <v>#N/A</v>
      </c>
      <c r="P201" s="57" t="e">
        <f ca="true">+IF(AND(ISNUMBER(OFFSET('Water Data'!$G$5,0,10*ROW('Water Data'!G195))),'Data Summary'!CE201="Yes"),100-OFFSET('Water Data'!$G$5,0,10*ROW('Water Data'!G195)),NA())</f>
        <v>#N/A</v>
      </c>
      <c r="Q201" s="57" t="e">
        <f ca="true">+IF(AND(ISNUMBER(OFFSET('Water Data'!$G$7,0,10*ROW('Water Data'!G195))),'Data Summary'!CF201="Yes"),OFFSET('Water Data'!$G$7,0,10*ROW('Water Data'!G195)),NA())</f>
        <v>#N/A</v>
      </c>
      <c r="R201" s="57" t="e">
        <f ca="true">+IF(AND(ISNUMBER(OFFSET('Water Data'!$G$10,0,10*ROW('Water Data'!G195))),'Data Summary'!CG201="Yes"),OFFSET('Water Data'!$G$10,0,10*ROW('Water Data'!G195)),NA())</f>
        <v>#N/A</v>
      </c>
      <c r="S201" s="57" t="e">
        <f ca="true">+IF(AND(ISNUMBER(OFFSET('Water Data'!$H$5,0,10*ROW('Water Data'!H195))),'Data Summary'!CH201="Yes"),100-OFFSET('Water Data'!$H$5,0,10*ROW('Water Data'!H195)),NA())</f>
        <v>#N/A</v>
      </c>
      <c r="T201" s="57" t="e">
        <f ca="true">+IF(AND(ISNUMBER(OFFSET('Water Data'!$H$7,0,10*ROW('Water Data'!H195))),'Data Summary'!CI201="Yes"),OFFSET('Water Data'!$H$7,0,10*ROW('Water Data'!H195)),NA())</f>
        <v>#N/A</v>
      </c>
      <c r="U201" s="57" t="e">
        <f ca="true">+IF(AND(ISNUMBER(OFFSET('Water Data'!$H$10,0,10*ROW('Water Data'!H195))),'Data Summary'!CJ201="Yes"),OFFSET('Water Data'!$H$10,0,10*ROW('Water Data'!H195)),NA())</f>
        <v>#N/A</v>
      </c>
      <c r="V201" s="103" t="e">
        <f ca="true">+IF(AND(ISNUMBER(OFFSET('Sanitation Data'!$C$5,0,10*ROW('Sanitation Data'!C195))),'Data Summary'!CK201="Yes"),100-OFFSET('Sanitation Data'!$C$5,0,10*ROW('Sanitation Data'!C195)),NA())</f>
        <v>#N/A</v>
      </c>
      <c r="W201" s="103" t="e">
        <f ca="true">+IF(AND(ISNUMBER(OFFSET('Sanitation Data'!$C$7,0,10*ROW('Sanitation Data'!C195))),'Data Summary'!CL201="Yes"),OFFSET('Sanitation Data'!$C$7,0,10*ROW('Sanitation Data'!C195)),NA())</f>
        <v>#N/A</v>
      </c>
      <c r="X201" s="103" t="e">
        <f ca="true">+IF(AND(ISNUMBER(OFFSET('Sanitation Data'!$C$11,0,10*ROW('Sanitation Data'!C195))),'Data Summary'!CM201="Yes"),OFFSET('Sanitation Data'!$C$11,0,10*ROW('Sanitation Data'!C195)),NA())</f>
        <v>#N/A</v>
      </c>
      <c r="Y201" s="103" t="e">
        <f ca="true">+IF(AND(ISNUMBER(OFFSET('Sanitation Data'!$C$12,0,10*ROW('Sanitation Data'!C195))),'Data Summary'!CN201="Yes"),OFFSET('Sanitation Data'!$C$12,0,10*ROW('Sanitation Data'!C195)),NA())</f>
        <v>#N/A</v>
      </c>
      <c r="Z201" s="103" t="e">
        <f ca="true">+IF(AND(ISNUMBER(OFFSET('Sanitation Data'!$C$13,0,10*ROW('Sanitation Data'!C195))),'Data Summary'!CO201="Yes"),OFFSET('Sanitation Data'!$C$13,0,10*ROW('Sanitation Data'!C195)),NA())</f>
        <v>#N/A</v>
      </c>
      <c r="AA201" s="103" t="e">
        <f ca="true">+IF(AND(ISNUMBER(OFFSET('Sanitation Data'!$D$5,0,10*ROW('Sanitation Data'!D195))),'Data Summary'!CP201="Yes"),100-OFFSET('Sanitation Data'!$D$5,0,10*ROW('Sanitation Data'!D195)),NA())</f>
        <v>#N/A</v>
      </c>
      <c r="AB201" s="103" t="e">
        <f ca="true">+IF(AND(ISNUMBER(OFFSET('Sanitation Data'!$D$7,0,10*ROW('Sanitation Data'!D195))),'Data Summary'!CQ201="Yes"),OFFSET('Sanitation Data'!$D$7,0,10*ROW('Sanitation Data'!D195)),NA())</f>
        <v>#N/A</v>
      </c>
      <c r="AC201" s="103" t="e">
        <f ca="true">+IF(AND(ISNUMBER(OFFSET('Sanitation Data'!$D$11,0,10*ROW('Sanitation Data'!D195))),'Data Summary'!CR201="Yes"),OFFSET('Sanitation Data'!$D$11,0,10*ROW('Sanitation Data'!D195)),NA())</f>
        <v>#N/A</v>
      </c>
      <c r="AD201" s="103" t="e">
        <f ca="true">+IF(AND(ISNUMBER(OFFSET('Sanitation Data'!$D$12,0,10*ROW('Sanitation Data'!D195))),'Data Summary'!CS201="Yes"),OFFSET('Sanitation Data'!$D$12,0,10*ROW('Sanitation Data'!D195)),NA())</f>
        <v>#N/A</v>
      </c>
      <c r="AE201" s="103" t="e">
        <f ca="true">+IF(AND(ISNUMBER(OFFSET('Sanitation Data'!$D$13,0,10*ROW('Sanitation Data'!D195))),'Data Summary'!CT201="Yes"),OFFSET('Sanitation Data'!$D$13,0,10*ROW('Sanitation Data'!D195)),NA())</f>
        <v>#N/A</v>
      </c>
      <c r="AF201" s="103" t="e">
        <f ca="true">+IF(AND(ISNUMBER(OFFSET('Sanitation Data'!$E$5,0,10*ROW('Sanitation Data'!E195))),'Data Summary'!CU201="Yes"),100-OFFSET('Sanitation Data'!$E$5,0,10*ROW('Sanitation Data'!E195)),NA())</f>
        <v>#N/A</v>
      </c>
      <c r="AG201" s="103" t="e">
        <f ca="true">+IF(AND(ISNUMBER(OFFSET('Sanitation Data'!$E$7,0,10*ROW('Sanitation Data'!E195))),'Data Summary'!CV201="Yes"),OFFSET('Sanitation Data'!$E$7,0,10*ROW('Sanitation Data'!E195)),NA())</f>
        <v>#N/A</v>
      </c>
      <c r="AH201" s="103" t="e">
        <f ca="true">+IF(AND(ISNUMBER(OFFSET('Sanitation Data'!$E$11,0,10*ROW('Sanitation Data'!E195))),'Data Summary'!CW201="Yes"),OFFSET('Sanitation Data'!$E$11,0,10*ROW('Sanitation Data'!E195)),NA())</f>
        <v>#N/A</v>
      </c>
      <c r="AI201" s="103" t="e">
        <f ca="true">+IF(AND(ISNUMBER(OFFSET('Sanitation Data'!$E$12,0,10*ROW('Sanitation Data'!E195))),'Data Summary'!CX201="Yes"),OFFSET('Sanitation Data'!$E$12,0,10*ROW('Sanitation Data'!E195)),NA())</f>
        <v>#N/A</v>
      </c>
      <c r="AJ201" s="103" t="e">
        <f ca="true">+IF(AND(ISNUMBER(OFFSET('Sanitation Data'!$E$13,0,10*ROW('Sanitation Data'!E195))),'Data Summary'!CY201="Yes"),OFFSET('Sanitation Data'!$E$13,0,10*ROW('Sanitation Data'!E195)),NA())</f>
        <v>#N/A</v>
      </c>
      <c r="AK201" s="103" t="e">
        <f ca="true">+IF(AND(ISNUMBER(OFFSET('Sanitation Data'!$F$5,0,10*ROW('Sanitation Data'!F195))),'Data Summary'!CZ201="Yes"),100-OFFSET('Sanitation Data'!$F$5,0,10*ROW('Sanitation Data'!F195)),NA())</f>
        <v>#N/A</v>
      </c>
      <c r="AL201" s="103" t="e">
        <f ca="true">+IF(AND(ISNUMBER(OFFSET('Sanitation Data'!$F$7,0,10*ROW('Sanitation Data'!F195))),'Data Summary'!DA201="Yes"),OFFSET('Sanitation Data'!$F$7,0,10*ROW('Sanitation Data'!F195)),NA())</f>
        <v>#N/A</v>
      </c>
      <c r="AM201" s="103" t="e">
        <f ca="true">+IF(AND(ISNUMBER(OFFSET('Sanitation Data'!$F$11,0,10*ROW('Sanitation Data'!F195))),'Data Summary'!DB201="Yes"),OFFSET('Sanitation Data'!$F$11,0,10*ROW('Sanitation Data'!F195)),NA())</f>
        <v>#N/A</v>
      </c>
      <c r="AN201" s="103" t="e">
        <f ca="true">+IF(AND(ISNUMBER(OFFSET('Sanitation Data'!$F$12,0,10*ROW('Sanitation Data'!F195))),'Data Summary'!DC201="Yes"),OFFSET('Sanitation Data'!$F$12,0,10*ROW('Sanitation Data'!F195)),NA())</f>
        <v>#N/A</v>
      </c>
      <c r="AO201" s="103" t="e">
        <f ca="true">+IF(AND(ISNUMBER(OFFSET('Sanitation Data'!$F$13,0,10*ROW('Sanitation Data'!F195))),'Data Summary'!DD201="Yes"),OFFSET('Sanitation Data'!$F$13,0,10*ROW('Sanitation Data'!F195)),NA())</f>
        <v>#N/A</v>
      </c>
      <c r="AP201" s="103" t="e">
        <f ca="true">+IF(AND(ISNUMBER(OFFSET('Sanitation Data'!$G$5,0,10*ROW('Sanitation Data'!G195))),'Data Summary'!DE201="Yes"),100-OFFSET('Sanitation Data'!$G$5,0,10*ROW('Sanitation Data'!G195)),NA())</f>
        <v>#N/A</v>
      </c>
      <c r="AQ201" s="103" t="e">
        <f ca="true">+IF(AND(ISNUMBER(OFFSET('Sanitation Data'!$G$7,0,10*ROW('Sanitation Data'!G195))),'Data Summary'!DF201="Yes"),OFFSET('Sanitation Data'!$G$7,0,10*ROW('Sanitation Data'!G195)),NA())</f>
        <v>#N/A</v>
      </c>
      <c r="AR201" s="103" t="e">
        <f ca="true">+IF(AND(ISNUMBER(OFFSET('Sanitation Data'!$G$11,0,10*ROW('Sanitation Data'!G195))),'Data Summary'!DG201="Yes"),OFFSET('Sanitation Data'!$G$11,0,10*ROW('Sanitation Data'!G195)),NA())</f>
        <v>#N/A</v>
      </c>
      <c r="AS201" s="103" t="e">
        <f ca="true">+IF(AND(ISNUMBER(OFFSET('Sanitation Data'!$G$12,0,10*ROW('Sanitation Data'!G195))),'Data Summary'!DH201="Yes"),OFFSET('Sanitation Data'!$G$12,0,10*ROW('Sanitation Data'!G195)),NA())</f>
        <v>#N/A</v>
      </c>
      <c r="AT201" s="103" t="e">
        <f ca="true">+IF(AND(ISNUMBER(OFFSET('Sanitation Data'!$G$13,0,10*ROW('Sanitation Data'!G195))),'Data Summary'!DI201="Yes"),OFFSET('Sanitation Data'!$G$13,0,10*ROW('Sanitation Data'!G195)),NA())</f>
        <v>#N/A</v>
      </c>
      <c r="AU201" s="103" t="e">
        <f ca="true">+IF(AND(ISNUMBER(OFFSET('Sanitation Data'!$H$5,0,10*ROW('Sanitation Data'!H195))),'Data Summary'!DJ201="Yes"),100-OFFSET('Sanitation Data'!$H$5,0,10*ROW('Sanitation Data'!H195)),NA())</f>
        <v>#N/A</v>
      </c>
      <c r="AV201" s="103" t="e">
        <f ca="true">+IF(AND(ISNUMBER(OFFSET('Sanitation Data'!$H$7,0,10*ROW('Sanitation Data'!H195))),'Data Summary'!DK201="Yes"),OFFSET('Sanitation Data'!$H$7,0,10*ROW('Sanitation Data'!H195)),NA())</f>
        <v>#N/A</v>
      </c>
      <c r="AW201" s="103" t="e">
        <f ca="true">+IF(AND(ISNUMBER(OFFSET('Sanitation Data'!$H$11,0,10*ROW('Sanitation Data'!H195))),'Data Summary'!DL201="Yes"),OFFSET('Sanitation Data'!$H$11,0,10*ROW('Sanitation Data'!H195)),NA())</f>
        <v>#N/A</v>
      </c>
      <c r="AX201" s="103" t="e">
        <f ca="true">+IF(AND(ISNUMBER(OFFSET('Sanitation Data'!$H$12,0,10*ROW('Sanitation Data'!H195))),'Data Summary'!DM201="Yes"),OFFSET('Sanitation Data'!$H$12,0,10*ROW('Sanitation Data'!H195)),NA())</f>
        <v>#N/A</v>
      </c>
      <c r="AY201" s="103" t="e">
        <f ca="true">+IF(AND(ISNUMBER(OFFSET('Sanitation Data'!$H$13,0,10*ROW('Sanitation Data'!H195))),'Data Summary'!DN201="Yes"),OFFSET('Sanitation Data'!$H$13,0,10*ROW('Sanitation Data'!H195)),NA())</f>
        <v>#N/A</v>
      </c>
      <c r="AZ201" s="108" t="e">
        <f ca="true">+IF(AND(ISNUMBER(OFFSET('Hygiene Data'!$C$6,0,10*ROW('Hygiene Data'!C195))),'Data Summary'!DO201="Yes"),OFFSET('Hygiene Data'!$C$6,0,10*ROW('Hygiene Data'!C195)),NA())</f>
        <v>#N/A</v>
      </c>
      <c r="BA201" s="108" t="e">
        <f ca="true">+IF(AND(ISNUMBER(OFFSET('Hygiene Data'!$C$8,0,10*ROW('Hygiene Data'!C195))),'Data Summary'!DP201="Yes"),OFFSET('Hygiene Data'!$C$8,0,10*ROW('Hygiene Data'!C195)),NA())</f>
        <v>#N/A</v>
      </c>
      <c r="BB201" s="108" t="e">
        <f ca="true">+IF(AND(ISNUMBER(OFFSET('Hygiene Data'!$C$10,0,10*ROW('Hygiene Data'!C195))),'Data Summary'!DQ201="Yes"),OFFSET('Hygiene Data'!$C$10,0,10*ROW('Hygiene Data'!C195)),NA())</f>
        <v>#N/A</v>
      </c>
      <c r="BC201" s="108" t="e">
        <f ca="true">+IF(AND(ISNUMBER(OFFSET('Hygiene Data'!$D$6,0,10*ROW('Hygiene Data'!D195))),'Data Summary'!DR201="Yes"),OFFSET('Hygiene Data'!$D$6,0,10*ROW('Hygiene Data'!D195)),NA())</f>
        <v>#N/A</v>
      </c>
      <c r="BD201" s="108" t="e">
        <f ca="true">+IF(AND(ISNUMBER(OFFSET('Hygiene Data'!$D$8,0,10*ROW('Hygiene Data'!D195))),'Data Summary'!DS201="Yes"),OFFSET('Hygiene Data'!$D$8,0,10*ROW('Hygiene Data'!D195)),NA())</f>
        <v>#N/A</v>
      </c>
      <c r="BE201" s="108" t="e">
        <f ca="true">+IF(AND(ISNUMBER(OFFSET('Hygiene Data'!$D$10,0,10*ROW('Hygiene Data'!D195))),'Data Summary'!DT201="Yes"),OFFSET('Hygiene Data'!$D$10,0,10*ROW('Hygiene Data'!D195)),NA())</f>
        <v>#N/A</v>
      </c>
      <c r="BF201" s="108" t="e">
        <f ca="true">+IF(AND(ISNUMBER(OFFSET('Hygiene Data'!$E$6,0,10*ROW('Hygiene Data'!E195))),'Data Summary'!DU201="Yes"),OFFSET('Hygiene Data'!$E$6,0,10*ROW('Hygiene Data'!E195)),NA())</f>
        <v>#N/A</v>
      </c>
      <c r="BG201" s="108" t="e">
        <f ca="true">+IF(AND(ISNUMBER(OFFSET('Hygiene Data'!$E$8,0,10*ROW('Hygiene Data'!E195))),'Data Summary'!DV201="Yes"),OFFSET('Hygiene Data'!$E$8,0,10*ROW('Hygiene Data'!E195)),NA())</f>
        <v>#N/A</v>
      </c>
      <c r="BH201" s="108" t="e">
        <f ca="true">+IF(AND(ISNUMBER(OFFSET('Hygiene Data'!$E$10,0,10*ROW('Hygiene Data'!E195))),'Data Summary'!DW201="Yes"),OFFSET('Hygiene Data'!$E$10,0,10*ROW('Hygiene Data'!E195)),NA())</f>
        <v>#N/A</v>
      </c>
      <c r="BI201" s="108" t="e">
        <f ca="true">+IF(AND(ISNUMBER(OFFSET('Hygiene Data'!$F$6,0,10*ROW('Hygiene Data'!F195))),'Data Summary'!DX201="Yes"),OFFSET('Hygiene Data'!$F$6,0,10*ROW('Hygiene Data'!F195)),NA())</f>
        <v>#N/A</v>
      </c>
      <c r="BJ201" s="108" t="e">
        <f ca="true">+IF(AND(ISNUMBER(OFFSET('Hygiene Data'!$F$8,0,10*ROW('Hygiene Data'!F195))),'Data Summary'!DY201="Yes"),OFFSET('Hygiene Data'!$F$8,0,10*ROW('Hygiene Data'!F195)),NA())</f>
        <v>#N/A</v>
      </c>
      <c r="BK201" s="108" t="e">
        <f ca="true">+IF(AND(ISNUMBER(OFFSET('Hygiene Data'!$F$10,0,10*ROW('Hygiene Data'!F195))),'Data Summary'!DZ201="Yes"),OFFSET('Hygiene Data'!$F$10,0,10*ROW('Hygiene Data'!F195)),NA())</f>
        <v>#N/A</v>
      </c>
      <c r="BL201" s="108" t="e">
        <f ca="true">+IF(AND(ISNUMBER(OFFSET('Hygiene Data'!$G$6,0,10*ROW('Hygiene Data'!G195))),'Data Summary'!EA201="Yes"),OFFSET('Hygiene Data'!$G$6,0,10*ROW('Hygiene Data'!G195)),NA())</f>
        <v>#N/A</v>
      </c>
      <c r="BM201" s="108" t="e">
        <f ca="true">+IF(AND(ISNUMBER(OFFSET('Hygiene Data'!$G$8,0,10*ROW('Hygiene Data'!G195))),'Data Summary'!EB201="Yes"),OFFSET('Hygiene Data'!$G$8,0,10*ROW('Hygiene Data'!G195)),NA())</f>
        <v>#N/A</v>
      </c>
      <c r="BN201" s="108" t="e">
        <f ca="true">+IF(AND(ISNUMBER(OFFSET('Hygiene Data'!$G$10,0,10*ROW('Hygiene Data'!G195))),'Data Summary'!EC201="Yes"),OFFSET('Hygiene Data'!$G$10,0,10*ROW('Hygiene Data'!G195)),NA())</f>
        <v>#N/A</v>
      </c>
      <c r="BO201" s="108" t="e">
        <f ca="true">+IF(AND(ISNUMBER(OFFSET('Hygiene Data'!$H$6,0,10*ROW('Hygiene Data'!H195))),'Data Summary'!ED201="Yes"),OFFSET('Hygiene Data'!$H$6,0,10*ROW('Hygiene Data'!H195)),NA())</f>
        <v>#N/A</v>
      </c>
      <c r="BP201" s="108" t="e">
        <f ca="true">+IF(AND(ISNUMBER(OFFSET('Hygiene Data'!$H$8,0,10*ROW('Hygiene Data'!H195))),'Data Summary'!EE201="Yes"),OFFSET('Hygiene Data'!$H$8,0,10*ROW('Hygiene Data'!H195)),NA())</f>
        <v>#N/A</v>
      </c>
      <c r="BQ201" s="108" t="e">
        <f ca="true">+IF(AND(ISNUMBER(OFFSET('Hygiene Data'!$H$10,0,10*ROW('Hygiene Data'!H195))),'Data Summary'!EF201="Yes"),OFFSET('Hygiene Data'!$H$10,0,10*ROW('Hygiene Data'!H195)),NA())</f>
        <v>#N/A</v>
      </c>
    </row>
    <row r="202" x14ac:dyDescent="0.2">
      <c r="A202" s="56" t="e">
        <f ca="true">+IF(OFFSET('Water Data'!$B$1,0,10*ROW('Water Data'!B196))="",NA(),OFFSET('Water Data'!$B$1,0,10*ROW('Water Data'!B196)))</f>
        <v>#N/A</v>
      </c>
      <c r="B202" s="56" t="e">
        <f ca="true">+IF(OFFSET('Water Data'!$A$3,0,10*ROW('Water Data'!A199))="",NA(),OFFSET('Water Data'!$A$3,0,10*ROW('Water Data'!A199)))</f>
        <v>#N/A</v>
      </c>
      <c r="C202" s="56" t="e">
        <f ca="true">+IF(OFFSET('Water Data'!$C$3,0,10*ROW('Water Data'!C199))="",NA(),OFFSET('Water Data'!$C$3,0,10*ROW('Water Data'!C199)))</f>
        <v>#N/A</v>
      </c>
      <c r="D202" s="57" t="e">
        <f ca="true">+IF(AND(ISNUMBER(OFFSET('Water Data'!$C$5,0,10*ROW('Water Data'!C196))),'Data Summary'!BS202="Yes"),100-OFFSET('Water Data'!$C$5,0,10*ROW('Water Data'!C196)),NA())</f>
        <v>#N/A</v>
      </c>
      <c r="E202" s="57" t="e">
        <f ca="true">+IF(AND(ISNUMBER(OFFSET('Water Data'!$C$7,0,10*ROW('Water Data'!C196))),'Data Summary'!BT202="Yes"),OFFSET('Water Data'!$C$7,0,10*ROW('Water Data'!C196)),NA())</f>
        <v>#N/A</v>
      </c>
      <c r="F202" s="57" t="e">
        <f ca="true">+IF(AND(ISNUMBER(OFFSET('Water Data'!$C$10,0,10*ROW('Water Data'!C196))),'Data Summary'!BU202="Yes"),OFFSET('Water Data'!$C$10,0,10*ROW('Water Data'!C196)),NA())</f>
        <v>#N/A</v>
      </c>
      <c r="G202" s="57" t="e">
        <f ca="true">+IF(AND(ISNUMBER(OFFSET('Water Data'!$D$5,0,10*ROW('Water Data'!D196))),'Data Summary'!BV202="Yes"),100-OFFSET('Water Data'!$D$5,0,10*ROW('Water Data'!D196)),NA())</f>
        <v>#N/A</v>
      </c>
      <c r="H202" s="57" t="e">
        <f ca="true">+IF(AND(ISNUMBER(OFFSET('Water Data'!$D$7,0,10*ROW('Water Data'!D196))),'Data Summary'!BW202="Yes"),OFFSET('Water Data'!$D$7,0,10*ROW('Water Data'!D196)),NA())</f>
        <v>#N/A</v>
      </c>
      <c r="I202" s="57" t="e">
        <f ca="true">+IF(AND(ISNUMBER(OFFSET('Water Data'!$D$10,0,10*ROW('Water Data'!D196))),'Data Summary'!BX202="Yes"),OFFSET('Water Data'!$D$10,0,10*ROW('Water Data'!D196)),NA())</f>
        <v>#N/A</v>
      </c>
      <c r="J202" s="57" t="e">
        <f ca="true">+IF(AND(ISNUMBER(OFFSET('Water Data'!$E$5,0,10*ROW('Water Data'!E196))),'Data Summary'!BY202="Yes"),100-OFFSET('Water Data'!$E$5,0,10*ROW('Water Data'!E196)),NA())</f>
        <v>#N/A</v>
      </c>
      <c r="K202" s="57" t="e">
        <f ca="true">+IF(AND(ISNUMBER(OFFSET('Water Data'!$E$7,0,10*ROW('Water Data'!E196))),'Data Summary'!BZ202="Yes"),OFFSET('Water Data'!$E$7,0,10*ROW('Water Data'!E196)),NA())</f>
        <v>#N/A</v>
      </c>
      <c r="L202" s="57" t="e">
        <f ca="true">+IF(AND(ISNUMBER(OFFSET('Water Data'!$E$10,0,10*ROW('Water Data'!E196))),'Data Summary'!CA202="Yes"),OFFSET('Water Data'!$E$10,0,10*ROW('Water Data'!E196)),NA())</f>
        <v>#N/A</v>
      </c>
      <c r="M202" s="57" t="e">
        <f ca="true">+IF(AND(ISNUMBER(OFFSET('Water Data'!$F$5,0,10*ROW('Water Data'!F196))),'Data Summary'!CB202="Yes"),100-OFFSET('Water Data'!$F$5,0,10*ROW('Water Data'!F196)),NA())</f>
        <v>#N/A</v>
      </c>
      <c r="N202" s="57" t="e">
        <f ca="true">+IF(AND(ISNUMBER(OFFSET('Water Data'!$F$7,0,10*ROW('Water Data'!F196))),'Data Summary'!CC202="Yes"),OFFSET('Water Data'!$F$7,0,10*ROW('Water Data'!F196)),NA())</f>
        <v>#N/A</v>
      </c>
      <c r="O202" s="57" t="e">
        <f ca="true">+IF(AND(ISNUMBER(OFFSET('Water Data'!$F$10,0,10*ROW('Water Data'!F196))),'Data Summary'!CD202="Yes"),OFFSET('Water Data'!$F$10,0,10*ROW('Water Data'!F196)),NA())</f>
        <v>#N/A</v>
      </c>
      <c r="P202" s="57" t="e">
        <f ca="true">+IF(AND(ISNUMBER(OFFSET('Water Data'!$G$5,0,10*ROW('Water Data'!G196))),'Data Summary'!CE202="Yes"),100-OFFSET('Water Data'!$G$5,0,10*ROW('Water Data'!G196)),NA())</f>
        <v>#N/A</v>
      </c>
      <c r="Q202" s="57" t="e">
        <f ca="true">+IF(AND(ISNUMBER(OFFSET('Water Data'!$G$7,0,10*ROW('Water Data'!G196))),'Data Summary'!CF202="Yes"),OFFSET('Water Data'!$G$7,0,10*ROW('Water Data'!G196)),NA())</f>
        <v>#N/A</v>
      </c>
      <c r="R202" s="57" t="e">
        <f ca="true">+IF(AND(ISNUMBER(OFFSET('Water Data'!$G$10,0,10*ROW('Water Data'!G196))),'Data Summary'!CG202="Yes"),OFFSET('Water Data'!$G$10,0,10*ROW('Water Data'!G196)),NA())</f>
        <v>#N/A</v>
      </c>
      <c r="S202" s="57" t="e">
        <f ca="true">+IF(AND(ISNUMBER(OFFSET('Water Data'!$H$5,0,10*ROW('Water Data'!H196))),'Data Summary'!CH202="Yes"),100-OFFSET('Water Data'!$H$5,0,10*ROW('Water Data'!H196)),NA())</f>
        <v>#N/A</v>
      </c>
      <c r="T202" s="57" t="e">
        <f ca="true">+IF(AND(ISNUMBER(OFFSET('Water Data'!$H$7,0,10*ROW('Water Data'!H196))),'Data Summary'!CI202="Yes"),OFFSET('Water Data'!$H$7,0,10*ROW('Water Data'!H196)),NA())</f>
        <v>#N/A</v>
      </c>
      <c r="U202" s="57" t="e">
        <f ca="true">+IF(AND(ISNUMBER(OFFSET('Water Data'!$H$10,0,10*ROW('Water Data'!H196))),'Data Summary'!CJ202="Yes"),OFFSET('Water Data'!$H$10,0,10*ROW('Water Data'!H196)),NA())</f>
        <v>#N/A</v>
      </c>
      <c r="V202" s="103" t="e">
        <f ca="true">+IF(AND(ISNUMBER(OFFSET('Sanitation Data'!$C$5,0,10*ROW('Sanitation Data'!C196))),'Data Summary'!CK202="Yes"),100-OFFSET('Sanitation Data'!$C$5,0,10*ROW('Sanitation Data'!C196)),NA())</f>
        <v>#N/A</v>
      </c>
      <c r="W202" s="103" t="e">
        <f ca="true">+IF(AND(ISNUMBER(OFFSET('Sanitation Data'!$C$7,0,10*ROW('Sanitation Data'!C196))),'Data Summary'!CL202="Yes"),OFFSET('Sanitation Data'!$C$7,0,10*ROW('Sanitation Data'!C196)),NA())</f>
        <v>#N/A</v>
      </c>
      <c r="X202" s="103" t="e">
        <f ca="true">+IF(AND(ISNUMBER(OFFSET('Sanitation Data'!$C$11,0,10*ROW('Sanitation Data'!C196))),'Data Summary'!CM202="Yes"),OFFSET('Sanitation Data'!$C$11,0,10*ROW('Sanitation Data'!C196)),NA())</f>
        <v>#N/A</v>
      </c>
      <c r="Y202" s="103" t="e">
        <f ca="true">+IF(AND(ISNUMBER(OFFSET('Sanitation Data'!$C$12,0,10*ROW('Sanitation Data'!C196))),'Data Summary'!CN202="Yes"),OFFSET('Sanitation Data'!$C$12,0,10*ROW('Sanitation Data'!C196)),NA())</f>
        <v>#N/A</v>
      </c>
      <c r="Z202" s="103" t="e">
        <f ca="true">+IF(AND(ISNUMBER(OFFSET('Sanitation Data'!$C$13,0,10*ROW('Sanitation Data'!C196))),'Data Summary'!CO202="Yes"),OFFSET('Sanitation Data'!$C$13,0,10*ROW('Sanitation Data'!C196)),NA())</f>
        <v>#N/A</v>
      </c>
      <c r="AA202" s="103" t="e">
        <f ca="true">+IF(AND(ISNUMBER(OFFSET('Sanitation Data'!$D$5,0,10*ROW('Sanitation Data'!D196))),'Data Summary'!CP202="Yes"),100-OFFSET('Sanitation Data'!$D$5,0,10*ROW('Sanitation Data'!D196)),NA())</f>
        <v>#N/A</v>
      </c>
      <c r="AB202" s="103" t="e">
        <f ca="true">+IF(AND(ISNUMBER(OFFSET('Sanitation Data'!$D$7,0,10*ROW('Sanitation Data'!D196))),'Data Summary'!CQ202="Yes"),OFFSET('Sanitation Data'!$D$7,0,10*ROW('Sanitation Data'!D196)),NA())</f>
        <v>#N/A</v>
      </c>
      <c r="AC202" s="103" t="e">
        <f ca="true">+IF(AND(ISNUMBER(OFFSET('Sanitation Data'!$D$11,0,10*ROW('Sanitation Data'!D196))),'Data Summary'!CR202="Yes"),OFFSET('Sanitation Data'!$D$11,0,10*ROW('Sanitation Data'!D196)),NA())</f>
        <v>#N/A</v>
      </c>
      <c r="AD202" s="103" t="e">
        <f ca="true">+IF(AND(ISNUMBER(OFFSET('Sanitation Data'!$D$12,0,10*ROW('Sanitation Data'!D196))),'Data Summary'!CS202="Yes"),OFFSET('Sanitation Data'!$D$12,0,10*ROW('Sanitation Data'!D196)),NA())</f>
        <v>#N/A</v>
      </c>
      <c r="AE202" s="103" t="e">
        <f ca="true">+IF(AND(ISNUMBER(OFFSET('Sanitation Data'!$D$13,0,10*ROW('Sanitation Data'!D196))),'Data Summary'!CT202="Yes"),OFFSET('Sanitation Data'!$D$13,0,10*ROW('Sanitation Data'!D196)),NA())</f>
        <v>#N/A</v>
      </c>
      <c r="AF202" s="103" t="e">
        <f ca="true">+IF(AND(ISNUMBER(OFFSET('Sanitation Data'!$E$5,0,10*ROW('Sanitation Data'!E196))),'Data Summary'!CU202="Yes"),100-OFFSET('Sanitation Data'!$E$5,0,10*ROW('Sanitation Data'!E196)),NA())</f>
        <v>#N/A</v>
      </c>
      <c r="AG202" s="103" t="e">
        <f ca="true">+IF(AND(ISNUMBER(OFFSET('Sanitation Data'!$E$7,0,10*ROW('Sanitation Data'!E196))),'Data Summary'!CV202="Yes"),OFFSET('Sanitation Data'!$E$7,0,10*ROW('Sanitation Data'!E196)),NA())</f>
        <v>#N/A</v>
      </c>
      <c r="AH202" s="103" t="e">
        <f ca="true">+IF(AND(ISNUMBER(OFFSET('Sanitation Data'!$E$11,0,10*ROW('Sanitation Data'!E196))),'Data Summary'!CW202="Yes"),OFFSET('Sanitation Data'!$E$11,0,10*ROW('Sanitation Data'!E196)),NA())</f>
        <v>#N/A</v>
      </c>
      <c r="AI202" s="103" t="e">
        <f ca="true">+IF(AND(ISNUMBER(OFFSET('Sanitation Data'!$E$12,0,10*ROW('Sanitation Data'!E196))),'Data Summary'!CX202="Yes"),OFFSET('Sanitation Data'!$E$12,0,10*ROW('Sanitation Data'!E196)),NA())</f>
        <v>#N/A</v>
      </c>
      <c r="AJ202" s="103" t="e">
        <f ca="true">+IF(AND(ISNUMBER(OFFSET('Sanitation Data'!$E$13,0,10*ROW('Sanitation Data'!E196))),'Data Summary'!CY202="Yes"),OFFSET('Sanitation Data'!$E$13,0,10*ROW('Sanitation Data'!E196)),NA())</f>
        <v>#N/A</v>
      </c>
      <c r="AK202" s="103" t="e">
        <f ca="true">+IF(AND(ISNUMBER(OFFSET('Sanitation Data'!$F$5,0,10*ROW('Sanitation Data'!F196))),'Data Summary'!CZ202="Yes"),100-OFFSET('Sanitation Data'!$F$5,0,10*ROW('Sanitation Data'!F196)),NA())</f>
        <v>#N/A</v>
      </c>
      <c r="AL202" s="103" t="e">
        <f ca="true">+IF(AND(ISNUMBER(OFFSET('Sanitation Data'!$F$7,0,10*ROW('Sanitation Data'!F196))),'Data Summary'!DA202="Yes"),OFFSET('Sanitation Data'!$F$7,0,10*ROW('Sanitation Data'!F196)),NA())</f>
        <v>#N/A</v>
      </c>
      <c r="AM202" s="103" t="e">
        <f ca="true">+IF(AND(ISNUMBER(OFFSET('Sanitation Data'!$F$11,0,10*ROW('Sanitation Data'!F196))),'Data Summary'!DB202="Yes"),OFFSET('Sanitation Data'!$F$11,0,10*ROW('Sanitation Data'!F196)),NA())</f>
        <v>#N/A</v>
      </c>
      <c r="AN202" s="103" t="e">
        <f ca="true">+IF(AND(ISNUMBER(OFFSET('Sanitation Data'!$F$12,0,10*ROW('Sanitation Data'!F196))),'Data Summary'!DC202="Yes"),OFFSET('Sanitation Data'!$F$12,0,10*ROW('Sanitation Data'!F196)),NA())</f>
        <v>#N/A</v>
      </c>
      <c r="AO202" s="103" t="e">
        <f ca="true">+IF(AND(ISNUMBER(OFFSET('Sanitation Data'!$F$13,0,10*ROW('Sanitation Data'!F196))),'Data Summary'!DD202="Yes"),OFFSET('Sanitation Data'!$F$13,0,10*ROW('Sanitation Data'!F196)),NA())</f>
        <v>#N/A</v>
      </c>
      <c r="AP202" s="103" t="e">
        <f ca="true">+IF(AND(ISNUMBER(OFFSET('Sanitation Data'!$G$5,0,10*ROW('Sanitation Data'!G196))),'Data Summary'!DE202="Yes"),100-OFFSET('Sanitation Data'!$G$5,0,10*ROW('Sanitation Data'!G196)),NA())</f>
        <v>#N/A</v>
      </c>
      <c r="AQ202" s="103" t="e">
        <f ca="true">+IF(AND(ISNUMBER(OFFSET('Sanitation Data'!$G$7,0,10*ROW('Sanitation Data'!G196))),'Data Summary'!DF202="Yes"),OFFSET('Sanitation Data'!$G$7,0,10*ROW('Sanitation Data'!G196)),NA())</f>
        <v>#N/A</v>
      </c>
      <c r="AR202" s="103" t="e">
        <f ca="true">+IF(AND(ISNUMBER(OFFSET('Sanitation Data'!$G$11,0,10*ROW('Sanitation Data'!G196))),'Data Summary'!DG202="Yes"),OFFSET('Sanitation Data'!$G$11,0,10*ROW('Sanitation Data'!G196)),NA())</f>
        <v>#N/A</v>
      </c>
      <c r="AS202" s="103" t="e">
        <f ca="true">+IF(AND(ISNUMBER(OFFSET('Sanitation Data'!$G$12,0,10*ROW('Sanitation Data'!G196))),'Data Summary'!DH202="Yes"),OFFSET('Sanitation Data'!$G$12,0,10*ROW('Sanitation Data'!G196)),NA())</f>
        <v>#N/A</v>
      </c>
      <c r="AT202" s="103" t="e">
        <f ca="true">+IF(AND(ISNUMBER(OFFSET('Sanitation Data'!$G$13,0,10*ROW('Sanitation Data'!G196))),'Data Summary'!DI202="Yes"),OFFSET('Sanitation Data'!$G$13,0,10*ROW('Sanitation Data'!G196)),NA())</f>
        <v>#N/A</v>
      </c>
      <c r="AU202" s="103" t="e">
        <f ca="true">+IF(AND(ISNUMBER(OFFSET('Sanitation Data'!$H$5,0,10*ROW('Sanitation Data'!H196))),'Data Summary'!DJ202="Yes"),100-OFFSET('Sanitation Data'!$H$5,0,10*ROW('Sanitation Data'!H196)),NA())</f>
        <v>#N/A</v>
      </c>
      <c r="AV202" s="103" t="e">
        <f ca="true">+IF(AND(ISNUMBER(OFFSET('Sanitation Data'!$H$7,0,10*ROW('Sanitation Data'!H196))),'Data Summary'!DK202="Yes"),OFFSET('Sanitation Data'!$H$7,0,10*ROW('Sanitation Data'!H196)),NA())</f>
        <v>#N/A</v>
      </c>
      <c r="AW202" s="103" t="e">
        <f ca="true">+IF(AND(ISNUMBER(OFFSET('Sanitation Data'!$H$11,0,10*ROW('Sanitation Data'!H196))),'Data Summary'!DL202="Yes"),OFFSET('Sanitation Data'!$H$11,0,10*ROW('Sanitation Data'!H196)),NA())</f>
        <v>#N/A</v>
      </c>
      <c r="AX202" s="103" t="e">
        <f ca="true">+IF(AND(ISNUMBER(OFFSET('Sanitation Data'!$H$12,0,10*ROW('Sanitation Data'!H196))),'Data Summary'!DM202="Yes"),OFFSET('Sanitation Data'!$H$12,0,10*ROW('Sanitation Data'!H196)),NA())</f>
        <v>#N/A</v>
      </c>
      <c r="AY202" s="103" t="e">
        <f ca="true">+IF(AND(ISNUMBER(OFFSET('Sanitation Data'!$H$13,0,10*ROW('Sanitation Data'!H196))),'Data Summary'!DN202="Yes"),OFFSET('Sanitation Data'!$H$13,0,10*ROW('Sanitation Data'!H196)),NA())</f>
        <v>#N/A</v>
      </c>
      <c r="AZ202" s="108" t="e">
        <f ca="true">+IF(AND(ISNUMBER(OFFSET('Hygiene Data'!$C$6,0,10*ROW('Hygiene Data'!C196))),'Data Summary'!DO202="Yes"),OFFSET('Hygiene Data'!$C$6,0,10*ROW('Hygiene Data'!C196)),NA())</f>
        <v>#N/A</v>
      </c>
      <c r="BA202" s="108" t="e">
        <f ca="true">+IF(AND(ISNUMBER(OFFSET('Hygiene Data'!$C$8,0,10*ROW('Hygiene Data'!C196))),'Data Summary'!DP202="Yes"),OFFSET('Hygiene Data'!$C$8,0,10*ROW('Hygiene Data'!C196)),NA())</f>
        <v>#N/A</v>
      </c>
      <c r="BB202" s="108" t="e">
        <f ca="true">+IF(AND(ISNUMBER(OFFSET('Hygiene Data'!$C$10,0,10*ROW('Hygiene Data'!C196))),'Data Summary'!DQ202="Yes"),OFFSET('Hygiene Data'!$C$10,0,10*ROW('Hygiene Data'!C196)),NA())</f>
        <v>#N/A</v>
      </c>
      <c r="BC202" s="108" t="e">
        <f ca="true">+IF(AND(ISNUMBER(OFFSET('Hygiene Data'!$D$6,0,10*ROW('Hygiene Data'!D196))),'Data Summary'!DR202="Yes"),OFFSET('Hygiene Data'!$D$6,0,10*ROW('Hygiene Data'!D196)),NA())</f>
        <v>#N/A</v>
      </c>
      <c r="BD202" s="108" t="e">
        <f ca="true">+IF(AND(ISNUMBER(OFFSET('Hygiene Data'!$D$8,0,10*ROW('Hygiene Data'!D196))),'Data Summary'!DS202="Yes"),OFFSET('Hygiene Data'!$D$8,0,10*ROW('Hygiene Data'!D196)),NA())</f>
        <v>#N/A</v>
      </c>
      <c r="BE202" s="108" t="e">
        <f ca="true">+IF(AND(ISNUMBER(OFFSET('Hygiene Data'!$D$10,0,10*ROW('Hygiene Data'!D196))),'Data Summary'!DT202="Yes"),OFFSET('Hygiene Data'!$D$10,0,10*ROW('Hygiene Data'!D196)),NA())</f>
        <v>#N/A</v>
      </c>
      <c r="BF202" s="108" t="e">
        <f ca="true">+IF(AND(ISNUMBER(OFFSET('Hygiene Data'!$E$6,0,10*ROW('Hygiene Data'!E196))),'Data Summary'!DU202="Yes"),OFFSET('Hygiene Data'!$E$6,0,10*ROW('Hygiene Data'!E196)),NA())</f>
        <v>#N/A</v>
      </c>
      <c r="BG202" s="108" t="e">
        <f ca="true">+IF(AND(ISNUMBER(OFFSET('Hygiene Data'!$E$8,0,10*ROW('Hygiene Data'!E196))),'Data Summary'!DV202="Yes"),OFFSET('Hygiene Data'!$E$8,0,10*ROW('Hygiene Data'!E196)),NA())</f>
        <v>#N/A</v>
      </c>
      <c r="BH202" s="108" t="e">
        <f ca="true">+IF(AND(ISNUMBER(OFFSET('Hygiene Data'!$E$10,0,10*ROW('Hygiene Data'!E196))),'Data Summary'!DW202="Yes"),OFFSET('Hygiene Data'!$E$10,0,10*ROW('Hygiene Data'!E196)),NA())</f>
        <v>#N/A</v>
      </c>
      <c r="BI202" s="108" t="e">
        <f ca="true">+IF(AND(ISNUMBER(OFFSET('Hygiene Data'!$F$6,0,10*ROW('Hygiene Data'!F196))),'Data Summary'!DX202="Yes"),OFFSET('Hygiene Data'!$F$6,0,10*ROW('Hygiene Data'!F196)),NA())</f>
        <v>#N/A</v>
      </c>
      <c r="BJ202" s="108" t="e">
        <f ca="true">+IF(AND(ISNUMBER(OFFSET('Hygiene Data'!$F$8,0,10*ROW('Hygiene Data'!F196))),'Data Summary'!DY202="Yes"),OFFSET('Hygiene Data'!$F$8,0,10*ROW('Hygiene Data'!F196)),NA())</f>
        <v>#N/A</v>
      </c>
      <c r="BK202" s="108" t="e">
        <f ca="true">+IF(AND(ISNUMBER(OFFSET('Hygiene Data'!$F$10,0,10*ROW('Hygiene Data'!F196))),'Data Summary'!DZ202="Yes"),OFFSET('Hygiene Data'!$F$10,0,10*ROW('Hygiene Data'!F196)),NA())</f>
        <v>#N/A</v>
      </c>
      <c r="BL202" s="108" t="e">
        <f ca="true">+IF(AND(ISNUMBER(OFFSET('Hygiene Data'!$G$6,0,10*ROW('Hygiene Data'!G196))),'Data Summary'!EA202="Yes"),OFFSET('Hygiene Data'!$G$6,0,10*ROW('Hygiene Data'!G196)),NA())</f>
        <v>#N/A</v>
      </c>
      <c r="BM202" s="108" t="e">
        <f ca="true">+IF(AND(ISNUMBER(OFFSET('Hygiene Data'!$G$8,0,10*ROW('Hygiene Data'!G196))),'Data Summary'!EB202="Yes"),OFFSET('Hygiene Data'!$G$8,0,10*ROW('Hygiene Data'!G196)),NA())</f>
        <v>#N/A</v>
      </c>
      <c r="BN202" s="108" t="e">
        <f ca="true">+IF(AND(ISNUMBER(OFFSET('Hygiene Data'!$G$10,0,10*ROW('Hygiene Data'!G196))),'Data Summary'!EC202="Yes"),OFFSET('Hygiene Data'!$G$10,0,10*ROW('Hygiene Data'!G196)),NA())</f>
        <v>#N/A</v>
      </c>
      <c r="BO202" s="108" t="e">
        <f ca="true">+IF(AND(ISNUMBER(OFFSET('Hygiene Data'!$H$6,0,10*ROW('Hygiene Data'!H196))),'Data Summary'!ED202="Yes"),OFFSET('Hygiene Data'!$H$6,0,10*ROW('Hygiene Data'!H196)),NA())</f>
        <v>#N/A</v>
      </c>
      <c r="BP202" s="108" t="e">
        <f ca="true">+IF(AND(ISNUMBER(OFFSET('Hygiene Data'!$H$8,0,10*ROW('Hygiene Data'!H196))),'Data Summary'!EE202="Yes"),OFFSET('Hygiene Data'!$H$8,0,10*ROW('Hygiene Data'!H196)),NA())</f>
        <v>#N/A</v>
      </c>
      <c r="BQ202" s="108" t="e">
        <f ca="true">+IF(AND(ISNUMBER(OFFSET('Hygiene Data'!$H$10,0,10*ROW('Hygiene Data'!H196))),'Data Summary'!EF202="Yes"),OFFSET('Hygiene Data'!$H$10,0,10*ROW('Hygiene Data'!H196)),NA())</f>
        <v>#N/A</v>
      </c>
    </row>
    <row r="203" x14ac:dyDescent="0.2">
      <c r="A203" s="56" t="e">
        <f ca="true">+IF(OFFSET('Water Data'!$B$1,0,10*ROW('Water Data'!B197))="",NA(),OFFSET('Water Data'!$B$1,0,10*ROW('Water Data'!B197)))</f>
        <v>#N/A</v>
      </c>
      <c r="B203" s="56" t="e">
        <f ca="true">+IF(OFFSET('Water Data'!$A$3,0,10*ROW('Water Data'!A200))="",NA(),OFFSET('Water Data'!$A$3,0,10*ROW('Water Data'!A200)))</f>
        <v>#N/A</v>
      </c>
      <c r="C203" s="56" t="e">
        <f ca="true">+IF(OFFSET('Water Data'!$C$3,0,10*ROW('Water Data'!C200))="",NA(),OFFSET('Water Data'!$C$3,0,10*ROW('Water Data'!C200)))</f>
        <v>#N/A</v>
      </c>
      <c r="D203" s="57" t="e">
        <f ca="true">+IF(AND(ISNUMBER(OFFSET('Water Data'!$C$5,0,10*ROW('Water Data'!C197))),'Data Summary'!BS203="Yes"),100-OFFSET('Water Data'!$C$5,0,10*ROW('Water Data'!C197)),NA())</f>
        <v>#N/A</v>
      </c>
      <c r="E203" s="57" t="e">
        <f ca="true">+IF(AND(ISNUMBER(OFFSET('Water Data'!$C$7,0,10*ROW('Water Data'!C197))),'Data Summary'!BT203="Yes"),OFFSET('Water Data'!$C$7,0,10*ROW('Water Data'!C197)),NA())</f>
        <v>#N/A</v>
      </c>
      <c r="F203" s="57" t="e">
        <f ca="true">+IF(AND(ISNUMBER(OFFSET('Water Data'!$C$10,0,10*ROW('Water Data'!C197))),'Data Summary'!BU203="Yes"),OFFSET('Water Data'!$C$10,0,10*ROW('Water Data'!C197)),NA())</f>
        <v>#N/A</v>
      </c>
      <c r="G203" s="57" t="e">
        <f ca="true">+IF(AND(ISNUMBER(OFFSET('Water Data'!$D$5,0,10*ROW('Water Data'!D197))),'Data Summary'!BV203="Yes"),100-OFFSET('Water Data'!$D$5,0,10*ROW('Water Data'!D197)),NA())</f>
        <v>#N/A</v>
      </c>
      <c r="H203" s="57" t="e">
        <f ca="true">+IF(AND(ISNUMBER(OFFSET('Water Data'!$D$7,0,10*ROW('Water Data'!D197))),'Data Summary'!BW203="Yes"),OFFSET('Water Data'!$D$7,0,10*ROW('Water Data'!D197)),NA())</f>
        <v>#N/A</v>
      </c>
      <c r="I203" s="57" t="e">
        <f ca="true">+IF(AND(ISNUMBER(OFFSET('Water Data'!$D$10,0,10*ROW('Water Data'!D197))),'Data Summary'!BX203="Yes"),OFFSET('Water Data'!$D$10,0,10*ROW('Water Data'!D197)),NA())</f>
        <v>#N/A</v>
      </c>
      <c r="J203" s="57" t="e">
        <f ca="true">+IF(AND(ISNUMBER(OFFSET('Water Data'!$E$5,0,10*ROW('Water Data'!E197))),'Data Summary'!BY203="Yes"),100-OFFSET('Water Data'!$E$5,0,10*ROW('Water Data'!E197)),NA())</f>
        <v>#N/A</v>
      </c>
      <c r="K203" s="57" t="e">
        <f ca="true">+IF(AND(ISNUMBER(OFFSET('Water Data'!$E$7,0,10*ROW('Water Data'!E197))),'Data Summary'!BZ203="Yes"),OFFSET('Water Data'!$E$7,0,10*ROW('Water Data'!E197)),NA())</f>
        <v>#N/A</v>
      </c>
      <c r="L203" s="57" t="e">
        <f ca="true">+IF(AND(ISNUMBER(OFFSET('Water Data'!$E$10,0,10*ROW('Water Data'!E197))),'Data Summary'!CA203="Yes"),OFFSET('Water Data'!$E$10,0,10*ROW('Water Data'!E197)),NA())</f>
        <v>#N/A</v>
      </c>
      <c r="M203" s="57" t="e">
        <f ca="true">+IF(AND(ISNUMBER(OFFSET('Water Data'!$F$5,0,10*ROW('Water Data'!F197))),'Data Summary'!CB203="Yes"),100-OFFSET('Water Data'!$F$5,0,10*ROW('Water Data'!F197)),NA())</f>
        <v>#N/A</v>
      </c>
      <c r="N203" s="57" t="e">
        <f ca="true">+IF(AND(ISNUMBER(OFFSET('Water Data'!$F$7,0,10*ROW('Water Data'!F197))),'Data Summary'!CC203="Yes"),OFFSET('Water Data'!$F$7,0,10*ROW('Water Data'!F197)),NA())</f>
        <v>#N/A</v>
      </c>
      <c r="O203" s="57" t="e">
        <f ca="true">+IF(AND(ISNUMBER(OFFSET('Water Data'!$F$10,0,10*ROW('Water Data'!F197))),'Data Summary'!CD203="Yes"),OFFSET('Water Data'!$F$10,0,10*ROW('Water Data'!F197)),NA())</f>
        <v>#N/A</v>
      </c>
      <c r="P203" s="57" t="e">
        <f ca="true">+IF(AND(ISNUMBER(OFFSET('Water Data'!$G$5,0,10*ROW('Water Data'!G197))),'Data Summary'!CE203="Yes"),100-OFFSET('Water Data'!$G$5,0,10*ROW('Water Data'!G197)),NA())</f>
        <v>#N/A</v>
      </c>
      <c r="Q203" s="57" t="e">
        <f ca="true">+IF(AND(ISNUMBER(OFFSET('Water Data'!$G$7,0,10*ROW('Water Data'!G197))),'Data Summary'!CF203="Yes"),OFFSET('Water Data'!$G$7,0,10*ROW('Water Data'!G197)),NA())</f>
        <v>#N/A</v>
      </c>
      <c r="R203" s="57" t="e">
        <f ca="true">+IF(AND(ISNUMBER(OFFSET('Water Data'!$G$10,0,10*ROW('Water Data'!G197))),'Data Summary'!CG203="Yes"),OFFSET('Water Data'!$G$10,0,10*ROW('Water Data'!G197)),NA())</f>
        <v>#N/A</v>
      </c>
      <c r="S203" s="57" t="e">
        <f ca="true">+IF(AND(ISNUMBER(OFFSET('Water Data'!$H$5,0,10*ROW('Water Data'!H197))),'Data Summary'!CH203="Yes"),100-OFFSET('Water Data'!$H$5,0,10*ROW('Water Data'!H197)),NA())</f>
        <v>#N/A</v>
      </c>
      <c r="T203" s="57" t="e">
        <f ca="true">+IF(AND(ISNUMBER(OFFSET('Water Data'!$H$7,0,10*ROW('Water Data'!H197))),'Data Summary'!CI203="Yes"),OFFSET('Water Data'!$H$7,0,10*ROW('Water Data'!H197)),NA())</f>
        <v>#N/A</v>
      </c>
      <c r="U203" s="57" t="e">
        <f ca="true">+IF(AND(ISNUMBER(OFFSET('Water Data'!$H$10,0,10*ROW('Water Data'!H197))),'Data Summary'!CJ203="Yes"),OFFSET('Water Data'!$H$10,0,10*ROW('Water Data'!H197)),NA())</f>
        <v>#N/A</v>
      </c>
      <c r="V203" s="103" t="e">
        <f ca="true">+IF(AND(ISNUMBER(OFFSET('Sanitation Data'!$C$5,0,10*ROW('Sanitation Data'!C197))),'Data Summary'!CK203="Yes"),100-OFFSET('Sanitation Data'!$C$5,0,10*ROW('Sanitation Data'!C197)),NA())</f>
        <v>#N/A</v>
      </c>
      <c r="W203" s="103" t="e">
        <f ca="true">+IF(AND(ISNUMBER(OFFSET('Sanitation Data'!$C$7,0,10*ROW('Sanitation Data'!C197))),'Data Summary'!CL203="Yes"),OFFSET('Sanitation Data'!$C$7,0,10*ROW('Sanitation Data'!C197)),NA())</f>
        <v>#N/A</v>
      </c>
      <c r="X203" s="103" t="e">
        <f ca="true">+IF(AND(ISNUMBER(OFFSET('Sanitation Data'!$C$11,0,10*ROW('Sanitation Data'!C197))),'Data Summary'!CM203="Yes"),OFFSET('Sanitation Data'!$C$11,0,10*ROW('Sanitation Data'!C197)),NA())</f>
        <v>#N/A</v>
      </c>
      <c r="Y203" s="103" t="e">
        <f ca="true">+IF(AND(ISNUMBER(OFFSET('Sanitation Data'!$C$12,0,10*ROW('Sanitation Data'!C197))),'Data Summary'!CN203="Yes"),OFFSET('Sanitation Data'!$C$12,0,10*ROW('Sanitation Data'!C197)),NA())</f>
        <v>#N/A</v>
      </c>
      <c r="Z203" s="103" t="e">
        <f ca="true">+IF(AND(ISNUMBER(OFFSET('Sanitation Data'!$C$13,0,10*ROW('Sanitation Data'!C197))),'Data Summary'!CO203="Yes"),OFFSET('Sanitation Data'!$C$13,0,10*ROW('Sanitation Data'!C197)),NA())</f>
        <v>#N/A</v>
      </c>
      <c r="AA203" s="103" t="e">
        <f ca="true">+IF(AND(ISNUMBER(OFFSET('Sanitation Data'!$D$5,0,10*ROW('Sanitation Data'!D197))),'Data Summary'!CP203="Yes"),100-OFFSET('Sanitation Data'!$D$5,0,10*ROW('Sanitation Data'!D197)),NA())</f>
        <v>#N/A</v>
      </c>
      <c r="AB203" s="103" t="e">
        <f ca="true">+IF(AND(ISNUMBER(OFFSET('Sanitation Data'!$D$7,0,10*ROW('Sanitation Data'!D197))),'Data Summary'!CQ203="Yes"),OFFSET('Sanitation Data'!$D$7,0,10*ROW('Sanitation Data'!D197)),NA())</f>
        <v>#N/A</v>
      </c>
      <c r="AC203" s="103" t="e">
        <f ca="true">+IF(AND(ISNUMBER(OFFSET('Sanitation Data'!$D$11,0,10*ROW('Sanitation Data'!D197))),'Data Summary'!CR203="Yes"),OFFSET('Sanitation Data'!$D$11,0,10*ROW('Sanitation Data'!D197)),NA())</f>
        <v>#N/A</v>
      </c>
      <c r="AD203" s="103" t="e">
        <f ca="true">+IF(AND(ISNUMBER(OFFSET('Sanitation Data'!$D$12,0,10*ROW('Sanitation Data'!D197))),'Data Summary'!CS203="Yes"),OFFSET('Sanitation Data'!$D$12,0,10*ROW('Sanitation Data'!D197)),NA())</f>
        <v>#N/A</v>
      </c>
      <c r="AE203" s="103" t="e">
        <f ca="true">+IF(AND(ISNUMBER(OFFSET('Sanitation Data'!$D$13,0,10*ROW('Sanitation Data'!D197))),'Data Summary'!CT203="Yes"),OFFSET('Sanitation Data'!$D$13,0,10*ROW('Sanitation Data'!D197)),NA())</f>
        <v>#N/A</v>
      </c>
      <c r="AF203" s="103" t="e">
        <f ca="true">+IF(AND(ISNUMBER(OFFSET('Sanitation Data'!$E$5,0,10*ROW('Sanitation Data'!E197))),'Data Summary'!CU203="Yes"),100-OFFSET('Sanitation Data'!$E$5,0,10*ROW('Sanitation Data'!E197)),NA())</f>
        <v>#N/A</v>
      </c>
      <c r="AG203" s="103" t="e">
        <f ca="true">+IF(AND(ISNUMBER(OFFSET('Sanitation Data'!$E$7,0,10*ROW('Sanitation Data'!E197))),'Data Summary'!CV203="Yes"),OFFSET('Sanitation Data'!$E$7,0,10*ROW('Sanitation Data'!E197)),NA())</f>
        <v>#N/A</v>
      </c>
      <c r="AH203" s="103" t="e">
        <f ca="true">+IF(AND(ISNUMBER(OFFSET('Sanitation Data'!$E$11,0,10*ROW('Sanitation Data'!E197))),'Data Summary'!CW203="Yes"),OFFSET('Sanitation Data'!$E$11,0,10*ROW('Sanitation Data'!E197)),NA())</f>
        <v>#N/A</v>
      </c>
      <c r="AI203" s="103" t="e">
        <f ca="true">+IF(AND(ISNUMBER(OFFSET('Sanitation Data'!$E$12,0,10*ROW('Sanitation Data'!E197))),'Data Summary'!CX203="Yes"),OFFSET('Sanitation Data'!$E$12,0,10*ROW('Sanitation Data'!E197)),NA())</f>
        <v>#N/A</v>
      </c>
      <c r="AJ203" s="103" t="e">
        <f ca="true">+IF(AND(ISNUMBER(OFFSET('Sanitation Data'!$E$13,0,10*ROW('Sanitation Data'!E197))),'Data Summary'!CY203="Yes"),OFFSET('Sanitation Data'!$E$13,0,10*ROW('Sanitation Data'!E197)),NA())</f>
        <v>#N/A</v>
      </c>
      <c r="AK203" s="103" t="e">
        <f ca="true">+IF(AND(ISNUMBER(OFFSET('Sanitation Data'!$F$5,0,10*ROW('Sanitation Data'!F197))),'Data Summary'!CZ203="Yes"),100-OFFSET('Sanitation Data'!$F$5,0,10*ROW('Sanitation Data'!F197)),NA())</f>
        <v>#N/A</v>
      </c>
      <c r="AL203" s="103" t="e">
        <f ca="true">+IF(AND(ISNUMBER(OFFSET('Sanitation Data'!$F$7,0,10*ROW('Sanitation Data'!F197))),'Data Summary'!DA203="Yes"),OFFSET('Sanitation Data'!$F$7,0,10*ROW('Sanitation Data'!F197)),NA())</f>
        <v>#N/A</v>
      </c>
      <c r="AM203" s="103" t="e">
        <f ca="true">+IF(AND(ISNUMBER(OFFSET('Sanitation Data'!$F$11,0,10*ROW('Sanitation Data'!F197))),'Data Summary'!DB203="Yes"),OFFSET('Sanitation Data'!$F$11,0,10*ROW('Sanitation Data'!F197)),NA())</f>
        <v>#N/A</v>
      </c>
      <c r="AN203" s="103" t="e">
        <f ca="true">+IF(AND(ISNUMBER(OFFSET('Sanitation Data'!$F$12,0,10*ROW('Sanitation Data'!F197))),'Data Summary'!DC203="Yes"),OFFSET('Sanitation Data'!$F$12,0,10*ROW('Sanitation Data'!F197)),NA())</f>
        <v>#N/A</v>
      </c>
      <c r="AO203" s="103" t="e">
        <f ca="true">+IF(AND(ISNUMBER(OFFSET('Sanitation Data'!$F$13,0,10*ROW('Sanitation Data'!F197))),'Data Summary'!DD203="Yes"),OFFSET('Sanitation Data'!$F$13,0,10*ROW('Sanitation Data'!F197)),NA())</f>
        <v>#N/A</v>
      </c>
      <c r="AP203" s="103" t="e">
        <f ca="true">+IF(AND(ISNUMBER(OFFSET('Sanitation Data'!$G$5,0,10*ROW('Sanitation Data'!G197))),'Data Summary'!DE203="Yes"),100-OFFSET('Sanitation Data'!$G$5,0,10*ROW('Sanitation Data'!G197)),NA())</f>
        <v>#N/A</v>
      </c>
      <c r="AQ203" s="103" t="e">
        <f ca="true">+IF(AND(ISNUMBER(OFFSET('Sanitation Data'!$G$7,0,10*ROW('Sanitation Data'!G197))),'Data Summary'!DF203="Yes"),OFFSET('Sanitation Data'!$G$7,0,10*ROW('Sanitation Data'!G197)),NA())</f>
        <v>#N/A</v>
      </c>
      <c r="AR203" s="103" t="e">
        <f ca="true">+IF(AND(ISNUMBER(OFFSET('Sanitation Data'!$G$11,0,10*ROW('Sanitation Data'!G197))),'Data Summary'!DG203="Yes"),OFFSET('Sanitation Data'!$G$11,0,10*ROW('Sanitation Data'!G197)),NA())</f>
        <v>#N/A</v>
      </c>
      <c r="AS203" s="103" t="e">
        <f ca="true">+IF(AND(ISNUMBER(OFFSET('Sanitation Data'!$G$12,0,10*ROW('Sanitation Data'!G197))),'Data Summary'!DH203="Yes"),OFFSET('Sanitation Data'!$G$12,0,10*ROW('Sanitation Data'!G197)),NA())</f>
        <v>#N/A</v>
      </c>
      <c r="AT203" s="103" t="e">
        <f ca="true">+IF(AND(ISNUMBER(OFFSET('Sanitation Data'!$G$13,0,10*ROW('Sanitation Data'!G197))),'Data Summary'!DI203="Yes"),OFFSET('Sanitation Data'!$G$13,0,10*ROW('Sanitation Data'!G197)),NA())</f>
        <v>#N/A</v>
      </c>
      <c r="AU203" s="103" t="e">
        <f ca="true">+IF(AND(ISNUMBER(OFFSET('Sanitation Data'!$H$5,0,10*ROW('Sanitation Data'!H197))),'Data Summary'!DJ203="Yes"),100-OFFSET('Sanitation Data'!$H$5,0,10*ROW('Sanitation Data'!H197)),NA())</f>
        <v>#N/A</v>
      </c>
      <c r="AV203" s="103" t="e">
        <f ca="true">+IF(AND(ISNUMBER(OFFSET('Sanitation Data'!$H$7,0,10*ROW('Sanitation Data'!H197))),'Data Summary'!DK203="Yes"),OFFSET('Sanitation Data'!$H$7,0,10*ROW('Sanitation Data'!H197)),NA())</f>
        <v>#N/A</v>
      </c>
      <c r="AW203" s="103" t="e">
        <f ca="true">+IF(AND(ISNUMBER(OFFSET('Sanitation Data'!$H$11,0,10*ROW('Sanitation Data'!H197))),'Data Summary'!DL203="Yes"),OFFSET('Sanitation Data'!$H$11,0,10*ROW('Sanitation Data'!H197)),NA())</f>
        <v>#N/A</v>
      </c>
      <c r="AX203" s="103" t="e">
        <f ca="true">+IF(AND(ISNUMBER(OFFSET('Sanitation Data'!$H$12,0,10*ROW('Sanitation Data'!H197))),'Data Summary'!DM203="Yes"),OFFSET('Sanitation Data'!$H$12,0,10*ROW('Sanitation Data'!H197)),NA())</f>
        <v>#N/A</v>
      </c>
      <c r="AY203" s="103" t="e">
        <f ca="true">+IF(AND(ISNUMBER(OFFSET('Sanitation Data'!$H$13,0,10*ROW('Sanitation Data'!H197))),'Data Summary'!DN203="Yes"),OFFSET('Sanitation Data'!$H$13,0,10*ROW('Sanitation Data'!H197)),NA())</f>
        <v>#N/A</v>
      </c>
      <c r="AZ203" s="108" t="e">
        <f ca="true">+IF(AND(ISNUMBER(OFFSET('Hygiene Data'!$C$6,0,10*ROW('Hygiene Data'!C197))),'Data Summary'!DO203="Yes"),OFFSET('Hygiene Data'!$C$6,0,10*ROW('Hygiene Data'!C197)),NA())</f>
        <v>#N/A</v>
      </c>
      <c r="BA203" s="108" t="e">
        <f ca="true">+IF(AND(ISNUMBER(OFFSET('Hygiene Data'!$C$8,0,10*ROW('Hygiene Data'!C197))),'Data Summary'!DP203="Yes"),OFFSET('Hygiene Data'!$C$8,0,10*ROW('Hygiene Data'!C197)),NA())</f>
        <v>#N/A</v>
      </c>
      <c r="BB203" s="108" t="e">
        <f ca="true">+IF(AND(ISNUMBER(OFFSET('Hygiene Data'!$C$10,0,10*ROW('Hygiene Data'!C197))),'Data Summary'!DQ203="Yes"),OFFSET('Hygiene Data'!$C$10,0,10*ROW('Hygiene Data'!C197)),NA())</f>
        <v>#N/A</v>
      </c>
      <c r="BC203" s="108" t="e">
        <f ca="true">+IF(AND(ISNUMBER(OFFSET('Hygiene Data'!$D$6,0,10*ROW('Hygiene Data'!D197))),'Data Summary'!DR203="Yes"),OFFSET('Hygiene Data'!$D$6,0,10*ROW('Hygiene Data'!D197)),NA())</f>
        <v>#N/A</v>
      </c>
      <c r="BD203" s="108" t="e">
        <f ca="true">+IF(AND(ISNUMBER(OFFSET('Hygiene Data'!$D$8,0,10*ROW('Hygiene Data'!D197))),'Data Summary'!DS203="Yes"),OFFSET('Hygiene Data'!$D$8,0,10*ROW('Hygiene Data'!D197)),NA())</f>
        <v>#N/A</v>
      </c>
      <c r="BE203" s="108" t="e">
        <f ca="true">+IF(AND(ISNUMBER(OFFSET('Hygiene Data'!$D$10,0,10*ROW('Hygiene Data'!D197))),'Data Summary'!DT203="Yes"),OFFSET('Hygiene Data'!$D$10,0,10*ROW('Hygiene Data'!D197)),NA())</f>
        <v>#N/A</v>
      </c>
      <c r="BF203" s="108" t="e">
        <f ca="true">+IF(AND(ISNUMBER(OFFSET('Hygiene Data'!$E$6,0,10*ROW('Hygiene Data'!E197))),'Data Summary'!DU203="Yes"),OFFSET('Hygiene Data'!$E$6,0,10*ROW('Hygiene Data'!E197)),NA())</f>
        <v>#N/A</v>
      </c>
      <c r="BG203" s="108" t="e">
        <f ca="true">+IF(AND(ISNUMBER(OFFSET('Hygiene Data'!$E$8,0,10*ROW('Hygiene Data'!E197))),'Data Summary'!DV203="Yes"),OFFSET('Hygiene Data'!$E$8,0,10*ROW('Hygiene Data'!E197)),NA())</f>
        <v>#N/A</v>
      </c>
      <c r="BH203" s="108" t="e">
        <f ca="true">+IF(AND(ISNUMBER(OFFSET('Hygiene Data'!$E$10,0,10*ROW('Hygiene Data'!E197))),'Data Summary'!DW203="Yes"),OFFSET('Hygiene Data'!$E$10,0,10*ROW('Hygiene Data'!E197)),NA())</f>
        <v>#N/A</v>
      </c>
      <c r="BI203" s="108" t="e">
        <f ca="true">+IF(AND(ISNUMBER(OFFSET('Hygiene Data'!$F$6,0,10*ROW('Hygiene Data'!F197))),'Data Summary'!DX203="Yes"),OFFSET('Hygiene Data'!$F$6,0,10*ROW('Hygiene Data'!F197)),NA())</f>
        <v>#N/A</v>
      </c>
      <c r="BJ203" s="108" t="e">
        <f ca="true">+IF(AND(ISNUMBER(OFFSET('Hygiene Data'!$F$8,0,10*ROW('Hygiene Data'!F197))),'Data Summary'!DY203="Yes"),OFFSET('Hygiene Data'!$F$8,0,10*ROW('Hygiene Data'!F197)),NA())</f>
        <v>#N/A</v>
      </c>
      <c r="BK203" s="108" t="e">
        <f ca="true">+IF(AND(ISNUMBER(OFFSET('Hygiene Data'!$F$10,0,10*ROW('Hygiene Data'!F197))),'Data Summary'!DZ203="Yes"),OFFSET('Hygiene Data'!$F$10,0,10*ROW('Hygiene Data'!F197)),NA())</f>
        <v>#N/A</v>
      </c>
      <c r="BL203" s="108" t="e">
        <f ca="true">+IF(AND(ISNUMBER(OFFSET('Hygiene Data'!$G$6,0,10*ROW('Hygiene Data'!G197))),'Data Summary'!EA203="Yes"),OFFSET('Hygiene Data'!$G$6,0,10*ROW('Hygiene Data'!G197)),NA())</f>
        <v>#N/A</v>
      </c>
      <c r="BM203" s="108" t="e">
        <f ca="true">+IF(AND(ISNUMBER(OFFSET('Hygiene Data'!$G$8,0,10*ROW('Hygiene Data'!G197))),'Data Summary'!EB203="Yes"),OFFSET('Hygiene Data'!$G$8,0,10*ROW('Hygiene Data'!G197)),NA())</f>
        <v>#N/A</v>
      </c>
      <c r="BN203" s="108" t="e">
        <f ca="true">+IF(AND(ISNUMBER(OFFSET('Hygiene Data'!$G$10,0,10*ROW('Hygiene Data'!G197))),'Data Summary'!EC203="Yes"),OFFSET('Hygiene Data'!$G$10,0,10*ROW('Hygiene Data'!G197)),NA())</f>
        <v>#N/A</v>
      </c>
      <c r="BO203" s="108" t="e">
        <f ca="true">+IF(AND(ISNUMBER(OFFSET('Hygiene Data'!$H$6,0,10*ROW('Hygiene Data'!H197))),'Data Summary'!ED203="Yes"),OFFSET('Hygiene Data'!$H$6,0,10*ROW('Hygiene Data'!H197)),NA())</f>
        <v>#N/A</v>
      </c>
      <c r="BP203" s="108" t="e">
        <f ca="true">+IF(AND(ISNUMBER(OFFSET('Hygiene Data'!$H$8,0,10*ROW('Hygiene Data'!H197))),'Data Summary'!EE203="Yes"),OFFSET('Hygiene Data'!$H$8,0,10*ROW('Hygiene Data'!H197)),NA())</f>
        <v>#N/A</v>
      </c>
      <c r="BQ203" s="108" t="e">
        <f ca="true">+IF(AND(ISNUMBER(OFFSET('Hygiene Data'!$H$10,0,10*ROW('Hygiene Data'!H197))),'Data Summary'!EF203="Yes"),OFFSET('Hygiene Data'!$H$10,0,10*ROW('Hygiene Data'!H197)),NA())</f>
        <v>#N/A</v>
      </c>
    </row>
    <row r="204" x14ac:dyDescent="0.2">
      <c r="A204" s="56" t="e">
        <f ca="true">+IF(OFFSET('Water Data'!$B$1,0,10*ROW('Water Data'!B198))="",NA(),OFFSET('Water Data'!$B$1,0,10*ROW('Water Data'!B198)))</f>
        <v>#N/A</v>
      </c>
      <c r="B204" s="56" t="e">
        <f ca="true">+IF(OFFSET('Water Data'!$A$3,0,10*ROW('Water Data'!A201))="",NA(),OFFSET('Water Data'!$A$3,0,10*ROW('Water Data'!A201)))</f>
        <v>#N/A</v>
      </c>
      <c r="C204" s="56" t="e">
        <f ca="true">+IF(OFFSET('Water Data'!$C$3,0,10*ROW('Water Data'!C201))="",NA(),OFFSET('Water Data'!$C$3,0,10*ROW('Water Data'!C201)))</f>
        <v>#N/A</v>
      </c>
      <c r="D204" s="57" t="e">
        <f ca="true">+IF(AND(ISNUMBER(OFFSET('Water Data'!$C$5,0,10*ROW('Water Data'!C198))),'Data Summary'!BS204="Yes"),100-OFFSET('Water Data'!$C$5,0,10*ROW('Water Data'!C198)),NA())</f>
        <v>#N/A</v>
      </c>
      <c r="E204" s="57" t="e">
        <f ca="true">+IF(AND(ISNUMBER(OFFSET('Water Data'!$C$7,0,10*ROW('Water Data'!C198))),'Data Summary'!BT204="Yes"),OFFSET('Water Data'!$C$7,0,10*ROW('Water Data'!C198)),NA())</f>
        <v>#N/A</v>
      </c>
      <c r="F204" s="57" t="e">
        <f ca="true">+IF(AND(ISNUMBER(OFFSET('Water Data'!$C$10,0,10*ROW('Water Data'!C198))),'Data Summary'!BU204="Yes"),OFFSET('Water Data'!$C$10,0,10*ROW('Water Data'!C198)),NA())</f>
        <v>#N/A</v>
      </c>
      <c r="G204" s="57" t="e">
        <f ca="true">+IF(AND(ISNUMBER(OFFSET('Water Data'!$D$5,0,10*ROW('Water Data'!D198))),'Data Summary'!BV204="Yes"),100-OFFSET('Water Data'!$D$5,0,10*ROW('Water Data'!D198)),NA())</f>
        <v>#N/A</v>
      </c>
      <c r="H204" s="57" t="e">
        <f ca="true">+IF(AND(ISNUMBER(OFFSET('Water Data'!$D$7,0,10*ROW('Water Data'!D198))),'Data Summary'!BW204="Yes"),OFFSET('Water Data'!$D$7,0,10*ROW('Water Data'!D198)),NA())</f>
        <v>#N/A</v>
      </c>
      <c r="I204" s="57" t="e">
        <f ca="true">+IF(AND(ISNUMBER(OFFSET('Water Data'!$D$10,0,10*ROW('Water Data'!D198))),'Data Summary'!BX204="Yes"),OFFSET('Water Data'!$D$10,0,10*ROW('Water Data'!D198)),NA())</f>
        <v>#N/A</v>
      </c>
      <c r="J204" s="57" t="e">
        <f ca="true">+IF(AND(ISNUMBER(OFFSET('Water Data'!$E$5,0,10*ROW('Water Data'!E198))),'Data Summary'!BY204="Yes"),100-OFFSET('Water Data'!$E$5,0,10*ROW('Water Data'!E198)),NA())</f>
        <v>#N/A</v>
      </c>
      <c r="K204" s="57" t="e">
        <f ca="true">+IF(AND(ISNUMBER(OFFSET('Water Data'!$E$7,0,10*ROW('Water Data'!E198))),'Data Summary'!BZ204="Yes"),OFFSET('Water Data'!$E$7,0,10*ROW('Water Data'!E198)),NA())</f>
        <v>#N/A</v>
      </c>
      <c r="L204" s="57" t="e">
        <f ca="true">+IF(AND(ISNUMBER(OFFSET('Water Data'!$E$10,0,10*ROW('Water Data'!E198))),'Data Summary'!CA204="Yes"),OFFSET('Water Data'!$E$10,0,10*ROW('Water Data'!E198)),NA())</f>
        <v>#N/A</v>
      </c>
      <c r="M204" s="57" t="e">
        <f ca="true">+IF(AND(ISNUMBER(OFFSET('Water Data'!$F$5,0,10*ROW('Water Data'!F198))),'Data Summary'!CB204="Yes"),100-OFFSET('Water Data'!$F$5,0,10*ROW('Water Data'!F198)),NA())</f>
        <v>#N/A</v>
      </c>
      <c r="N204" s="57" t="e">
        <f ca="true">+IF(AND(ISNUMBER(OFFSET('Water Data'!$F$7,0,10*ROW('Water Data'!F198))),'Data Summary'!CC204="Yes"),OFFSET('Water Data'!$F$7,0,10*ROW('Water Data'!F198)),NA())</f>
        <v>#N/A</v>
      </c>
      <c r="O204" s="57" t="e">
        <f ca="true">+IF(AND(ISNUMBER(OFFSET('Water Data'!$F$10,0,10*ROW('Water Data'!F198))),'Data Summary'!CD204="Yes"),OFFSET('Water Data'!$F$10,0,10*ROW('Water Data'!F198)),NA())</f>
        <v>#N/A</v>
      </c>
      <c r="P204" s="57" t="e">
        <f ca="true">+IF(AND(ISNUMBER(OFFSET('Water Data'!$G$5,0,10*ROW('Water Data'!G198))),'Data Summary'!CE204="Yes"),100-OFFSET('Water Data'!$G$5,0,10*ROW('Water Data'!G198)),NA())</f>
        <v>#N/A</v>
      </c>
      <c r="Q204" s="57" t="e">
        <f ca="true">+IF(AND(ISNUMBER(OFFSET('Water Data'!$G$7,0,10*ROW('Water Data'!G198))),'Data Summary'!CF204="Yes"),OFFSET('Water Data'!$G$7,0,10*ROW('Water Data'!G198)),NA())</f>
        <v>#N/A</v>
      </c>
      <c r="R204" s="57" t="e">
        <f ca="true">+IF(AND(ISNUMBER(OFFSET('Water Data'!$G$10,0,10*ROW('Water Data'!G198))),'Data Summary'!CG204="Yes"),OFFSET('Water Data'!$G$10,0,10*ROW('Water Data'!G198)),NA())</f>
        <v>#N/A</v>
      </c>
      <c r="S204" s="57" t="e">
        <f ca="true">+IF(AND(ISNUMBER(OFFSET('Water Data'!$H$5,0,10*ROW('Water Data'!H198))),'Data Summary'!CH204="Yes"),100-OFFSET('Water Data'!$H$5,0,10*ROW('Water Data'!H198)),NA())</f>
        <v>#N/A</v>
      </c>
      <c r="T204" s="57" t="e">
        <f ca="true">+IF(AND(ISNUMBER(OFFSET('Water Data'!$H$7,0,10*ROW('Water Data'!H198))),'Data Summary'!CI204="Yes"),OFFSET('Water Data'!$H$7,0,10*ROW('Water Data'!H198)),NA())</f>
        <v>#N/A</v>
      </c>
      <c r="U204" s="57" t="e">
        <f ca="true">+IF(AND(ISNUMBER(OFFSET('Water Data'!$H$10,0,10*ROW('Water Data'!H198))),'Data Summary'!CJ204="Yes"),OFFSET('Water Data'!$H$10,0,10*ROW('Water Data'!H198)),NA())</f>
        <v>#N/A</v>
      </c>
      <c r="V204" s="103" t="e">
        <f ca="true">+IF(AND(ISNUMBER(OFFSET('Sanitation Data'!$C$5,0,10*ROW('Sanitation Data'!C198))),'Data Summary'!CK204="Yes"),100-OFFSET('Sanitation Data'!$C$5,0,10*ROW('Sanitation Data'!C198)),NA())</f>
        <v>#N/A</v>
      </c>
      <c r="W204" s="103" t="e">
        <f ca="true">+IF(AND(ISNUMBER(OFFSET('Sanitation Data'!$C$7,0,10*ROW('Sanitation Data'!C198))),'Data Summary'!CL204="Yes"),OFFSET('Sanitation Data'!$C$7,0,10*ROW('Sanitation Data'!C198)),NA())</f>
        <v>#N/A</v>
      </c>
      <c r="X204" s="103" t="e">
        <f ca="true">+IF(AND(ISNUMBER(OFFSET('Sanitation Data'!$C$11,0,10*ROW('Sanitation Data'!C198))),'Data Summary'!CM204="Yes"),OFFSET('Sanitation Data'!$C$11,0,10*ROW('Sanitation Data'!C198)),NA())</f>
        <v>#N/A</v>
      </c>
      <c r="Y204" s="103" t="e">
        <f ca="true">+IF(AND(ISNUMBER(OFFSET('Sanitation Data'!$C$12,0,10*ROW('Sanitation Data'!C198))),'Data Summary'!CN204="Yes"),OFFSET('Sanitation Data'!$C$12,0,10*ROW('Sanitation Data'!C198)),NA())</f>
        <v>#N/A</v>
      </c>
      <c r="Z204" s="103" t="e">
        <f ca="true">+IF(AND(ISNUMBER(OFFSET('Sanitation Data'!$C$13,0,10*ROW('Sanitation Data'!C198))),'Data Summary'!CO204="Yes"),OFFSET('Sanitation Data'!$C$13,0,10*ROW('Sanitation Data'!C198)),NA())</f>
        <v>#N/A</v>
      </c>
      <c r="AA204" s="103" t="e">
        <f ca="true">+IF(AND(ISNUMBER(OFFSET('Sanitation Data'!$D$5,0,10*ROW('Sanitation Data'!D198))),'Data Summary'!CP204="Yes"),100-OFFSET('Sanitation Data'!$D$5,0,10*ROW('Sanitation Data'!D198)),NA())</f>
        <v>#N/A</v>
      </c>
      <c r="AB204" s="103" t="e">
        <f ca="true">+IF(AND(ISNUMBER(OFFSET('Sanitation Data'!$D$7,0,10*ROW('Sanitation Data'!D198))),'Data Summary'!CQ204="Yes"),OFFSET('Sanitation Data'!$D$7,0,10*ROW('Sanitation Data'!D198)),NA())</f>
        <v>#N/A</v>
      </c>
      <c r="AC204" s="103" t="e">
        <f ca="true">+IF(AND(ISNUMBER(OFFSET('Sanitation Data'!$D$11,0,10*ROW('Sanitation Data'!D198))),'Data Summary'!CR204="Yes"),OFFSET('Sanitation Data'!$D$11,0,10*ROW('Sanitation Data'!D198)),NA())</f>
        <v>#N/A</v>
      </c>
      <c r="AD204" s="103" t="e">
        <f ca="true">+IF(AND(ISNUMBER(OFFSET('Sanitation Data'!$D$12,0,10*ROW('Sanitation Data'!D198))),'Data Summary'!CS204="Yes"),OFFSET('Sanitation Data'!$D$12,0,10*ROW('Sanitation Data'!D198)),NA())</f>
        <v>#N/A</v>
      </c>
      <c r="AE204" s="103" t="e">
        <f ca="true">+IF(AND(ISNUMBER(OFFSET('Sanitation Data'!$D$13,0,10*ROW('Sanitation Data'!D198))),'Data Summary'!CT204="Yes"),OFFSET('Sanitation Data'!$D$13,0,10*ROW('Sanitation Data'!D198)),NA())</f>
        <v>#N/A</v>
      </c>
      <c r="AF204" s="103" t="e">
        <f ca="true">+IF(AND(ISNUMBER(OFFSET('Sanitation Data'!$E$5,0,10*ROW('Sanitation Data'!E198))),'Data Summary'!CU204="Yes"),100-OFFSET('Sanitation Data'!$E$5,0,10*ROW('Sanitation Data'!E198)),NA())</f>
        <v>#N/A</v>
      </c>
      <c r="AG204" s="103" t="e">
        <f ca="true">+IF(AND(ISNUMBER(OFFSET('Sanitation Data'!$E$7,0,10*ROW('Sanitation Data'!E198))),'Data Summary'!CV204="Yes"),OFFSET('Sanitation Data'!$E$7,0,10*ROW('Sanitation Data'!E198)),NA())</f>
        <v>#N/A</v>
      </c>
      <c r="AH204" s="103" t="e">
        <f ca="true">+IF(AND(ISNUMBER(OFFSET('Sanitation Data'!$E$11,0,10*ROW('Sanitation Data'!E198))),'Data Summary'!CW204="Yes"),OFFSET('Sanitation Data'!$E$11,0,10*ROW('Sanitation Data'!E198)),NA())</f>
        <v>#N/A</v>
      </c>
      <c r="AI204" s="103" t="e">
        <f ca="true">+IF(AND(ISNUMBER(OFFSET('Sanitation Data'!$E$12,0,10*ROW('Sanitation Data'!E198))),'Data Summary'!CX204="Yes"),OFFSET('Sanitation Data'!$E$12,0,10*ROW('Sanitation Data'!E198)),NA())</f>
        <v>#N/A</v>
      </c>
      <c r="AJ204" s="103" t="e">
        <f ca="true">+IF(AND(ISNUMBER(OFFSET('Sanitation Data'!$E$13,0,10*ROW('Sanitation Data'!E198))),'Data Summary'!CY204="Yes"),OFFSET('Sanitation Data'!$E$13,0,10*ROW('Sanitation Data'!E198)),NA())</f>
        <v>#N/A</v>
      </c>
      <c r="AK204" s="103" t="e">
        <f ca="true">+IF(AND(ISNUMBER(OFFSET('Sanitation Data'!$F$5,0,10*ROW('Sanitation Data'!F198))),'Data Summary'!CZ204="Yes"),100-OFFSET('Sanitation Data'!$F$5,0,10*ROW('Sanitation Data'!F198)),NA())</f>
        <v>#N/A</v>
      </c>
      <c r="AL204" s="103" t="e">
        <f ca="true">+IF(AND(ISNUMBER(OFFSET('Sanitation Data'!$F$7,0,10*ROW('Sanitation Data'!F198))),'Data Summary'!DA204="Yes"),OFFSET('Sanitation Data'!$F$7,0,10*ROW('Sanitation Data'!F198)),NA())</f>
        <v>#N/A</v>
      </c>
      <c r="AM204" s="103" t="e">
        <f ca="true">+IF(AND(ISNUMBER(OFFSET('Sanitation Data'!$F$11,0,10*ROW('Sanitation Data'!F198))),'Data Summary'!DB204="Yes"),OFFSET('Sanitation Data'!$F$11,0,10*ROW('Sanitation Data'!F198)),NA())</f>
        <v>#N/A</v>
      </c>
      <c r="AN204" s="103" t="e">
        <f ca="true">+IF(AND(ISNUMBER(OFFSET('Sanitation Data'!$F$12,0,10*ROW('Sanitation Data'!F198))),'Data Summary'!DC204="Yes"),OFFSET('Sanitation Data'!$F$12,0,10*ROW('Sanitation Data'!F198)),NA())</f>
        <v>#N/A</v>
      </c>
      <c r="AO204" s="103" t="e">
        <f ca="true">+IF(AND(ISNUMBER(OFFSET('Sanitation Data'!$F$13,0,10*ROW('Sanitation Data'!F198))),'Data Summary'!DD204="Yes"),OFFSET('Sanitation Data'!$F$13,0,10*ROW('Sanitation Data'!F198)),NA())</f>
        <v>#N/A</v>
      </c>
      <c r="AP204" s="103" t="e">
        <f ca="true">+IF(AND(ISNUMBER(OFFSET('Sanitation Data'!$G$5,0,10*ROW('Sanitation Data'!G198))),'Data Summary'!DE204="Yes"),100-OFFSET('Sanitation Data'!$G$5,0,10*ROW('Sanitation Data'!G198)),NA())</f>
        <v>#N/A</v>
      </c>
      <c r="AQ204" s="103" t="e">
        <f ca="true">+IF(AND(ISNUMBER(OFFSET('Sanitation Data'!$G$7,0,10*ROW('Sanitation Data'!G198))),'Data Summary'!DF204="Yes"),OFFSET('Sanitation Data'!$G$7,0,10*ROW('Sanitation Data'!G198)),NA())</f>
        <v>#N/A</v>
      </c>
      <c r="AR204" s="103" t="e">
        <f ca="true">+IF(AND(ISNUMBER(OFFSET('Sanitation Data'!$G$11,0,10*ROW('Sanitation Data'!G198))),'Data Summary'!DG204="Yes"),OFFSET('Sanitation Data'!$G$11,0,10*ROW('Sanitation Data'!G198)),NA())</f>
        <v>#N/A</v>
      </c>
      <c r="AS204" s="103" t="e">
        <f ca="true">+IF(AND(ISNUMBER(OFFSET('Sanitation Data'!$G$12,0,10*ROW('Sanitation Data'!G198))),'Data Summary'!DH204="Yes"),OFFSET('Sanitation Data'!$G$12,0,10*ROW('Sanitation Data'!G198)),NA())</f>
        <v>#N/A</v>
      </c>
      <c r="AT204" s="103" t="e">
        <f ca="true">+IF(AND(ISNUMBER(OFFSET('Sanitation Data'!$G$13,0,10*ROW('Sanitation Data'!G198))),'Data Summary'!DI204="Yes"),OFFSET('Sanitation Data'!$G$13,0,10*ROW('Sanitation Data'!G198)),NA())</f>
        <v>#N/A</v>
      </c>
      <c r="AU204" s="103" t="e">
        <f ca="true">+IF(AND(ISNUMBER(OFFSET('Sanitation Data'!$H$5,0,10*ROW('Sanitation Data'!H198))),'Data Summary'!DJ204="Yes"),100-OFFSET('Sanitation Data'!$H$5,0,10*ROW('Sanitation Data'!H198)),NA())</f>
        <v>#N/A</v>
      </c>
      <c r="AV204" s="103" t="e">
        <f ca="true">+IF(AND(ISNUMBER(OFFSET('Sanitation Data'!$H$7,0,10*ROW('Sanitation Data'!H198))),'Data Summary'!DK204="Yes"),OFFSET('Sanitation Data'!$H$7,0,10*ROW('Sanitation Data'!H198)),NA())</f>
        <v>#N/A</v>
      </c>
      <c r="AW204" s="103" t="e">
        <f ca="true">+IF(AND(ISNUMBER(OFFSET('Sanitation Data'!$H$11,0,10*ROW('Sanitation Data'!H198))),'Data Summary'!DL204="Yes"),OFFSET('Sanitation Data'!$H$11,0,10*ROW('Sanitation Data'!H198)),NA())</f>
        <v>#N/A</v>
      </c>
      <c r="AX204" s="103" t="e">
        <f ca="true">+IF(AND(ISNUMBER(OFFSET('Sanitation Data'!$H$12,0,10*ROW('Sanitation Data'!H198))),'Data Summary'!DM204="Yes"),OFFSET('Sanitation Data'!$H$12,0,10*ROW('Sanitation Data'!H198)),NA())</f>
        <v>#N/A</v>
      </c>
      <c r="AY204" s="103" t="e">
        <f ca="true">+IF(AND(ISNUMBER(OFFSET('Sanitation Data'!$H$13,0,10*ROW('Sanitation Data'!H198))),'Data Summary'!DN204="Yes"),OFFSET('Sanitation Data'!$H$13,0,10*ROW('Sanitation Data'!H198)),NA())</f>
        <v>#N/A</v>
      </c>
      <c r="AZ204" s="108" t="e">
        <f ca="true">+IF(AND(ISNUMBER(OFFSET('Hygiene Data'!$C$6,0,10*ROW('Hygiene Data'!C198))),'Data Summary'!DO204="Yes"),OFFSET('Hygiene Data'!$C$6,0,10*ROW('Hygiene Data'!C198)),NA())</f>
        <v>#N/A</v>
      </c>
      <c r="BA204" s="108" t="e">
        <f ca="true">+IF(AND(ISNUMBER(OFFSET('Hygiene Data'!$C$8,0,10*ROW('Hygiene Data'!C198))),'Data Summary'!DP204="Yes"),OFFSET('Hygiene Data'!$C$8,0,10*ROW('Hygiene Data'!C198)),NA())</f>
        <v>#N/A</v>
      </c>
      <c r="BB204" s="108" t="e">
        <f ca="true">+IF(AND(ISNUMBER(OFFSET('Hygiene Data'!$C$10,0,10*ROW('Hygiene Data'!C198))),'Data Summary'!DQ204="Yes"),OFFSET('Hygiene Data'!$C$10,0,10*ROW('Hygiene Data'!C198)),NA())</f>
        <v>#N/A</v>
      </c>
      <c r="BC204" s="108" t="e">
        <f ca="true">+IF(AND(ISNUMBER(OFFSET('Hygiene Data'!$D$6,0,10*ROW('Hygiene Data'!D198))),'Data Summary'!DR204="Yes"),OFFSET('Hygiene Data'!$D$6,0,10*ROW('Hygiene Data'!D198)),NA())</f>
        <v>#N/A</v>
      </c>
      <c r="BD204" s="108" t="e">
        <f ca="true">+IF(AND(ISNUMBER(OFFSET('Hygiene Data'!$D$8,0,10*ROW('Hygiene Data'!D198))),'Data Summary'!DS204="Yes"),OFFSET('Hygiene Data'!$D$8,0,10*ROW('Hygiene Data'!D198)),NA())</f>
        <v>#N/A</v>
      </c>
      <c r="BE204" s="108" t="e">
        <f ca="true">+IF(AND(ISNUMBER(OFFSET('Hygiene Data'!$D$10,0,10*ROW('Hygiene Data'!D198))),'Data Summary'!DT204="Yes"),OFFSET('Hygiene Data'!$D$10,0,10*ROW('Hygiene Data'!D198)),NA())</f>
        <v>#N/A</v>
      </c>
      <c r="BF204" s="108" t="e">
        <f ca="true">+IF(AND(ISNUMBER(OFFSET('Hygiene Data'!$E$6,0,10*ROW('Hygiene Data'!E198))),'Data Summary'!DU204="Yes"),OFFSET('Hygiene Data'!$E$6,0,10*ROW('Hygiene Data'!E198)),NA())</f>
        <v>#N/A</v>
      </c>
      <c r="BG204" s="108" t="e">
        <f ca="true">+IF(AND(ISNUMBER(OFFSET('Hygiene Data'!$E$8,0,10*ROW('Hygiene Data'!E198))),'Data Summary'!DV204="Yes"),OFFSET('Hygiene Data'!$E$8,0,10*ROW('Hygiene Data'!E198)),NA())</f>
        <v>#N/A</v>
      </c>
      <c r="BH204" s="108" t="e">
        <f ca="true">+IF(AND(ISNUMBER(OFFSET('Hygiene Data'!$E$10,0,10*ROW('Hygiene Data'!E198))),'Data Summary'!DW204="Yes"),OFFSET('Hygiene Data'!$E$10,0,10*ROW('Hygiene Data'!E198)),NA())</f>
        <v>#N/A</v>
      </c>
      <c r="BI204" s="108" t="e">
        <f ca="true">+IF(AND(ISNUMBER(OFFSET('Hygiene Data'!$F$6,0,10*ROW('Hygiene Data'!F198))),'Data Summary'!DX204="Yes"),OFFSET('Hygiene Data'!$F$6,0,10*ROW('Hygiene Data'!F198)),NA())</f>
        <v>#N/A</v>
      </c>
      <c r="BJ204" s="108" t="e">
        <f ca="true">+IF(AND(ISNUMBER(OFFSET('Hygiene Data'!$F$8,0,10*ROW('Hygiene Data'!F198))),'Data Summary'!DY204="Yes"),OFFSET('Hygiene Data'!$F$8,0,10*ROW('Hygiene Data'!F198)),NA())</f>
        <v>#N/A</v>
      </c>
      <c r="BK204" s="108" t="e">
        <f ca="true">+IF(AND(ISNUMBER(OFFSET('Hygiene Data'!$F$10,0,10*ROW('Hygiene Data'!F198))),'Data Summary'!DZ204="Yes"),OFFSET('Hygiene Data'!$F$10,0,10*ROW('Hygiene Data'!F198)),NA())</f>
        <v>#N/A</v>
      </c>
      <c r="BL204" s="108" t="e">
        <f ca="true">+IF(AND(ISNUMBER(OFFSET('Hygiene Data'!$G$6,0,10*ROW('Hygiene Data'!G198))),'Data Summary'!EA204="Yes"),OFFSET('Hygiene Data'!$G$6,0,10*ROW('Hygiene Data'!G198)),NA())</f>
        <v>#N/A</v>
      </c>
      <c r="BM204" s="108" t="e">
        <f ca="true">+IF(AND(ISNUMBER(OFFSET('Hygiene Data'!$G$8,0,10*ROW('Hygiene Data'!G198))),'Data Summary'!EB204="Yes"),OFFSET('Hygiene Data'!$G$8,0,10*ROW('Hygiene Data'!G198)),NA())</f>
        <v>#N/A</v>
      </c>
      <c r="BN204" s="108" t="e">
        <f ca="true">+IF(AND(ISNUMBER(OFFSET('Hygiene Data'!$G$10,0,10*ROW('Hygiene Data'!G198))),'Data Summary'!EC204="Yes"),OFFSET('Hygiene Data'!$G$10,0,10*ROW('Hygiene Data'!G198)),NA())</f>
        <v>#N/A</v>
      </c>
      <c r="BO204" s="108" t="e">
        <f ca="true">+IF(AND(ISNUMBER(OFFSET('Hygiene Data'!$H$6,0,10*ROW('Hygiene Data'!H198))),'Data Summary'!ED204="Yes"),OFFSET('Hygiene Data'!$H$6,0,10*ROW('Hygiene Data'!H198)),NA())</f>
        <v>#N/A</v>
      </c>
      <c r="BP204" s="108" t="e">
        <f ca="true">+IF(AND(ISNUMBER(OFFSET('Hygiene Data'!$H$8,0,10*ROW('Hygiene Data'!H198))),'Data Summary'!EE204="Yes"),OFFSET('Hygiene Data'!$H$8,0,10*ROW('Hygiene Data'!H198)),NA())</f>
        <v>#N/A</v>
      </c>
      <c r="BQ204" s="108" t="e">
        <f ca="true">+IF(AND(ISNUMBER(OFFSET('Hygiene Data'!$H$10,0,10*ROW('Hygiene Data'!H198))),'Data Summary'!EF204="Yes"),OFFSET('Hygiene Data'!$H$10,0,10*ROW('Hygiene Data'!H198)),NA())</f>
        <v>#N/A</v>
      </c>
    </row>
    <row r="205" x14ac:dyDescent="0.2">
      <c r="A205" s="56" t="e">
        <f ca="true">+IF(OFFSET('Water Data'!$B$1,0,10*ROW('Water Data'!B199))="",NA(),OFFSET('Water Data'!$B$1,0,10*ROW('Water Data'!B199)))</f>
        <v>#N/A</v>
      </c>
      <c r="B205" s="56" t="e">
        <f ca="true">+IF(OFFSET('Water Data'!$A$3,0,10*ROW('Water Data'!A202))="",NA(),OFFSET('Water Data'!$A$3,0,10*ROW('Water Data'!A202)))</f>
        <v>#N/A</v>
      </c>
      <c r="C205" s="56" t="e">
        <f ca="true">+IF(OFFSET('Water Data'!$C$3,0,10*ROW('Water Data'!C202))="",NA(),OFFSET('Water Data'!$C$3,0,10*ROW('Water Data'!C202)))</f>
        <v>#N/A</v>
      </c>
      <c r="D205" s="57" t="e">
        <f ca="true">+IF(AND(ISNUMBER(OFFSET('Water Data'!$C$5,0,10*ROW('Water Data'!C199))),'Data Summary'!BS205="Yes"),100-OFFSET('Water Data'!$C$5,0,10*ROW('Water Data'!C199)),NA())</f>
        <v>#N/A</v>
      </c>
      <c r="E205" s="57" t="e">
        <f ca="true">+IF(AND(ISNUMBER(OFFSET('Water Data'!$C$7,0,10*ROW('Water Data'!C199))),'Data Summary'!BT205="Yes"),OFFSET('Water Data'!$C$7,0,10*ROW('Water Data'!C199)),NA())</f>
        <v>#N/A</v>
      </c>
      <c r="F205" s="57" t="e">
        <f ca="true">+IF(AND(ISNUMBER(OFFSET('Water Data'!$C$10,0,10*ROW('Water Data'!C199))),'Data Summary'!BU205="Yes"),OFFSET('Water Data'!$C$10,0,10*ROW('Water Data'!C199)),NA())</f>
        <v>#N/A</v>
      </c>
      <c r="G205" s="57" t="e">
        <f ca="true">+IF(AND(ISNUMBER(OFFSET('Water Data'!$D$5,0,10*ROW('Water Data'!D199))),'Data Summary'!BV205="Yes"),100-OFFSET('Water Data'!$D$5,0,10*ROW('Water Data'!D199)),NA())</f>
        <v>#N/A</v>
      </c>
      <c r="H205" s="57" t="e">
        <f ca="true">+IF(AND(ISNUMBER(OFFSET('Water Data'!$D$7,0,10*ROW('Water Data'!D199))),'Data Summary'!BW205="Yes"),OFFSET('Water Data'!$D$7,0,10*ROW('Water Data'!D199)),NA())</f>
        <v>#N/A</v>
      </c>
      <c r="I205" s="57" t="e">
        <f ca="true">+IF(AND(ISNUMBER(OFFSET('Water Data'!$D$10,0,10*ROW('Water Data'!D199))),'Data Summary'!BX205="Yes"),OFFSET('Water Data'!$D$10,0,10*ROW('Water Data'!D199)),NA())</f>
        <v>#N/A</v>
      </c>
      <c r="J205" s="57" t="e">
        <f ca="true">+IF(AND(ISNUMBER(OFFSET('Water Data'!$E$5,0,10*ROW('Water Data'!E199))),'Data Summary'!BY205="Yes"),100-OFFSET('Water Data'!$E$5,0,10*ROW('Water Data'!E199)),NA())</f>
        <v>#N/A</v>
      </c>
      <c r="K205" s="57" t="e">
        <f ca="true">+IF(AND(ISNUMBER(OFFSET('Water Data'!$E$7,0,10*ROW('Water Data'!E199))),'Data Summary'!BZ205="Yes"),OFFSET('Water Data'!$E$7,0,10*ROW('Water Data'!E199)),NA())</f>
        <v>#N/A</v>
      </c>
      <c r="L205" s="57" t="e">
        <f ca="true">+IF(AND(ISNUMBER(OFFSET('Water Data'!$E$10,0,10*ROW('Water Data'!E199))),'Data Summary'!CA205="Yes"),OFFSET('Water Data'!$E$10,0,10*ROW('Water Data'!E199)),NA())</f>
        <v>#N/A</v>
      </c>
      <c r="M205" s="57" t="e">
        <f ca="true">+IF(AND(ISNUMBER(OFFSET('Water Data'!$F$5,0,10*ROW('Water Data'!F199))),'Data Summary'!CB205="Yes"),100-OFFSET('Water Data'!$F$5,0,10*ROW('Water Data'!F199)),NA())</f>
        <v>#N/A</v>
      </c>
      <c r="N205" s="57" t="e">
        <f ca="true">+IF(AND(ISNUMBER(OFFSET('Water Data'!$F$7,0,10*ROW('Water Data'!F199))),'Data Summary'!CC205="Yes"),OFFSET('Water Data'!$F$7,0,10*ROW('Water Data'!F199)),NA())</f>
        <v>#N/A</v>
      </c>
      <c r="O205" s="57" t="e">
        <f ca="true">+IF(AND(ISNUMBER(OFFSET('Water Data'!$F$10,0,10*ROW('Water Data'!F199))),'Data Summary'!CD205="Yes"),OFFSET('Water Data'!$F$10,0,10*ROW('Water Data'!F199)),NA())</f>
        <v>#N/A</v>
      </c>
      <c r="P205" s="57" t="e">
        <f ca="true">+IF(AND(ISNUMBER(OFFSET('Water Data'!$G$5,0,10*ROW('Water Data'!G199))),'Data Summary'!CE205="Yes"),100-OFFSET('Water Data'!$G$5,0,10*ROW('Water Data'!G199)),NA())</f>
        <v>#N/A</v>
      </c>
      <c r="Q205" s="57" t="e">
        <f ca="true">+IF(AND(ISNUMBER(OFFSET('Water Data'!$G$7,0,10*ROW('Water Data'!G199))),'Data Summary'!CF205="Yes"),OFFSET('Water Data'!$G$7,0,10*ROW('Water Data'!G199)),NA())</f>
        <v>#N/A</v>
      </c>
      <c r="R205" s="57" t="e">
        <f ca="true">+IF(AND(ISNUMBER(OFFSET('Water Data'!$G$10,0,10*ROW('Water Data'!G199))),'Data Summary'!CG205="Yes"),OFFSET('Water Data'!$G$10,0,10*ROW('Water Data'!G199)),NA())</f>
        <v>#N/A</v>
      </c>
      <c r="S205" s="57" t="e">
        <f ca="true">+IF(AND(ISNUMBER(OFFSET('Water Data'!$H$5,0,10*ROW('Water Data'!H199))),'Data Summary'!CH205="Yes"),100-OFFSET('Water Data'!$H$5,0,10*ROW('Water Data'!H199)),NA())</f>
        <v>#N/A</v>
      </c>
      <c r="T205" s="57" t="e">
        <f ca="true">+IF(AND(ISNUMBER(OFFSET('Water Data'!$H$7,0,10*ROW('Water Data'!H199))),'Data Summary'!CI205="Yes"),OFFSET('Water Data'!$H$7,0,10*ROW('Water Data'!H199)),NA())</f>
        <v>#N/A</v>
      </c>
      <c r="U205" s="57" t="e">
        <f ca="true">+IF(AND(ISNUMBER(OFFSET('Water Data'!$H$10,0,10*ROW('Water Data'!H199))),'Data Summary'!CJ205="Yes"),OFFSET('Water Data'!$H$10,0,10*ROW('Water Data'!H199)),NA())</f>
        <v>#N/A</v>
      </c>
      <c r="V205" s="103" t="e">
        <f ca="true">+IF(AND(ISNUMBER(OFFSET('Sanitation Data'!$C$5,0,10*ROW('Sanitation Data'!C199))),'Data Summary'!CK205="Yes"),100-OFFSET('Sanitation Data'!$C$5,0,10*ROW('Sanitation Data'!C199)),NA())</f>
        <v>#N/A</v>
      </c>
      <c r="W205" s="103" t="e">
        <f ca="true">+IF(AND(ISNUMBER(OFFSET('Sanitation Data'!$C$7,0,10*ROW('Sanitation Data'!C199))),'Data Summary'!CL205="Yes"),OFFSET('Sanitation Data'!$C$7,0,10*ROW('Sanitation Data'!C199)),NA())</f>
        <v>#N/A</v>
      </c>
      <c r="X205" s="103" t="e">
        <f ca="true">+IF(AND(ISNUMBER(OFFSET('Sanitation Data'!$C$11,0,10*ROW('Sanitation Data'!C199))),'Data Summary'!CM205="Yes"),OFFSET('Sanitation Data'!$C$11,0,10*ROW('Sanitation Data'!C199)),NA())</f>
        <v>#N/A</v>
      </c>
      <c r="Y205" s="103" t="e">
        <f ca="true">+IF(AND(ISNUMBER(OFFSET('Sanitation Data'!$C$12,0,10*ROW('Sanitation Data'!C199))),'Data Summary'!CN205="Yes"),OFFSET('Sanitation Data'!$C$12,0,10*ROW('Sanitation Data'!C199)),NA())</f>
        <v>#N/A</v>
      </c>
      <c r="Z205" s="103" t="e">
        <f ca="true">+IF(AND(ISNUMBER(OFFSET('Sanitation Data'!$C$13,0,10*ROW('Sanitation Data'!C199))),'Data Summary'!CO205="Yes"),OFFSET('Sanitation Data'!$C$13,0,10*ROW('Sanitation Data'!C199)),NA())</f>
        <v>#N/A</v>
      </c>
      <c r="AA205" s="103" t="e">
        <f ca="true">+IF(AND(ISNUMBER(OFFSET('Sanitation Data'!$D$5,0,10*ROW('Sanitation Data'!D199))),'Data Summary'!CP205="Yes"),100-OFFSET('Sanitation Data'!$D$5,0,10*ROW('Sanitation Data'!D199)),NA())</f>
        <v>#N/A</v>
      </c>
      <c r="AB205" s="103" t="e">
        <f ca="true">+IF(AND(ISNUMBER(OFFSET('Sanitation Data'!$D$7,0,10*ROW('Sanitation Data'!D199))),'Data Summary'!CQ205="Yes"),OFFSET('Sanitation Data'!$D$7,0,10*ROW('Sanitation Data'!D199)),NA())</f>
        <v>#N/A</v>
      </c>
      <c r="AC205" s="103" t="e">
        <f ca="true">+IF(AND(ISNUMBER(OFFSET('Sanitation Data'!$D$11,0,10*ROW('Sanitation Data'!D199))),'Data Summary'!CR205="Yes"),OFFSET('Sanitation Data'!$D$11,0,10*ROW('Sanitation Data'!D199)),NA())</f>
        <v>#N/A</v>
      </c>
      <c r="AD205" s="103" t="e">
        <f ca="true">+IF(AND(ISNUMBER(OFFSET('Sanitation Data'!$D$12,0,10*ROW('Sanitation Data'!D199))),'Data Summary'!CS205="Yes"),OFFSET('Sanitation Data'!$D$12,0,10*ROW('Sanitation Data'!D199)),NA())</f>
        <v>#N/A</v>
      </c>
      <c r="AE205" s="103" t="e">
        <f ca="true">+IF(AND(ISNUMBER(OFFSET('Sanitation Data'!$D$13,0,10*ROW('Sanitation Data'!D199))),'Data Summary'!CT205="Yes"),OFFSET('Sanitation Data'!$D$13,0,10*ROW('Sanitation Data'!D199)),NA())</f>
        <v>#N/A</v>
      </c>
      <c r="AF205" s="103" t="e">
        <f ca="true">+IF(AND(ISNUMBER(OFFSET('Sanitation Data'!$E$5,0,10*ROW('Sanitation Data'!E199))),'Data Summary'!CU205="Yes"),100-OFFSET('Sanitation Data'!$E$5,0,10*ROW('Sanitation Data'!E199)),NA())</f>
        <v>#N/A</v>
      </c>
      <c r="AG205" s="103" t="e">
        <f ca="true">+IF(AND(ISNUMBER(OFFSET('Sanitation Data'!$E$7,0,10*ROW('Sanitation Data'!E199))),'Data Summary'!CV205="Yes"),OFFSET('Sanitation Data'!$E$7,0,10*ROW('Sanitation Data'!E199)),NA())</f>
        <v>#N/A</v>
      </c>
      <c r="AH205" s="103" t="e">
        <f ca="true">+IF(AND(ISNUMBER(OFFSET('Sanitation Data'!$E$11,0,10*ROW('Sanitation Data'!E199))),'Data Summary'!CW205="Yes"),OFFSET('Sanitation Data'!$E$11,0,10*ROW('Sanitation Data'!E199)),NA())</f>
        <v>#N/A</v>
      </c>
      <c r="AI205" s="103" t="e">
        <f ca="true">+IF(AND(ISNUMBER(OFFSET('Sanitation Data'!$E$12,0,10*ROW('Sanitation Data'!E199))),'Data Summary'!CX205="Yes"),OFFSET('Sanitation Data'!$E$12,0,10*ROW('Sanitation Data'!E199)),NA())</f>
        <v>#N/A</v>
      </c>
      <c r="AJ205" s="103" t="e">
        <f ca="true">+IF(AND(ISNUMBER(OFFSET('Sanitation Data'!$E$13,0,10*ROW('Sanitation Data'!E199))),'Data Summary'!CY205="Yes"),OFFSET('Sanitation Data'!$E$13,0,10*ROW('Sanitation Data'!E199)),NA())</f>
        <v>#N/A</v>
      </c>
      <c r="AK205" s="103" t="e">
        <f ca="true">+IF(AND(ISNUMBER(OFFSET('Sanitation Data'!$F$5,0,10*ROW('Sanitation Data'!F199))),'Data Summary'!CZ205="Yes"),100-OFFSET('Sanitation Data'!$F$5,0,10*ROW('Sanitation Data'!F199)),NA())</f>
        <v>#N/A</v>
      </c>
      <c r="AL205" s="103" t="e">
        <f ca="true">+IF(AND(ISNUMBER(OFFSET('Sanitation Data'!$F$7,0,10*ROW('Sanitation Data'!F199))),'Data Summary'!DA205="Yes"),OFFSET('Sanitation Data'!$F$7,0,10*ROW('Sanitation Data'!F199)),NA())</f>
        <v>#N/A</v>
      </c>
      <c r="AM205" s="103" t="e">
        <f ca="true">+IF(AND(ISNUMBER(OFFSET('Sanitation Data'!$F$11,0,10*ROW('Sanitation Data'!F199))),'Data Summary'!DB205="Yes"),OFFSET('Sanitation Data'!$F$11,0,10*ROW('Sanitation Data'!F199)),NA())</f>
        <v>#N/A</v>
      </c>
      <c r="AN205" s="103" t="e">
        <f ca="true">+IF(AND(ISNUMBER(OFFSET('Sanitation Data'!$F$12,0,10*ROW('Sanitation Data'!F199))),'Data Summary'!DC205="Yes"),OFFSET('Sanitation Data'!$F$12,0,10*ROW('Sanitation Data'!F199)),NA())</f>
        <v>#N/A</v>
      </c>
      <c r="AO205" s="103" t="e">
        <f ca="true">+IF(AND(ISNUMBER(OFFSET('Sanitation Data'!$F$13,0,10*ROW('Sanitation Data'!F199))),'Data Summary'!DD205="Yes"),OFFSET('Sanitation Data'!$F$13,0,10*ROW('Sanitation Data'!F199)),NA())</f>
        <v>#N/A</v>
      </c>
      <c r="AP205" s="103" t="e">
        <f ca="true">+IF(AND(ISNUMBER(OFFSET('Sanitation Data'!$G$5,0,10*ROW('Sanitation Data'!G199))),'Data Summary'!DE205="Yes"),100-OFFSET('Sanitation Data'!$G$5,0,10*ROW('Sanitation Data'!G199)),NA())</f>
        <v>#N/A</v>
      </c>
      <c r="AQ205" s="103" t="e">
        <f ca="true">+IF(AND(ISNUMBER(OFFSET('Sanitation Data'!$G$7,0,10*ROW('Sanitation Data'!G199))),'Data Summary'!DF205="Yes"),OFFSET('Sanitation Data'!$G$7,0,10*ROW('Sanitation Data'!G199)),NA())</f>
        <v>#N/A</v>
      </c>
      <c r="AR205" s="103" t="e">
        <f ca="true">+IF(AND(ISNUMBER(OFFSET('Sanitation Data'!$G$11,0,10*ROW('Sanitation Data'!G199))),'Data Summary'!DG205="Yes"),OFFSET('Sanitation Data'!$G$11,0,10*ROW('Sanitation Data'!G199)),NA())</f>
        <v>#N/A</v>
      </c>
      <c r="AS205" s="103" t="e">
        <f ca="true">+IF(AND(ISNUMBER(OFFSET('Sanitation Data'!$G$12,0,10*ROW('Sanitation Data'!G199))),'Data Summary'!DH205="Yes"),OFFSET('Sanitation Data'!$G$12,0,10*ROW('Sanitation Data'!G199)),NA())</f>
        <v>#N/A</v>
      </c>
      <c r="AT205" s="103" t="e">
        <f ca="true">+IF(AND(ISNUMBER(OFFSET('Sanitation Data'!$G$13,0,10*ROW('Sanitation Data'!G199))),'Data Summary'!DI205="Yes"),OFFSET('Sanitation Data'!$G$13,0,10*ROW('Sanitation Data'!G199)),NA())</f>
        <v>#N/A</v>
      </c>
      <c r="AU205" s="103" t="e">
        <f ca="true">+IF(AND(ISNUMBER(OFFSET('Sanitation Data'!$H$5,0,10*ROW('Sanitation Data'!H199))),'Data Summary'!DJ205="Yes"),100-OFFSET('Sanitation Data'!$H$5,0,10*ROW('Sanitation Data'!H199)),NA())</f>
        <v>#N/A</v>
      </c>
      <c r="AV205" s="103" t="e">
        <f ca="true">+IF(AND(ISNUMBER(OFFSET('Sanitation Data'!$H$7,0,10*ROW('Sanitation Data'!H199))),'Data Summary'!DK205="Yes"),OFFSET('Sanitation Data'!$H$7,0,10*ROW('Sanitation Data'!H199)),NA())</f>
        <v>#N/A</v>
      </c>
      <c r="AW205" s="103" t="e">
        <f ca="true">+IF(AND(ISNUMBER(OFFSET('Sanitation Data'!$H$11,0,10*ROW('Sanitation Data'!H199))),'Data Summary'!DL205="Yes"),OFFSET('Sanitation Data'!$H$11,0,10*ROW('Sanitation Data'!H199)),NA())</f>
        <v>#N/A</v>
      </c>
      <c r="AX205" s="103" t="e">
        <f ca="true">+IF(AND(ISNUMBER(OFFSET('Sanitation Data'!$H$12,0,10*ROW('Sanitation Data'!H199))),'Data Summary'!DM205="Yes"),OFFSET('Sanitation Data'!$H$12,0,10*ROW('Sanitation Data'!H199)),NA())</f>
        <v>#N/A</v>
      </c>
      <c r="AY205" s="103" t="e">
        <f ca="true">+IF(AND(ISNUMBER(OFFSET('Sanitation Data'!$H$13,0,10*ROW('Sanitation Data'!H199))),'Data Summary'!DN205="Yes"),OFFSET('Sanitation Data'!$H$13,0,10*ROW('Sanitation Data'!H199)),NA())</f>
        <v>#N/A</v>
      </c>
      <c r="AZ205" s="108" t="e">
        <f ca="true">+IF(AND(ISNUMBER(OFFSET('Hygiene Data'!$C$6,0,10*ROW('Hygiene Data'!C199))),'Data Summary'!DO205="Yes"),OFFSET('Hygiene Data'!$C$6,0,10*ROW('Hygiene Data'!C199)),NA())</f>
        <v>#N/A</v>
      </c>
      <c r="BA205" s="108" t="e">
        <f ca="true">+IF(AND(ISNUMBER(OFFSET('Hygiene Data'!$C$8,0,10*ROW('Hygiene Data'!C199))),'Data Summary'!DP205="Yes"),OFFSET('Hygiene Data'!$C$8,0,10*ROW('Hygiene Data'!C199)),NA())</f>
        <v>#N/A</v>
      </c>
      <c r="BB205" s="108" t="e">
        <f ca="true">+IF(AND(ISNUMBER(OFFSET('Hygiene Data'!$C$10,0,10*ROW('Hygiene Data'!C199))),'Data Summary'!DQ205="Yes"),OFFSET('Hygiene Data'!$C$10,0,10*ROW('Hygiene Data'!C199)),NA())</f>
        <v>#N/A</v>
      </c>
      <c r="BC205" s="108" t="e">
        <f ca="true">+IF(AND(ISNUMBER(OFFSET('Hygiene Data'!$D$6,0,10*ROW('Hygiene Data'!D199))),'Data Summary'!DR205="Yes"),OFFSET('Hygiene Data'!$D$6,0,10*ROW('Hygiene Data'!D199)),NA())</f>
        <v>#N/A</v>
      </c>
      <c r="BD205" s="108" t="e">
        <f ca="true">+IF(AND(ISNUMBER(OFFSET('Hygiene Data'!$D$8,0,10*ROW('Hygiene Data'!D199))),'Data Summary'!DS205="Yes"),OFFSET('Hygiene Data'!$D$8,0,10*ROW('Hygiene Data'!D199)),NA())</f>
        <v>#N/A</v>
      </c>
      <c r="BE205" s="108" t="e">
        <f ca="true">+IF(AND(ISNUMBER(OFFSET('Hygiene Data'!$D$10,0,10*ROW('Hygiene Data'!D199))),'Data Summary'!DT205="Yes"),OFFSET('Hygiene Data'!$D$10,0,10*ROW('Hygiene Data'!D199)),NA())</f>
        <v>#N/A</v>
      </c>
      <c r="BF205" s="108" t="e">
        <f ca="true">+IF(AND(ISNUMBER(OFFSET('Hygiene Data'!$E$6,0,10*ROW('Hygiene Data'!E199))),'Data Summary'!DU205="Yes"),OFFSET('Hygiene Data'!$E$6,0,10*ROW('Hygiene Data'!E199)),NA())</f>
        <v>#N/A</v>
      </c>
      <c r="BG205" s="108" t="e">
        <f ca="true">+IF(AND(ISNUMBER(OFFSET('Hygiene Data'!$E$8,0,10*ROW('Hygiene Data'!E199))),'Data Summary'!DV205="Yes"),OFFSET('Hygiene Data'!$E$8,0,10*ROW('Hygiene Data'!E199)),NA())</f>
        <v>#N/A</v>
      </c>
      <c r="BH205" s="108" t="e">
        <f ca="true">+IF(AND(ISNUMBER(OFFSET('Hygiene Data'!$E$10,0,10*ROW('Hygiene Data'!E199))),'Data Summary'!DW205="Yes"),OFFSET('Hygiene Data'!$E$10,0,10*ROW('Hygiene Data'!E199)),NA())</f>
        <v>#N/A</v>
      </c>
      <c r="BI205" s="108" t="e">
        <f ca="true">+IF(AND(ISNUMBER(OFFSET('Hygiene Data'!$F$6,0,10*ROW('Hygiene Data'!F199))),'Data Summary'!DX205="Yes"),OFFSET('Hygiene Data'!$F$6,0,10*ROW('Hygiene Data'!F199)),NA())</f>
        <v>#N/A</v>
      </c>
      <c r="BJ205" s="108" t="e">
        <f ca="true">+IF(AND(ISNUMBER(OFFSET('Hygiene Data'!$F$8,0,10*ROW('Hygiene Data'!F199))),'Data Summary'!DY205="Yes"),OFFSET('Hygiene Data'!$F$8,0,10*ROW('Hygiene Data'!F199)),NA())</f>
        <v>#N/A</v>
      </c>
      <c r="BK205" s="108" t="e">
        <f ca="true">+IF(AND(ISNUMBER(OFFSET('Hygiene Data'!$F$10,0,10*ROW('Hygiene Data'!F199))),'Data Summary'!DZ205="Yes"),OFFSET('Hygiene Data'!$F$10,0,10*ROW('Hygiene Data'!F199)),NA())</f>
        <v>#N/A</v>
      </c>
      <c r="BL205" s="108" t="e">
        <f ca="true">+IF(AND(ISNUMBER(OFFSET('Hygiene Data'!$G$6,0,10*ROW('Hygiene Data'!G199))),'Data Summary'!EA205="Yes"),OFFSET('Hygiene Data'!$G$6,0,10*ROW('Hygiene Data'!G199)),NA())</f>
        <v>#N/A</v>
      </c>
      <c r="BM205" s="108" t="e">
        <f ca="true">+IF(AND(ISNUMBER(OFFSET('Hygiene Data'!$G$8,0,10*ROW('Hygiene Data'!G199))),'Data Summary'!EB205="Yes"),OFFSET('Hygiene Data'!$G$8,0,10*ROW('Hygiene Data'!G199)),NA())</f>
        <v>#N/A</v>
      </c>
      <c r="BN205" s="108" t="e">
        <f ca="true">+IF(AND(ISNUMBER(OFFSET('Hygiene Data'!$G$10,0,10*ROW('Hygiene Data'!G199))),'Data Summary'!EC205="Yes"),OFFSET('Hygiene Data'!$G$10,0,10*ROW('Hygiene Data'!G199)),NA())</f>
        <v>#N/A</v>
      </c>
      <c r="BO205" s="108" t="e">
        <f ca="true">+IF(AND(ISNUMBER(OFFSET('Hygiene Data'!$H$6,0,10*ROW('Hygiene Data'!H199))),'Data Summary'!ED205="Yes"),OFFSET('Hygiene Data'!$H$6,0,10*ROW('Hygiene Data'!H199)),NA())</f>
        <v>#N/A</v>
      </c>
      <c r="BP205" s="108" t="e">
        <f ca="true">+IF(AND(ISNUMBER(OFFSET('Hygiene Data'!$H$8,0,10*ROW('Hygiene Data'!H199))),'Data Summary'!EE205="Yes"),OFFSET('Hygiene Data'!$H$8,0,10*ROW('Hygiene Data'!H199)),NA())</f>
        <v>#N/A</v>
      </c>
      <c r="BQ205" s="108" t="e">
        <f ca="true">+IF(AND(ISNUMBER(OFFSET('Hygiene Data'!$H$10,0,10*ROW('Hygiene Data'!H199))),'Data Summary'!EF205="Yes"),OFFSET('Hygiene Data'!$H$10,0,10*ROW('Hygiene Data'!H199)),NA())</f>
        <v>#N/A</v>
      </c>
    </row>
    <row r="206" x14ac:dyDescent="0.2">
      <c r="A206" s="56" t="e">
        <f ca="true">+IF(OFFSET('Water Data'!$B$1,0,10*ROW('Water Data'!B200))="",NA(),OFFSET('Water Data'!$B$1,0,10*ROW('Water Data'!B200)))</f>
        <v>#N/A</v>
      </c>
      <c r="B206" s="56" t="e">
        <f ca="true">+IF(OFFSET('Water Data'!$A$3,0,10*ROW('Water Data'!A203))="",NA(),OFFSET('Water Data'!$A$3,0,10*ROW('Water Data'!A203)))</f>
        <v>#N/A</v>
      </c>
      <c r="C206" s="56" t="e">
        <f ca="true">+IF(OFFSET('Water Data'!$C$3,0,10*ROW('Water Data'!C203))="",NA(),OFFSET('Water Data'!$C$3,0,10*ROW('Water Data'!C203)))</f>
        <v>#N/A</v>
      </c>
      <c r="D206" s="57" t="e">
        <f ca="true">+IF(AND(ISNUMBER(OFFSET('Water Data'!$C$5,0,10*ROW('Water Data'!C200))),'Data Summary'!BS206="Yes"),100-OFFSET('Water Data'!$C$5,0,10*ROW('Water Data'!C200)),NA())</f>
        <v>#N/A</v>
      </c>
      <c r="E206" s="57" t="e">
        <f ca="true">+IF(AND(ISNUMBER(OFFSET('Water Data'!$C$7,0,10*ROW('Water Data'!C200))),'Data Summary'!BT206="Yes"),OFFSET('Water Data'!$C$7,0,10*ROW('Water Data'!C200)),NA())</f>
        <v>#N/A</v>
      </c>
      <c r="F206" s="57" t="e">
        <f ca="true">+IF(AND(ISNUMBER(OFFSET('Water Data'!$C$10,0,10*ROW('Water Data'!C200))),'Data Summary'!BU206="Yes"),OFFSET('Water Data'!$C$10,0,10*ROW('Water Data'!C200)),NA())</f>
        <v>#N/A</v>
      </c>
      <c r="G206" s="57" t="e">
        <f ca="true">+IF(AND(ISNUMBER(OFFSET('Water Data'!$D$5,0,10*ROW('Water Data'!D200))),'Data Summary'!BV206="Yes"),100-OFFSET('Water Data'!$D$5,0,10*ROW('Water Data'!D200)),NA())</f>
        <v>#N/A</v>
      </c>
      <c r="H206" s="57" t="e">
        <f ca="true">+IF(AND(ISNUMBER(OFFSET('Water Data'!$D$7,0,10*ROW('Water Data'!D200))),'Data Summary'!BW206="Yes"),OFFSET('Water Data'!$D$7,0,10*ROW('Water Data'!D200)),NA())</f>
        <v>#N/A</v>
      </c>
      <c r="I206" s="57" t="e">
        <f ca="true">+IF(AND(ISNUMBER(OFFSET('Water Data'!$D$10,0,10*ROW('Water Data'!D200))),'Data Summary'!BX206="Yes"),OFFSET('Water Data'!$D$10,0,10*ROW('Water Data'!D200)),NA())</f>
        <v>#N/A</v>
      </c>
      <c r="J206" s="57" t="e">
        <f ca="true">+IF(AND(ISNUMBER(OFFSET('Water Data'!$E$5,0,10*ROW('Water Data'!E200))),'Data Summary'!BY206="Yes"),100-OFFSET('Water Data'!$E$5,0,10*ROW('Water Data'!E200)),NA())</f>
        <v>#N/A</v>
      </c>
      <c r="K206" s="57" t="e">
        <f ca="true">+IF(AND(ISNUMBER(OFFSET('Water Data'!$E$7,0,10*ROW('Water Data'!E200))),'Data Summary'!BZ206="Yes"),OFFSET('Water Data'!$E$7,0,10*ROW('Water Data'!E200)),NA())</f>
        <v>#N/A</v>
      </c>
      <c r="L206" s="57" t="e">
        <f ca="true">+IF(AND(ISNUMBER(OFFSET('Water Data'!$E$10,0,10*ROW('Water Data'!E200))),'Data Summary'!CA206="Yes"),OFFSET('Water Data'!$E$10,0,10*ROW('Water Data'!E200)),NA())</f>
        <v>#N/A</v>
      </c>
      <c r="M206" s="57" t="e">
        <f ca="true">+IF(AND(ISNUMBER(OFFSET('Water Data'!$F$5,0,10*ROW('Water Data'!F200))),'Data Summary'!CB206="Yes"),100-OFFSET('Water Data'!$F$5,0,10*ROW('Water Data'!F200)),NA())</f>
        <v>#N/A</v>
      </c>
      <c r="N206" s="57" t="e">
        <f ca="true">+IF(AND(ISNUMBER(OFFSET('Water Data'!$F$7,0,10*ROW('Water Data'!F200))),'Data Summary'!CC206="Yes"),OFFSET('Water Data'!$F$7,0,10*ROW('Water Data'!F200)),NA())</f>
        <v>#N/A</v>
      </c>
      <c r="O206" s="57" t="e">
        <f ca="true">+IF(AND(ISNUMBER(OFFSET('Water Data'!$F$10,0,10*ROW('Water Data'!F200))),'Data Summary'!CD206="Yes"),OFFSET('Water Data'!$F$10,0,10*ROW('Water Data'!F200)),NA())</f>
        <v>#N/A</v>
      </c>
      <c r="P206" s="57" t="e">
        <f ca="true">+IF(AND(ISNUMBER(OFFSET('Water Data'!$G$5,0,10*ROW('Water Data'!G200))),'Data Summary'!CE206="Yes"),100-OFFSET('Water Data'!$G$5,0,10*ROW('Water Data'!G200)),NA())</f>
        <v>#N/A</v>
      </c>
      <c r="Q206" s="57" t="e">
        <f ca="true">+IF(AND(ISNUMBER(OFFSET('Water Data'!$G$7,0,10*ROW('Water Data'!G200))),'Data Summary'!CF206="Yes"),OFFSET('Water Data'!$G$7,0,10*ROW('Water Data'!G200)),NA())</f>
        <v>#N/A</v>
      </c>
      <c r="R206" s="57" t="e">
        <f ca="true">+IF(AND(ISNUMBER(OFFSET('Water Data'!$G$10,0,10*ROW('Water Data'!G200))),'Data Summary'!CG206="Yes"),OFFSET('Water Data'!$G$10,0,10*ROW('Water Data'!G200)),NA())</f>
        <v>#N/A</v>
      </c>
      <c r="S206" s="57" t="e">
        <f ca="true">+IF(AND(ISNUMBER(OFFSET('Water Data'!$H$5,0,10*ROW('Water Data'!H200))),'Data Summary'!CH206="Yes"),100-OFFSET('Water Data'!$H$5,0,10*ROW('Water Data'!H200)),NA())</f>
        <v>#N/A</v>
      </c>
      <c r="T206" s="57" t="e">
        <f ca="true">+IF(AND(ISNUMBER(OFFSET('Water Data'!$H$7,0,10*ROW('Water Data'!H200))),'Data Summary'!CI206="Yes"),OFFSET('Water Data'!$H$7,0,10*ROW('Water Data'!H200)),NA())</f>
        <v>#N/A</v>
      </c>
      <c r="U206" s="57" t="e">
        <f ca="true">+IF(AND(ISNUMBER(OFFSET('Water Data'!$H$10,0,10*ROW('Water Data'!H200))),'Data Summary'!CJ206="Yes"),OFFSET('Water Data'!$H$10,0,10*ROW('Water Data'!H200)),NA())</f>
        <v>#N/A</v>
      </c>
      <c r="V206" s="103" t="e">
        <f ca="true">+IF(AND(ISNUMBER(OFFSET('Sanitation Data'!$C$5,0,10*ROW('Sanitation Data'!C200))),'Data Summary'!CK206="Yes"),100-OFFSET('Sanitation Data'!$C$5,0,10*ROW('Sanitation Data'!C200)),NA())</f>
        <v>#N/A</v>
      </c>
      <c r="W206" s="103" t="e">
        <f ca="true">+IF(AND(ISNUMBER(OFFSET('Sanitation Data'!$C$7,0,10*ROW('Sanitation Data'!C200))),'Data Summary'!CL206="Yes"),OFFSET('Sanitation Data'!$C$7,0,10*ROW('Sanitation Data'!C200)),NA())</f>
        <v>#N/A</v>
      </c>
      <c r="X206" s="103" t="e">
        <f ca="true">+IF(AND(ISNUMBER(OFFSET('Sanitation Data'!$C$11,0,10*ROW('Sanitation Data'!C200))),'Data Summary'!CM206="Yes"),OFFSET('Sanitation Data'!$C$11,0,10*ROW('Sanitation Data'!C200)),NA())</f>
        <v>#N/A</v>
      </c>
      <c r="Y206" s="103" t="e">
        <f ca="true">+IF(AND(ISNUMBER(OFFSET('Sanitation Data'!$C$12,0,10*ROW('Sanitation Data'!C200))),'Data Summary'!CN206="Yes"),OFFSET('Sanitation Data'!$C$12,0,10*ROW('Sanitation Data'!C200)),NA())</f>
        <v>#N/A</v>
      </c>
      <c r="Z206" s="103" t="e">
        <f ca="true">+IF(AND(ISNUMBER(OFFSET('Sanitation Data'!$C$13,0,10*ROW('Sanitation Data'!C200))),'Data Summary'!CO206="Yes"),OFFSET('Sanitation Data'!$C$13,0,10*ROW('Sanitation Data'!C200)),NA())</f>
        <v>#N/A</v>
      </c>
      <c r="AA206" s="103" t="e">
        <f ca="true">+IF(AND(ISNUMBER(OFFSET('Sanitation Data'!$D$5,0,10*ROW('Sanitation Data'!D200))),'Data Summary'!CP206="Yes"),100-OFFSET('Sanitation Data'!$D$5,0,10*ROW('Sanitation Data'!D200)),NA())</f>
        <v>#N/A</v>
      </c>
      <c r="AB206" s="103" t="e">
        <f ca="true">+IF(AND(ISNUMBER(OFFSET('Sanitation Data'!$D$7,0,10*ROW('Sanitation Data'!D200))),'Data Summary'!CQ206="Yes"),OFFSET('Sanitation Data'!$D$7,0,10*ROW('Sanitation Data'!D200)),NA())</f>
        <v>#N/A</v>
      </c>
      <c r="AC206" s="103" t="e">
        <f ca="true">+IF(AND(ISNUMBER(OFFSET('Sanitation Data'!$D$11,0,10*ROW('Sanitation Data'!D200))),'Data Summary'!CR206="Yes"),OFFSET('Sanitation Data'!$D$11,0,10*ROW('Sanitation Data'!D200)),NA())</f>
        <v>#N/A</v>
      </c>
      <c r="AD206" s="103" t="e">
        <f ca="true">+IF(AND(ISNUMBER(OFFSET('Sanitation Data'!$D$12,0,10*ROW('Sanitation Data'!D200))),'Data Summary'!CS206="Yes"),OFFSET('Sanitation Data'!$D$12,0,10*ROW('Sanitation Data'!D200)),NA())</f>
        <v>#N/A</v>
      </c>
      <c r="AE206" s="103" t="e">
        <f ca="true">+IF(AND(ISNUMBER(OFFSET('Sanitation Data'!$D$13,0,10*ROW('Sanitation Data'!D200))),'Data Summary'!CT206="Yes"),OFFSET('Sanitation Data'!$D$13,0,10*ROW('Sanitation Data'!D200)),NA())</f>
        <v>#N/A</v>
      </c>
      <c r="AF206" s="103" t="e">
        <f ca="true">+IF(AND(ISNUMBER(OFFSET('Sanitation Data'!$E$5,0,10*ROW('Sanitation Data'!E200))),'Data Summary'!CU206="Yes"),100-OFFSET('Sanitation Data'!$E$5,0,10*ROW('Sanitation Data'!E200)),NA())</f>
        <v>#N/A</v>
      </c>
      <c r="AG206" s="103" t="e">
        <f ca="true">+IF(AND(ISNUMBER(OFFSET('Sanitation Data'!$E$7,0,10*ROW('Sanitation Data'!E200))),'Data Summary'!CV206="Yes"),OFFSET('Sanitation Data'!$E$7,0,10*ROW('Sanitation Data'!E200)),NA())</f>
        <v>#N/A</v>
      </c>
      <c r="AH206" s="103" t="e">
        <f ca="true">+IF(AND(ISNUMBER(OFFSET('Sanitation Data'!$E$11,0,10*ROW('Sanitation Data'!E200))),'Data Summary'!CW206="Yes"),OFFSET('Sanitation Data'!$E$11,0,10*ROW('Sanitation Data'!E200)),NA())</f>
        <v>#N/A</v>
      </c>
      <c r="AI206" s="103" t="e">
        <f ca="true">+IF(AND(ISNUMBER(OFFSET('Sanitation Data'!$E$12,0,10*ROW('Sanitation Data'!E200))),'Data Summary'!CX206="Yes"),OFFSET('Sanitation Data'!$E$12,0,10*ROW('Sanitation Data'!E200)),NA())</f>
        <v>#N/A</v>
      </c>
      <c r="AJ206" s="103" t="e">
        <f ca="true">+IF(AND(ISNUMBER(OFFSET('Sanitation Data'!$E$13,0,10*ROW('Sanitation Data'!E200))),'Data Summary'!CY206="Yes"),OFFSET('Sanitation Data'!$E$13,0,10*ROW('Sanitation Data'!E200)),NA())</f>
        <v>#N/A</v>
      </c>
      <c r="AK206" s="103" t="e">
        <f ca="true">+IF(AND(ISNUMBER(OFFSET('Sanitation Data'!$F$5,0,10*ROW('Sanitation Data'!F200))),'Data Summary'!CZ206="Yes"),100-OFFSET('Sanitation Data'!$F$5,0,10*ROW('Sanitation Data'!F200)),NA())</f>
        <v>#N/A</v>
      </c>
      <c r="AL206" s="103" t="e">
        <f ca="true">+IF(AND(ISNUMBER(OFFSET('Sanitation Data'!$F$7,0,10*ROW('Sanitation Data'!F200))),'Data Summary'!DA206="Yes"),OFFSET('Sanitation Data'!$F$7,0,10*ROW('Sanitation Data'!F200)),NA())</f>
        <v>#N/A</v>
      </c>
      <c r="AM206" s="103" t="e">
        <f ca="true">+IF(AND(ISNUMBER(OFFSET('Sanitation Data'!$F$11,0,10*ROW('Sanitation Data'!F200))),'Data Summary'!DB206="Yes"),OFFSET('Sanitation Data'!$F$11,0,10*ROW('Sanitation Data'!F200)),NA())</f>
        <v>#N/A</v>
      </c>
      <c r="AN206" s="103" t="e">
        <f ca="true">+IF(AND(ISNUMBER(OFFSET('Sanitation Data'!$F$12,0,10*ROW('Sanitation Data'!F200))),'Data Summary'!DC206="Yes"),OFFSET('Sanitation Data'!$F$12,0,10*ROW('Sanitation Data'!F200)),NA())</f>
        <v>#N/A</v>
      </c>
      <c r="AO206" s="103" t="e">
        <f ca="true">+IF(AND(ISNUMBER(OFFSET('Sanitation Data'!$F$13,0,10*ROW('Sanitation Data'!F200))),'Data Summary'!DD206="Yes"),OFFSET('Sanitation Data'!$F$13,0,10*ROW('Sanitation Data'!F200)),NA())</f>
        <v>#N/A</v>
      </c>
      <c r="AP206" s="103" t="e">
        <f ca="true">+IF(AND(ISNUMBER(OFFSET('Sanitation Data'!$G$5,0,10*ROW('Sanitation Data'!G200))),'Data Summary'!DE206="Yes"),100-OFFSET('Sanitation Data'!$G$5,0,10*ROW('Sanitation Data'!G200)),NA())</f>
        <v>#N/A</v>
      </c>
      <c r="AQ206" s="103" t="e">
        <f ca="true">+IF(AND(ISNUMBER(OFFSET('Sanitation Data'!$G$7,0,10*ROW('Sanitation Data'!G200))),'Data Summary'!DF206="Yes"),OFFSET('Sanitation Data'!$G$7,0,10*ROW('Sanitation Data'!G200)),NA())</f>
        <v>#N/A</v>
      </c>
      <c r="AR206" s="103" t="e">
        <f ca="true">+IF(AND(ISNUMBER(OFFSET('Sanitation Data'!$G$11,0,10*ROW('Sanitation Data'!G200))),'Data Summary'!DG206="Yes"),OFFSET('Sanitation Data'!$G$11,0,10*ROW('Sanitation Data'!G200)),NA())</f>
        <v>#N/A</v>
      </c>
      <c r="AS206" s="103" t="e">
        <f ca="true">+IF(AND(ISNUMBER(OFFSET('Sanitation Data'!$G$12,0,10*ROW('Sanitation Data'!G200))),'Data Summary'!DH206="Yes"),OFFSET('Sanitation Data'!$G$12,0,10*ROW('Sanitation Data'!G200)),NA())</f>
        <v>#N/A</v>
      </c>
      <c r="AT206" s="103" t="e">
        <f ca="true">+IF(AND(ISNUMBER(OFFSET('Sanitation Data'!$G$13,0,10*ROW('Sanitation Data'!G200))),'Data Summary'!DI206="Yes"),OFFSET('Sanitation Data'!$G$13,0,10*ROW('Sanitation Data'!G200)),NA())</f>
        <v>#N/A</v>
      </c>
      <c r="AU206" s="103" t="e">
        <f ca="true">+IF(AND(ISNUMBER(OFFSET('Sanitation Data'!$H$5,0,10*ROW('Sanitation Data'!H200))),'Data Summary'!DJ206="Yes"),100-OFFSET('Sanitation Data'!$H$5,0,10*ROW('Sanitation Data'!H200)),NA())</f>
        <v>#N/A</v>
      </c>
      <c r="AV206" s="103" t="e">
        <f ca="true">+IF(AND(ISNUMBER(OFFSET('Sanitation Data'!$H$7,0,10*ROW('Sanitation Data'!H200))),'Data Summary'!DK206="Yes"),OFFSET('Sanitation Data'!$H$7,0,10*ROW('Sanitation Data'!H200)),NA())</f>
        <v>#N/A</v>
      </c>
      <c r="AW206" s="103" t="e">
        <f ca="true">+IF(AND(ISNUMBER(OFFSET('Sanitation Data'!$H$11,0,10*ROW('Sanitation Data'!H200))),'Data Summary'!DL206="Yes"),OFFSET('Sanitation Data'!$H$11,0,10*ROW('Sanitation Data'!H200)),NA())</f>
        <v>#N/A</v>
      </c>
      <c r="AX206" s="103" t="e">
        <f ca="true">+IF(AND(ISNUMBER(OFFSET('Sanitation Data'!$H$12,0,10*ROW('Sanitation Data'!H200))),'Data Summary'!DM206="Yes"),OFFSET('Sanitation Data'!$H$12,0,10*ROW('Sanitation Data'!H200)),NA())</f>
        <v>#N/A</v>
      </c>
      <c r="AY206" s="103" t="e">
        <f ca="true">+IF(AND(ISNUMBER(OFFSET('Sanitation Data'!$H$13,0,10*ROW('Sanitation Data'!H200))),'Data Summary'!DN206="Yes"),OFFSET('Sanitation Data'!$H$13,0,10*ROW('Sanitation Data'!H200)),NA())</f>
        <v>#N/A</v>
      </c>
      <c r="AZ206" s="108" t="e">
        <f ca="true">+IF(AND(ISNUMBER(OFFSET('Hygiene Data'!$C$6,0,10*ROW('Hygiene Data'!C200))),'Data Summary'!DO206="Yes"),OFFSET('Hygiene Data'!$C$6,0,10*ROW('Hygiene Data'!C200)),NA())</f>
        <v>#N/A</v>
      </c>
      <c r="BA206" s="108" t="e">
        <f ca="true">+IF(AND(ISNUMBER(OFFSET('Hygiene Data'!$C$8,0,10*ROW('Hygiene Data'!C200))),'Data Summary'!DP206="Yes"),OFFSET('Hygiene Data'!$C$8,0,10*ROW('Hygiene Data'!C200)),NA())</f>
        <v>#N/A</v>
      </c>
      <c r="BB206" s="108" t="e">
        <f ca="true">+IF(AND(ISNUMBER(OFFSET('Hygiene Data'!$C$10,0,10*ROW('Hygiene Data'!C200))),'Data Summary'!DQ206="Yes"),OFFSET('Hygiene Data'!$C$10,0,10*ROW('Hygiene Data'!C200)),NA())</f>
        <v>#N/A</v>
      </c>
      <c r="BC206" s="108" t="e">
        <f ca="true">+IF(AND(ISNUMBER(OFFSET('Hygiene Data'!$D$6,0,10*ROW('Hygiene Data'!D200))),'Data Summary'!DR206="Yes"),OFFSET('Hygiene Data'!$D$6,0,10*ROW('Hygiene Data'!D200)),NA())</f>
        <v>#N/A</v>
      </c>
      <c r="BD206" s="108" t="e">
        <f ca="true">+IF(AND(ISNUMBER(OFFSET('Hygiene Data'!$D$8,0,10*ROW('Hygiene Data'!D200))),'Data Summary'!DS206="Yes"),OFFSET('Hygiene Data'!$D$8,0,10*ROW('Hygiene Data'!D200)),NA())</f>
        <v>#N/A</v>
      </c>
      <c r="BE206" s="108" t="e">
        <f ca="true">+IF(AND(ISNUMBER(OFFSET('Hygiene Data'!$D$10,0,10*ROW('Hygiene Data'!D200))),'Data Summary'!DT206="Yes"),OFFSET('Hygiene Data'!$D$10,0,10*ROW('Hygiene Data'!D200)),NA())</f>
        <v>#N/A</v>
      </c>
      <c r="BF206" s="108" t="e">
        <f ca="true">+IF(AND(ISNUMBER(OFFSET('Hygiene Data'!$E$6,0,10*ROW('Hygiene Data'!E200))),'Data Summary'!DU206="Yes"),OFFSET('Hygiene Data'!$E$6,0,10*ROW('Hygiene Data'!E200)),NA())</f>
        <v>#N/A</v>
      </c>
      <c r="BG206" s="108" t="e">
        <f ca="true">+IF(AND(ISNUMBER(OFFSET('Hygiene Data'!$E$8,0,10*ROW('Hygiene Data'!E200))),'Data Summary'!DV206="Yes"),OFFSET('Hygiene Data'!$E$8,0,10*ROW('Hygiene Data'!E200)),NA())</f>
        <v>#N/A</v>
      </c>
      <c r="BH206" s="108" t="e">
        <f ca="true">+IF(AND(ISNUMBER(OFFSET('Hygiene Data'!$E$10,0,10*ROW('Hygiene Data'!E200))),'Data Summary'!DW206="Yes"),OFFSET('Hygiene Data'!$E$10,0,10*ROW('Hygiene Data'!E200)),NA())</f>
        <v>#N/A</v>
      </c>
      <c r="BI206" s="108" t="e">
        <f ca="true">+IF(AND(ISNUMBER(OFFSET('Hygiene Data'!$F$6,0,10*ROW('Hygiene Data'!F200))),'Data Summary'!DX206="Yes"),OFFSET('Hygiene Data'!$F$6,0,10*ROW('Hygiene Data'!F200)),NA())</f>
        <v>#N/A</v>
      </c>
      <c r="BJ206" s="108" t="e">
        <f ca="true">+IF(AND(ISNUMBER(OFFSET('Hygiene Data'!$F$8,0,10*ROW('Hygiene Data'!F200))),'Data Summary'!DY206="Yes"),OFFSET('Hygiene Data'!$F$8,0,10*ROW('Hygiene Data'!F200)),NA())</f>
        <v>#N/A</v>
      </c>
      <c r="BK206" s="108" t="e">
        <f ca="true">+IF(AND(ISNUMBER(OFFSET('Hygiene Data'!$F$10,0,10*ROW('Hygiene Data'!F200))),'Data Summary'!DZ206="Yes"),OFFSET('Hygiene Data'!$F$10,0,10*ROW('Hygiene Data'!F200)),NA())</f>
        <v>#N/A</v>
      </c>
      <c r="BL206" s="108" t="e">
        <f ca="true">+IF(AND(ISNUMBER(OFFSET('Hygiene Data'!$G$6,0,10*ROW('Hygiene Data'!G200))),'Data Summary'!EA206="Yes"),OFFSET('Hygiene Data'!$G$6,0,10*ROW('Hygiene Data'!G200)),NA())</f>
        <v>#N/A</v>
      </c>
      <c r="BM206" s="108" t="e">
        <f ca="true">+IF(AND(ISNUMBER(OFFSET('Hygiene Data'!$G$8,0,10*ROW('Hygiene Data'!G200))),'Data Summary'!EB206="Yes"),OFFSET('Hygiene Data'!$G$8,0,10*ROW('Hygiene Data'!G200)),NA())</f>
        <v>#N/A</v>
      </c>
      <c r="BN206" s="108" t="e">
        <f ca="true">+IF(AND(ISNUMBER(OFFSET('Hygiene Data'!$G$10,0,10*ROW('Hygiene Data'!G200))),'Data Summary'!EC206="Yes"),OFFSET('Hygiene Data'!$G$10,0,10*ROW('Hygiene Data'!G200)),NA())</f>
        <v>#N/A</v>
      </c>
      <c r="BO206" s="108" t="e">
        <f ca="true">+IF(AND(ISNUMBER(OFFSET('Hygiene Data'!$H$6,0,10*ROW('Hygiene Data'!H200))),'Data Summary'!ED206="Yes"),OFFSET('Hygiene Data'!$H$6,0,10*ROW('Hygiene Data'!H200)),NA())</f>
        <v>#N/A</v>
      </c>
      <c r="BP206" s="108" t="e">
        <f ca="true">+IF(AND(ISNUMBER(OFFSET('Hygiene Data'!$H$8,0,10*ROW('Hygiene Data'!H200))),'Data Summary'!EE206="Yes"),OFFSET('Hygiene Data'!$H$8,0,10*ROW('Hygiene Data'!H200)),NA())</f>
        <v>#N/A</v>
      </c>
      <c r="BQ206" s="108" t="e">
        <f ca="true">+IF(AND(ISNUMBER(OFFSET('Hygiene Data'!$H$10,0,10*ROW('Hygiene Data'!H200))),'Data Summary'!EF206="Yes"),OFFSET('Hygiene Data'!$H$10,0,10*ROW('Hygiene Data'!H200)),NA())</f>
        <v>#N/A</v>
      </c>
    </row>
    <row r="207" x14ac:dyDescent="0.2">
      <c r="A207" s="56" t="e">
        <f ca="true">+IF(OFFSET('Water Data'!$B$1,0,10*ROW('Water Data'!B201))="",NA(),OFFSET('Water Data'!$B$1,0,10*ROW('Water Data'!B201)))</f>
        <v>#N/A</v>
      </c>
      <c r="B207" s="56" t="e">
        <f ca="true">+IF(OFFSET('Water Data'!$A$3,0,10*ROW('Water Data'!A204))="",NA(),OFFSET('Water Data'!$A$3,0,10*ROW('Water Data'!A204)))</f>
        <v>#N/A</v>
      </c>
      <c r="C207" s="56" t="e">
        <f ca="true">+IF(OFFSET('Water Data'!$C$3,0,10*ROW('Water Data'!C204))="",NA(),OFFSET('Water Data'!$C$3,0,10*ROW('Water Data'!C204)))</f>
        <v>#N/A</v>
      </c>
      <c r="D207" s="57" t="e">
        <f ca="true">+IF(AND(ISNUMBER(OFFSET('Water Data'!$C$5,0,10*ROW('Water Data'!C201))),'Data Summary'!BS207="Yes"),100-OFFSET('Water Data'!$C$5,0,10*ROW('Water Data'!C201)),NA())</f>
        <v>#N/A</v>
      </c>
      <c r="E207" s="57" t="e">
        <f ca="true">+IF(AND(ISNUMBER(OFFSET('Water Data'!$C$7,0,10*ROW('Water Data'!C201))),'Data Summary'!BT207="Yes"),OFFSET('Water Data'!$C$7,0,10*ROW('Water Data'!C201)),NA())</f>
        <v>#N/A</v>
      </c>
      <c r="F207" s="57" t="e">
        <f ca="true">+IF(AND(ISNUMBER(OFFSET('Water Data'!$C$10,0,10*ROW('Water Data'!C201))),'Data Summary'!BU207="Yes"),OFFSET('Water Data'!$C$10,0,10*ROW('Water Data'!C201)),NA())</f>
        <v>#N/A</v>
      </c>
      <c r="G207" s="57" t="e">
        <f ca="true">+IF(AND(ISNUMBER(OFFSET('Water Data'!$D$5,0,10*ROW('Water Data'!D201))),'Data Summary'!BV207="Yes"),100-OFFSET('Water Data'!$D$5,0,10*ROW('Water Data'!D201)),NA())</f>
        <v>#N/A</v>
      </c>
      <c r="H207" s="57" t="e">
        <f ca="true">+IF(AND(ISNUMBER(OFFSET('Water Data'!$D$7,0,10*ROW('Water Data'!D201))),'Data Summary'!BW207="Yes"),OFFSET('Water Data'!$D$7,0,10*ROW('Water Data'!D201)),NA())</f>
        <v>#N/A</v>
      </c>
      <c r="I207" s="57" t="e">
        <f ca="true">+IF(AND(ISNUMBER(OFFSET('Water Data'!$D$10,0,10*ROW('Water Data'!D201))),'Data Summary'!BX207="Yes"),OFFSET('Water Data'!$D$10,0,10*ROW('Water Data'!D201)),NA())</f>
        <v>#N/A</v>
      </c>
      <c r="J207" s="57" t="e">
        <f ca="true">+IF(AND(ISNUMBER(OFFSET('Water Data'!$E$5,0,10*ROW('Water Data'!E201))),'Data Summary'!BY207="Yes"),100-OFFSET('Water Data'!$E$5,0,10*ROW('Water Data'!E201)),NA())</f>
        <v>#N/A</v>
      </c>
      <c r="K207" s="57" t="e">
        <f ca="true">+IF(AND(ISNUMBER(OFFSET('Water Data'!$E$7,0,10*ROW('Water Data'!E201))),'Data Summary'!BZ207="Yes"),OFFSET('Water Data'!$E$7,0,10*ROW('Water Data'!E201)),NA())</f>
        <v>#N/A</v>
      </c>
      <c r="L207" s="57" t="e">
        <f ca="true">+IF(AND(ISNUMBER(OFFSET('Water Data'!$E$10,0,10*ROW('Water Data'!E201))),'Data Summary'!CA207="Yes"),OFFSET('Water Data'!$E$10,0,10*ROW('Water Data'!E201)),NA())</f>
        <v>#N/A</v>
      </c>
      <c r="M207" s="57" t="e">
        <f ca="true">+IF(AND(ISNUMBER(OFFSET('Water Data'!$F$5,0,10*ROW('Water Data'!F201))),'Data Summary'!CB207="Yes"),100-OFFSET('Water Data'!$F$5,0,10*ROW('Water Data'!F201)),NA())</f>
        <v>#N/A</v>
      </c>
      <c r="N207" s="57" t="e">
        <f ca="true">+IF(AND(ISNUMBER(OFFSET('Water Data'!$F$7,0,10*ROW('Water Data'!F201))),'Data Summary'!CC207="Yes"),OFFSET('Water Data'!$F$7,0,10*ROW('Water Data'!F201)),NA())</f>
        <v>#N/A</v>
      </c>
      <c r="O207" s="57" t="e">
        <f ca="true">+IF(AND(ISNUMBER(OFFSET('Water Data'!$F$10,0,10*ROW('Water Data'!F201))),'Data Summary'!CD207="Yes"),OFFSET('Water Data'!$F$10,0,10*ROW('Water Data'!F201)),NA())</f>
        <v>#N/A</v>
      </c>
      <c r="P207" s="57" t="e">
        <f ca="true">+IF(AND(ISNUMBER(OFFSET('Water Data'!$G$5,0,10*ROW('Water Data'!G201))),'Data Summary'!CE207="Yes"),100-OFFSET('Water Data'!$G$5,0,10*ROW('Water Data'!G201)),NA())</f>
        <v>#N/A</v>
      </c>
      <c r="Q207" s="57" t="e">
        <f ca="true">+IF(AND(ISNUMBER(OFFSET('Water Data'!$G$7,0,10*ROW('Water Data'!G201))),'Data Summary'!CF207="Yes"),OFFSET('Water Data'!$G$7,0,10*ROW('Water Data'!G201)),NA())</f>
        <v>#N/A</v>
      </c>
      <c r="R207" s="57" t="e">
        <f ca="true">+IF(AND(ISNUMBER(OFFSET('Water Data'!$G$10,0,10*ROW('Water Data'!G201))),'Data Summary'!CG207="Yes"),OFFSET('Water Data'!$G$10,0,10*ROW('Water Data'!G201)),NA())</f>
        <v>#N/A</v>
      </c>
      <c r="S207" s="57" t="e">
        <f ca="true">+IF(AND(ISNUMBER(OFFSET('Water Data'!$H$5,0,10*ROW('Water Data'!H201))),'Data Summary'!CH207="Yes"),100-OFFSET('Water Data'!$H$5,0,10*ROW('Water Data'!H201)),NA())</f>
        <v>#N/A</v>
      </c>
      <c r="T207" s="57" t="e">
        <f ca="true">+IF(AND(ISNUMBER(OFFSET('Water Data'!$H$7,0,10*ROW('Water Data'!H201))),'Data Summary'!CI207="Yes"),OFFSET('Water Data'!$H$7,0,10*ROW('Water Data'!H201)),NA())</f>
        <v>#N/A</v>
      </c>
      <c r="U207" s="57" t="e">
        <f ca="true">+IF(AND(ISNUMBER(OFFSET('Water Data'!$H$10,0,10*ROW('Water Data'!H201))),'Data Summary'!CJ207="Yes"),OFFSET('Water Data'!$H$10,0,10*ROW('Water Data'!H201)),NA())</f>
        <v>#N/A</v>
      </c>
      <c r="V207" s="103" t="e">
        <f ca="true">+IF(AND(ISNUMBER(OFFSET('Sanitation Data'!$C$5,0,10*ROW('Sanitation Data'!C201))),'Data Summary'!CK207="Yes"),100-OFFSET('Sanitation Data'!$C$5,0,10*ROW('Sanitation Data'!C201)),NA())</f>
        <v>#N/A</v>
      </c>
      <c r="W207" s="103" t="e">
        <f ca="true">+IF(AND(ISNUMBER(OFFSET('Sanitation Data'!$C$7,0,10*ROW('Sanitation Data'!C201))),'Data Summary'!CL207="Yes"),OFFSET('Sanitation Data'!$C$7,0,10*ROW('Sanitation Data'!C201)),NA())</f>
        <v>#N/A</v>
      </c>
      <c r="X207" s="103" t="e">
        <f ca="true">+IF(AND(ISNUMBER(OFFSET('Sanitation Data'!$C$11,0,10*ROW('Sanitation Data'!C201))),'Data Summary'!CM207="Yes"),OFFSET('Sanitation Data'!$C$11,0,10*ROW('Sanitation Data'!C201)),NA())</f>
        <v>#N/A</v>
      </c>
      <c r="Y207" s="103" t="e">
        <f ca="true">+IF(AND(ISNUMBER(OFFSET('Sanitation Data'!$C$12,0,10*ROW('Sanitation Data'!C201))),'Data Summary'!CN207="Yes"),OFFSET('Sanitation Data'!$C$12,0,10*ROW('Sanitation Data'!C201)),NA())</f>
        <v>#N/A</v>
      </c>
      <c r="Z207" s="103" t="e">
        <f ca="true">+IF(AND(ISNUMBER(OFFSET('Sanitation Data'!$C$13,0,10*ROW('Sanitation Data'!C201))),'Data Summary'!CO207="Yes"),OFFSET('Sanitation Data'!$C$13,0,10*ROW('Sanitation Data'!C201)),NA())</f>
        <v>#N/A</v>
      </c>
      <c r="AA207" s="103" t="e">
        <f ca="true">+IF(AND(ISNUMBER(OFFSET('Sanitation Data'!$D$5,0,10*ROW('Sanitation Data'!D201))),'Data Summary'!CP207="Yes"),100-OFFSET('Sanitation Data'!$D$5,0,10*ROW('Sanitation Data'!D201)),NA())</f>
        <v>#N/A</v>
      </c>
      <c r="AB207" s="103" t="e">
        <f ca="true">+IF(AND(ISNUMBER(OFFSET('Sanitation Data'!$D$7,0,10*ROW('Sanitation Data'!D201))),'Data Summary'!CQ207="Yes"),OFFSET('Sanitation Data'!$D$7,0,10*ROW('Sanitation Data'!D201)),NA())</f>
        <v>#N/A</v>
      </c>
      <c r="AC207" s="103" t="e">
        <f ca="true">+IF(AND(ISNUMBER(OFFSET('Sanitation Data'!$D$11,0,10*ROW('Sanitation Data'!D201))),'Data Summary'!CR207="Yes"),OFFSET('Sanitation Data'!$D$11,0,10*ROW('Sanitation Data'!D201)),NA())</f>
        <v>#N/A</v>
      </c>
      <c r="AD207" s="103" t="e">
        <f ca="true">+IF(AND(ISNUMBER(OFFSET('Sanitation Data'!$D$12,0,10*ROW('Sanitation Data'!D201))),'Data Summary'!CS207="Yes"),OFFSET('Sanitation Data'!$D$12,0,10*ROW('Sanitation Data'!D201)),NA())</f>
        <v>#N/A</v>
      </c>
      <c r="AE207" s="103" t="e">
        <f ca="true">+IF(AND(ISNUMBER(OFFSET('Sanitation Data'!$D$13,0,10*ROW('Sanitation Data'!D201))),'Data Summary'!CT207="Yes"),OFFSET('Sanitation Data'!$D$13,0,10*ROW('Sanitation Data'!D201)),NA())</f>
        <v>#N/A</v>
      </c>
      <c r="AF207" s="103" t="e">
        <f ca="true">+IF(AND(ISNUMBER(OFFSET('Sanitation Data'!$E$5,0,10*ROW('Sanitation Data'!E201))),'Data Summary'!CU207="Yes"),100-OFFSET('Sanitation Data'!$E$5,0,10*ROW('Sanitation Data'!E201)),NA())</f>
        <v>#N/A</v>
      </c>
      <c r="AG207" s="103" t="e">
        <f ca="true">+IF(AND(ISNUMBER(OFFSET('Sanitation Data'!$E$7,0,10*ROW('Sanitation Data'!E201))),'Data Summary'!CV207="Yes"),OFFSET('Sanitation Data'!$E$7,0,10*ROW('Sanitation Data'!E201)),NA())</f>
        <v>#N/A</v>
      </c>
      <c r="AH207" s="103" t="e">
        <f ca="true">+IF(AND(ISNUMBER(OFFSET('Sanitation Data'!$E$11,0,10*ROW('Sanitation Data'!E201))),'Data Summary'!CW207="Yes"),OFFSET('Sanitation Data'!$E$11,0,10*ROW('Sanitation Data'!E201)),NA())</f>
        <v>#N/A</v>
      </c>
      <c r="AI207" s="103" t="e">
        <f ca="true">+IF(AND(ISNUMBER(OFFSET('Sanitation Data'!$E$12,0,10*ROW('Sanitation Data'!E201))),'Data Summary'!CX207="Yes"),OFFSET('Sanitation Data'!$E$12,0,10*ROW('Sanitation Data'!E201)),NA())</f>
        <v>#N/A</v>
      </c>
      <c r="AJ207" s="103" t="e">
        <f ca="true">+IF(AND(ISNUMBER(OFFSET('Sanitation Data'!$E$13,0,10*ROW('Sanitation Data'!E201))),'Data Summary'!CY207="Yes"),OFFSET('Sanitation Data'!$E$13,0,10*ROW('Sanitation Data'!E201)),NA())</f>
        <v>#N/A</v>
      </c>
      <c r="AK207" s="103" t="e">
        <f ca="true">+IF(AND(ISNUMBER(OFFSET('Sanitation Data'!$F$5,0,10*ROW('Sanitation Data'!F201))),'Data Summary'!CZ207="Yes"),100-OFFSET('Sanitation Data'!$F$5,0,10*ROW('Sanitation Data'!F201)),NA())</f>
        <v>#N/A</v>
      </c>
      <c r="AL207" s="103" t="e">
        <f ca="true">+IF(AND(ISNUMBER(OFFSET('Sanitation Data'!$F$7,0,10*ROW('Sanitation Data'!F201))),'Data Summary'!DA207="Yes"),OFFSET('Sanitation Data'!$F$7,0,10*ROW('Sanitation Data'!F201)),NA())</f>
        <v>#N/A</v>
      </c>
      <c r="AM207" s="103" t="e">
        <f ca="true">+IF(AND(ISNUMBER(OFFSET('Sanitation Data'!$F$11,0,10*ROW('Sanitation Data'!F201))),'Data Summary'!DB207="Yes"),OFFSET('Sanitation Data'!$F$11,0,10*ROW('Sanitation Data'!F201)),NA())</f>
        <v>#N/A</v>
      </c>
      <c r="AN207" s="103" t="e">
        <f ca="true">+IF(AND(ISNUMBER(OFFSET('Sanitation Data'!$F$12,0,10*ROW('Sanitation Data'!F201))),'Data Summary'!DC207="Yes"),OFFSET('Sanitation Data'!$F$12,0,10*ROW('Sanitation Data'!F201)),NA())</f>
        <v>#N/A</v>
      </c>
      <c r="AO207" s="103" t="e">
        <f ca="true">+IF(AND(ISNUMBER(OFFSET('Sanitation Data'!$F$13,0,10*ROW('Sanitation Data'!F201))),'Data Summary'!DD207="Yes"),OFFSET('Sanitation Data'!$F$13,0,10*ROW('Sanitation Data'!F201)),NA())</f>
        <v>#N/A</v>
      </c>
      <c r="AP207" s="103" t="e">
        <f ca="true">+IF(AND(ISNUMBER(OFFSET('Sanitation Data'!$G$5,0,10*ROW('Sanitation Data'!G201))),'Data Summary'!DE207="Yes"),100-OFFSET('Sanitation Data'!$G$5,0,10*ROW('Sanitation Data'!G201)),NA())</f>
        <v>#N/A</v>
      </c>
      <c r="AQ207" s="103" t="e">
        <f ca="true">+IF(AND(ISNUMBER(OFFSET('Sanitation Data'!$G$7,0,10*ROW('Sanitation Data'!G201))),'Data Summary'!DF207="Yes"),OFFSET('Sanitation Data'!$G$7,0,10*ROW('Sanitation Data'!G201)),NA())</f>
        <v>#N/A</v>
      </c>
      <c r="AR207" s="103" t="e">
        <f ca="true">+IF(AND(ISNUMBER(OFFSET('Sanitation Data'!$G$11,0,10*ROW('Sanitation Data'!G201))),'Data Summary'!DG207="Yes"),OFFSET('Sanitation Data'!$G$11,0,10*ROW('Sanitation Data'!G201)),NA())</f>
        <v>#N/A</v>
      </c>
      <c r="AS207" s="103" t="e">
        <f ca="true">+IF(AND(ISNUMBER(OFFSET('Sanitation Data'!$G$12,0,10*ROW('Sanitation Data'!G201))),'Data Summary'!DH207="Yes"),OFFSET('Sanitation Data'!$G$12,0,10*ROW('Sanitation Data'!G201)),NA())</f>
        <v>#N/A</v>
      </c>
      <c r="AT207" s="103" t="e">
        <f ca="true">+IF(AND(ISNUMBER(OFFSET('Sanitation Data'!$G$13,0,10*ROW('Sanitation Data'!G201))),'Data Summary'!DI207="Yes"),OFFSET('Sanitation Data'!$G$13,0,10*ROW('Sanitation Data'!G201)),NA())</f>
        <v>#N/A</v>
      </c>
      <c r="AU207" s="103" t="e">
        <f ca="true">+IF(AND(ISNUMBER(OFFSET('Sanitation Data'!$H$5,0,10*ROW('Sanitation Data'!H201))),'Data Summary'!DJ207="Yes"),100-OFFSET('Sanitation Data'!$H$5,0,10*ROW('Sanitation Data'!H201)),NA())</f>
        <v>#N/A</v>
      </c>
      <c r="AV207" s="103" t="e">
        <f ca="true">+IF(AND(ISNUMBER(OFFSET('Sanitation Data'!$H$7,0,10*ROW('Sanitation Data'!H201))),'Data Summary'!DK207="Yes"),OFFSET('Sanitation Data'!$H$7,0,10*ROW('Sanitation Data'!H201)),NA())</f>
        <v>#N/A</v>
      </c>
      <c r="AW207" s="103" t="e">
        <f ca="true">+IF(AND(ISNUMBER(OFFSET('Sanitation Data'!$H$11,0,10*ROW('Sanitation Data'!H201))),'Data Summary'!DL207="Yes"),OFFSET('Sanitation Data'!$H$11,0,10*ROW('Sanitation Data'!H201)),NA())</f>
        <v>#N/A</v>
      </c>
      <c r="AX207" s="103" t="e">
        <f ca="true">+IF(AND(ISNUMBER(OFFSET('Sanitation Data'!$H$12,0,10*ROW('Sanitation Data'!H201))),'Data Summary'!DM207="Yes"),OFFSET('Sanitation Data'!$H$12,0,10*ROW('Sanitation Data'!H201)),NA())</f>
        <v>#N/A</v>
      </c>
      <c r="AY207" s="103" t="e">
        <f ca="true">+IF(AND(ISNUMBER(OFFSET('Sanitation Data'!$H$13,0,10*ROW('Sanitation Data'!H201))),'Data Summary'!DN207="Yes"),OFFSET('Sanitation Data'!$H$13,0,10*ROW('Sanitation Data'!H201)),NA())</f>
        <v>#N/A</v>
      </c>
      <c r="AZ207" s="108" t="e">
        <f ca="true">+IF(AND(ISNUMBER(OFFSET('Hygiene Data'!$C$6,0,10*ROW('Hygiene Data'!C201))),'Data Summary'!DO207="Yes"),OFFSET('Hygiene Data'!$C$6,0,10*ROW('Hygiene Data'!C201)),NA())</f>
        <v>#N/A</v>
      </c>
      <c r="BA207" s="108" t="e">
        <f ca="true">+IF(AND(ISNUMBER(OFFSET('Hygiene Data'!$C$8,0,10*ROW('Hygiene Data'!C201))),'Data Summary'!DP207="Yes"),OFFSET('Hygiene Data'!$C$8,0,10*ROW('Hygiene Data'!C201)),NA())</f>
        <v>#N/A</v>
      </c>
      <c r="BB207" s="108" t="e">
        <f ca="true">+IF(AND(ISNUMBER(OFFSET('Hygiene Data'!$C$10,0,10*ROW('Hygiene Data'!C201))),'Data Summary'!DQ207="Yes"),OFFSET('Hygiene Data'!$C$10,0,10*ROW('Hygiene Data'!C201)),NA())</f>
        <v>#N/A</v>
      </c>
      <c r="BC207" s="108" t="e">
        <f ca="true">+IF(AND(ISNUMBER(OFFSET('Hygiene Data'!$D$6,0,10*ROW('Hygiene Data'!D201))),'Data Summary'!DR207="Yes"),OFFSET('Hygiene Data'!$D$6,0,10*ROW('Hygiene Data'!D201)),NA())</f>
        <v>#N/A</v>
      </c>
      <c r="BD207" s="108" t="e">
        <f ca="true">+IF(AND(ISNUMBER(OFFSET('Hygiene Data'!$D$8,0,10*ROW('Hygiene Data'!D201))),'Data Summary'!DS207="Yes"),OFFSET('Hygiene Data'!$D$8,0,10*ROW('Hygiene Data'!D201)),NA())</f>
        <v>#N/A</v>
      </c>
      <c r="BE207" s="108" t="e">
        <f ca="true">+IF(AND(ISNUMBER(OFFSET('Hygiene Data'!$D$10,0,10*ROW('Hygiene Data'!D201))),'Data Summary'!DT207="Yes"),OFFSET('Hygiene Data'!$D$10,0,10*ROW('Hygiene Data'!D201)),NA())</f>
        <v>#N/A</v>
      </c>
      <c r="BF207" s="108" t="e">
        <f ca="true">+IF(AND(ISNUMBER(OFFSET('Hygiene Data'!$E$6,0,10*ROW('Hygiene Data'!E201))),'Data Summary'!DU207="Yes"),OFFSET('Hygiene Data'!$E$6,0,10*ROW('Hygiene Data'!E201)),NA())</f>
        <v>#N/A</v>
      </c>
      <c r="BG207" s="108" t="e">
        <f ca="true">+IF(AND(ISNUMBER(OFFSET('Hygiene Data'!$E$8,0,10*ROW('Hygiene Data'!E201))),'Data Summary'!DV207="Yes"),OFFSET('Hygiene Data'!$E$8,0,10*ROW('Hygiene Data'!E201)),NA())</f>
        <v>#N/A</v>
      </c>
      <c r="BH207" s="108" t="e">
        <f ca="true">+IF(AND(ISNUMBER(OFFSET('Hygiene Data'!$E$10,0,10*ROW('Hygiene Data'!E201))),'Data Summary'!DW207="Yes"),OFFSET('Hygiene Data'!$E$10,0,10*ROW('Hygiene Data'!E201)),NA())</f>
        <v>#N/A</v>
      </c>
      <c r="BI207" s="108" t="e">
        <f ca="true">+IF(AND(ISNUMBER(OFFSET('Hygiene Data'!$F$6,0,10*ROW('Hygiene Data'!F201))),'Data Summary'!DX207="Yes"),OFFSET('Hygiene Data'!$F$6,0,10*ROW('Hygiene Data'!F201)),NA())</f>
        <v>#N/A</v>
      </c>
      <c r="BJ207" s="108" t="e">
        <f ca="true">+IF(AND(ISNUMBER(OFFSET('Hygiene Data'!$F$8,0,10*ROW('Hygiene Data'!F201))),'Data Summary'!DY207="Yes"),OFFSET('Hygiene Data'!$F$8,0,10*ROW('Hygiene Data'!F201)),NA())</f>
        <v>#N/A</v>
      </c>
      <c r="BK207" s="108" t="e">
        <f ca="true">+IF(AND(ISNUMBER(OFFSET('Hygiene Data'!$F$10,0,10*ROW('Hygiene Data'!F201))),'Data Summary'!DZ207="Yes"),OFFSET('Hygiene Data'!$F$10,0,10*ROW('Hygiene Data'!F201)),NA())</f>
        <v>#N/A</v>
      </c>
      <c r="BL207" s="108" t="e">
        <f ca="true">+IF(AND(ISNUMBER(OFFSET('Hygiene Data'!$G$6,0,10*ROW('Hygiene Data'!G201))),'Data Summary'!EA207="Yes"),OFFSET('Hygiene Data'!$G$6,0,10*ROW('Hygiene Data'!G201)),NA())</f>
        <v>#N/A</v>
      </c>
      <c r="BM207" s="108" t="e">
        <f ca="true">+IF(AND(ISNUMBER(OFFSET('Hygiene Data'!$G$8,0,10*ROW('Hygiene Data'!G201))),'Data Summary'!EB207="Yes"),OFFSET('Hygiene Data'!$G$8,0,10*ROW('Hygiene Data'!G201)),NA())</f>
        <v>#N/A</v>
      </c>
      <c r="BN207" s="108" t="e">
        <f ca="true">+IF(AND(ISNUMBER(OFFSET('Hygiene Data'!$G$10,0,10*ROW('Hygiene Data'!G201))),'Data Summary'!EC207="Yes"),OFFSET('Hygiene Data'!$G$10,0,10*ROW('Hygiene Data'!G201)),NA())</f>
        <v>#N/A</v>
      </c>
      <c r="BO207" s="108" t="e">
        <f ca="true">+IF(AND(ISNUMBER(OFFSET('Hygiene Data'!$H$6,0,10*ROW('Hygiene Data'!H201))),'Data Summary'!ED207="Yes"),OFFSET('Hygiene Data'!$H$6,0,10*ROW('Hygiene Data'!H201)),NA())</f>
        <v>#N/A</v>
      </c>
      <c r="BP207" s="108" t="e">
        <f ca="true">+IF(AND(ISNUMBER(OFFSET('Hygiene Data'!$H$8,0,10*ROW('Hygiene Data'!H201))),'Data Summary'!EE207="Yes"),OFFSET('Hygiene Data'!$H$8,0,10*ROW('Hygiene Data'!H201)),NA())</f>
        <v>#N/A</v>
      </c>
      <c r="BQ207" s="108"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5" customWidth="true"/>
    <col min="2" max="2" width="6.5" style="128" customWidth="true"/>
    <col min="3" max="3" width="9" style="233" customWidth="true"/>
    <col min="4" max="4" width="9.75" style="33" customWidth="true"/>
    <col min="5" max="5" width="8" style="226" customWidth="true"/>
    <col min="6" max="6" width="8" style="227" customWidth="true"/>
    <col min="7" max="7" width="8" style="228" customWidth="true"/>
    <col min="8" max="8" width="8" style="230" customWidth="true"/>
    <col min="9" max="9" width="8" style="116" customWidth="true"/>
    <col min="10" max="10" width="8" style="231" customWidth="true"/>
    <col min="11" max="11" width="8" style="248" customWidth="true"/>
    <col min="12" max="12" width="8" style="227" customWidth="true"/>
    <col min="13" max="13" width="8" style="247" customWidth="true"/>
    <col min="14" max="14" width="8" style="254" customWidth="true"/>
    <col min="15" max="19" width="8" style="33" customWidth="true"/>
    <col min="20" max="16384" width="9" style="33"/>
  </cols>
  <sheetData>
    <row r="1" ht="20.25" customHeight="true" x14ac:dyDescent="0.2">
      <c r="A1" s="538" t="s">
        <v>226</v>
      </c>
      <c r="B1" s="539"/>
      <c r="C1" s="539"/>
      <c r="D1" s="539"/>
      <c r="E1" s="540" t="s">
        <v>53</v>
      </c>
      <c r="F1" s="541"/>
      <c r="G1" s="541"/>
      <c r="H1" s="541"/>
      <c r="I1" s="542"/>
      <c r="J1" s="543" t="s">
        <v>10</v>
      </c>
      <c r="K1" s="543"/>
      <c r="L1" s="543"/>
      <c r="M1" s="543"/>
      <c r="N1" s="543"/>
      <c r="O1" s="535" t="s">
        <v>11</v>
      </c>
      <c r="P1" s="536"/>
      <c r="Q1" s="536"/>
      <c r="R1" s="536"/>
      <c r="S1" s="537"/>
    </row>
    <row r="2" x14ac:dyDescent="0.2">
      <c r="A2" s="539"/>
      <c r="B2" s="539"/>
      <c r="C2" s="539"/>
      <c r="D2" s="539"/>
      <c r="E2" s="361"/>
      <c r="F2" s="362"/>
      <c r="G2" s="363"/>
      <c r="H2" s="364"/>
      <c r="I2" s="365"/>
      <c r="J2" s="366"/>
      <c r="K2" s="362"/>
      <c r="L2" s="367"/>
      <c r="M2" s="364"/>
      <c r="N2" s="368"/>
      <c r="O2" s="361"/>
      <c r="P2" s="362"/>
      <c r="Q2" s="369"/>
      <c r="R2" s="364"/>
      <c r="S2" s="365"/>
    </row>
    <row r="3" ht="81" customHeight="true" x14ac:dyDescent="0.2">
      <c r="A3" s="396" t="s">
        <v>9</v>
      </c>
      <c r="B3" s="397" t="s">
        <v>4</v>
      </c>
      <c r="C3" s="400" t="s">
        <v>8</v>
      </c>
      <c r="D3" s="398" t="s">
        <v>242</v>
      </c>
      <c r="E3" s="370" t="s">
        <v>25</v>
      </c>
      <c r="F3" s="371" t="s">
        <v>19</v>
      </c>
      <c r="G3" s="372" t="s">
        <v>227</v>
      </c>
      <c r="H3" s="373" t="s">
        <v>236</v>
      </c>
      <c r="I3" s="374" t="s">
        <v>37</v>
      </c>
      <c r="J3" s="375" t="s">
        <v>25</v>
      </c>
      <c r="K3" s="376" t="s">
        <v>19</v>
      </c>
      <c r="L3" s="377" t="s">
        <v>228</v>
      </c>
      <c r="M3" s="373" t="s">
        <v>236</v>
      </c>
      <c r="N3" s="378" t="s">
        <v>37</v>
      </c>
      <c r="O3" s="370" t="s">
        <v>25</v>
      </c>
      <c r="P3" s="371" t="s">
        <v>160</v>
      </c>
      <c r="Q3" s="379" t="s">
        <v>229</v>
      </c>
      <c r="R3" s="373" t="s">
        <v>236</v>
      </c>
      <c r="S3" s="374" t="s">
        <v>37</v>
      </c>
    </row>
    <row r="4" x14ac:dyDescent="0.2">
      <c r="A4" s="234" t="str">
        <f>IF(ISBLANK(Regressions!A14), " ", Regressions!A14)</f>
        <v>Papua New Guinea</v>
      </c>
      <c r="B4" s="229">
        <f>IF(ISBLANK(Regressions!B14), " ", Regressions!B14)</f>
        <v>2000</v>
      </c>
      <c r="C4" s="399" t="str">
        <f>IF(ISBLANK(Regressions!C14), " ", Regressions!C14)</f>
        <v>National</v>
      </c>
      <c r="D4" s="236">
        <f>IF(ISBLANK(Regressions!D14), " ", Regressions!D14)</f>
        <v>1698727</v>
      </c>
      <c r="E4" s="380" t="e">
        <f>IF(ISNUMBER(Regressions!E14),ROUND(Regressions!E14, 1), NA())</f>
        <v>#N/A</v>
      </c>
      <c r="F4" s="293" t="e">
        <f>IF(ISNUMBER(Regressions!F14),ROUND(Regressions!F14, 1), NA())</f>
        <v>#N/A</v>
      </c>
      <c r="G4" s="381" t="e">
        <f>IF(ISNUMBER(Regressions!G14),ROUND(Regressions!G14, 1), NA())</f>
        <v>#N/A</v>
      </c>
      <c r="H4" s="382" t="e">
        <f>IF(ISNUMBER(Regressions!H14),ROUND(Regressions!H14, 1), NA())</f>
        <v>#N/A</v>
      </c>
      <c r="I4" s="383" t="e">
        <f>IF(ISNUMBER(Regressions!I14),ROUND(Regressions!I14, 1), NA())</f>
        <v>#N/A</v>
      </c>
      <c r="J4" s="384" t="e">
        <f>IF(ISNUMBER(Regressions!J14),ROUND(Regressions!J14, 1), NA())</f>
        <v>#N/A</v>
      </c>
      <c r="K4" s="293" t="e">
        <f>IF(ISNUMBER(Regressions!K14),ROUND(Regressions!K14, 1), NA())</f>
        <v>#N/A</v>
      </c>
      <c r="L4" s="385" t="e">
        <f>IF(ISNUMBER(Regressions!L14),ROUND(Regressions!L14, 1), NA())</f>
        <v>#N/A</v>
      </c>
      <c r="M4" s="382" t="e">
        <f>IF(ISNUMBER(Regressions!M14),ROUND(Regressions!M14, 1), NA())</f>
        <v>#N/A</v>
      </c>
      <c r="N4" s="386" t="e">
        <f>IF(ISNUMBER(Regressions!N14),ROUND(Regressions!N14, 1), NA())</f>
        <v>#N/A</v>
      </c>
      <c r="O4" s="380" t="e">
        <f>IF(ISNUMBER(Regressions!O14),ROUND(Regressions!O14, 1), NA())</f>
        <v>#N/A</v>
      </c>
      <c r="P4" s="293" t="e">
        <f>IF(ISNUMBER(Regressions!P14),ROUND(Regressions!P14, 1), NA())</f>
        <v>#N/A</v>
      </c>
      <c r="Q4" s="387" t="e">
        <f>IF(ISNUMBER(Regressions!Q14),ROUND(Regressions!Q14, 1), NA())</f>
        <v>#N/A</v>
      </c>
      <c r="R4" s="382" t="e">
        <f>IF(ISNUMBER(Regressions!R14),ROUND(Regressions!R14, 1), NA())</f>
        <v>#N/A</v>
      </c>
      <c r="S4" s="383" t="e">
        <f>IF(ISNUMBER(Regressions!S14),ROUND(Regressions!S14, 1), NA())</f>
        <v>#N/A</v>
      </c>
    </row>
    <row r="5" x14ac:dyDescent="0.2">
      <c r="A5" s="234" t="str">
        <f>IF(ISBLANK(Regressions!A15), " ", Regressions!A15)</f>
        <v>Papua New Guinea</v>
      </c>
      <c r="B5" s="229">
        <f>IF(ISBLANK(Regressions!B15), " ", Regressions!B15)</f>
        <v>2001</v>
      </c>
      <c r="C5" s="232" t="str">
        <f>IF(ISBLANK(Regressions!C15), " ", Regressions!C15)</f>
        <v>National</v>
      </c>
      <c r="D5" s="236">
        <f>IF(ISBLANK(Regressions!D15), " ", Regressions!D15)</f>
        <v>1730232</v>
      </c>
      <c r="E5" s="380" t="e">
        <f>IF(ISNUMBER(Regressions!E15),ROUND(Regressions!E15, 1), NA())</f>
        <v>#N/A</v>
      </c>
      <c r="F5" s="293" t="e">
        <f>IF(ISNUMBER(Regressions!F15),ROUND(Regressions!F15, 1), NA())</f>
        <v>#N/A</v>
      </c>
      <c r="G5" s="381" t="e">
        <f>IF(ISNUMBER(Regressions!G15),ROUND(Regressions!G15, 1), NA())</f>
        <v>#N/A</v>
      </c>
      <c r="H5" s="382" t="e">
        <f>IF(ISNUMBER(Regressions!H15),ROUND(Regressions!H15, 1), NA())</f>
        <v>#N/A</v>
      </c>
      <c r="I5" s="383" t="e">
        <f>IF(ISNUMBER(Regressions!I15),ROUND(Regressions!I15, 1), NA())</f>
        <v>#N/A</v>
      </c>
      <c r="J5" s="384" t="e">
        <f>IF(ISNUMBER(Regressions!J15),ROUND(Regressions!J15, 1), NA())</f>
        <v>#N/A</v>
      </c>
      <c r="K5" s="293" t="e">
        <f>IF(ISNUMBER(Regressions!K15),ROUND(Regressions!K15, 1), NA())</f>
        <v>#N/A</v>
      </c>
      <c r="L5" s="385" t="e">
        <f>IF(ISNUMBER(Regressions!L15),ROUND(Regressions!L15, 1), NA())</f>
        <v>#N/A</v>
      </c>
      <c r="M5" s="382" t="e">
        <f>IF(ISNUMBER(Regressions!M15),ROUND(Regressions!M15, 1), NA())</f>
        <v>#N/A</v>
      </c>
      <c r="N5" s="386" t="e">
        <f>IF(ISNUMBER(Regressions!N15),ROUND(Regressions!N15, 1), NA())</f>
        <v>#N/A</v>
      </c>
      <c r="O5" s="380" t="e">
        <f>IF(ISNUMBER(Regressions!O15),ROUND(Regressions!O15, 1), NA())</f>
        <v>#N/A</v>
      </c>
      <c r="P5" s="293" t="e">
        <f>IF(ISNUMBER(Regressions!P15),ROUND(Regressions!P15, 1), NA())</f>
        <v>#N/A</v>
      </c>
      <c r="Q5" s="387" t="e">
        <f>IF(ISNUMBER(Regressions!Q15),ROUND(Regressions!Q15, 1), NA())</f>
        <v>#N/A</v>
      </c>
      <c r="R5" s="382" t="e">
        <f>IF(ISNUMBER(Regressions!R15),ROUND(Regressions!R15, 1), NA())</f>
        <v>#N/A</v>
      </c>
      <c r="S5" s="383" t="e">
        <f>IF(ISNUMBER(Regressions!S15),ROUND(Regressions!S15, 1), NA())</f>
        <v>#N/A</v>
      </c>
      <c r="T5" s="116"/>
      <c r="U5" s="116"/>
      <c r="V5" s="116"/>
      <c r="W5" s="116"/>
      <c r="X5" s="116"/>
      <c r="Y5" s="116"/>
      <c r="Z5" s="116"/>
      <c r="AA5" s="116"/>
    </row>
    <row r="6" x14ac:dyDescent="0.2">
      <c r="A6" s="234" t="str">
        <f>IF(ISBLANK(Regressions!A16), " ", Regressions!A16)</f>
        <v>Papua New Guinea</v>
      </c>
      <c r="B6" s="229">
        <f>IF(ISBLANK(Regressions!B16), " ", Regressions!B16)</f>
        <v>2002</v>
      </c>
      <c r="C6" s="232" t="str">
        <f>IF(ISBLANK(Regressions!C16), " ", Regressions!C16)</f>
        <v>National</v>
      </c>
      <c r="D6" s="236">
        <f>IF(ISBLANK(Regressions!D16), " ", Regressions!D16)</f>
        <v>1765720</v>
      </c>
      <c r="E6" s="380" t="e">
        <f>IF(ISNUMBER(Regressions!E16),ROUND(Regressions!E16, 1), NA())</f>
        <v>#N/A</v>
      </c>
      <c r="F6" s="293" t="e">
        <f>IF(ISNUMBER(Regressions!F16),ROUND(Regressions!F16, 1), NA())</f>
        <v>#N/A</v>
      </c>
      <c r="G6" s="381" t="e">
        <f>IF(ISNUMBER(Regressions!G16),ROUND(Regressions!G16, 1), NA())</f>
        <v>#N/A</v>
      </c>
      <c r="H6" s="382" t="e">
        <f>IF(ISNUMBER(Regressions!H16),ROUND(Regressions!H16, 1), NA())</f>
        <v>#N/A</v>
      </c>
      <c r="I6" s="383" t="e">
        <f>IF(ISNUMBER(Regressions!I16),ROUND(Regressions!I16, 1), NA())</f>
        <v>#N/A</v>
      </c>
      <c r="J6" s="384" t="e">
        <f>IF(ISNUMBER(Regressions!J16),ROUND(Regressions!J16, 1), NA())</f>
        <v>#N/A</v>
      </c>
      <c r="K6" s="293" t="e">
        <f>IF(ISNUMBER(Regressions!K16),ROUND(Regressions!K16, 1), NA())</f>
        <v>#N/A</v>
      </c>
      <c r="L6" s="385" t="e">
        <f>IF(ISNUMBER(Regressions!L16),ROUND(Regressions!L16, 1), NA())</f>
        <v>#N/A</v>
      </c>
      <c r="M6" s="382" t="e">
        <f>IF(ISNUMBER(Regressions!M16),ROUND(Regressions!M16, 1), NA())</f>
        <v>#N/A</v>
      </c>
      <c r="N6" s="386" t="e">
        <f>IF(ISNUMBER(Regressions!N16),ROUND(Regressions!N16, 1), NA())</f>
        <v>#N/A</v>
      </c>
      <c r="O6" s="380" t="e">
        <f>IF(ISNUMBER(Regressions!O16),ROUND(Regressions!O16, 1), NA())</f>
        <v>#N/A</v>
      </c>
      <c r="P6" s="293" t="e">
        <f>IF(ISNUMBER(Regressions!P16),ROUND(Regressions!P16, 1), NA())</f>
        <v>#N/A</v>
      </c>
      <c r="Q6" s="387" t="e">
        <f>IF(ISNUMBER(Regressions!Q16),ROUND(Regressions!Q16, 1), NA())</f>
        <v>#N/A</v>
      </c>
      <c r="R6" s="382" t="e">
        <f>IF(ISNUMBER(Regressions!R16),ROUND(Regressions!R16, 1), NA())</f>
        <v>#N/A</v>
      </c>
      <c r="S6" s="383" t="e">
        <f>IF(ISNUMBER(Regressions!S16),ROUND(Regressions!S16, 1), NA())</f>
        <v>#N/A</v>
      </c>
      <c r="T6" s="116"/>
      <c r="U6" s="116"/>
      <c r="V6" s="116"/>
      <c r="W6" s="116"/>
      <c r="X6" s="116"/>
      <c r="Y6" s="116"/>
      <c r="Z6" s="116"/>
      <c r="AA6" s="116"/>
    </row>
    <row r="7" x14ac:dyDescent="0.2">
      <c r="A7" s="234" t="str">
        <f>IF(ISBLANK(Regressions!A17), " ", Regressions!A17)</f>
        <v>Papua New Guinea</v>
      </c>
      <c r="B7" s="229">
        <f>IF(ISBLANK(Regressions!B17), " ", Regressions!B17)</f>
        <v>2003</v>
      </c>
      <c r="C7" s="232" t="str">
        <f>IF(ISBLANK(Regressions!C17), " ", Regressions!C17)</f>
        <v>National</v>
      </c>
      <c r="D7" s="236">
        <f>IF(ISBLANK(Regressions!D17), " ", Regressions!D17)</f>
        <v>1805223</v>
      </c>
      <c r="E7" s="380" t="e">
        <f>IF(ISNUMBER(Regressions!E17),ROUND(Regressions!E17, 1), NA())</f>
        <v>#N/A</v>
      </c>
      <c r="F7" s="293" t="e">
        <f>IF(ISNUMBER(Regressions!F17),ROUND(Regressions!F17, 1), NA())</f>
        <v>#N/A</v>
      </c>
      <c r="G7" s="381" t="e">
        <f>IF(ISNUMBER(Regressions!G17),ROUND(Regressions!G17, 1), NA())</f>
        <v>#N/A</v>
      </c>
      <c r="H7" s="382" t="e">
        <f>IF(ISNUMBER(Regressions!H17),ROUND(Regressions!H17, 1), NA())</f>
        <v>#N/A</v>
      </c>
      <c r="I7" s="383" t="e">
        <f>IF(ISNUMBER(Regressions!I17),ROUND(Regressions!I17, 1), NA())</f>
        <v>#N/A</v>
      </c>
      <c r="J7" s="384" t="e">
        <f>IF(ISNUMBER(Regressions!J17),ROUND(Regressions!J17, 1), NA())</f>
        <v>#N/A</v>
      </c>
      <c r="K7" s="293" t="e">
        <f>IF(ISNUMBER(Regressions!K17),ROUND(Regressions!K17, 1), NA())</f>
        <v>#N/A</v>
      </c>
      <c r="L7" s="385" t="e">
        <f>IF(ISNUMBER(Regressions!L17),ROUND(Regressions!L17, 1), NA())</f>
        <v>#N/A</v>
      </c>
      <c r="M7" s="382" t="e">
        <f>IF(ISNUMBER(Regressions!M17),ROUND(Regressions!M17, 1), NA())</f>
        <v>#N/A</v>
      </c>
      <c r="N7" s="386" t="e">
        <f>IF(ISNUMBER(Regressions!N17),ROUND(Regressions!N17, 1), NA())</f>
        <v>#N/A</v>
      </c>
      <c r="O7" s="380" t="e">
        <f>IF(ISNUMBER(Regressions!O17),ROUND(Regressions!O17, 1), NA())</f>
        <v>#N/A</v>
      </c>
      <c r="P7" s="293" t="e">
        <f>IF(ISNUMBER(Regressions!P17),ROUND(Regressions!P17, 1), NA())</f>
        <v>#N/A</v>
      </c>
      <c r="Q7" s="387" t="e">
        <f>IF(ISNUMBER(Regressions!Q17),ROUND(Regressions!Q17, 1), NA())</f>
        <v>#N/A</v>
      </c>
      <c r="R7" s="382" t="e">
        <f>IF(ISNUMBER(Regressions!R17),ROUND(Regressions!R17, 1), NA())</f>
        <v>#N/A</v>
      </c>
      <c r="S7" s="383" t="e">
        <f>IF(ISNUMBER(Regressions!S17),ROUND(Regressions!S17, 1), NA())</f>
        <v>#N/A</v>
      </c>
      <c r="T7" s="116"/>
      <c r="U7" s="116"/>
      <c r="V7" s="116"/>
      <c r="W7" s="116"/>
      <c r="X7" s="116"/>
      <c r="Y7" s="116"/>
      <c r="Z7" s="116"/>
      <c r="AA7" s="116"/>
    </row>
    <row r="8" x14ac:dyDescent="0.2">
      <c r="A8" s="234" t="str">
        <f>IF(ISBLANK(Regressions!A18), " ", Regressions!A18)</f>
        <v>Papua New Guinea</v>
      </c>
      <c r="B8" s="229">
        <f>IF(ISBLANK(Regressions!B18), " ", Regressions!B18)</f>
        <v>2004</v>
      </c>
      <c r="C8" s="232" t="str">
        <f>IF(ISBLANK(Regressions!C18), " ", Regressions!C18)</f>
        <v>National</v>
      </c>
      <c r="D8" s="236">
        <f>IF(ISBLANK(Regressions!D18), " ", Regressions!D18)</f>
        <v>1847979</v>
      </c>
      <c r="E8" s="380" t="e">
        <f>IF(ISNUMBER(Regressions!E18),ROUND(Regressions!E18, 1), NA())</f>
        <v>#N/A</v>
      </c>
      <c r="F8" s="293" t="e">
        <f>IF(ISNUMBER(Regressions!F18),ROUND(Regressions!F18, 1), NA())</f>
        <v>#N/A</v>
      </c>
      <c r="G8" s="381" t="e">
        <f>IF(ISNUMBER(Regressions!G18),ROUND(Regressions!G18, 1), NA())</f>
        <v>#N/A</v>
      </c>
      <c r="H8" s="382" t="e">
        <f>IF(ISNUMBER(Regressions!H18),ROUND(Regressions!H18, 1), NA())</f>
        <v>#N/A</v>
      </c>
      <c r="I8" s="383" t="e">
        <f>IF(ISNUMBER(Regressions!I18),ROUND(Regressions!I18, 1), NA())</f>
        <v>#N/A</v>
      </c>
      <c r="J8" s="384" t="e">
        <f>IF(ISNUMBER(Regressions!J18),ROUND(Regressions!J18, 1), NA())</f>
        <v>#N/A</v>
      </c>
      <c r="K8" s="293" t="e">
        <f>IF(ISNUMBER(Regressions!K18),ROUND(Regressions!K18, 1), NA())</f>
        <v>#N/A</v>
      </c>
      <c r="L8" s="385" t="e">
        <f>IF(ISNUMBER(Regressions!L18),ROUND(Regressions!L18, 1), NA())</f>
        <v>#N/A</v>
      </c>
      <c r="M8" s="382" t="e">
        <f>IF(ISNUMBER(Regressions!M18),ROUND(Regressions!M18, 1), NA())</f>
        <v>#N/A</v>
      </c>
      <c r="N8" s="386" t="e">
        <f>IF(ISNUMBER(Regressions!N18),ROUND(Regressions!N18, 1), NA())</f>
        <v>#N/A</v>
      </c>
      <c r="O8" s="380" t="e">
        <f>IF(ISNUMBER(Regressions!O18),ROUND(Regressions!O18, 1), NA())</f>
        <v>#N/A</v>
      </c>
      <c r="P8" s="293" t="e">
        <f>IF(ISNUMBER(Regressions!P18),ROUND(Regressions!P18, 1), NA())</f>
        <v>#N/A</v>
      </c>
      <c r="Q8" s="387" t="e">
        <f>IF(ISNUMBER(Regressions!Q18),ROUND(Regressions!Q18, 1), NA())</f>
        <v>#N/A</v>
      </c>
      <c r="R8" s="382" t="e">
        <f>IF(ISNUMBER(Regressions!R18),ROUND(Regressions!R18, 1), NA())</f>
        <v>#N/A</v>
      </c>
      <c r="S8" s="383" t="e">
        <f>IF(ISNUMBER(Regressions!S18),ROUND(Regressions!S18, 1), NA())</f>
        <v>#N/A</v>
      </c>
      <c r="T8" s="116"/>
      <c r="U8" s="116"/>
      <c r="V8" s="116"/>
      <c r="W8" s="116"/>
      <c r="X8" s="116"/>
      <c r="Y8" s="116"/>
      <c r="Z8" s="116"/>
      <c r="AA8" s="116"/>
    </row>
    <row r="9" x14ac:dyDescent="0.2">
      <c r="A9" s="234" t="str">
        <f>IF(ISBLANK(Regressions!A19), " ", Regressions!A19)</f>
        <v>Papua New Guinea</v>
      </c>
      <c r="B9" s="229">
        <f>IF(ISBLANK(Regressions!B19), " ", Regressions!B19)</f>
        <v>2005</v>
      </c>
      <c r="C9" s="232" t="str">
        <f>IF(ISBLANK(Regressions!C19), " ", Regressions!C19)</f>
        <v>National</v>
      </c>
      <c r="D9" s="236">
        <f>IF(ISBLANK(Regressions!D19), " ", Regressions!D19)</f>
        <v>1892659</v>
      </c>
      <c r="E9" s="380" t="e">
        <f>IF(ISNUMBER(Regressions!E19),ROUND(Regressions!E19, 1), NA())</f>
        <v>#N/A</v>
      </c>
      <c r="F9" s="293" t="e">
        <f>IF(ISNUMBER(Regressions!F19),ROUND(Regressions!F19, 1), NA())</f>
        <v>#N/A</v>
      </c>
      <c r="G9" s="381" t="e">
        <f>IF(ISNUMBER(Regressions!G19),ROUND(Regressions!G19, 1), NA())</f>
        <v>#N/A</v>
      </c>
      <c r="H9" s="382" t="e">
        <f>IF(ISNUMBER(Regressions!H19),ROUND(Regressions!H19, 1), NA())</f>
        <v>#N/A</v>
      </c>
      <c r="I9" s="383" t="e">
        <f>IF(ISNUMBER(Regressions!I19),ROUND(Regressions!I19, 1), NA())</f>
        <v>#N/A</v>
      </c>
      <c r="J9" s="384" t="e">
        <f>IF(ISNUMBER(Regressions!J19),ROUND(Regressions!J19, 1), NA())</f>
        <v>#N/A</v>
      </c>
      <c r="K9" s="293" t="e">
        <f>IF(ISNUMBER(Regressions!K19),ROUND(Regressions!K19, 1), NA())</f>
        <v>#N/A</v>
      </c>
      <c r="L9" s="385" t="e">
        <f>IF(ISNUMBER(Regressions!L19),ROUND(Regressions!L19, 1), NA())</f>
        <v>#N/A</v>
      </c>
      <c r="M9" s="382" t="e">
        <f>IF(ISNUMBER(Regressions!M19),ROUND(Regressions!M19, 1), NA())</f>
        <v>#N/A</v>
      </c>
      <c r="N9" s="386" t="e">
        <f>IF(ISNUMBER(Regressions!N19),ROUND(Regressions!N19, 1), NA())</f>
        <v>#N/A</v>
      </c>
      <c r="O9" s="380" t="e">
        <f>IF(ISNUMBER(Regressions!O19),ROUND(Regressions!O19, 1), NA())</f>
        <v>#N/A</v>
      </c>
      <c r="P9" s="293" t="e">
        <f>IF(ISNUMBER(Regressions!P19),ROUND(Regressions!P19, 1), NA())</f>
        <v>#N/A</v>
      </c>
      <c r="Q9" s="387" t="e">
        <f>IF(ISNUMBER(Regressions!Q19),ROUND(Regressions!Q19, 1), NA())</f>
        <v>#N/A</v>
      </c>
      <c r="R9" s="382" t="e">
        <f>IF(ISNUMBER(Regressions!R19),ROUND(Regressions!R19, 1), NA())</f>
        <v>#N/A</v>
      </c>
      <c r="S9" s="383" t="e">
        <f>IF(ISNUMBER(Regressions!S19),ROUND(Regressions!S19, 1), NA())</f>
        <v>#N/A</v>
      </c>
    </row>
    <row r="10" x14ac:dyDescent="0.2">
      <c r="A10" s="234" t="str">
        <f>IF(ISBLANK(Regressions!A20), " ", Regressions!A20)</f>
        <v>Papua New Guinea</v>
      </c>
      <c r="B10" s="229">
        <f>IF(ISBLANK(Regressions!B20), " ", Regressions!B20)</f>
        <v>2006</v>
      </c>
      <c r="C10" s="232" t="str">
        <f>IF(ISBLANK(Regressions!C20), " ", Regressions!C20)</f>
        <v>National</v>
      </c>
      <c r="D10" s="236">
        <f>IF(ISBLANK(Regressions!D20), " ", Regressions!D20)</f>
        <v>1940805</v>
      </c>
      <c r="E10" s="380" t="e">
        <f>IF(ISNUMBER(Regressions!E20),ROUND(Regressions!E20, 1), NA())</f>
        <v>#N/A</v>
      </c>
      <c r="F10" s="293" t="e">
        <f>IF(ISNUMBER(Regressions!F20),ROUND(Regressions!F20, 1), NA())</f>
        <v>#N/A</v>
      </c>
      <c r="G10" s="381" t="e">
        <f>IF(ISNUMBER(Regressions!G20),ROUND(Regressions!G20, 1), NA())</f>
        <v>#N/A</v>
      </c>
      <c r="H10" s="382" t="e">
        <f>IF(ISNUMBER(Regressions!H20),ROUND(Regressions!H20, 1), NA())</f>
        <v>#N/A</v>
      </c>
      <c r="I10" s="383" t="e">
        <f>IF(ISNUMBER(Regressions!I20),ROUND(Regressions!I20, 1), NA())</f>
        <v>#N/A</v>
      </c>
      <c r="J10" s="384" t="e">
        <f>IF(ISNUMBER(Regressions!J20),ROUND(Regressions!J20, 1), NA())</f>
        <v>#N/A</v>
      </c>
      <c r="K10" s="293" t="e">
        <f>IF(ISNUMBER(Regressions!K20),ROUND(Regressions!K20, 1), NA())</f>
        <v>#N/A</v>
      </c>
      <c r="L10" s="385" t="e">
        <f>IF(ISNUMBER(Regressions!L20),ROUND(Regressions!L20, 1), NA())</f>
        <v>#N/A</v>
      </c>
      <c r="M10" s="382" t="e">
        <f>IF(ISNUMBER(Regressions!M20),ROUND(Regressions!M20, 1), NA())</f>
        <v>#N/A</v>
      </c>
      <c r="N10" s="386" t="e">
        <f>IF(ISNUMBER(Regressions!N20),ROUND(Regressions!N20, 1), NA())</f>
        <v>#N/A</v>
      </c>
      <c r="O10" s="380" t="e">
        <f>IF(ISNUMBER(Regressions!O20),ROUND(Regressions!O20, 1), NA())</f>
        <v>#N/A</v>
      </c>
      <c r="P10" s="293" t="e">
        <f>IF(ISNUMBER(Regressions!P20),ROUND(Regressions!P20, 1), NA())</f>
        <v>#N/A</v>
      </c>
      <c r="Q10" s="387" t="e">
        <f>IF(ISNUMBER(Regressions!Q20),ROUND(Regressions!Q20, 1), NA())</f>
        <v>#N/A</v>
      </c>
      <c r="R10" s="382" t="e">
        <f>IF(ISNUMBER(Regressions!R20),ROUND(Regressions!R20, 1), NA())</f>
        <v>#N/A</v>
      </c>
      <c r="S10" s="383" t="e">
        <f>IF(ISNUMBER(Regressions!S20),ROUND(Regressions!S20, 1), NA())</f>
        <v>#N/A</v>
      </c>
    </row>
    <row r="11" x14ac:dyDescent="0.2">
      <c r="A11" s="234" t="str">
        <f>IF(ISBLANK(Regressions!A21), " ", Regressions!A21)</f>
        <v>Papua New Guinea</v>
      </c>
      <c r="B11" s="229">
        <f>IF(ISBLANK(Regressions!B21), " ", Regressions!B21)</f>
        <v>2007</v>
      </c>
      <c r="C11" s="232" t="str">
        <f>IF(ISBLANK(Regressions!C21), " ", Regressions!C21)</f>
        <v>National</v>
      </c>
      <c r="D11" s="236">
        <f>IF(ISBLANK(Regressions!D21), " ", Regressions!D21)</f>
        <v>1988985</v>
      </c>
      <c r="E11" s="380" t="e">
        <f>IF(ISNUMBER(Regressions!E21),ROUND(Regressions!E21, 1), NA())</f>
        <v>#N/A</v>
      </c>
      <c r="F11" s="293" t="e">
        <f>IF(ISNUMBER(Regressions!F21),ROUND(Regressions!F21, 1), NA())</f>
        <v>#N/A</v>
      </c>
      <c r="G11" s="381" t="e">
        <f>IF(ISNUMBER(Regressions!G21),ROUND(Regressions!G21, 1), NA())</f>
        <v>#N/A</v>
      </c>
      <c r="H11" s="382" t="e">
        <f>IF(ISNUMBER(Regressions!H21),ROUND(Regressions!H21, 1), NA())</f>
        <v>#N/A</v>
      </c>
      <c r="I11" s="383" t="e">
        <f>IF(ISNUMBER(Regressions!I21),ROUND(Regressions!I21, 1), NA())</f>
        <v>#N/A</v>
      </c>
      <c r="J11" s="384" t="e">
        <f>IF(ISNUMBER(Regressions!J21),ROUND(Regressions!J21, 1), NA())</f>
        <v>#N/A</v>
      </c>
      <c r="K11" s="293" t="e">
        <f>IF(ISNUMBER(Regressions!K21),ROUND(Regressions!K21, 1), NA())</f>
        <v>#N/A</v>
      </c>
      <c r="L11" s="385" t="e">
        <f>IF(ISNUMBER(Regressions!L21),ROUND(Regressions!L21, 1), NA())</f>
        <v>#N/A</v>
      </c>
      <c r="M11" s="382" t="e">
        <f>IF(ISNUMBER(Regressions!M21),ROUND(Regressions!M21, 1), NA())</f>
        <v>#N/A</v>
      </c>
      <c r="N11" s="386" t="e">
        <f>IF(ISNUMBER(Regressions!N21),ROUND(Regressions!N21, 1), NA())</f>
        <v>#N/A</v>
      </c>
      <c r="O11" s="380" t="e">
        <f>IF(ISNUMBER(Regressions!O21),ROUND(Regressions!O21, 1), NA())</f>
        <v>#N/A</v>
      </c>
      <c r="P11" s="293" t="e">
        <f>IF(ISNUMBER(Regressions!P21),ROUND(Regressions!P21, 1), NA())</f>
        <v>#N/A</v>
      </c>
      <c r="Q11" s="387" t="e">
        <f>IF(ISNUMBER(Regressions!Q21),ROUND(Regressions!Q21, 1), NA())</f>
        <v>#N/A</v>
      </c>
      <c r="R11" s="382" t="e">
        <f>IF(ISNUMBER(Regressions!R21),ROUND(Regressions!R21, 1), NA())</f>
        <v>#N/A</v>
      </c>
      <c r="S11" s="383" t="e">
        <f>IF(ISNUMBER(Regressions!S21),ROUND(Regressions!S21, 1), NA())</f>
        <v>#N/A</v>
      </c>
    </row>
    <row r="12" x14ac:dyDescent="0.2">
      <c r="A12" s="234" t="str">
        <f>IF(ISBLANK(Regressions!A22), " ", Regressions!A22)</f>
        <v>Papua New Guinea</v>
      </c>
      <c r="B12" s="229">
        <f>IF(ISBLANK(Regressions!B22), " ", Regressions!B22)</f>
        <v>2008</v>
      </c>
      <c r="C12" s="232" t="str">
        <f>IF(ISBLANK(Regressions!C22), " ", Regressions!C22)</f>
        <v>National</v>
      </c>
      <c r="D12" s="236">
        <f>IF(ISBLANK(Regressions!D22), " ", Regressions!D22)</f>
        <v>2036309</v>
      </c>
      <c r="E12" s="380" t="e">
        <f>IF(ISNUMBER(Regressions!E22),ROUND(Regressions!E22, 1), NA())</f>
        <v>#N/A</v>
      </c>
      <c r="F12" s="293" t="e">
        <f>IF(ISNUMBER(Regressions!F22),ROUND(Regressions!F22, 1), NA())</f>
        <v>#N/A</v>
      </c>
      <c r="G12" s="381" t="e">
        <f>IF(ISNUMBER(Regressions!G22),ROUND(Regressions!G22, 1), NA())</f>
        <v>#N/A</v>
      </c>
      <c r="H12" s="382" t="e">
        <f>IF(ISNUMBER(Regressions!H22),ROUND(Regressions!H22, 1), NA())</f>
        <v>#N/A</v>
      </c>
      <c r="I12" s="383" t="e">
        <f>IF(ISNUMBER(Regressions!I22),ROUND(Regressions!I22, 1), NA())</f>
        <v>#N/A</v>
      </c>
      <c r="J12" s="384" t="e">
        <f>IF(ISNUMBER(Regressions!J22),ROUND(Regressions!J22, 1), NA())</f>
        <v>#N/A</v>
      </c>
      <c r="K12" s="293" t="e">
        <f>IF(ISNUMBER(Regressions!K22),ROUND(Regressions!K22, 1), NA())</f>
        <v>#N/A</v>
      </c>
      <c r="L12" s="385" t="e">
        <f>IF(ISNUMBER(Regressions!L22),ROUND(Regressions!L22, 1), NA())</f>
        <v>#N/A</v>
      </c>
      <c r="M12" s="382" t="e">
        <f>IF(ISNUMBER(Regressions!M22),ROUND(Regressions!M22, 1), NA())</f>
        <v>#N/A</v>
      </c>
      <c r="N12" s="386" t="e">
        <f>IF(ISNUMBER(Regressions!N22),ROUND(Regressions!N22, 1), NA())</f>
        <v>#N/A</v>
      </c>
      <c r="O12" s="380" t="e">
        <f>IF(ISNUMBER(Regressions!O22),ROUND(Regressions!O22, 1), NA())</f>
        <v>#N/A</v>
      </c>
      <c r="P12" s="293" t="e">
        <f>IF(ISNUMBER(Regressions!P22),ROUND(Regressions!P22, 1), NA())</f>
        <v>#N/A</v>
      </c>
      <c r="Q12" s="387" t="e">
        <f>IF(ISNUMBER(Regressions!Q22),ROUND(Regressions!Q22, 1), NA())</f>
        <v>#N/A</v>
      </c>
      <c r="R12" s="382" t="e">
        <f>IF(ISNUMBER(Regressions!R22),ROUND(Regressions!R22, 1), NA())</f>
        <v>#N/A</v>
      </c>
      <c r="S12" s="383" t="e">
        <f>IF(ISNUMBER(Regressions!S22),ROUND(Regressions!S22, 1), NA())</f>
        <v>#N/A</v>
      </c>
    </row>
    <row r="13" x14ac:dyDescent="0.2">
      <c r="A13" s="234" t="str">
        <f>IF(ISBLANK(Regressions!A23), " ", Regressions!A23)</f>
        <v>Papua New Guinea</v>
      </c>
      <c r="B13" s="229">
        <f>IF(ISBLANK(Regressions!B23), " ", Regressions!B23)</f>
        <v>2009</v>
      </c>
      <c r="C13" s="232" t="str">
        <f>IF(ISBLANK(Regressions!C23), " ", Regressions!C23)</f>
        <v>National</v>
      </c>
      <c r="D13" s="236">
        <f>IF(ISBLANK(Regressions!D23), " ", Regressions!D23)</f>
        <v>2082562</v>
      </c>
      <c r="E13" s="380" t="e">
        <f>IF(ISNUMBER(Regressions!E23),ROUND(Regressions!E23, 1), NA())</f>
        <v>#N/A</v>
      </c>
      <c r="F13" s="293" t="e">
        <f>IF(ISNUMBER(Regressions!F23),ROUND(Regressions!F23, 1), NA())</f>
        <v>#N/A</v>
      </c>
      <c r="G13" s="381" t="e">
        <f>IF(ISNUMBER(Regressions!G23),ROUND(Regressions!G23, 1), NA())</f>
        <v>#N/A</v>
      </c>
      <c r="H13" s="382" t="e">
        <f>IF(ISNUMBER(Regressions!H23),ROUND(Regressions!H23, 1), NA())</f>
        <v>#N/A</v>
      </c>
      <c r="I13" s="383" t="e">
        <f>IF(ISNUMBER(Regressions!I23),ROUND(Regressions!I23, 1), NA())</f>
        <v>#N/A</v>
      </c>
      <c r="J13" s="384" t="e">
        <f>IF(ISNUMBER(Regressions!J23),ROUND(Regressions!J23, 1), NA())</f>
        <v>#N/A</v>
      </c>
      <c r="K13" s="293" t="e">
        <f>IF(ISNUMBER(Regressions!K23),ROUND(Regressions!K23, 1), NA())</f>
        <v>#N/A</v>
      </c>
      <c r="L13" s="385" t="e">
        <f>IF(ISNUMBER(Regressions!L23),ROUND(Regressions!L23, 1), NA())</f>
        <v>#N/A</v>
      </c>
      <c r="M13" s="382" t="e">
        <f>IF(ISNUMBER(Regressions!M23),ROUND(Regressions!M23, 1), NA())</f>
        <v>#N/A</v>
      </c>
      <c r="N13" s="386" t="e">
        <f>IF(ISNUMBER(Regressions!N23),ROUND(Regressions!N23, 1), NA())</f>
        <v>#N/A</v>
      </c>
      <c r="O13" s="380" t="e">
        <f>IF(ISNUMBER(Regressions!O23),ROUND(Regressions!O23, 1), NA())</f>
        <v>#N/A</v>
      </c>
      <c r="P13" s="293" t="e">
        <f>IF(ISNUMBER(Regressions!P23),ROUND(Regressions!P23, 1), NA())</f>
        <v>#N/A</v>
      </c>
      <c r="Q13" s="387" t="e">
        <f>IF(ISNUMBER(Regressions!Q23),ROUND(Regressions!Q23, 1), NA())</f>
        <v>#N/A</v>
      </c>
      <c r="R13" s="382" t="e">
        <f>IF(ISNUMBER(Regressions!R23),ROUND(Regressions!R23, 1), NA())</f>
        <v>#N/A</v>
      </c>
      <c r="S13" s="383" t="e">
        <f>IF(ISNUMBER(Regressions!S23),ROUND(Regressions!S23, 1), NA())</f>
        <v>#N/A</v>
      </c>
    </row>
    <row r="14" x14ac:dyDescent="0.2">
      <c r="A14" s="234" t="str">
        <f>IF(ISBLANK(Regressions!A24), " ", Regressions!A24)</f>
        <v>Papua New Guinea</v>
      </c>
      <c r="B14" s="229">
        <f>IF(ISBLANK(Regressions!B24), " ", Regressions!B24)</f>
        <v>2010</v>
      </c>
      <c r="C14" s="232" t="str">
        <f>IF(ISBLANK(Regressions!C24), " ", Regressions!C24)</f>
        <v>National</v>
      </c>
      <c r="D14" s="236">
        <f>IF(ISBLANK(Regressions!D24), " ", Regressions!D24)</f>
        <v>2128017</v>
      </c>
      <c r="E14" s="380" t="e">
        <f>IF(ISNUMBER(Regressions!E24),ROUND(Regressions!E24, 1), NA())</f>
        <v>#N/A</v>
      </c>
      <c r="F14" s="293" t="e">
        <f>IF(ISNUMBER(Regressions!F24),ROUND(Regressions!F24, 1), NA())</f>
        <v>#N/A</v>
      </c>
      <c r="G14" s="381" t="e">
        <f>IF(ISNUMBER(Regressions!G24),ROUND(Regressions!G24, 1), NA())</f>
        <v>#N/A</v>
      </c>
      <c r="H14" s="382" t="e">
        <f>IF(ISNUMBER(Regressions!H24),ROUND(Regressions!H24, 1), NA())</f>
        <v>#N/A</v>
      </c>
      <c r="I14" s="383" t="e">
        <f>IF(ISNUMBER(Regressions!I24),ROUND(Regressions!I24, 1), NA())</f>
        <v>#N/A</v>
      </c>
      <c r="J14" s="384" t="e">
        <f>IF(ISNUMBER(Regressions!J24),ROUND(Regressions!J24, 1), NA())</f>
        <v>#N/A</v>
      </c>
      <c r="K14" s="293" t="e">
        <f>IF(ISNUMBER(Regressions!K24),ROUND(Regressions!K24, 1), NA())</f>
        <v>#N/A</v>
      </c>
      <c r="L14" s="385" t="e">
        <f>IF(ISNUMBER(Regressions!L24),ROUND(Regressions!L24, 1), NA())</f>
        <v>#N/A</v>
      </c>
      <c r="M14" s="382" t="e">
        <f>IF(ISNUMBER(Regressions!M24),ROUND(Regressions!M24, 1), NA())</f>
        <v>#N/A</v>
      </c>
      <c r="N14" s="386" t="e">
        <f>IF(ISNUMBER(Regressions!N24),ROUND(Regressions!N24, 1), NA())</f>
        <v>#N/A</v>
      </c>
      <c r="O14" s="380">
        <f>IF(ISNUMBER(Regressions!O24),ROUND(Regressions!O24, 1), NA())</f>
        <v>56.9</v>
      </c>
      <c r="P14" s="293">
        <f>IF(ISNUMBER(Regressions!P24),ROUND(Regressions!P24, 1), NA())</f>
        <v>53</v>
      </c>
      <c r="Q14" s="387">
        <f>IF(ISNUMBER(Regressions!Q24),ROUND(Regressions!Q24, 1), NA())</f>
        <v>10.4</v>
      </c>
      <c r="R14" s="382">
        <f>IF(ISNUMBER(Regressions!R24),ROUND(Regressions!R24, 1), NA())</f>
        <v>42.6</v>
      </c>
      <c r="S14" s="383">
        <f>IF(ISNUMBER(Regressions!S24),ROUND(Regressions!S24, 1), NA())</f>
        <v>47</v>
      </c>
    </row>
    <row r="15" x14ac:dyDescent="0.2">
      <c r="A15" s="234" t="str">
        <f>IF(ISBLANK(Regressions!A25), " ", Regressions!A25)</f>
        <v>Papua New Guinea</v>
      </c>
      <c r="B15" s="229">
        <f>IF(ISBLANK(Regressions!B25), " ", Regressions!B25)</f>
        <v>2011</v>
      </c>
      <c r="C15" s="232" t="str">
        <f>IF(ISBLANK(Regressions!C25), " ", Regressions!C25)</f>
        <v>National</v>
      </c>
      <c r="D15" s="236">
        <f>IF(ISBLANK(Regressions!D25), " ", Regressions!D25)</f>
        <v>2174333</v>
      </c>
      <c r="E15" s="380" t="e">
        <f>IF(ISNUMBER(Regressions!E25),ROUND(Regressions!E25, 1), NA())</f>
        <v>#N/A</v>
      </c>
      <c r="F15" s="293" t="e">
        <f>IF(ISNUMBER(Regressions!F25),ROUND(Regressions!F25, 1), NA())</f>
        <v>#N/A</v>
      </c>
      <c r="G15" s="381" t="e">
        <f>IF(ISNUMBER(Regressions!G25),ROUND(Regressions!G25, 1), NA())</f>
        <v>#N/A</v>
      </c>
      <c r="H15" s="382" t="e">
        <f>IF(ISNUMBER(Regressions!H25),ROUND(Regressions!H25, 1), NA())</f>
        <v>#N/A</v>
      </c>
      <c r="I15" s="383" t="e">
        <f>IF(ISNUMBER(Regressions!I25),ROUND(Regressions!I25, 1), NA())</f>
        <v>#N/A</v>
      </c>
      <c r="J15" s="384" t="e">
        <f>IF(ISNUMBER(Regressions!J25),ROUND(Regressions!J25, 1), NA())</f>
        <v>#N/A</v>
      </c>
      <c r="K15" s="293" t="e">
        <f>IF(ISNUMBER(Regressions!K25),ROUND(Regressions!K25, 1), NA())</f>
        <v>#N/A</v>
      </c>
      <c r="L15" s="385" t="e">
        <f>IF(ISNUMBER(Regressions!L25),ROUND(Regressions!L25, 1), NA())</f>
        <v>#N/A</v>
      </c>
      <c r="M15" s="382" t="e">
        <f>IF(ISNUMBER(Regressions!M25),ROUND(Regressions!M25, 1), NA())</f>
        <v>#N/A</v>
      </c>
      <c r="N15" s="386" t="e">
        <f>IF(ISNUMBER(Regressions!N25),ROUND(Regressions!N25, 1), NA())</f>
        <v>#N/A</v>
      </c>
      <c r="O15" s="380">
        <f>IF(ISNUMBER(Regressions!O25),ROUND(Regressions!O25, 1), NA())</f>
        <v>56.9</v>
      </c>
      <c r="P15" s="293">
        <f>IF(ISNUMBER(Regressions!P25),ROUND(Regressions!P25, 1), NA())</f>
        <v>53</v>
      </c>
      <c r="Q15" s="387">
        <f>IF(ISNUMBER(Regressions!Q25),ROUND(Regressions!Q25, 1), NA())</f>
        <v>10.4</v>
      </c>
      <c r="R15" s="382">
        <f>IF(ISNUMBER(Regressions!R25),ROUND(Regressions!R25, 1), NA())</f>
        <v>42.6</v>
      </c>
      <c r="S15" s="383">
        <f>IF(ISNUMBER(Regressions!S25),ROUND(Regressions!S25, 1), NA())</f>
        <v>47</v>
      </c>
    </row>
    <row r="16" x14ac:dyDescent="0.2">
      <c r="A16" s="234" t="str">
        <f>IF(ISBLANK(Regressions!A26), " ", Regressions!A26)</f>
        <v>Papua New Guinea</v>
      </c>
      <c r="B16" s="229">
        <f>IF(ISBLANK(Regressions!B26), " ", Regressions!B26)</f>
        <v>2012</v>
      </c>
      <c r="C16" s="232" t="str">
        <f>IF(ISBLANK(Regressions!C26), " ", Regressions!C26)</f>
        <v>National</v>
      </c>
      <c r="D16" s="236">
        <f>IF(ISBLANK(Regressions!D26), " ", Regressions!D26)</f>
        <v>2807174</v>
      </c>
      <c r="E16" s="380" t="e">
        <f>IF(ISNUMBER(Regressions!E26),ROUND(Regressions!E26, 1), NA())</f>
        <v>#N/A</v>
      </c>
      <c r="F16" s="293" t="e">
        <f>IF(ISNUMBER(Regressions!F26),ROUND(Regressions!F26, 1), NA())</f>
        <v>#N/A</v>
      </c>
      <c r="G16" s="381" t="e">
        <f>IF(ISNUMBER(Regressions!G26),ROUND(Regressions!G26, 1), NA())</f>
        <v>#N/A</v>
      </c>
      <c r="H16" s="382" t="e">
        <f>IF(ISNUMBER(Regressions!H26),ROUND(Regressions!H26, 1), NA())</f>
        <v>#N/A</v>
      </c>
      <c r="I16" s="383" t="e">
        <f>IF(ISNUMBER(Regressions!I26),ROUND(Regressions!I26, 1), NA())</f>
        <v>#N/A</v>
      </c>
      <c r="J16" s="384" t="e">
        <f>IF(ISNUMBER(Regressions!J26),ROUND(Regressions!J26, 1), NA())</f>
        <v>#N/A</v>
      </c>
      <c r="K16" s="293" t="e">
        <f>IF(ISNUMBER(Regressions!K26),ROUND(Regressions!K26, 1), NA())</f>
        <v>#N/A</v>
      </c>
      <c r="L16" s="385" t="e">
        <f>IF(ISNUMBER(Regressions!L26),ROUND(Regressions!L26, 1), NA())</f>
        <v>#N/A</v>
      </c>
      <c r="M16" s="382" t="e">
        <f>IF(ISNUMBER(Regressions!M26),ROUND(Regressions!M26, 1), NA())</f>
        <v>#N/A</v>
      </c>
      <c r="N16" s="386" t="e">
        <f>IF(ISNUMBER(Regressions!N26),ROUND(Regressions!N26, 1), NA())</f>
        <v>#N/A</v>
      </c>
      <c r="O16" s="380">
        <f>IF(ISNUMBER(Regressions!O26),ROUND(Regressions!O26, 1), NA())</f>
        <v>56.9</v>
      </c>
      <c r="P16" s="293">
        <f>IF(ISNUMBER(Regressions!P26),ROUND(Regressions!P26, 1), NA())</f>
        <v>53</v>
      </c>
      <c r="Q16" s="387">
        <f>IF(ISNUMBER(Regressions!Q26),ROUND(Regressions!Q26, 1), NA())</f>
        <v>10.4</v>
      </c>
      <c r="R16" s="382">
        <f>IF(ISNUMBER(Regressions!R26),ROUND(Regressions!R26, 1), NA())</f>
        <v>42.6</v>
      </c>
      <c r="S16" s="383">
        <f>IF(ISNUMBER(Regressions!S26),ROUND(Regressions!S26, 1), NA())</f>
        <v>47</v>
      </c>
    </row>
    <row r="17" x14ac:dyDescent="0.2">
      <c r="A17" s="234" t="str">
        <f>IF(ISBLANK(Regressions!A27), " ", Regressions!A27)</f>
        <v>Papua New Guinea</v>
      </c>
      <c r="B17" s="229">
        <f>IF(ISBLANK(Regressions!B27), " ", Regressions!B27)</f>
        <v>2013</v>
      </c>
      <c r="C17" s="232" t="str">
        <f>IF(ISBLANK(Regressions!C27), " ", Regressions!C27)</f>
        <v>National</v>
      </c>
      <c r="D17" s="236">
        <f>IF(ISBLANK(Regressions!D27), " ", Regressions!D27)</f>
        <v>2858552</v>
      </c>
      <c r="E17" s="380">
        <f>IF(ISNUMBER(Regressions!E27),ROUND(Regressions!E27, 1), NA())</f>
        <v>84.4</v>
      </c>
      <c r="F17" s="293">
        <f>IF(ISNUMBER(Regressions!F27),ROUND(Regressions!F27, 1), NA())</f>
        <v>52.3</v>
      </c>
      <c r="G17" s="381">
        <f>IF(ISNUMBER(Regressions!G27),ROUND(Regressions!G27, 1), NA())</f>
        <v>46.8</v>
      </c>
      <c r="H17" s="382">
        <f>IF(ISNUMBER(Regressions!H27),ROUND(Regressions!H27, 1), NA())</f>
        <v>5.5</v>
      </c>
      <c r="I17" s="383">
        <f>IF(ISNUMBER(Regressions!I27),ROUND(Regressions!I27, 1), NA())</f>
        <v>47.7</v>
      </c>
      <c r="J17" s="384">
        <f>IF(ISNUMBER(Regressions!J27),ROUND(Regressions!J27, 1), NA())</f>
        <v>96.8</v>
      </c>
      <c r="K17" s="293">
        <f>IF(ISNUMBER(Regressions!K27),ROUND(Regressions!K27, 1), NA())</f>
        <v>61.4</v>
      </c>
      <c r="L17" s="385">
        <f>IF(ISNUMBER(Regressions!L27),ROUND(Regressions!L27, 1), NA())</f>
        <v>45.1</v>
      </c>
      <c r="M17" s="382">
        <f>IF(ISNUMBER(Regressions!M27),ROUND(Regressions!M27, 1), NA())</f>
        <v>16.3</v>
      </c>
      <c r="N17" s="386">
        <f>IF(ISNUMBER(Regressions!N27),ROUND(Regressions!N27, 1), NA())</f>
        <v>38.6</v>
      </c>
      <c r="O17" s="380">
        <f>IF(ISNUMBER(Regressions!O27),ROUND(Regressions!O27, 1), NA())</f>
        <v>56.9</v>
      </c>
      <c r="P17" s="293">
        <f>IF(ISNUMBER(Regressions!P27),ROUND(Regressions!P27, 1), NA())</f>
        <v>53</v>
      </c>
      <c r="Q17" s="387">
        <f>IF(ISNUMBER(Regressions!Q27),ROUND(Regressions!Q27, 1), NA())</f>
        <v>10.4</v>
      </c>
      <c r="R17" s="382">
        <f>IF(ISNUMBER(Regressions!R27),ROUND(Regressions!R27, 1), NA())</f>
        <v>42.6</v>
      </c>
      <c r="S17" s="383">
        <f>IF(ISNUMBER(Regressions!S27),ROUND(Regressions!S27, 1), NA())</f>
        <v>47</v>
      </c>
    </row>
    <row r="18" x14ac:dyDescent="0.2">
      <c r="A18" s="234" t="str">
        <f>IF(ISBLANK(Regressions!A28), " ", Regressions!A28)</f>
        <v>Papua New Guinea</v>
      </c>
      <c r="B18" s="229">
        <f>IF(ISBLANK(Regressions!B28), " ", Regressions!B28)</f>
        <v>2014</v>
      </c>
      <c r="C18" s="232" t="str">
        <f>IF(ISBLANK(Regressions!C28), " ", Regressions!C28)</f>
        <v>National</v>
      </c>
      <c r="D18" s="236">
        <f>IF(ISBLANK(Regressions!D28), " ", Regressions!D28)</f>
        <v>2904725</v>
      </c>
      <c r="E18" s="380">
        <f>IF(ISNUMBER(Regressions!E28),ROUND(Regressions!E28, 1), NA())</f>
        <v>84.4</v>
      </c>
      <c r="F18" s="293">
        <f>IF(ISNUMBER(Regressions!F28),ROUND(Regressions!F28, 1), NA())</f>
        <v>52.3</v>
      </c>
      <c r="G18" s="381">
        <f>IF(ISNUMBER(Regressions!G28),ROUND(Regressions!G28, 1), NA())</f>
        <v>46.8</v>
      </c>
      <c r="H18" s="382">
        <f>IF(ISNUMBER(Regressions!H28),ROUND(Regressions!H28, 1), NA())</f>
        <v>5.5</v>
      </c>
      <c r="I18" s="383">
        <f>IF(ISNUMBER(Regressions!I28),ROUND(Regressions!I28, 1), NA())</f>
        <v>47.7</v>
      </c>
      <c r="J18" s="384">
        <f>IF(ISNUMBER(Regressions!J28),ROUND(Regressions!J28, 1), NA())</f>
        <v>96.8</v>
      </c>
      <c r="K18" s="293">
        <f>IF(ISNUMBER(Regressions!K28),ROUND(Regressions!K28, 1), NA())</f>
        <v>61.4</v>
      </c>
      <c r="L18" s="385">
        <f>IF(ISNUMBER(Regressions!L28),ROUND(Regressions!L28, 1), NA())</f>
        <v>45.1</v>
      </c>
      <c r="M18" s="382">
        <f>IF(ISNUMBER(Regressions!M28),ROUND(Regressions!M28, 1), NA())</f>
        <v>16.3</v>
      </c>
      <c r="N18" s="386">
        <f>IF(ISNUMBER(Regressions!N28),ROUND(Regressions!N28, 1), NA())</f>
        <v>38.6</v>
      </c>
      <c r="O18" s="380">
        <f>IF(ISNUMBER(Regressions!O28),ROUND(Regressions!O28, 1), NA())</f>
        <v>56.9</v>
      </c>
      <c r="P18" s="293">
        <f>IF(ISNUMBER(Regressions!P28),ROUND(Regressions!P28, 1), NA())</f>
        <v>53</v>
      </c>
      <c r="Q18" s="387">
        <f>IF(ISNUMBER(Regressions!Q28),ROUND(Regressions!Q28, 1), NA())</f>
        <v>10.4</v>
      </c>
      <c r="R18" s="382">
        <f>IF(ISNUMBER(Regressions!R28),ROUND(Regressions!R28, 1), NA())</f>
        <v>42.6</v>
      </c>
      <c r="S18" s="383">
        <f>IF(ISNUMBER(Regressions!S28),ROUND(Regressions!S28, 1), NA())</f>
        <v>47</v>
      </c>
    </row>
    <row r="19" x14ac:dyDescent="0.2">
      <c r="A19" s="234" t="str">
        <f>IF(ISBLANK(Regressions!A29), " ", Regressions!A29)</f>
        <v>Papua New Guinea</v>
      </c>
      <c r="B19" s="229">
        <f>IF(ISBLANK(Regressions!B29), " ", Regressions!B29)</f>
        <v>2015</v>
      </c>
      <c r="C19" s="232" t="str">
        <f>IF(ISBLANK(Regressions!C29), " ", Regressions!C29)</f>
        <v>National</v>
      </c>
      <c r="D19" s="236">
        <f>IF(ISBLANK(Regressions!D29), " ", Regressions!D29)</f>
        <v>2947291</v>
      </c>
      <c r="E19" s="380">
        <f>IF(ISNUMBER(Regressions!E29),ROUND(Regressions!E29, 1), NA())</f>
        <v>84.4</v>
      </c>
      <c r="F19" s="293">
        <f>IF(ISNUMBER(Regressions!F29),ROUND(Regressions!F29, 1), NA())</f>
        <v>52.3</v>
      </c>
      <c r="G19" s="381">
        <f>IF(ISNUMBER(Regressions!G29),ROUND(Regressions!G29, 1), NA())</f>
        <v>46.8</v>
      </c>
      <c r="H19" s="382">
        <f>IF(ISNUMBER(Regressions!H29),ROUND(Regressions!H29, 1), NA())</f>
        <v>5.5</v>
      </c>
      <c r="I19" s="383">
        <f>IF(ISNUMBER(Regressions!I29),ROUND(Regressions!I29, 1), NA())</f>
        <v>47.7</v>
      </c>
      <c r="J19" s="384">
        <f>IF(ISNUMBER(Regressions!J29),ROUND(Regressions!J29, 1), NA())</f>
        <v>96.8</v>
      </c>
      <c r="K19" s="293">
        <f>IF(ISNUMBER(Regressions!K29),ROUND(Regressions!K29, 1), NA())</f>
        <v>61.4</v>
      </c>
      <c r="L19" s="385">
        <f>IF(ISNUMBER(Regressions!L29),ROUND(Regressions!L29, 1), NA())</f>
        <v>45.1</v>
      </c>
      <c r="M19" s="382">
        <f>IF(ISNUMBER(Regressions!M29),ROUND(Regressions!M29, 1), NA())</f>
        <v>16.3</v>
      </c>
      <c r="N19" s="386">
        <f>IF(ISNUMBER(Regressions!N29),ROUND(Regressions!N29, 1), NA())</f>
        <v>38.6</v>
      </c>
      <c r="O19" s="380">
        <f>IF(ISNUMBER(Regressions!O29),ROUND(Regressions!O29, 1), NA())</f>
        <v>56.9</v>
      </c>
      <c r="P19" s="293">
        <f>IF(ISNUMBER(Regressions!P29),ROUND(Regressions!P29, 1), NA())</f>
        <v>53</v>
      </c>
      <c r="Q19" s="387">
        <f>IF(ISNUMBER(Regressions!Q29),ROUND(Regressions!Q29, 1), NA())</f>
        <v>10.4</v>
      </c>
      <c r="R19" s="382">
        <f>IF(ISNUMBER(Regressions!R29),ROUND(Regressions!R29, 1), NA())</f>
        <v>42.6</v>
      </c>
      <c r="S19" s="383">
        <f>IF(ISNUMBER(Regressions!S29),ROUND(Regressions!S29, 1), NA())</f>
        <v>47</v>
      </c>
    </row>
    <row r="20" x14ac:dyDescent="0.2">
      <c r="A20" s="237" t="str">
        <f>IF(ISBLANK(Regressions!A30), " ", Regressions!A30)</f>
        <v>Papua New Guinea</v>
      </c>
      <c r="B20" s="238">
        <f>IF(ISBLANK(Regressions!B30), " ", Regressions!B30)</f>
        <v>2016</v>
      </c>
      <c r="C20" s="239" t="str">
        <f>IF(ISBLANK(Regressions!C30), " ", Regressions!C30)</f>
        <v>National</v>
      </c>
      <c r="D20" s="240">
        <f>IF(ISBLANK(Regressions!D30), " ", Regressions!D30)</f>
        <v>2988511</v>
      </c>
      <c r="E20" s="388">
        <f>IF(ISNUMBER(Regressions!E30),ROUND(Regressions!E30, 1), NA())</f>
        <v>84.4</v>
      </c>
      <c r="F20" s="294">
        <f>IF(ISNUMBER(Regressions!F30),ROUND(Regressions!F30, 1), NA())</f>
        <v>52.3</v>
      </c>
      <c r="G20" s="389">
        <f>IF(ISNUMBER(Regressions!G30),ROUND(Regressions!G30, 1), NA())</f>
        <v>46.8</v>
      </c>
      <c r="H20" s="390">
        <f>IF(ISNUMBER(Regressions!H30),ROUND(Regressions!H30, 1), NA())</f>
        <v>5.5</v>
      </c>
      <c r="I20" s="391">
        <f>IF(ISNUMBER(Regressions!I30),ROUND(Regressions!I30, 1), NA())</f>
        <v>47.7</v>
      </c>
      <c r="J20" s="392">
        <f>IF(ISNUMBER(Regressions!J30),ROUND(Regressions!J30, 1), NA())</f>
        <v>96.8</v>
      </c>
      <c r="K20" s="294">
        <f>IF(ISNUMBER(Regressions!K30),ROUND(Regressions!K30, 1), NA())</f>
        <v>61.4</v>
      </c>
      <c r="L20" s="393">
        <f>IF(ISNUMBER(Regressions!L30),ROUND(Regressions!L30, 1), NA())</f>
        <v>45.1</v>
      </c>
      <c r="M20" s="390">
        <f>IF(ISNUMBER(Regressions!M30),ROUND(Regressions!M30, 1), NA())</f>
        <v>16.3</v>
      </c>
      <c r="N20" s="394">
        <f>IF(ISNUMBER(Regressions!N30),ROUND(Regressions!N30, 1), NA())</f>
        <v>38.6</v>
      </c>
      <c r="O20" s="388">
        <f>IF(ISNUMBER(Regressions!O30),ROUND(Regressions!O30, 1), NA())</f>
        <v>56.9</v>
      </c>
      <c r="P20" s="294">
        <f>IF(ISNUMBER(Regressions!P30),ROUND(Regressions!P30, 1), NA())</f>
        <v>53</v>
      </c>
      <c r="Q20" s="395">
        <f>IF(ISNUMBER(Regressions!Q30),ROUND(Regressions!Q30, 1), NA())</f>
        <v>10.4</v>
      </c>
      <c r="R20" s="390">
        <f>IF(ISNUMBER(Regressions!R30),ROUND(Regressions!R30, 1), NA())</f>
        <v>42.6</v>
      </c>
      <c r="S20" s="391">
        <f>IF(ISNUMBER(Regressions!S30),ROUND(Regressions!S30, 1), NA())</f>
        <v>47</v>
      </c>
    </row>
    <row r="21" x14ac:dyDescent="0.2">
      <c r="A21" s="234" t="str">
        <f>IF(ISBLANK(Regressions!A31), " ", Regressions!A31)</f>
        <v>Papua New Guinea</v>
      </c>
      <c r="B21" s="229">
        <f>IF(ISBLANK(Regressions!B31), " ", Regressions!B31)</f>
        <v>2000</v>
      </c>
      <c r="C21" s="232" t="str">
        <f>IF(ISBLANK(Regressions!C31), " ", Regressions!C31)</f>
        <v>Urban</v>
      </c>
      <c r="D21" s="236">
        <f>IF(ISBLANK(Regressions!D31), " ", Regressions!D31)</f>
        <v>224300.00211697578</v>
      </c>
      <c r="E21" s="380" t="e">
        <f>IF(ISNUMBER(Regressions!E31),ROUND(Regressions!E31, 1), NA())</f>
        <v>#N/A</v>
      </c>
      <c r="F21" s="293" t="e">
        <f>IF(ISNUMBER(Regressions!F31),ROUND(Regressions!F31, 1), NA())</f>
        <v>#N/A</v>
      </c>
      <c r="G21" s="381" t="e">
        <f>IF(ISNUMBER(Regressions!G31),ROUND(Regressions!G31, 1), NA())</f>
        <v>#N/A</v>
      </c>
      <c r="H21" s="382" t="e">
        <f>IF(ISNUMBER(Regressions!H31),ROUND(Regressions!H31, 1), NA())</f>
        <v>#N/A</v>
      </c>
      <c r="I21" s="383" t="e">
        <f>IF(ISNUMBER(Regressions!I31),ROUND(Regressions!I31, 1), NA())</f>
        <v>#N/A</v>
      </c>
      <c r="J21" s="384" t="e">
        <f>IF(ISNUMBER(Regressions!J31),ROUND(Regressions!J31, 1), NA())</f>
        <v>#N/A</v>
      </c>
      <c r="K21" s="293" t="e">
        <f>IF(ISNUMBER(Regressions!K31),ROUND(Regressions!K31, 1), NA())</f>
        <v>#N/A</v>
      </c>
      <c r="L21" s="385" t="e">
        <f>IF(ISNUMBER(Regressions!L31),ROUND(Regressions!L31, 1), NA())</f>
        <v>#N/A</v>
      </c>
      <c r="M21" s="382" t="e">
        <f>IF(ISNUMBER(Regressions!M31),ROUND(Regressions!M31, 1), NA())</f>
        <v>#N/A</v>
      </c>
      <c r="N21" s="386" t="e">
        <f>IF(ISNUMBER(Regressions!N31),ROUND(Regressions!N31, 1), NA())</f>
        <v>#N/A</v>
      </c>
      <c r="O21" s="380" t="e">
        <f>IF(ISNUMBER(Regressions!O31),ROUND(Regressions!O31, 1), NA())</f>
        <v>#N/A</v>
      </c>
      <c r="P21" s="293" t="e">
        <f>IF(ISNUMBER(Regressions!P31),ROUND(Regressions!P31, 1), NA())</f>
        <v>#N/A</v>
      </c>
      <c r="Q21" s="387" t="e">
        <f>IF(ISNUMBER(Regressions!Q31),ROUND(Regressions!Q31, 1), NA())</f>
        <v>#N/A</v>
      </c>
      <c r="R21" s="382" t="e">
        <f>IF(ISNUMBER(Regressions!R31),ROUND(Regressions!R31, 1), NA())</f>
        <v>#N/A</v>
      </c>
      <c r="S21" s="383" t="e">
        <f>IF(ISNUMBER(Regressions!S31),ROUND(Regressions!S31, 1), NA())</f>
        <v>#N/A</v>
      </c>
    </row>
    <row r="22" x14ac:dyDescent="0.2">
      <c r="A22" s="234" t="str">
        <f>IF(ISBLANK(Regressions!A32), " ", Regressions!A32)</f>
        <v>Papua New Guinea</v>
      </c>
      <c r="B22" s="229">
        <f>IF(ISBLANK(Regressions!B32), " ", Regressions!B32)</f>
        <v>2001</v>
      </c>
      <c r="C22" s="232" t="str">
        <f>IF(ISBLANK(Regressions!C32), " ", Regressions!C32)</f>
        <v>Urban</v>
      </c>
      <c r="D22" s="236">
        <f>IF(ISBLANK(Regressions!D32), " ", Regressions!D32)</f>
        <v>228079.00350357054</v>
      </c>
      <c r="E22" s="380" t="e">
        <f>IF(ISNUMBER(Regressions!E32),ROUND(Regressions!E32, 1), NA())</f>
        <v>#N/A</v>
      </c>
      <c r="F22" s="293" t="e">
        <f>IF(ISNUMBER(Regressions!F32),ROUND(Regressions!F32, 1), NA())</f>
        <v>#N/A</v>
      </c>
      <c r="G22" s="381" t="e">
        <f>IF(ISNUMBER(Regressions!G32),ROUND(Regressions!G32, 1), NA())</f>
        <v>#N/A</v>
      </c>
      <c r="H22" s="382" t="e">
        <f>IF(ISNUMBER(Regressions!H32),ROUND(Regressions!H32, 1), NA())</f>
        <v>#N/A</v>
      </c>
      <c r="I22" s="383" t="e">
        <f>IF(ISNUMBER(Regressions!I32),ROUND(Regressions!I32, 1), NA())</f>
        <v>#N/A</v>
      </c>
      <c r="J22" s="384" t="e">
        <f>IF(ISNUMBER(Regressions!J32),ROUND(Regressions!J32, 1), NA())</f>
        <v>#N/A</v>
      </c>
      <c r="K22" s="293" t="e">
        <f>IF(ISNUMBER(Regressions!K32),ROUND(Regressions!K32, 1), NA())</f>
        <v>#N/A</v>
      </c>
      <c r="L22" s="385" t="e">
        <f>IF(ISNUMBER(Regressions!L32),ROUND(Regressions!L32, 1), NA())</f>
        <v>#N/A</v>
      </c>
      <c r="M22" s="382" t="e">
        <f>IF(ISNUMBER(Regressions!M32),ROUND(Regressions!M32, 1), NA())</f>
        <v>#N/A</v>
      </c>
      <c r="N22" s="386" t="e">
        <f>IF(ISNUMBER(Regressions!N32),ROUND(Regressions!N32, 1), NA())</f>
        <v>#N/A</v>
      </c>
      <c r="O22" s="380" t="e">
        <f>IF(ISNUMBER(Regressions!O32),ROUND(Regressions!O32, 1), NA())</f>
        <v>#N/A</v>
      </c>
      <c r="P22" s="293" t="e">
        <f>IF(ISNUMBER(Regressions!P32),ROUND(Regressions!P32, 1), NA())</f>
        <v>#N/A</v>
      </c>
      <c r="Q22" s="387" t="e">
        <f>IF(ISNUMBER(Regressions!Q32),ROUND(Regressions!Q32, 1), NA())</f>
        <v>#N/A</v>
      </c>
      <c r="R22" s="382" t="e">
        <f>IF(ISNUMBER(Regressions!R32),ROUND(Regressions!R32, 1), NA())</f>
        <v>#N/A</v>
      </c>
      <c r="S22" s="383" t="e">
        <f>IF(ISNUMBER(Regressions!S32),ROUND(Regressions!S32, 1), NA())</f>
        <v>#N/A</v>
      </c>
    </row>
    <row r="23" x14ac:dyDescent="0.2">
      <c r="A23" s="234" t="str">
        <f>IF(ISBLANK(Regressions!A33), " ", Regressions!A33)</f>
        <v>Papua New Guinea</v>
      </c>
      <c r="B23" s="229">
        <f>IF(ISBLANK(Regressions!B33), " ", Regressions!B33)</f>
        <v>2002</v>
      </c>
      <c r="C23" s="232" t="str">
        <f>IF(ISBLANK(Regressions!C33), " ", Regressions!C33)</f>
        <v>Urban</v>
      </c>
      <c r="D23" s="236">
        <f>IF(ISBLANK(Regressions!D33), " ", Regressions!D33)</f>
        <v>232439.00252380373</v>
      </c>
      <c r="E23" s="380" t="e">
        <f>IF(ISNUMBER(Regressions!E33),ROUND(Regressions!E33, 1), NA())</f>
        <v>#N/A</v>
      </c>
      <c r="F23" s="293" t="e">
        <f>IF(ISNUMBER(Regressions!F33),ROUND(Regressions!F33, 1), NA())</f>
        <v>#N/A</v>
      </c>
      <c r="G23" s="381" t="e">
        <f>IF(ISNUMBER(Regressions!G33),ROUND(Regressions!G33, 1), NA())</f>
        <v>#N/A</v>
      </c>
      <c r="H23" s="382" t="e">
        <f>IF(ISNUMBER(Regressions!H33),ROUND(Regressions!H33, 1), NA())</f>
        <v>#N/A</v>
      </c>
      <c r="I23" s="383" t="e">
        <f>IF(ISNUMBER(Regressions!I33),ROUND(Regressions!I33, 1), NA())</f>
        <v>#N/A</v>
      </c>
      <c r="J23" s="384" t="e">
        <f>IF(ISNUMBER(Regressions!J33),ROUND(Regressions!J33, 1), NA())</f>
        <v>#N/A</v>
      </c>
      <c r="K23" s="293" t="e">
        <f>IF(ISNUMBER(Regressions!K33),ROUND(Regressions!K33, 1), NA())</f>
        <v>#N/A</v>
      </c>
      <c r="L23" s="385" t="e">
        <f>IF(ISNUMBER(Regressions!L33),ROUND(Regressions!L33, 1), NA())</f>
        <v>#N/A</v>
      </c>
      <c r="M23" s="382" t="e">
        <f>IF(ISNUMBER(Regressions!M33),ROUND(Regressions!M33, 1), NA())</f>
        <v>#N/A</v>
      </c>
      <c r="N23" s="386" t="e">
        <f>IF(ISNUMBER(Regressions!N33),ROUND(Regressions!N33, 1), NA())</f>
        <v>#N/A</v>
      </c>
      <c r="O23" s="380" t="e">
        <f>IF(ISNUMBER(Regressions!O33),ROUND(Regressions!O33, 1), NA())</f>
        <v>#N/A</v>
      </c>
      <c r="P23" s="293" t="e">
        <f>IF(ISNUMBER(Regressions!P33),ROUND(Regressions!P33, 1), NA())</f>
        <v>#N/A</v>
      </c>
      <c r="Q23" s="387" t="e">
        <f>IF(ISNUMBER(Regressions!Q33),ROUND(Regressions!Q33, 1), NA())</f>
        <v>#N/A</v>
      </c>
      <c r="R23" s="382" t="e">
        <f>IF(ISNUMBER(Regressions!R33),ROUND(Regressions!R33, 1), NA())</f>
        <v>#N/A</v>
      </c>
      <c r="S23" s="383" t="e">
        <f>IF(ISNUMBER(Regressions!S33),ROUND(Regressions!S33, 1), NA())</f>
        <v>#N/A</v>
      </c>
    </row>
    <row r="24" x14ac:dyDescent="0.2">
      <c r="A24" s="234" t="str">
        <f>IF(ISBLANK(Regressions!A34), " ", Regressions!A34)</f>
        <v>Papua New Guinea</v>
      </c>
      <c r="B24" s="229">
        <f>IF(ISBLANK(Regressions!B34), " ", Regressions!B34)</f>
        <v>2003</v>
      </c>
      <c r="C24" s="232" t="str">
        <f>IF(ISBLANK(Regressions!C34), " ", Regressions!C34)</f>
        <v>Urban</v>
      </c>
      <c r="D24" s="236">
        <f>IF(ISBLANK(Regressions!D34), " ", Regressions!D34)</f>
        <v>237314.99267812728</v>
      </c>
      <c r="E24" s="380" t="e">
        <f>IF(ISNUMBER(Regressions!E34),ROUND(Regressions!E34, 1), NA())</f>
        <v>#N/A</v>
      </c>
      <c r="F24" s="293" t="e">
        <f>IF(ISNUMBER(Regressions!F34),ROUND(Regressions!F34, 1), NA())</f>
        <v>#N/A</v>
      </c>
      <c r="G24" s="381" t="e">
        <f>IF(ISNUMBER(Regressions!G34),ROUND(Regressions!G34, 1), NA())</f>
        <v>#N/A</v>
      </c>
      <c r="H24" s="382" t="e">
        <f>IF(ISNUMBER(Regressions!H34),ROUND(Regressions!H34, 1), NA())</f>
        <v>#N/A</v>
      </c>
      <c r="I24" s="383" t="e">
        <f>IF(ISNUMBER(Regressions!I34),ROUND(Regressions!I34, 1), NA())</f>
        <v>#N/A</v>
      </c>
      <c r="J24" s="384" t="e">
        <f>IF(ISNUMBER(Regressions!J34),ROUND(Regressions!J34, 1), NA())</f>
        <v>#N/A</v>
      </c>
      <c r="K24" s="293" t="e">
        <f>IF(ISNUMBER(Regressions!K34),ROUND(Regressions!K34, 1), NA())</f>
        <v>#N/A</v>
      </c>
      <c r="L24" s="385" t="e">
        <f>IF(ISNUMBER(Regressions!L34),ROUND(Regressions!L34, 1), NA())</f>
        <v>#N/A</v>
      </c>
      <c r="M24" s="382" t="e">
        <f>IF(ISNUMBER(Regressions!M34),ROUND(Regressions!M34, 1), NA())</f>
        <v>#N/A</v>
      </c>
      <c r="N24" s="386" t="e">
        <f>IF(ISNUMBER(Regressions!N34),ROUND(Regressions!N34, 1), NA())</f>
        <v>#N/A</v>
      </c>
      <c r="O24" s="380" t="e">
        <f>IF(ISNUMBER(Regressions!O34),ROUND(Regressions!O34, 1), NA())</f>
        <v>#N/A</v>
      </c>
      <c r="P24" s="293" t="e">
        <f>IF(ISNUMBER(Regressions!P34),ROUND(Regressions!P34, 1), NA())</f>
        <v>#N/A</v>
      </c>
      <c r="Q24" s="387" t="e">
        <f>IF(ISNUMBER(Regressions!Q34),ROUND(Regressions!Q34, 1), NA())</f>
        <v>#N/A</v>
      </c>
      <c r="R24" s="382" t="e">
        <f>IF(ISNUMBER(Regressions!R34),ROUND(Regressions!R34, 1), NA())</f>
        <v>#N/A</v>
      </c>
      <c r="S24" s="383" t="e">
        <f>IF(ISNUMBER(Regressions!S34),ROUND(Regressions!S34, 1), NA())</f>
        <v>#N/A</v>
      </c>
    </row>
    <row r="25" x14ac:dyDescent="0.2">
      <c r="A25" s="234" t="str">
        <f>IF(ISBLANK(Regressions!A35), " ", Regressions!A35)</f>
        <v>Papua New Guinea</v>
      </c>
      <c r="B25" s="229">
        <f>IF(ISBLANK(Regressions!B35), " ", Regressions!B35)</f>
        <v>2004</v>
      </c>
      <c r="C25" s="232" t="str">
        <f>IF(ISBLANK(Regressions!C35), " ", Regressions!C35)</f>
        <v>Urban</v>
      </c>
      <c r="D25" s="236">
        <f>IF(ISBLANK(Regressions!D35), " ", Regressions!D35)</f>
        <v>242584.00679048538</v>
      </c>
      <c r="E25" s="380" t="e">
        <f>IF(ISNUMBER(Regressions!E35),ROUND(Regressions!E35, 1), NA())</f>
        <v>#N/A</v>
      </c>
      <c r="F25" s="293" t="e">
        <f>IF(ISNUMBER(Regressions!F35),ROUND(Regressions!F35, 1), NA())</f>
        <v>#N/A</v>
      </c>
      <c r="G25" s="381" t="e">
        <f>IF(ISNUMBER(Regressions!G35),ROUND(Regressions!G35, 1), NA())</f>
        <v>#N/A</v>
      </c>
      <c r="H25" s="382" t="e">
        <f>IF(ISNUMBER(Regressions!H35),ROUND(Regressions!H35, 1), NA())</f>
        <v>#N/A</v>
      </c>
      <c r="I25" s="383" t="e">
        <f>IF(ISNUMBER(Regressions!I35),ROUND(Regressions!I35, 1), NA())</f>
        <v>#N/A</v>
      </c>
      <c r="J25" s="384" t="e">
        <f>IF(ISNUMBER(Regressions!J35),ROUND(Regressions!J35, 1), NA())</f>
        <v>#N/A</v>
      </c>
      <c r="K25" s="293" t="e">
        <f>IF(ISNUMBER(Regressions!K35),ROUND(Regressions!K35, 1), NA())</f>
        <v>#N/A</v>
      </c>
      <c r="L25" s="385" t="e">
        <f>IF(ISNUMBER(Regressions!L35),ROUND(Regressions!L35, 1), NA())</f>
        <v>#N/A</v>
      </c>
      <c r="M25" s="382" t="e">
        <f>IF(ISNUMBER(Regressions!M35),ROUND(Regressions!M35, 1), NA())</f>
        <v>#N/A</v>
      </c>
      <c r="N25" s="386" t="e">
        <f>IF(ISNUMBER(Regressions!N35),ROUND(Regressions!N35, 1), NA())</f>
        <v>#N/A</v>
      </c>
      <c r="O25" s="380" t="e">
        <f>IF(ISNUMBER(Regressions!O35),ROUND(Regressions!O35, 1), NA())</f>
        <v>#N/A</v>
      </c>
      <c r="P25" s="293" t="e">
        <f>IF(ISNUMBER(Regressions!P35),ROUND(Regressions!P35, 1), NA())</f>
        <v>#N/A</v>
      </c>
      <c r="Q25" s="387" t="e">
        <f>IF(ISNUMBER(Regressions!Q35),ROUND(Regressions!Q35, 1), NA())</f>
        <v>#N/A</v>
      </c>
      <c r="R25" s="382" t="e">
        <f>IF(ISNUMBER(Regressions!R35),ROUND(Regressions!R35, 1), NA())</f>
        <v>#N/A</v>
      </c>
      <c r="S25" s="383" t="e">
        <f>IF(ISNUMBER(Regressions!S35),ROUND(Regressions!S35, 1), NA())</f>
        <v>#N/A</v>
      </c>
    </row>
    <row r="26" x14ac:dyDescent="0.2">
      <c r="A26" s="234" t="str">
        <f>IF(ISBLANK(Regressions!A36), " ", Regressions!A36)</f>
        <v>Papua New Guinea</v>
      </c>
      <c r="B26" s="229">
        <f>IF(ISBLANK(Regressions!B36), " ", Regressions!B36)</f>
        <v>2005</v>
      </c>
      <c r="C26" s="232" t="str">
        <f>IF(ISBLANK(Regressions!C36), " ", Regressions!C36)</f>
        <v>Urban</v>
      </c>
      <c r="D26" s="236">
        <f>IF(ISBLANK(Regressions!D36), " ", Regressions!D36)</f>
        <v>248108.99710520747</v>
      </c>
      <c r="E26" s="380" t="e">
        <f>IF(ISNUMBER(Regressions!E36),ROUND(Regressions!E36, 1), NA())</f>
        <v>#N/A</v>
      </c>
      <c r="F26" s="293" t="e">
        <f>IF(ISNUMBER(Regressions!F36),ROUND(Regressions!F36, 1), NA())</f>
        <v>#N/A</v>
      </c>
      <c r="G26" s="381" t="e">
        <f>IF(ISNUMBER(Regressions!G36),ROUND(Regressions!G36, 1), NA())</f>
        <v>#N/A</v>
      </c>
      <c r="H26" s="382" t="e">
        <f>IF(ISNUMBER(Regressions!H36),ROUND(Regressions!H36, 1), NA())</f>
        <v>#N/A</v>
      </c>
      <c r="I26" s="383" t="e">
        <f>IF(ISNUMBER(Regressions!I36),ROUND(Regressions!I36, 1), NA())</f>
        <v>#N/A</v>
      </c>
      <c r="J26" s="384" t="e">
        <f>IF(ISNUMBER(Regressions!J36),ROUND(Regressions!J36, 1), NA())</f>
        <v>#N/A</v>
      </c>
      <c r="K26" s="293" t="e">
        <f>IF(ISNUMBER(Regressions!K36),ROUND(Regressions!K36, 1), NA())</f>
        <v>#N/A</v>
      </c>
      <c r="L26" s="385" t="e">
        <f>IF(ISNUMBER(Regressions!L36),ROUND(Regressions!L36, 1), NA())</f>
        <v>#N/A</v>
      </c>
      <c r="M26" s="382" t="e">
        <f>IF(ISNUMBER(Regressions!M36),ROUND(Regressions!M36, 1), NA())</f>
        <v>#N/A</v>
      </c>
      <c r="N26" s="386" t="e">
        <f>IF(ISNUMBER(Regressions!N36),ROUND(Regressions!N36, 1), NA())</f>
        <v>#N/A</v>
      </c>
      <c r="O26" s="380" t="e">
        <f>IF(ISNUMBER(Regressions!O36),ROUND(Regressions!O36, 1), NA())</f>
        <v>#N/A</v>
      </c>
      <c r="P26" s="293" t="e">
        <f>IF(ISNUMBER(Regressions!P36),ROUND(Regressions!P36, 1), NA())</f>
        <v>#N/A</v>
      </c>
      <c r="Q26" s="387" t="e">
        <f>IF(ISNUMBER(Regressions!Q36),ROUND(Regressions!Q36, 1), NA())</f>
        <v>#N/A</v>
      </c>
      <c r="R26" s="382" t="e">
        <f>IF(ISNUMBER(Regressions!R36),ROUND(Regressions!R36, 1), NA())</f>
        <v>#N/A</v>
      </c>
      <c r="S26" s="383" t="e">
        <f>IF(ISNUMBER(Regressions!S36),ROUND(Regressions!S36, 1), NA())</f>
        <v>#N/A</v>
      </c>
    </row>
    <row r="27" x14ac:dyDescent="0.2">
      <c r="A27" s="234" t="str">
        <f>IF(ISBLANK(Regressions!A37), " ", Regressions!A37)</f>
        <v>Papua New Guinea</v>
      </c>
      <c r="B27" s="229">
        <f>IF(ISBLANK(Regressions!B37), " ", Regressions!B37)</f>
        <v>2006</v>
      </c>
      <c r="C27" s="232" t="str">
        <f>IF(ISBLANK(Regressions!C37), " ", Regressions!C37)</f>
        <v>Urban</v>
      </c>
      <c r="D27" s="236">
        <f>IF(ISBLANK(Regressions!D37), " ", Regressions!D37)</f>
        <v>254070.99695777896</v>
      </c>
      <c r="E27" s="380" t="e">
        <f>IF(ISNUMBER(Regressions!E37),ROUND(Regressions!E37, 1), NA())</f>
        <v>#N/A</v>
      </c>
      <c r="F27" s="293" t="e">
        <f>IF(ISNUMBER(Regressions!F37),ROUND(Regressions!F37, 1), NA())</f>
        <v>#N/A</v>
      </c>
      <c r="G27" s="381" t="e">
        <f>IF(ISNUMBER(Regressions!G37),ROUND(Regressions!G37, 1), NA())</f>
        <v>#N/A</v>
      </c>
      <c r="H27" s="382" t="e">
        <f>IF(ISNUMBER(Regressions!H37),ROUND(Regressions!H37, 1), NA())</f>
        <v>#N/A</v>
      </c>
      <c r="I27" s="383" t="e">
        <f>IF(ISNUMBER(Regressions!I37),ROUND(Regressions!I37, 1), NA())</f>
        <v>#N/A</v>
      </c>
      <c r="J27" s="384" t="e">
        <f>IF(ISNUMBER(Regressions!J37),ROUND(Regressions!J37, 1), NA())</f>
        <v>#N/A</v>
      </c>
      <c r="K27" s="293" t="e">
        <f>IF(ISNUMBER(Regressions!K37),ROUND(Regressions!K37, 1), NA())</f>
        <v>#N/A</v>
      </c>
      <c r="L27" s="385" t="e">
        <f>IF(ISNUMBER(Regressions!L37),ROUND(Regressions!L37, 1), NA())</f>
        <v>#N/A</v>
      </c>
      <c r="M27" s="382" t="e">
        <f>IF(ISNUMBER(Regressions!M37),ROUND(Regressions!M37, 1), NA())</f>
        <v>#N/A</v>
      </c>
      <c r="N27" s="386" t="e">
        <f>IF(ISNUMBER(Regressions!N37),ROUND(Regressions!N37, 1), NA())</f>
        <v>#N/A</v>
      </c>
      <c r="O27" s="380" t="e">
        <f>IF(ISNUMBER(Regressions!O37),ROUND(Regressions!O37, 1), NA())</f>
        <v>#N/A</v>
      </c>
      <c r="P27" s="293" t="e">
        <f>IF(ISNUMBER(Regressions!P37),ROUND(Regressions!P37, 1), NA())</f>
        <v>#N/A</v>
      </c>
      <c r="Q27" s="387" t="e">
        <f>IF(ISNUMBER(Regressions!Q37),ROUND(Regressions!Q37, 1), NA())</f>
        <v>#N/A</v>
      </c>
      <c r="R27" s="382" t="e">
        <f>IF(ISNUMBER(Regressions!R37),ROUND(Regressions!R37, 1), NA())</f>
        <v>#N/A</v>
      </c>
      <c r="S27" s="383" t="e">
        <f>IF(ISNUMBER(Regressions!S37),ROUND(Regressions!S37, 1), NA())</f>
        <v>#N/A</v>
      </c>
    </row>
    <row r="28" x14ac:dyDescent="0.2">
      <c r="A28" s="234" t="str">
        <f>IF(ISBLANK(Regressions!A38), " ", Regressions!A38)</f>
        <v>Papua New Guinea</v>
      </c>
      <c r="B28" s="229">
        <f>IF(ISBLANK(Regressions!B38), " ", Regressions!B38)</f>
        <v>2007</v>
      </c>
      <c r="C28" s="232" t="str">
        <f>IF(ISBLANK(Regressions!C38), " ", Regressions!C38)</f>
        <v>Urban</v>
      </c>
      <c r="D28" s="236">
        <f>IF(ISBLANK(Regressions!D38), " ", Regressions!D38)</f>
        <v>260020.00813951492</v>
      </c>
      <c r="E28" s="380" t="e">
        <f>IF(ISNUMBER(Regressions!E38),ROUND(Regressions!E38, 1), NA())</f>
        <v>#N/A</v>
      </c>
      <c r="F28" s="293" t="e">
        <f>IF(ISNUMBER(Regressions!F38),ROUND(Regressions!F38, 1), NA())</f>
        <v>#N/A</v>
      </c>
      <c r="G28" s="381" t="e">
        <f>IF(ISNUMBER(Regressions!G38),ROUND(Regressions!G38, 1), NA())</f>
        <v>#N/A</v>
      </c>
      <c r="H28" s="382" t="e">
        <f>IF(ISNUMBER(Regressions!H38),ROUND(Regressions!H38, 1), NA())</f>
        <v>#N/A</v>
      </c>
      <c r="I28" s="383" t="e">
        <f>IF(ISNUMBER(Regressions!I38),ROUND(Regressions!I38, 1), NA())</f>
        <v>#N/A</v>
      </c>
      <c r="J28" s="384" t="e">
        <f>IF(ISNUMBER(Regressions!J38),ROUND(Regressions!J38, 1), NA())</f>
        <v>#N/A</v>
      </c>
      <c r="K28" s="293" t="e">
        <f>IF(ISNUMBER(Regressions!K38),ROUND(Regressions!K38, 1), NA())</f>
        <v>#N/A</v>
      </c>
      <c r="L28" s="385" t="e">
        <f>IF(ISNUMBER(Regressions!L38),ROUND(Regressions!L38, 1), NA())</f>
        <v>#N/A</v>
      </c>
      <c r="M28" s="382" t="e">
        <f>IF(ISNUMBER(Regressions!M38),ROUND(Regressions!M38, 1), NA())</f>
        <v>#N/A</v>
      </c>
      <c r="N28" s="386" t="e">
        <f>IF(ISNUMBER(Regressions!N38),ROUND(Regressions!N38, 1), NA())</f>
        <v>#N/A</v>
      </c>
      <c r="O28" s="380" t="e">
        <f>IF(ISNUMBER(Regressions!O38),ROUND(Regressions!O38, 1), NA())</f>
        <v>#N/A</v>
      </c>
      <c r="P28" s="293" t="e">
        <f>IF(ISNUMBER(Regressions!P38),ROUND(Regressions!P38, 1), NA())</f>
        <v>#N/A</v>
      </c>
      <c r="Q28" s="387" t="e">
        <f>IF(ISNUMBER(Regressions!Q38),ROUND(Regressions!Q38, 1), NA())</f>
        <v>#N/A</v>
      </c>
      <c r="R28" s="382" t="e">
        <f>IF(ISNUMBER(Regressions!R38),ROUND(Regressions!R38, 1), NA())</f>
        <v>#N/A</v>
      </c>
      <c r="S28" s="383" t="e">
        <f>IF(ISNUMBER(Regressions!S38),ROUND(Regressions!S38, 1), NA())</f>
        <v>#N/A</v>
      </c>
    </row>
    <row r="29" x14ac:dyDescent="0.2">
      <c r="A29" s="234" t="str">
        <f>IF(ISBLANK(Regressions!A39), " ", Regressions!A39)</f>
        <v>Papua New Guinea</v>
      </c>
      <c r="B29" s="229">
        <f>IF(ISBLANK(Regressions!B39), " ", Regressions!B39)</f>
        <v>2008</v>
      </c>
      <c r="C29" s="232" t="str">
        <f>IF(ISBLANK(Regressions!C39), " ", Regressions!C39)</f>
        <v>Urban</v>
      </c>
      <c r="D29" s="236">
        <f>IF(ISBLANK(Regressions!D39), " ", Regressions!D39)</f>
        <v>265839.99080627441</v>
      </c>
      <c r="E29" s="380" t="e">
        <f>IF(ISNUMBER(Regressions!E39),ROUND(Regressions!E39, 1), NA())</f>
        <v>#N/A</v>
      </c>
      <c r="F29" s="293" t="e">
        <f>IF(ISNUMBER(Regressions!F39),ROUND(Regressions!F39, 1), NA())</f>
        <v>#N/A</v>
      </c>
      <c r="G29" s="381" t="e">
        <f>IF(ISNUMBER(Regressions!G39),ROUND(Regressions!G39, 1), NA())</f>
        <v>#N/A</v>
      </c>
      <c r="H29" s="382" t="e">
        <f>IF(ISNUMBER(Regressions!H39),ROUND(Regressions!H39, 1), NA())</f>
        <v>#N/A</v>
      </c>
      <c r="I29" s="383" t="e">
        <f>IF(ISNUMBER(Regressions!I39),ROUND(Regressions!I39, 1), NA())</f>
        <v>#N/A</v>
      </c>
      <c r="J29" s="384" t="e">
        <f>IF(ISNUMBER(Regressions!J39),ROUND(Regressions!J39, 1), NA())</f>
        <v>#N/A</v>
      </c>
      <c r="K29" s="293" t="e">
        <f>IF(ISNUMBER(Regressions!K39),ROUND(Regressions!K39, 1), NA())</f>
        <v>#N/A</v>
      </c>
      <c r="L29" s="385" t="e">
        <f>IF(ISNUMBER(Regressions!L39),ROUND(Regressions!L39, 1), NA())</f>
        <v>#N/A</v>
      </c>
      <c r="M29" s="382" t="e">
        <f>IF(ISNUMBER(Regressions!M39),ROUND(Regressions!M39, 1), NA())</f>
        <v>#N/A</v>
      </c>
      <c r="N29" s="386" t="e">
        <f>IF(ISNUMBER(Regressions!N39),ROUND(Regressions!N39, 1), NA())</f>
        <v>#N/A</v>
      </c>
      <c r="O29" s="380" t="e">
        <f>IF(ISNUMBER(Regressions!O39),ROUND(Regressions!O39, 1), NA())</f>
        <v>#N/A</v>
      </c>
      <c r="P29" s="293" t="e">
        <f>IF(ISNUMBER(Regressions!P39),ROUND(Regressions!P39, 1), NA())</f>
        <v>#N/A</v>
      </c>
      <c r="Q29" s="387" t="e">
        <f>IF(ISNUMBER(Regressions!Q39),ROUND(Regressions!Q39, 1), NA())</f>
        <v>#N/A</v>
      </c>
      <c r="R29" s="382" t="e">
        <f>IF(ISNUMBER(Regressions!R39),ROUND(Regressions!R39, 1), NA())</f>
        <v>#N/A</v>
      </c>
      <c r="S29" s="383" t="e">
        <f>IF(ISNUMBER(Regressions!S39),ROUND(Regressions!S39, 1), NA())</f>
        <v>#N/A</v>
      </c>
    </row>
    <row r="30" x14ac:dyDescent="0.2">
      <c r="A30" s="234" t="str">
        <f>IF(ISBLANK(Regressions!A40), " ", Regressions!A40)</f>
        <v>Papua New Guinea</v>
      </c>
      <c r="B30" s="229">
        <f>IF(ISBLANK(Regressions!B40), " ", Regressions!B40)</f>
        <v>2009</v>
      </c>
      <c r="C30" s="232" t="str">
        <f>IF(ISBLANK(Regressions!C40), " ", Regressions!C40)</f>
        <v>Urban</v>
      </c>
      <c r="D30" s="236">
        <f>IF(ISBLANK(Regressions!D40), " ", Regressions!D40)</f>
        <v>271503.99896059034</v>
      </c>
      <c r="E30" s="380" t="e">
        <f>IF(ISNUMBER(Regressions!E40),ROUND(Regressions!E40, 1), NA())</f>
        <v>#N/A</v>
      </c>
      <c r="F30" s="293" t="e">
        <f>IF(ISNUMBER(Regressions!F40),ROUND(Regressions!F40, 1), NA())</f>
        <v>#N/A</v>
      </c>
      <c r="G30" s="381" t="e">
        <f>IF(ISNUMBER(Regressions!G40),ROUND(Regressions!G40, 1), NA())</f>
        <v>#N/A</v>
      </c>
      <c r="H30" s="382" t="e">
        <f>IF(ISNUMBER(Regressions!H40),ROUND(Regressions!H40, 1), NA())</f>
        <v>#N/A</v>
      </c>
      <c r="I30" s="383" t="e">
        <f>IF(ISNUMBER(Regressions!I40),ROUND(Regressions!I40, 1), NA())</f>
        <v>#N/A</v>
      </c>
      <c r="J30" s="384" t="e">
        <f>IF(ISNUMBER(Regressions!J40),ROUND(Regressions!J40, 1), NA())</f>
        <v>#N/A</v>
      </c>
      <c r="K30" s="293" t="e">
        <f>IF(ISNUMBER(Regressions!K40),ROUND(Regressions!K40, 1), NA())</f>
        <v>#N/A</v>
      </c>
      <c r="L30" s="385" t="e">
        <f>IF(ISNUMBER(Regressions!L40),ROUND(Regressions!L40, 1), NA())</f>
        <v>#N/A</v>
      </c>
      <c r="M30" s="382" t="e">
        <f>IF(ISNUMBER(Regressions!M40),ROUND(Regressions!M40, 1), NA())</f>
        <v>#N/A</v>
      </c>
      <c r="N30" s="386" t="e">
        <f>IF(ISNUMBER(Regressions!N40),ROUND(Regressions!N40, 1), NA())</f>
        <v>#N/A</v>
      </c>
      <c r="O30" s="380" t="e">
        <f>IF(ISNUMBER(Regressions!O40),ROUND(Regressions!O40, 1), NA())</f>
        <v>#N/A</v>
      </c>
      <c r="P30" s="293" t="e">
        <f>IF(ISNUMBER(Regressions!P40),ROUND(Regressions!P40, 1), NA())</f>
        <v>#N/A</v>
      </c>
      <c r="Q30" s="387" t="e">
        <f>IF(ISNUMBER(Regressions!Q40),ROUND(Regressions!Q40, 1), NA())</f>
        <v>#N/A</v>
      </c>
      <c r="R30" s="382" t="e">
        <f>IF(ISNUMBER(Regressions!R40),ROUND(Regressions!R40, 1), NA())</f>
        <v>#N/A</v>
      </c>
      <c r="S30" s="383" t="e">
        <f>IF(ISNUMBER(Regressions!S40),ROUND(Regressions!S40, 1), NA())</f>
        <v>#N/A</v>
      </c>
    </row>
    <row r="31" x14ac:dyDescent="0.2">
      <c r="A31" s="234" t="str">
        <f>IF(ISBLANK(Regressions!A41), " ", Regressions!A41)</f>
        <v>Papua New Guinea</v>
      </c>
      <c r="B31" s="229">
        <f>IF(ISBLANK(Regressions!B41), " ", Regressions!B41)</f>
        <v>2010</v>
      </c>
      <c r="C31" s="232" t="str">
        <f>IF(ISBLANK(Regressions!C41), " ", Regressions!C41)</f>
        <v>Urban</v>
      </c>
      <c r="D31" s="236">
        <f>IF(ISBLANK(Regressions!D41), " ", Regressions!D41)</f>
        <v>277047.00113656995</v>
      </c>
      <c r="E31" s="380" t="e">
        <f>IF(ISNUMBER(Regressions!E41),ROUND(Regressions!E41, 1), NA())</f>
        <v>#N/A</v>
      </c>
      <c r="F31" s="293" t="e">
        <f>IF(ISNUMBER(Regressions!F41),ROUND(Regressions!F41, 1), NA())</f>
        <v>#N/A</v>
      </c>
      <c r="G31" s="381" t="e">
        <f>IF(ISNUMBER(Regressions!G41),ROUND(Regressions!G41, 1), NA())</f>
        <v>#N/A</v>
      </c>
      <c r="H31" s="382" t="e">
        <f>IF(ISNUMBER(Regressions!H41),ROUND(Regressions!H41, 1), NA())</f>
        <v>#N/A</v>
      </c>
      <c r="I31" s="383" t="e">
        <f>IF(ISNUMBER(Regressions!I41),ROUND(Regressions!I41, 1), NA())</f>
        <v>#N/A</v>
      </c>
      <c r="J31" s="384" t="e">
        <f>IF(ISNUMBER(Regressions!J41),ROUND(Regressions!J41, 1), NA())</f>
        <v>#N/A</v>
      </c>
      <c r="K31" s="293" t="e">
        <f>IF(ISNUMBER(Regressions!K41),ROUND(Regressions!K41, 1), NA())</f>
        <v>#N/A</v>
      </c>
      <c r="L31" s="385" t="e">
        <f>IF(ISNUMBER(Regressions!L41),ROUND(Regressions!L41, 1), NA())</f>
        <v>#N/A</v>
      </c>
      <c r="M31" s="382" t="e">
        <f>IF(ISNUMBER(Regressions!M41),ROUND(Regressions!M41, 1), NA())</f>
        <v>#N/A</v>
      </c>
      <c r="N31" s="386" t="e">
        <f>IF(ISNUMBER(Regressions!N41),ROUND(Regressions!N41, 1), NA())</f>
        <v>#N/A</v>
      </c>
      <c r="O31" s="380" t="e">
        <f>IF(ISNUMBER(Regressions!O41),ROUND(Regressions!O41, 1), NA())</f>
        <v>#N/A</v>
      </c>
      <c r="P31" s="293" t="e">
        <f>IF(ISNUMBER(Regressions!P41),ROUND(Regressions!P41, 1), NA())</f>
        <v>#N/A</v>
      </c>
      <c r="Q31" s="387" t="e">
        <f>IF(ISNUMBER(Regressions!Q41),ROUND(Regressions!Q41, 1), NA())</f>
        <v>#N/A</v>
      </c>
      <c r="R31" s="382" t="e">
        <f>IF(ISNUMBER(Regressions!R41),ROUND(Regressions!R41, 1), NA())</f>
        <v>#N/A</v>
      </c>
      <c r="S31" s="383" t="e">
        <f>IF(ISNUMBER(Regressions!S41),ROUND(Regressions!S41, 1), NA())</f>
        <v>#N/A</v>
      </c>
    </row>
    <row r="32" x14ac:dyDescent="0.2">
      <c r="A32" s="234" t="str">
        <f>IF(ISBLANK(Regressions!A42), " ", Regressions!A42)</f>
        <v>Papua New Guinea</v>
      </c>
      <c r="B32" s="229">
        <f>IF(ISBLANK(Regressions!B42), " ", Regressions!B42)</f>
        <v>2011</v>
      </c>
      <c r="C32" s="232" t="str">
        <f>IF(ISBLANK(Regressions!C42), " ", Regressions!C42)</f>
        <v>Urban</v>
      </c>
      <c r="D32" s="236">
        <f>IF(ISBLANK(Regressions!D42), " ", Regressions!D42)</f>
        <v>282662.99969522475</v>
      </c>
      <c r="E32" s="380" t="e">
        <f>IF(ISNUMBER(Regressions!E42),ROUND(Regressions!E42, 1), NA())</f>
        <v>#N/A</v>
      </c>
      <c r="F32" s="293" t="e">
        <f>IF(ISNUMBER(Regressions!F42),ROUND(Regressions!F42, 1), NA())</f>
        <v>#N/A</v>
      </c>
      <c r="G32" s="381" t="e">
        <f>IF(ISNUMBER(Regressions!G42),ROUND(Regressions!G42, 1), NA())</f>
        <v>#N/A</v>
      </c>
      <c r="H32" s="382" t="e">
        <f>IF(ISNUMBER(Regressions!H42),ROUND(Regressions!H42, 1), NA())</f>
        <v>#N/A</v>
      </c>
      <c r="I32" s="383" t="e">
        <f>IF(ISNUMBER(Regressions!I42),ROUND(Regressions!I42, 1), NA())</f>
        <v>#N/A</v>
      </c>
      <c r="J32" s="384" t="e">
        <f>IF(ISNUMBER(Regressions!J42),ROUND(Regressions!J42, 1), NA())</f>
        <v>#N/A</v>
      </c>
      <c r="K32" s="293" t="e">
        <f>IF(ISNUMBER(Regressions!K42),ROUND(Regressions!K42, 1), NA())</f>
        <v>#N/A</v>
      </c>
      <c r="L32" s="385" t="e">
        <f>IF(ISNUMBER(Regressions!L42),ROUND(Regressions!L42, 1), NA())</f>
        <v>#N/A</v>
      </c>
      <c r="M32" s="382" t="e">
        <f>IF(ISNUMBER(Regressions!M42),ROUND(Regressions!M42, 1), NA())</f>
        <v>#N/A</v>
      </c>
      <c r="N32" s="386" t="e">
        <f>IF(ISNUMBER(Regressions!N42),ROUND(Regressions!N42, 1), NA())</f>
        <v>#N/A</v>
      </c>
      <c r="O32" s="380" t="e">
        <f>IF(ISNUMBER(Regressions!O42),ROUND(Regressions!O42, 1), NA())</f>
        <v>#N/A</v>
      </c>
      <c r="P32" s="293" t="e">
        <f>IF(ISNUMBER(Regressions!P42),ROUND(Regressions!P42, 1), NA())</f>
        <v>#N/A</v>
      </c>
      <c r="Q32" s="387" t="e">
        <f>IF(ISNUMBER(Regressions!Q42),ROUND(Regressions!Q42, 1), NA())</f>
        <v>#N/A</v>
      </c>
      <c r="R32" s="382" t="e">
        <f>IF(ISNUMBER(Regressions!R42),ROUND(Regressions!R42, 1), NA())</f>
        <v>#N/A</v>
      </c>
      <c r="S32" s="383" t="e">
        <f>IF(ISNUMBER(Regressions!S42),ROUND(Regressions!S42, 1), NA())</f>
        <v>#N/A</v>
      </c>
    </row>
    <row r="33" x14ac:dyDescent="0.2">
      <c r="A33" s="234" t="str">
        <f>IF(ISBLANK(Regressions!A43), " ", Regressions!A43)</f>
        <v>Papua New Guinea</v>
      </c>
      <c r="B33" s="229">
        <f>IF(ISBLANK(Regressions!B43), " ", Regressions!B43)</f>
        <v>2012</v>
      </c>
      <c r="C33" s="232" t="str">
        <f>IF(ISBLANK(Regressions!C43), " ", Regressions!C43)</f>
        <v>Urban</v>
      </c>
      <c r="D33" s="236">
        <f>IF(ISBLANK(Regressions!D43), " ", Regressions!D43)</f>
        <v>364426.9905049706</v>
      </c>
      <c r="E33" s="380" t="e">
        <f>IF(ISNUMBER(Regressions!E43),ROUND(Regressions!E43, 1), NA())</f>
        <v>#N/A</v>
      </c>
      <c r="F33" s="293" t="e">
        <f>IF(ISNUMBER(Regressions!F43),ROUND(Regressions!F43, 1), NA())</f>
        <v>#N/A</v>
      </c>
      <c r="G33" s="381" t="e">
        <f>IF(ISNUMBER(Regressions!G43),ROUND(Regressions!G43, 1), NA())</f>
        <v>#N/A</v>
      </c>
      <c r="H33" s="382" t="e">
        <f>IF(ISNUMBER(Regressions!H43),ROUND(Regressions!H43, 1), NA())</f>
        <v>#N/A</v>
      </c>
      <c r="I33" s="383" t="e">
        <f>IF(ISNUMBER(Regressions!I43),ROUND(Regressions!I43, 1), NA())</f>
        <v>#N/A</v>
      </c>
      <c r="J33" s="384" t="e">
        <f>IF(ISNUMBER(Regressions!J43),ROUND(Regressions!J43, 1), NA())</f>
        <v>#N/A</v>
      </c>
      <c r="K33" s="293" t="e">
        <f>IF(ISNUMBER(Regressions!K43),ROUND(Regressions!K43, 1), NA())</f>
        <v>#N/A</v>
      </c>
      <c r="L33" s="385" t="e">
        <f>IF(ISNUMBER(Regressions!L43),ROUND(Regressions!L43, 1), NA())</f>
        <v>#N/A</v>
      </c>
      <c r="M33" s="382" t="e">
        <f>IF(ISNUMBER(Regressions!M43),ROUND(Regressions!M43, 1), NA())</f>
        <v>#N/A</v>
      </c>
      <c r="N33" s="386" t="e">
        <f>IF(ISNUMBER(Regressions!N43),ROUND(Regressions!N43, 1), NA())</f>
        <v>#N/A</v>
      </c>
      <c r="O33" s="380">
        <f>IF(ISNUMBER(Regressions!O43),ROUND(Regressions!O43, 1), NA())</f>
        <v>55.7</v>
      </c>
      <c r="P33" s="293">
        <f>IF(ISNUMBER(Regressions!P43),ROUND(Regressions!P43, 1), NA())</f>
        <v>49.9</v>
      </c>
      <c r="Q33" s="387">
        <f>IF(ISNUMBER(Regressions!Q43),ROUND(Regressions!Q43, 1), NA())</f>
        <v>5.8</v>
      </c>
      <c r="R33" s="382">
        <f>IF(ISNUMBER(Regressions!R43),ROUND(Regressions!R43, 1), NA())</f>
        <v>44</v>
      </c>
      <c r="S33" s="383">
        <f>IF(ISNUMBER(Regressions!S43),ROUND(Regressions!S43, 1), NA())</f>
        <v>50.1</v>
      </c>
    </row>
    <row r="34" x14ac:dyDescent="0.2">
      <c r="A34" s="234" t="str">
        <f>IF(ISBLANK(Regressions!A44), " ", Regressions!A44)</f>
        <v>Papua New Guinea</v>
      </c>
      <c r="B34" s="229">
        <f>IF(ISBLANK(Regressions!B44), " ", Regressions!B44)</f>
        <v>2013</v>
      </c>
      <c r="C34" s="232" t="str">
        <f>IF(ISBLANK(Regressions!C44), " ", Regressions!C44)</f>
        <v>Urban</v>
      </c>
      <c r="D34" s="236">
        <f>IF(ISBLANK(Regressions!D44), " ", Regressions!D44)</f>
        <v>370953.99992675782</v>
      </c>
      <c r="E34" s="380" t="e">
        <f>IF(ISNUMBER(Regressions!E44),ROUND(Regressions!E44, 1), NA())</f>
        <v>#N/A</v>
      </c>
      <c r="F34" s="293" t="e">
        <f>IF(ISNUMBER(Regressions!F44),ROUND(Regressions!F44, 1), NA())</f>
        <v>#N/A</v>
      </c>
      <c r="G34" s="381" t="e">
        <f>IF(ISNUMBER(Regressions!G44),ROUND(Regressions!G44, 1), NA())</f>
        <v>#N/A</v>
      </c>
      <c r="H34" s="382" t="e">
        <f>IF(ISNUMBER(Regressions!H44),ROUND(Regressions!H44, 1), NA())</f>
        <v>#N/A</v>
      </c>
      <c r="I34" s="383" t="e">
        <f>IF(ISNUMBER(Regressions!I44),ROUND(Regressions!I44, 1), NA())</f>
        <v>#N/A</v>
      </c>
      <c r="J34" s="384" t="e">
        <f>IF(ISNUMBER(Regressions!J44),ROUND(Regressions!J44, 1), NA())</f>
        <v>#N/A</v>
      </c>
      <c r="K34" s="293" t="e">
        <f>IF(ISNUMBER(Regressions!K44),ROUND(Regressions!K44, 1), NA())</f>
        <v>#N/A</v>
      </c>
      <c r="L34" s="385" t="e">
        <f>IF(ISNUMBER(Regressions!L44),ROUND(Regressions!L44, 1), NA())</f>
        <v>#N/A</v>
      </c>
      <c r="M34" s="382" t="e">
        <f>IF(ISNUMBER(Regressions!M44),ROUND(Regressions!M44, 1), NA())</f>
        <v>#N/A</v>
      </c>
      <c r="N34" s="386" t="e">
        <f>IF(ISNUMBER(Regressions!N44),ROUND(Regressions!N44, 1), NA())</f>
        <v>#N/A</v>
      </c>
      <c r="O34" s="380">
        <f>IF(ISNUMBER(Regressions!O44),ROUND(Regressions!O44, 1), NA())</f>
        <v>55.7</v>
      </c>
      <c r="P34" s="293">
        <f>IF(ISNUMBER(Regressions!P44),ROUND(Regressions!P44, 1), NA())</f>
        <v>49.9</v>
      </c>
      <c r="Q34" s="387">
        <f>IF(ISNUMBER(Regressions!Q44),ROUND(Regressions!Q44, 1), NA())</f>
        <v>5.8</v>
      </c>
      <c r="R34" s="382">
        <f>IF(ISNUMBER(Regressions!R44),ROUND(Regressions!R44, 1), NA())</f>
        <v>44</v>
      </c>
      <c r="S34" s="383">
        <f>IF(ISNUMBER(Regressions!S44),ROUND(Regressions!S44, 1), NA())</f>
        <v>50.1</v>
      </c>
    </row>
    <row r="35" x14ac:dyDescent="0.2">
      <c r="A35" s="234" t="str">
        <f>IF(ISBLANK(Regressions!A45), " ", Regressions!A45)</f>
        <v>Papua New Guinea</v>
      </c>
      <c r="B35" s="229">
        <f>IF(ISBLANK(Regressions!B45), " ", Regressions!B45)</f>
        <v>2014</v>
      </c>
      <c r="C35" s="232" t="str">
        <f>IF(ISBLANK(Regressions!C45), " ", Regressions!C45)</f>
        <v>Urban</v>
      </c>
      <c r="D35" s="236">
        <f>IF(ISBLANK(Regressions!D45), " ", Regressions!D45)</f>
        <v>377179.00220489502</v>
      </c>
      <c r="E35" s="380" t="e">
        <f>IF(ISNUMBER(Regressions!E45),ROUND(Regressions!E45, 1), NA())</f>
        <v>#N/A</v>
      </c>
      <c r="F35" s="293" t="e">
        <f>IF(ISNUMBER(Regressions!F45),ROUND(Regressions!F45, 1), NA())</f>
        <v>#N/A</v>
      </c>
      <c r="G35" s="381" t="e">
        <f>IF(ISNUMBER(Regressions!G45),ROUND(Regressions!G45, 1), NA())</f>
        <v>#N/A</v>
      </c>
      <c r="H35" s="382" t="e">
        <f>IF(ISNUMBER(Regressions!H45),ROUND(Regressions!H45, 1), NA())</f>
        <v>#N/A</v>
      </c>
      <c r="I35" s="383" t="e">
        <f>IF(ISNUMBER(Regressions!I45),ROUND(Regressions!I45, 1), NA())</f>
        <v>#N/A</v>
      </c>
      <c r="J35" s="384" t="e">
        <f>IF(ISNUMBER(Regressions!J45),ROUND(Regressions!J45, 1), NA())</f>
        <v>#N/A</v>
      </c>
      <c r="K35" s="293" t="e">
        <f>IF(ISNUMBER(Regressions!K45),ROUND(Regressions!K45, 1), NA())</f>
        <v>#N/A</v>
      </c>
      <c r="L35" s="385" t="e">
        <f>IF(ISNUMBER(Regressions!L45),ROUND(Regressions!L45, 1), NA())</f>
        <v>#N/A</v>
      </c>
      <c r="M35" s="382" t="e">
        <f>IF(ISNUMBER(Regressions!M45),ROUND(Regressions!M45, 1), NA())</f>
        <v>#N/A</v>
      </c>
      <c r="N35" s="386" t="e">
        <f>IF(ISNUMBER(Regressions!N45),ROUND(Regressions!N45, 1), NA())</f>
        <v>#N/A</v>
      </c>
      <c r="O35" s="380">
        <f>IF(ISNUMBER(Regressions!O45),ROUND(Regressions!O45, 1), NA())</f>
        <v>55.7</v>
      </c>
      <c r="P35" s="293">
        <f>IF(ISNUMBER(Regressions!P45),ROUND(Regressions!P45, 1), NA())</f>
        <v>49.9</v>
      </c>
      <c r="Q35" s="387">
        <f>IF(ISNUMBER(Regressions!Q45),ROUND(Regressions!Q45, 1), NA())</f>
        <v>5.8</v>
      </c>
      <c r="R35" s="382">
        <f>IF(ISNUMBER(Regressions!R45),ROUND(Regressions!R45, 1), NA())</f>
        <v>44</v>
      </c>
      <c r="S35" s="383">
        <f>IF(ISNUMBER(Regressions!S45),ROUND(Regressions!S45, 1), NA())</f>
        <v>50.1</v>
      </c>
    </row>
    <row r="36" x14ac:dyDescent="0.2">
      <c r="A36" s="234" t="str">
        <f>IF(ISBLANK(Regressions!A46), " ", Regressions!A46)</f>
        <v>Papua New Guinea</v>
      </c>
      <c r="B36" s="229">
        <f>IF(ISBLANK(Regressions!B46), " ", Regressions!B46)</f>
        <v>2015</v>
      </c>
      <c r="C36" s="232" t="str">
        <f>IF(ISBLANK(Regressions!C46), " ", Regressions!C46)</f>
        <v>Urban</v>
      </c>
      <c r="D36" s="236">
        <f>IF(ISBLANK(Regressions!D46), " ", Regressions!D46)</f>
        <v>383295.00117000577</v>
      </c>
      <c r="E36" s="380" t="e">
        <f>IF(ISNUMBER(Regressions!E46),ROUND(Regressions!E46, 1), NA())</f>
        <v>#N/A</v>
      </c>
      <c r="F36" s="293" t="e">
        <f>IF(ISNUMBER(Regressions!F46),ROUND(Regressions!F46, 1), NA())</f>
        <v>#N/A</v>
      </c>
      <c r="G36" s="381" t="e">
        <f>IF(ISNUMBER(Regressions!G46),ROUND(Regressions!G46, 1), NA())</f>
        <v>#N/A</v>
      </c>
      <c r="H36" s="382" t="e">
        <f>IF(ISNUMBER(Regressions!H46),ROUND(Regressions!H46, 1), NA())</f>
        <v>#N/A</v>
      </c>
      <c r="I36" s="383" t="e">
        <f>IF(ISNUMBER(Regressions!I46),ROUND(Regressions!I46, 1), NA())</f>
        <v>#N/A</v>
      </c>
      <c r="J36" s="384" t="e">
        <f>IF(ISNUMBER(Regressions!J46),ROUND(Regressions!J46, 1), NA())</f>
        <v>#N/A</v>
      </c>
      <c r="K36" s="293" t="e">
        <f>IF(ISNUMBER(Regressions!K46),ROUND(Regressions!K46, 1), NA())</f>
        <v>#N/A</v>
      </c>
      <c r="L36" s="385" t="e">
        <f>IF(ISNUMBER(Regressions!L46),ROUND(Regressions!L46, 1), NA())</f>
        <v>#N/A</v>
      </c>
      <c r="M36" s="382" t="e">
        <f>IF(ISNUMBER(Regressions!M46),ROUND(Regressions!M46, 1), NA())</f>
        <v>#N/A</v>
      </c>
      <c r="N36" s="386" t="e">
        <f>IF(ISNUMBER(Regressions!N46),ROUND(Regressions!N46, 1), NA())</f>
        <v>#N/A</v>
      </c>
      <c r="O36" s="380">
        <f>IF(ISNUMBER(Regressions!O46),ROUND(Regressions!O46, 1), NA())</f>
        <v>55.7</v>
      </c>
      <c r="P36" s="293">
        <f>IF(ISNUMBER(Regressions!P46),ROUND(Regressions!P46, 1), NA())</f>
        <v>49.9</v>
      </c>
      <c r="Q36" s="387">
        <f>IF(ISNUMBER(Regressions!Q46),ROUND(Regressions!Q46, 1), NA())</f>
        <v>5.8</v>
      </c>
      <c r="R36" s="382">
        <f>IF(ISNUMBER(Regressions!R46),ROUND(Regressions!R46, 1), NA())</f>
        <v>44</v>
      </c>
      <c r="S36" s="383">
        <f>IF(ISNUMBER(Regressions!S46),ROUND(Regressions!S46, 1), NA())</f>
        <v>50.1</v>
      </c>
    </row>
    <row r="37" x14ac:dyDescent="0.2">
      <c r="A37" s="357" t="str">
        <f>IF(ISBLANK(Regressions!A47), " ", Regressions!A47)</f>
        <v>Papua New Guinea</v>
      </c>
      <c r="B37" s="358">
        <f>IF(ISBLANK(Regressions!B47), " ", Regressions!B47)</f>
        <v>2016</v>
      </c>
      <c r="C37" s="359" t="str">
        <f>IF(ISBLANK(Regressions!C47), " ", Regressions!C47)</f>
        <v>Urban</v>
      </c>
      <c r="D37" s="360">
        <f>IF(ISBLANK(Regressions!D47), " ", Regressions!D47)</f>
        <v>389671.99306701659</v>
      </c>
      <c r="E37" s="388" t="e">
        <f>IF(ISNUMBER(Regressions!E47),ROUND(Regressions!E47, 1), NA())</f>
        <v>#N/A</v>
      </c>
      <c r="F37" s="294" t="e">
        <f>IF(ISNUMBER(Regressions!F47),ROUND(Regressions!F47, 1), NA())</f>
        <v>#N/A</v>
      </c>
      <c r="G37" s="389" t="e">
        <f>IF(ISNUMBER(Regressions!G47),ROUND(Regressions!G47, 1), NA())</f>
        <v>#N/A</v>
      </c>
      <c r="H37" s="390" t="e">
        <f>IF(ISNUMBER(Regressions!H47),ROUND(Regressions!H47, 1), NA())</f>
        <v>#N/A</v>
      </c>
      <c r="I37" s="391" t="e">
        <f>IF(ISNUMBER(Regressions!I47),ROUND(Regressions!I47, 1), NA())</f>
        <v>#N/A</v>
      </c>
      <c r="J37" s="392" t="e">
        <f>IF(ISNUMBER(Regressions!J47),ROUND(Regressions!J47, 1), NA())</f>
        <v>#N/A</v>
      </c>
      <c r="K37" s="294" t="e">
        <f>IF(ISNUMBER(Regressions!K47),ROUND(Regressions!K47, 1), NA())</f>
        <v>#N/A</v>
      </c>
      <c r="L37" s="393" t="e">
        <f>IF(ISNUMBER(Regressions!L47),ROUND(Regressions!L47, 1), NA())</f>
        <v>#N/A</v>
      </c>
      <c r="M37" s="390" t="e">
        <f>IF(ISNUMBER(Regressions!M47),ROUND(Regressions!M47, 1), NA())</f>
        <v>#N/A</v>
      </c>
      <c r="N37" s="394" t="e">
        <f>IF(ISNUMBER(Regressions!N47),ROUND(Regressions!N47, 1), NA())</f>
        <v>#N/A</v>
      </c>
      <c r="O37" s="388">
        <f>IF(ISNUMBER(Regressions!O47),ROUND(Regressions!O47, 1), NA())</f>
        <v>55.7</v>
      </c>
      <c r="P37" s="294">
        <f>IF(ISNUMBER(Regressions!P47),ROUND(Regressions!P47, 1), NA())</f>
        <v>49.9</v>
      </c>
      <c r="Q37" s="395">
        <f>IF(ISNUMBER(Regressions!Q47),ROUND(Regressions!Q47, 1), NA())</f>
        <v>5.8</v>
      </c>
      <c r="R37" s="390">
        <f>IF(ISNUMBER(Regressions!R47),ROUND(Regressions!R47, 1), NA())</f>
        <v>44</v>
      </c>
      <c r="S37" s="391">
        <f>IF(ISNUMBER(Regressions!S47),ROUND(Regressions!S47, 1), NA())</f>
        <v>50.1</v>
      </c>
    </row>
    <row r="38" x14ac:dyDescent="0.2">
      <c r="A38" s="234" t="str">
        <f>IF(ISBLANK(Regressions!A48), " ", Regressions!A48)</f>
        <v>Papua New Guinea</v>
      </c>
      <c r="B38" s="229">
        <f>IF(ISBLANK(Regressions!B48), " ", Regressions!B48)</f>
        <v>2000</v>
      </c>
      <c r="C38" s="232" t="str">
        <f>IF(ISBLANK(Regressions!C48), " ", Regressions!C48)</f>
        <v>Rural</v>
      </c>
      <c r="D38" s="236">
        <f>IF(ISBLANK(Regressions!D48), " ", Regressions!D48)</f>
        <v>1474426.9978830242</v>
      </c>
      <c r="E38" s="380" t="e">
        <f>IF(ISNUMBER(Regressions!E48),ROUND(Regressions!E48, 1), NA())</f>
        <v>#N/A</v>
      </c>
      <c r="F38" s="293" t="e">
        <f>IF(ISNUMBER(Regressions!F48),ROUND(Regressions!F48, 1), NA())</f>
        <v>#N/A</v>
      </c>
      <c r="G38" s="381" t="e">
        <f>IF(ISNUMBER(Regressions!G48),ROUND(Regressions!G48, 1), NA())</f>
        <v>#N/A</v>
      </c>
      <c r="H38" s="382" t="e">
        <f>IF(ISNUMBER(Regressions!H48),ROUND(Regressions!H48, 1), NA())</f>
        <v>#N/A</v>
      </c>
      <c r="I38" s="383" t="e">
        <f>IF(ISNUMBER(Regressions!I48),ROUND(Regressions!I48, 1), NA())</f>
        <v>#N/A</v>
      </c>
      <c r="J38" s="384" t="e">
        <f>IF(ISNUMBER(Regressions!J48),ROUND(Regressions!J48, 1), NA())</f>
        <v>#N/A</v>
      </c>
      <c r="K38" s="293" t="e">
        <f>IF(ISNUMBER(Regressions!K48),ROUND(Regressions!K48, 1), NA())</f>
        <v>#N/A</v>
      </c>
      <c r="L38" s="385" t="e">
        <f>IF(ISNUMBER(Regressions!L48),ROUND(Regressions!L48, 1), NA())</f>
        <v>#N/A</v>
      </c>
      <c r="M38" s="382" t="e">
        <f>IF(ISNUMBER(Regressions!M48),ROUND(Regressions!M48, 1), NA())</f>
        <v>#N/A</v>
      </c>
      <c r="N38" s="386" t="e">
        <f>IF(ISNUMBER(Regressions!N48),ROUND(Regressions!N48, 1), NA())</f>
        <v>#N/A</v>
      </c>
      <c r="O38" s="380" t="e">
        <f>IF(ISNUMBER(Regressions!O48),ROUND(Regressions!O48, 1), NA())</f>
        <v>#N/A</v>
      </c>
      <c r="P38" s="293" t="e">
        <f>IF(ISNUMBER(Regressions!P48),ROUND(Regressions!P48, 1), NA())</f>
        <v>#N/A</v>
      </c>
      <c r="Q38" s="387" t="e">
        <f>IF(ISNUMBER(Regressions!Q48),ROUND(Regressions!Q48, 1), NA())</f>
        <v>#N/A</v>
      </c>
      <c r="R38" s="382" t="e">
        <f>IF(ISNUMBER(Regressions!R48),ROUND(Regressions!R48, 1), NA())</f>
        <v>#N/A</v>
      </c>
      <c r="S38" s="383" t="e">
        <f>IF(ISNUMBER(Regressions!S48),ROUND(Regressions!S48, 1), NA())</f>
        <v>#N/A</v>
      </c>
    </row>
    <row r="39" x14ac:dyDescent="0.2">
      <c r="A39" s="234" t="str">
        <f>IF(ISBLANK(Regressions!A49), " ", Regressions!A49)</f>
        <v>Papua New Guinea</v>
      </c>
      <c r="B39" s="229">
        <f>IF(ISBLANK(Regressions!B49), " ", Regressions!B49)</f>
        <v>2001</v>
      </c>
      <c r="C39" s="232" t="str">
        <f>IF(ISBLANK(Regressions!C49), " ", Regressions!C49)</f>
        <v>Rural</v>
      </c>
      <c r="D39" s="236">
        <f>IF(ISBLANK(Regressions!D49), " ", Regressions!D49)</f>
        <v>1502152.9964964294</v>
      </c>
      <c r="E39" s="380" t="e">
        <f>IF(ISNUMBER(Regressions!E49),ROUND(Regressions!E49, 1), NA())</f>
        <v>#N/A</v>
      </c>
      <c r="F39" s="293" t="e">
        <f>IF(ISNUMBER(Regressions!F49),ROUND(Regressions!F49, 1), NA())</f>
        <v>#N/A</v>
      </c>
      <c r="G39" s="381" t="e">
        <f>IF(ISNUMBER(Regressions!G49),ROUND(Regressions!G49, 1), NA())</f>
        <v>#N/A</v>
      </c>
      <c r="H39" s="382" t="e">
        <f>IF(ISNUMBER(Regressions!H49),ROUND(Regressions!H49, 1), NA())</f>
        <v>#N/A</v>
      </c>
      <c r="I39" s="383" t="e">
        <f>IF(ISNUMBER(Regressions!I49),ROUND(Regressions!I49, 1), NA())</f>
        <v>#N/A</v>
      </c>
      <c r="J39" s="384" t="e">
        <f>IF(ISNUMBER(Regressions!J49),ROUND(Regressions!J49, 1), NA())</f>
        <v>#N/A</v>
      </c>
      <c r="K39" s="293" t="e">
        <f>IF(ISNUMBER(Regressions!K49),ROUND(Regressions!K49, 1), NA())</f>
        <v>#N/A</v>
      </c>
      <c r="L39" s="385" t="e">
        <f>IF(ISNUMBER(Regressions!L49),ROUND(Regressions!L49, 1), NA())</f>
        <v>#N/A</v>
      </c>
      <c r="M39" s="382" t="e">
        <f>IF(ISNUMBER(Regressions!M49),ROUND(Regressions!M49, 1), NA())</f>
        <v>#N/A</v>
      </c>
      <c r="N39" s="386" t="e">
        <f>IF(ISNUMBER(Regressions!N49),ROUND(Regressions!N49, 1), NA())</f>
        <v>#N/A</v>
      </c>
      <c r="O39" s="380" t="e">
        <f>IF(ISNUMBER(Regressions!O49),ROUND(Regressions!O49, 1), NA())</f>
        <v>#N/A</v>
      </c>
      <c r="P39" s="293" t="e">
        <f>IF(ISNUMBER(Regressions!P49),ROUND(Regressions!P49, 1), NA())</f>
        <v>#N/A</v>
      </c>
      <c r="Q39" s="387" t="e">
        <f>IF(ISNUMBER(Regressions!Q49),ROUND(Regressions!Q49, 1), NA())</f>
        <v>#N/A</v>
      </c>
      <c r="R39" s="382" t="e">
        <f>IF(ISNUMBER(Regressions!R49),ROUND(Regressions!R49, 1), NA())</f>
        <v>#N/A</v>
      </c>
      <c r="S39" s="383" t="e">
        <f>IF(ISNUMBER(Regressions!S49),ROUND(Regressions!S49, 1), NA())</f>
        <v>#N/A</v>
      </c>
    </row>
    <row r="40" x14ac:dyDescent="0.2">
      <c r="A40" s="234" t="str">
        <f>IF(ISBLANK(Regressions!A50), " ", Regressions!A50)</f>
        <v>Papua New Guinea</v>
      </c>
      <c r="B40" s="229">
        <f>IF(ISBLANK(Regressions!B50), " ", Regressions!B50)</f>
        <v>2002</v>
      </c>
      <c r="C40" s="232" t="str">
        <f>IF(ISBLANK(Regressions!C50), " ", Regressions!C50)</f>
        <v>Rural</v>
      </c>
      <c r="D40" s="236">
        <f>IF(ISBLANK(Regressions!D50), " ", Regressions!D50)</f>
        <v>1533280.9974761964</v>
      </c>
      <c r="E40" s="380" t="e">
        <f>IF(ISNUMBER(Regressions!E50),ROUND(Regressions!E50, 1), NA())</f>
        <v>#N/A</v>
      </c>
      <c r="F40" s="293" t="e">
        <f>IF(ISNUMBER(Regressions!F50),ROUND(Regressions!F50, 1), NA())</f>
        <v>#N/A</v>
      </c>
      <c r="G40" s="381" t="e">
        <f>IF(ISNUMBER(Regressions!G50),ROUND(Regressions!G50, 1), NA())</f>
        <v>#N/A</v>
      </c>
      <c r="H40" s="382" t="e">
        <f>IF(ISNUMBER(Regressions!H50),ROUND(Regressions!H50, 1), NA())</f>
        <v>#N/A</v>
      </c>
      <c r="I40" s="383" t="e">
        <f>IF(ISNUMBER(Regressions!I50),ROUND(Regressions!I50, 1), NA())</f>
        <v>#N/A</v>
      </c>
      <c r="J40" s="384" t="e">
        <f>IF(ISNUMBER(Regressions!J50),ROUND(Regressions!J50, 1), NA())</f>
        <v>#N/A</v>
      </c>
      <c r="K40" s="293" t="e">
        <f>IF(ISNUMBER(Regressions!K50),ROUND(Regressions!K50, 1), NA())</f>
        <v>#N/A</v>
      </c>
      <c r="L40" s="385" t="e">
        <f>IF(ISNUMBER(Regressions!L50),ROUND(Regressions!L50, 1), NA())</f>
        <v>#N/A</v>
      </c>
      <c r="M40" s="382" t="e">
        <f>IF(ISNUMBER(Regressions!M50),ROUND(Regressions!M50, 1), NA())</f>
        <v>#N/A</v>
      </c>
      <c r="N40" s="386" t="e">
        <f>IF(ISNUMBER(Regressions!N50),ROUND(Regressions!N50, 1), NA())</f>
        <v>#N/A</v>
      </c>
      <c r="O40" s="380" t="e">
        <f>IF(ISNUMBER(Regressions!O50),ROUND(Regressions!O50, 1), NA())</f>
        <v>#N/A</v>
      </c>
      <c r="P40" s="293" t="e">
        <f>IF(ISNUMBER(Regressions!P50),ROUND(Regressions!P50, 1), NA())</f>
        <v>#N/A</v>
      </c>
      <c r="Q40" s="387" t="e">
        <f>IF(ISNUMBER(Regressions!Q50),ROUND(Regressions!Q50, 1), NA())</f>
        <v>#N/A</v>
      </c>
      <c r="R40" s="382" t="e">
        <f>IF(ISNUMBER(Regressions!R50),ROUND(Regressions!R50, 1), NA())</f>
        <v>#N/A</v>
      </c>
      <c r="S40" s="383" t="e">
        <f>IF(ISNUMBER(Regressions!S50),ROUND(Regressions!S50, 1), NA())</f>
        <v>#N/A</v>
      </c>
    </row>
    <row r="41" x14ac:dyDescent="0.2">
      <c r="A41" s="234" t="str">
        <f>IF(ISBLANK(Regressions!A51), " ", Regressions!A51)</f>
        <v>Papua New Guinea</v>
      </c>
      <c r="B41" s="229">
        <f>IF(ISBLANK(Regressions!B51), " ", Regressions!B51)</f>
        <v>2003</v>
      </c>
      <c r="C41" s="232" t="str">
        <f>IF(ISBLANK(Regressions!C51), " ", Regressions!C51)</f>
        <v>Rural</v>
      </c>
      <c r="D41" s="236">
        <f>IF(ISBLANK(Regressions!D51), " ", Regressions!D51)</f>
        <v>1567908.0073218727</v>
      </c>
      <c r="E41" s="380" t="e">
        <f>IF(ISNUMBER(Regressions!E51),ROUND(Regressions!E51, 1), NA())</f>
        <v>#N/A</v>
      </c>
      <c r="F41" s="293" t="e">
        <f>IF(ISNUMBER(Regressions!F51),ROUND(Regressions!F51, 1), NA())</f>
        <v>#N/A</v>
      </c>
      <c r="G41" s="381" t="e">
        <f>IF(ISNUMBER(Regressions!G51),ROUND(Regressions!G51, 1), NA())</f>
        <v>#N/A</v>
      </c>
      <c r="H41" s="382" t="e">
        <f>IF(ISNUMBER(Regressions!H51),ROUND(Regressions!H51, 1), NA())</f>
        <v>#N/A</v>
      </c>
      <c r="I41" s="383" t="e">
        <f>IF(ISNUMBER(Regressions!I51),ROUND(Regressions!I51, 1), NA())</f>
        <v>#N/A</v>
      </c>
      <c r="J41" s="384" t="e">
        <f>IF(ISNUMBER(Regressions!J51),ROUND(Regressions!J51, 1), NA())</f>
        <v>#N/A</v>
      </c>
      <c r="K41" s="293" t="e">
        <f>IF(ISNUMBER(Regressions!K51),ROUND(Regressions!K51, 1), NA())</f>
        <v>#N/A</v>
      </c>
      <c r="L41" s="385" t="e">
        <f>IF(ISNUMBER(Regressions!L51),ROUND(Regressions!L51, 1), NA())</f>
        <v>#N/A</v>
      </c>
      <c r="M41" s="382" t="e">
        <f>IF(ISNUMBER(Regressions!M51),ROUND(Regressions!M51, 1), NA())</f>
        <v>#N/A</v>
      </c>
      <c r="N41" s="386" t="e">
        <f>IF(ISNUMBER(Regressions!N51),ROUND(Regressions!N51, 1), NA())</f>
        <v>#N/A</v>
      </c>
      <c r="O41" s="380" t="e">
        <f>IF(ISNUMBER(Regressions!O51),ROUND(Regressions!O51, 1), NA())</f>
        <v>#N/A</v>
      </c>
      <c r="P41" s="293" t="e">
        <f>IF(ISNUMBER(Regressions!P51),ROUND(Regressions!P51, 1), NA())</f>
        <v>#N/A</v>
      </c>
      <c r="Q41" s="387" t="e">
        <f>IF(ISNUMBER(Regressions!Q51),ROUND(Regressions!Q51, 1), NA())</f>
        <v>#N/A</v>
      </c>
      <c r="R41" s="382" t="e">
        <f>IF(ISNUMBER(Regressions!R51),ROUND(Regressions!R51, 1), NA())</f>
        <v>#N/A</v>
      </c>
      <c r="S41" s="383" t="e">
        <f>IF(ISNUMBER(Regressions!S51),ROUND(Regressions!S51, 1), NA())</f>
        <v>#N/A</v>
      </c>
    </row>
    <row r="42" x14ac:dyDescent="0.2">
      <c r="A42" s="234" t="str">
        <f>IF(ISBLANK(Regressions!A52), " ", Regressions!A52)</f>
        <v>Papua New Guinea</v>
      </c>
      <c r="B42" s="229">
        <f>IF(ISBLANK(Regressions!B52), " ", Regressions!B52)</f>
        <v>2004</v>
      </c>
      <c r="C42" s="232" t="str">
        <f>IF(ISBLANK(Regressions!C52), " ", Regressions!C52)</f>
        <v>Rural</v>
      </c>
      <c r="D42" s="236">
        <f>IF(ISBLANK(Regressions!D52), " ", Regressions!D52)</f>
        <v>1605394.9932095148</v>
      </c>
      <c r="E42" s="380" t="e">
        <f>IF(ISNUMBER(Regressions!E52),ROUND(Regressions!E52, 1), NA())</f>
        <v>#N/A</v>
      </c>
      <c r="F42" s="293" t="e">
        <f>IF(ISNUMBER(Regressions!F52),ROUND(Regressions!F52, 1), NA())</f>
        <v>#N/A</v>
      </c>
      <c r="G42" s="381" t="e">
        <f>IF(ISNUMBER(Regressions!G52),ROUND(Regressions!G52, 1), NA())</f>
        <v>#N/A</v>
      </c>
      <c r="H42" s="382" t="e">
        <f>IF(ISNUMBER(Regressions!H52),ROUND(Regressions!H52, 1), NA())</f>
        <v>#N/A</v>
      </c>
      <c r="I42" s="383" t="e">
        <f>IF(ISNUMBER(Regressions!I52),ROUND(Regressions!I52, 1), NA())</f>
        <v>#N/A</v>
      </c>
      <c r="J42" s="384" t="e">
        <f>IF(ISNUMBER(Regressions!J52),ROUND(Regressions!J52, 1), NA())</f>
        <v>#N/A</v>
      </c>
      <c r="K42" s="293" t="e">
        <f>IF(ISNUMBER(Regressions!K52),ROUND(Regressions!K52, 1), NA())</f>
        <v>#N/A</v>
      </c>
      <c r="L42" s="385" t="e">
        <f>IF(ISNUMBER(Regressions!L52),ROUND(Regressions!L52, 1), NA())</f>
        <v>#N/A</v>
      </c>
      <c r="M42" s="382" t="e">
        <f>IF(ISNUMBER(Regressions!M52),ROUND(Regressions!M52, 1), NA())</f>
        <v>#N/A</v>
      </c>
      <c r="N42" s="386" t="e">
        <f>IF(ISNUMBER(Regressions!N52),ROUND(Regressions!N52, 1), NA())</f>
        <v>#N/A</v>
      </c>
      <c r="O42" s="380" t="e">
        <f>IF(ISNUMBER(Regressions!O52),ROUND(Regressions!O52, 1), NA())</f>
        <v>#N/A</v>
      </c>
      <c r="P42" s="293" t="e">
        <f>IF(ISNUMBER(Regressions!P52),ROUND(Regressions!P52, 1), NA())</f>
        <v>#N/A</v>
      </c>
      <c r="Q42" s="387" t="e">
        <f>IF(ISNUMBER(Regressions!Q52),ROUND(Regressions!Q52, 1), NA())</f>
        <v>#N/A</v>
      </c>
      <c r="R42" s="382" t="e">
        <f>IF(ISNUMBER(Regressions!R52),ROUND(Regressions!R52, 1), NA())</f>
        <v>#N/A</v>
      </c>
      <c r="S42" s="383" t="e">
        <f>IF(ISNUMBER(Regressions!S52),ROUND(Regressions!S52, 1), NA())</f>
        <v>#N/A</v>
      </c>
    </row>
    <row r="43" x14ac:dyDescent="0.2">
      <c r="A43" s="234" t="str">
        <f>IF(ISBLANK(Regressions!A53), " ", Regressions!A53)</f>
        <v>Papua New Guinea</v>
      </c>
      <c r="B43" s="229">
        <f>IF(ISBLANK(Regressions!B53), " ", Regressions!B53)</f>
        <v>2005</v>
      </c>
      <c r="C43" s="232" t="str">
        <f>IF(ISBLANK(Regressions!C53), " ", Regressions!C53)</f>
        <v>Rural</v>
      </c>
      <c r="D43" s="236">
        <f>IF(ISBLANK(Regressions!D53), " ", Regressions!D53)</f>
        <v>1644550.0028947925</v>
      </c>
      <c r="E43" s="380" t="e">
        <f>IF(ISNUMBER(Regressions!E53),ROUND(Regressions!E53, 1), NA())</f>
        <v>#N/A</v>
      </c>
      <c r="F43" s="293" t="e">
        <f>IF(ISNUMBER(Regressions!F53),ROUND(Regressions!F53, 1), NA())</f>
        <v>#N/A</v>
      </c>
      <c r="G43" s="381" t="e">
        <f>IF(ISNUMBER(Regressions!G53),ROUND(Regressions!G53, 1), NA())</f>
        <v>#N/A</v>
      </c>
      <c r="H43" s="382" t="e">
        <f>IF(ISNUMBER(Regressions!H53),ROUND(Regressions!H53, 1), NA())</f>
        <v>#N/A</v>
      </c>
      <c r="I43" s="383" t="e">
        <f>IF(ISNUMBER(Regressions!I53),ROUND(Regressions!I53, 1), NA())</f>
        <v>#N/A</v>
      </c>
      <c r="J43" s="384" t="e">
        <f>IF(ISNUMBER(Regressions!J53),ROUND(Regressions!J53, 1), NA())</f>
        <v>#N/A</v>
      </c>
      <c r="K43" s="293" t="e">
        <f>IF(ISNUMBER(Regressions!K53),ROUND(Regressions!K53, 1), NA())</f>
        <v>#N/A</v>
      </c>
      <c r="L43" s="385" t="e">
        <f>IF(ISNUMBER(Regressions!L53),ROUND(Regressions!L53, 1), NA())</f>
        <v>#N/A</v>
      </c>
      <c r="M43" s="382" t="e">
        <f>IF(ISNUMBER(Regressions!M53),ROUND(Regressions!M53, 1), NA())</f>
        <v>#N/A</v>
      </c>
      <c r="N43" s="386" t="e">
        <f>IF(ISNUMBER(Regressions!N53),ROUND(Regressions!N53, 1), NA())</f>
        <v>#N/A</v>
      </c>
      <c r="O43" s="380" t="e">
        <f>IF(ISNUMBER(Regressions!O53),ROUND(Regressions!O53, 1), NA())</f>
        <v>#N/A</v>
      </c>
      <c r="P43" s="293" t="e">
        <f>IF(ISNUMBER(Regressions!P53),ROUND(Regressions!P53, 1), NA())</f>
        <v>#N/A</v>
      </c>
      <c r="Q43" s="387" t="e">
        <f>IF(ISNUMBER(Regressions!Q53),ROUND(Regressions!Q53, 1), NA())</f>
        <v>#N/A</v>
      </c>
      <c r="R43" s="382" t="e">
        <f>IF(ISNUMBER(Regressions!R53),ROUND(Regressions!R53, 1), NA())</f>
        <v>#N/A</v>
      </c>
      <c r="S43" s="383" t="e">
        <f>IF(ISNUMBER(Regressions!S53),ROUND(Regressions!S53, 1), NA())</f>
        <v>#N/A</v>
      </c>
    </row>
    <row r="44" x14ac:dyDescent="0.2">
      <c r="A44" s="234" t="str">
        <f>IF(ISBLANK(Regressions!A54), " ", Regressions!A54)</f>
        <v>Papua New Guinea</v>
      </c>
      <c r="B44" s="229">
        <f>IF(ISBLANK(Regressions!B54), " ", Regressions!B54)</f>
        <v>2006</v>
      </c>
      <c r="C44" s="232" t="str">
        <f>IF(ISBLANK(Regressions!C54), " ", Regressions!C54)</f>
        <v>Rural</v>
      </c>
      <c r="D44" s="236">
        <f>IF(ISBLANK(Regressions!D54), " ", Regressions!D54)</f>
        <v>1686734.0030422211</v>
      </c>
      <c r="E44" s="380" t="e">
        <f>IF(ISNUMBER(Regressions!E54),ROUND(Regressions!E54, 1), NA())</f>
        <v>#N/A</v>
      </c>
      <c r="F44" s="293" t="e">
        <f>IF(ISNUMBER(Regressions!F54),ROUND(Regressions!F54, 1), NA())</f>
        <v>#N/A</v>
      </c>
      <c r="G44" s="381" t="e">
        <f>IF(ISNUMBER(Regressions!G54),ROUND(Regressions!G54, 1), NA())</f>
        <v>#N/A</v>
      </c>
      <c r="H44" s="382" t="e">
        <f>IF(ISNUMBER(Regressions!H54),ROUND(Regressions!H54, 1), NA())</f>
        <v>#N/A</v>
      </c>
      <c r="I44" s="383" t="e">
        <f>IF(ISNUMBER(Regressions!I54),ROUND(Regressions!I54, 1), NA())</f>
        <v>#N/A</v>
      </c>
      <c r="J44" s="384" t="e">
        <f>IF(ISNUMBER(Regressions!J54),ROUND(Regressions!J54, 1), NA())</f>
        <v>#N/A</v>
      </c>
      <c r="K44" s="293" t="e">
        <f>IF(ISNUMBER(Regressions!K54),ROUND(Regressions!K54, 1), NA())</f>
        <v>#N/A</v>
      </c>
      <c r="L44" s="385" t="e">
        <f>IF(ISNUMBER(Regressions!L54),ROUND(Regressions!L54, 1), NA())</f>
        <v>#N/A</v>
      </c>
      <c r="M44" s="382" t="e">
        <f>IF(ISNUMBER(Regressions!M54),ROUND(Regressions!M54, 1), NA())</f>
        <v>#N/A</v>
      </c>
      <c r="N44" s="386" t="e">
        <f>IF(ISNUMBER(Regressions!N54),ROUND(Regressions!N54, 1), NA())</f>
        <v>#N/A</v>
      </c>
      <c r="O44" s="380" t="e">
        <f>IF(ISNUMBER(Regressions!O54),ROUND(Regressions!O54, 1), NA())</f>
        <v>#N/A</v>
      </c>
      <c r="P44" s="293" t="e">
        <f>IF(ISNUMBER(Regressions!P54),ROUND(Regressions!P54, 1), NA())</f>
        <v>#N/A</v>
      </c>
      <c r="Q44" s="387" t="e">
        <f>IF(ISNUMBER(Regressions!Q54),ROUND(Regressions!Q54, 1), NA())</f>
        <v>#N/A</v>
      </c>
      <c r="R44" s="382" t="e">
        <f>IF(ISNUMBER(Regressions!R54),ROUND(Regressions!R54, 1), NA())</f>
        <v>#N/A</v>
      </c>
      <c r="S44" s="383" t="e">
        <f>IF(ISNUMBER(Regressions!S54),ROUND(Regressions!S54, 1), NA())</f>
        <v>#N/A</v>
      </c>
    </row>
    <row r="45" x14ac:dyDescent="0.2">
      <c r="A45" s="234" t="str">
        <f>IF(ISBLANK(Regressions!A55), " ", Regressions!A55)</f>
        <v>Papua New Guinea</v>
      </c>
      <c r="B45" s="229">
        <f>IF(ISBLANK(Regressions!B55), " ", Regressions!B55)</f>
        <v>2007</v>
      </c>
      <c r="C45" s="232" t="str">
        <f>IF(ISBLANK(Regressions!C55), " ", Regressions!C55)</f>
        <v>Rural</v>
      </c>
      <c r="D45" s="236">
        <f>IF(ISBLANK(Regressions!D55), " ", Regressions!D55)</f>
        <v>1728964.9918604852</v>
      </c>
      <c r="E45" s="380" t="e">
        <f>IF(ISNUMBER(Regressions!E55),ROUND(Regressions!E55, 1), NA())</f>
        <v>#N/A</v>
      </c>
      <c r="F45" s="293" t="e">
        <f>IF(ISNUMBER(Regressions!F55),ROUND(Regressions!F55, 1), NA())</f>
        <v>#N/A</v>
      </c>
      <c r="G45" s="381" t="e">
        <f>IF(ISNUMBER(Regressions!G55),ROUND(Regressions!G55, 1), NA())</f>
        <v>#N/A</v>
      </c>
      <c r="H45" s="382" t="e">
        <f>IF(ISNUMBER(Regressions!H55),ROUND(Regressions!H55, 1), NA())</f>
        <v>#N/A</v>
      </c>
      <c r="I45" s="383" t="e">
        <f>IF(ISNUMBER(Regressions!I55),ROUND(Regressions!I55, 1), NA())</f>
        <v>#N/A</v>
      </c>
      <c r="J45" s="384" t="e">
        <f>IF(ISNUMBER(Regressions!J55),ROUND(Regressions!J55, 1), NA())</f>
        <v>#N/A</v>
      </c>
      <c r="K45" s="293" t="e">
        <f>IF(ISNUMBER(Regressions!K55),ROUND(Regressions!K55, 1), NA())</f>
        <v>#N/A</v>
      </c>
      <c r="L45" s="385" t="e">
        <f>IF(ISNUMBER(Regressions!L55),ROUND(Regressions!L55, 1), NA())</f>
        <v>#N/A</v>
      </c>
      <c r="M45" s="382" t="e">
        <f>IF(ISNUMBER(Regressions!M55),ROUND(Regressions!M55, 1), NA())</f>
        <v>#N/A</v>
      </c>
      <c r="N45" s="386" t="e">
        <f>IF(ISNUMBER(Regressions!N55),ROUND(Regressions!N55, 1), NA())</f>
        <v>#N/A</v>
      </c>
      <c r="O45" s="380" t="e">
        <f>IF(ISNUMBER(Regressions!O55),ROUND(Regressions!O55, 1), NA())</f>
        <v>#N/A</v>
      </c>
      <c r="P45" s="293" t="e">
        <f>IF(ISNUMBER(Regressions!P55),ROUND(Regressions!P55, 1), NA())</f>
        <v>#N/A</v>
      </c>
      <c r="Q45" s="387" t="e">
        <f>IF(ISNUMBER(Regressions!Q55),ROUND(Regressions!Q55, 1), NA())</f>
        <v>#N/A</v>
      </c>
      <c r="R45" s="382" t="e">
        <f>IF(ISNUMBER(Regressions!R55),ROUND(Regressions!R55, 1), NA())</f>
        <v>#N/A</v>
      </c>
      <c r="S45" s="383" t="e">
        <f>IF(ISNUMBER(Regressions!S55),ROUND(Regressions!S55, 1), NA())</f>
        <v>#N/A</v>
      </c>
    </row>
    <row r="46" x14ac:dyDescent="0.2">
      <c r="A46" s="234" t="str">
        <f>IF(ISBLANK(Regressions!A56), " ", Regressions!A56)</f>
        <v>Papua New Guinea</v>
      </c>
      <c r="B46" s="229">
        <f>IF(ISBLANK(Regressions!B56), " ", Regressions!B56)</f>
        <v>2008</v>
      </c>
      <c r="C46" s="232" t="str">
        <f>IF(ISBLANK(Regressions!C56), " ", Regressions!C56)</f>
        <v>Rural</v>
      </c>
      <c r="D46" s="236">
        <f>IF(ISBLANK(Regressions!D56), " ", Regressions!D56)</f>
        <v>1770469.0091937257</v>
      </c>
      <c r="E46" s="380" t="e">
        <f>IF(ISNUMBER(Regressions!E56),ROUND(Regressions!E56, 1), NA())</f>
        <v>#N/A</v>
      </c>
      <c r="F46" s="293" t="e">
        <f>IF(ISNUMBER(Regressions!F56),ROUND(Regressions!F56, 1), NA())</f>
        <v>#N/A</v>
      </c>
      <c r="G46" s="381" t="e">
        <f>IF(ISNUMBER(Regressions!G56),ROUND(Regressions!G56, 1), NA())</f>
        <v>#N/A</v>
      </c>
      <c r="H46" s="382" t="e">
        <f>IF(ISNUMBER(Regressions!H56),ROUND(Regressions!H56, 1), NA())</f>
        <v>#N/A</v>
      </c>
      <c r="I46" s="383" t="e">
        <f>IF(ISNUMBER(Regressions!I56),ROUND(Regressions!I56, 1), NA())</f>
        <v>#N/A</v>
      </c>
      <c r="J46" s="384" t="e">
        <f>IF(ISNUMBER(Regressions!J56),ROUND(Regressions!J56, 1), NA())</f>
        <v>#N/A</v>
      </c>
      <c r="K46" s="293" t="e">
        <f>IF(ISNUMBER(Regressions!K56),ROUND(Regressions!K56, 1), NA())</f>
        <v>#N/A</v>
      </c>
      <c r="L46" s="385" t="e">
        <f>IF(ISNUMBER(Regressions!L56),ROUND(Regressions!L56, 1), NA())</f>
        <v>#N/A</v>
      </c>
      <c r="M46" s="382" t="e">
        <f>IF(ISNUMBER(Regressions!M56),ROUND(Regressions!M56, 1), NA())</f>
        <v>#N/A</v>
      </c>
      <c r="N46" s="386" t="e">
        <f>IF(ISNUMBER(Regressions!N56),ROUND(Regressions!N56, 1), NA())</f>
        <v>#N/A</v>
      </c>
      <c r="O46" s="380" t="e">
        <f>IF(ISNUMBER(Regressions!O56),ROUND(Regressions!O56, 1), NA())</f>
        <v>#N/A</v>
      </c>
      <c r="P46" s="293" t="e">
        <f>IF(ISNUMBER(Regressions!P56),ROUND(Regressions!P56, 1), NA())</f>
        <v>#N/A</v>
      </c>
      <c r="Q46" s="387" t="e">
        <f>IF(ISNUMBER(Regressions!Q56),ROUND(Regressions!Q56, 1), NA())</f>
        <v>#N/A</v>
      </c>
      <c r="R46" s="382" t="e">
        <f>IF(ISNUMBER(Regressions!R56),ROUND(Regressions!R56, 1), NA())</f>
        <v>#N/A</v>
      </c>
      <c r="S46" s="383" t="e">
        <f>IF(ISNUMBER(Regressions!S56),ROUND(Regressions!S56, 1), NA())</f>
        <v>#N/A</v>
      </c>
    </row>
    <row r="47" x14ac:dyDescent="0.2">
      <c r="A47" s="234" t="str">
        <f>IF(ISBLANK(Regressions!A57), " ", Regressions!A57)</f>
        <v>Papua New Guinea</v>
      </c>
      <c r="B47" s="229">
        <f>IF(ISBLANK(Regressions!B57), " ", Regressions!B57)</f>
        <v>2009</v>
      </c>
      <c r="C47" s="232" t="str">
        <f>IF(ISBLANK(Regressions!C57), " ", Regressions!C57)</f>
        <v>Rural</v>
      </c>
      <c r="D47" s="236">
        <f>IF(ISBLANK(Regressions!D57), " ", Regressions!D57)</f>
        <v>1811058.0010394095</v>
      </c>
      <c r="E47" s="380" t="e">
        <f>IF(ISNUMBER(Regressions!E57),ROUND(Regressions!E57, 1), NA())</f>
        <v>#N/A</v>
      </c>
      <c r="F47" s="293" t="e">
        <f>IF(ISNUMBER(Regressions!F57),ROUND(Regressions!F57, 1), NA())</f>
        <v>#N/A</v>
      </c>
      <c r="G47" s="381" t="e">
        <f>IF(ISNUMBER(Regressions!G57),ROUND(Regressions!G57, 1), NA())</f>
        <v>#N/A</v>
      </c>
      <c r="H47" s="382" t="e">
        <f>IF(ISNUMBER(Regressions!H57),ROUND(Regressions!H57, 1), NA())</f>
        <v>#N/A</v>
      </c>
      <c r="I47" s="383" t="e">
        <f>IF(ISNUMBER(Regressions!I57),ROUND(Regressions!I57, 1), NA())</f>
        <v>#N/A</v>
      </c>
      <c r="J47" s="384" t="e">
        <f>IF(ISNUMBER(Regressions!J57),ROUND(Regressions!J57, 1), NA())</f>
        <v>#N/A</v>
      </c>
      <c r="K47" s="293" t="e">
        <f>IF(ISNUMBER(Regressions!K57),ROUND(Regressions!K57, 1), NA())</f>
        <v>#N/A</v>
      </c>
      <c r="L47" s="385" t="e">
        <f>IF(ISNUMBER(Regressions!L57),ROUND(Regressions!L57, 1), NA())</f>
        <v>#N/A</v>
      </c>
      <c r="M47" s="382" t="e">
        <f>IF(ISNUMBER(Regressions!M57),ROUND(Regressions!M57, 1), NA())</f>
        <v>#N/A</v>
      </c>
      <c r="N47" s="386" t="e">
        <f>IF(ISNUMBER(Regressions!N57),ROUND(Regressions!N57, 1), NA())</f>
        <v>#N/A</v>
      </c>
      <c r="O47" s="380" t="e">
        <f>IF(ISNUMBER(Regressions!O57),ROUND(Regressions!O57, 1), NA())</f>
        <v>#N/A</v>
      </c>
      <c r="P47" s="293" t="e">
        <f>IF(ISNUMBER(Regressions!P57),ROUND(Regressions!P57, 1), NA())</f>
        <v>#N/A</v>
      </c>
      <c r="Q47" s="387" t="e">
        <f>IF(ISNUMBER(Regressions!Q57),ROUND(Regressions!Q57, 1), NA())</f>
        <v>#N/A</v>
      </c>
      <c r="R47" s="382" t="e">
        <f>IF(ISNUMBER(Regressions!R57),ROUND(Regressions!R57, 1), NA())</f>
        <v>#N/A</v>
      </c>
      <c r="S47" s="383" t="e">
        <f>IF(ISNUMBER(Regressions!S57),ROUND(Regressions!S57, 1), NA())</f>
        <v>#N/A</v>
      </c>
    </row>
    <row r="48" x14ac:dyDescent="0.2">
      <c r="A48" s="234" t="str">
        <f>IF(ISBLANK(Regressions!A58), " ", Regressions!A58)</f>
        <v>Papua New Guinea</v>
      </c>
      <c r="B48" s="229">
        <f>IF(ISBLANK(Regressions!B58), " ", Regressions!B58)</f>
        <v>2010</v>
      </c>
      <c r="C48" s="232" t="str">
        <f>IF(ISBLANK(Regressions!C58), " ", Regressions!C58)</f>
        <v>Rural</v>
      </c>
      <c r="D48" s="236">
        <f>IF(ISBLANK(Regressions!D58), " ", Regressions!D58)</f>
        <v>1850969.99886343</v>
      </c>
      <c r="E48" s="380" t="e">
        <f>IF(ISNUMBER(Regressions!E58),ROUND(Regressions!E58, 1), NA())</f>
        <v>#N/A</v>
      </c>
      <c r="F48" s="293" t="e">
        <f>IF(ISNUMBER(Regressions!F58),ROUND(Regressions!F58, 1), NA())</f>
        <v>#N/A</v>
      </c>
      <c r="G48" s="381" t="e">
        <f>IF(ISNUMBER(Regressions!G58),ROUND(Regressions!G58, 1), NA())</f>
        <v>#N/A</v>
      </c>
      <c r="H48" s="382" t="e">
        <f>IF(ISNUMBER(Regressions!H58),ROUND(Regressions!H58, 1), NA())</f>
        <v>#N/A</v>
      </c>
      <c r="I48" s="383" t="e">
        <f>IF(ISNUMBER(Regressions!I58),ROUND(Regressions!I58, 1), NA())</f>
        <v>#N/A</v>
      </c>
      <c r="J48" s="384" t="e">
        <f>IF(ISNUMBER(Regressions!J58),ROUND(Regressions!J58, 1), NA())</f>
        <v>#N/A</v>
      </c>
      <c r="K48" s="293" t="e">
        <f>IF(ISNUMBER(Regressions!K58),ROUND(Regressions!K58, 1), NA())</f>
        <v>#N/A</v>
      </c>
      <c r="L48" s="385" t="e">
        <f>IF(ISNUMBER(Regressions!L58),ROUND(Regressions!L58, 1), NA())</f>
        <v>#N/A</v>
      </c>
      <c r="M48" s="382" t="e">
        <f>IF(ISNUMBER(Regressions!M58),ROUND(Regressions!M58, 1), NA())</f>
        <v>#N/A</v>
      </c>
      <c r="N48" s="386" t="e">
        <f>IF(ISNUMBER(Regressions!N58),ROUND(Regressions!N58, 1), NA())</f>
        <v>#N/A</v>
      </c>
      <c r="O48" s="380" t="e">
        <f>IF(ISNUMBER(Regressions!O58),ROUND(Regressions!O58, 1), NA())</f>
        <v>#N/A</v>
      </c>
      <c r="P48" s="293" t="e">
        <f>IF(ISNUMBER(Regressions!P58),ROUND(Regressions!P58, 1), NA())</f>
        <v>#N/A</v>
      </c>
      <c r="Q48" s="387" t="e">
        <f>IF(ISNUMBER(Regressions!Q58),ROUND(Regressions!Q58, 1), NA())</f>
        <v>#N/A</v>
      </c>
      <c r="R48" s="382" t="e">
        <f>IF(ISNUMBER(Regressions!R58),ROUND(Regressions!R58, 1), NA())</f>
        <v>#N/A</v>
      </c>
      <c r="S48" s="383" t="e">
        <f>IF(ISNUMBER(Regressions!S58),ROUND(Regressions!S58, 1), NA())</f>
        <v>#N/A</v>
      </c>
    </row>
    <row r="49" x14ac:dyDescent="0.2">
      <c r="A49" s="234" t="str">
        <f>IF(ISBLANK(Regressions!A59), " ", Regressions!A59)</f>
        <v>Papua New Guinea</v>
      </c>
      <c r="B49" s="229">
        <f>IF(ISBLANK(Regressions!B59), " ", Regressions!B59)</f>
        <v>2011</v>
      </c>
      <c r="C49" s="232" t="str">
        <f>IF(ISBLANK(Regressions!C59), " ", Regressions!C59)</f>
        <v>Rural</v>
      </c>
      <c r="D49" s="236">
        <f>IF(ISBLANK(Regressions!D59), " ", Regressions!D59)</f>
        <v>1891670.0003047753</v>
      </c>
      <c r="E49" s="380" t="e">
        <f>IF(ISNUMBER(Regressions!E59),ROUND(Regressions!E59, 1), NA())</f>
        <v>#N/A</v>
      </c>
      <c r="F49" s="293" t="e">
        <f>IF(ISNUMBER(Regressions!F59),ROUND(Regressions!F59, 1), NA())</f>
        <v>#N/A</v>
      </c>
      <c r="G49" s="381" t="e">
        <f>IF(ISNUMBER(Regressions!G59),ROUND(Regressions!G59, 1), NA())</f>
        <v>#N/A</v>
      </c>
      <c r="H49" s="382" t="e">
        <f>IF(ISNUMBER(Regressions!H59),ROUND(Regressions!H59, 1), NA())</f>
        <v>#N/A</v>
      </c>
      <c r="I49" s="383" t="e">
        <f>IF(ISNUMBER(Regressions!I59),ROUND(Regressions!I59, 1), NA())</f>
        <v>#N/A</v>
      </c>
      <c r="J49" s="384" t="e">
        <f>IF(ISNUMBER(Regressions!J59),ROUND(Regressions!J59, 1), NA())</f>
        <v>#N/A</v>
      </c>
      <c r="K49" s="293" t="e">
        <f>IF(ISNUMBER(Regressions!K59),ROUND(Regressions!K59, 1), NA())</f>
        <v>#N/A</v>
      </c>
      <c r="L49" s="385" t="e">
        <f>IF(ISNUMBER(Regressions!L59),ROUND(Regressions!L59, 1), NA())</f>
        <v>#N/A</v>
      </c>
      <c r="M49" s="382" t="e">
        <f>IF(ISNUMBER(Regressions!M59),ROUND(Regressions!M59, 1), NA())</f>
        <v>#N/A</v>
      </c>
      <c r="N49" s="386" t="e">
        <f>IF(ISNUMBER(Regressions!N59),ROUND(Regressions!N59, 1), NA())</f>
        <v>#N/A</v>
      </c>
      <c r="O49" s="380" t="e">
        <f>IF(ISNUMBER(Regressions!O59),ROUND(Regressions!O59, 1), NA())</f>
        <v>#N/A</v>
      </c>
      <c r="P49" s="293" t="e">
        <f>IF(ISNUMBER(Regressions!P59),ROUND(Regressions!P59, 1), NA())</f>
        <v>#N/A</v>
      </c>
      <c r="Q49" s="387" t="e">
        <f>IF(ISNUMBER(Regressions!Q59),ROUND(Regressions!Q59, 1), NA())</f>
        <v>#N/A</v>
      </c>
      <c r="R49" s="382" t="e">
        <f>IF(ISNUMBER(Regressions!R59),ROUND(Regressions!R59, 1), NA())</f>
        <v>#N/A</v>
      </c>
      <c r="S49" s="383" t="e">
        <f>IF(ISNUMBER(Regressions!S59),ROUND(Regressions!S59, 1), NA())</f>
        <v>#N/A</v>
      </c>
    </row>
    <row r="50" x14ac:dyDescent="0.2">
      <c r="A50" s="234" t="str">
        <f>IF(ISBLANK(Regressions!A60), " ", Regressions!A60)</f>
        <v>Papua New Guinea</v>
      </c>
      <c r="B50" s="229">
        <f>IF(ISBLANK(Regressions!B60), " ", Regressions!B60)</f>
        <v>2012</v>
      </c>
      <c r="C50" s="232" t="str">
        <f>IF(ISBLANK(Regressions!C60), " ", Regressions!C60)</f>
        <v>Rural</v>
      </c>
      <c r="D50" s="236">
        <f>IF(ISBLANK(Regressions!D60), " ", Regressions!D60)</f>
        <v>2442747.0094950292</v>
      </c>
      <c r="E50" s="380" t="e">
        <f>IF(ISNUMBER(Regressions!E60),ROUND(Regressions!E60, 1), NA())</f>
        <v>#N/A</v>
      </c>
      <c r="F50" s="293" t="e">
        <f>IF(ISNUMBER(Regressions!F60),ROUND(Regressions!F60, 1), NA())</f>
        <v>#N/A</v>
      </c>
      <c r="G50" s="381" t="e">
        <f>IF(ISNUMBER(Regressions!G60),ROUND(Regressions!G60, 1), NA())</f>
        <v>#N/A</v>
      </c>
      <c r="H50" s="382" t="e">
        <f>IF(ISNUMBER(Regressions!H60),ROUND(Regressions!H60, 1), NA())</f>
        <v>#N/A</v>
      </c>
      <c r="I50" s="383" t="e">
        <f>IF(ISNUMBER(Regressions!I60),ROUND(Regressions!I60, 1), NA())</f>
        <v>#N/A</v>
      </c>
      <c r="J50" s="384" t="e">
        <f>IF(ISNUMBER(Regressions!J60),ROUND(Regressions!J60, 1), NA())</f>
        <v>#N/A</v>
      </c>
      <c r="K50" s="293" t="e">
        <f>IF(ISNUMBER(Regressions!K60),ROUND(Regressions!K60, 1), NA())</f>
        <v>#N/A</v>
      </c>
      <c r="L50" s="385" t="e">
        <f>IF(ISNUMBER(Regressions!L60),ROUND(Regressions!L60, 1), NA())</f>
        <v>#N/A</v>
      </c>
      <c r="M50" s="382" t="e">
        <f>IF(ISNUMBER(Regressions!M60),ROUND(Regressions!M60, 1), NA())</f>
        <v>#N/A</v>
      </c>
      <c r="N50" s="386" t="e">
        <f>IF(ISNUMBER(Regressions!N60),ROUND(Regressions!N60, 1), NA())</f>
        <v>#N/A</v>
      </c>
      <c r="O50" s="380">
        <f>IF(ISNUMBER(Regressions!O60),ROUND(Regressions!O60, 1), NA())</f>
        <v>57.6</v>
      </c>
      <c r="P50" s="293">
        <f>IF(ISNUMBER(Regressions!P60),ROUND(Regressions!P60, 1), NA())</f>
        <v>49.9</v>
      </c>
      <c r="Q50" s="387">
        <f>IF(ISNUMBER(Regressions!Q60),ROUND(Regressions!Q60, 1), NA())</f>
        <v>7.7</v>
      </c>
      <c r="R50" s="382">
        <f>IF(ISNUMBER(Regressions!R60),ROUND(Regressions!R60, 1), NA())</f>
        <v>42.2</v>
      </c>
      <c r="S50" s="383">
        <f>IF(ISNUMBER(Regressions!S60),ROUND(Regressions!S60, 1), NA())</f>
        <v>50.1</v>
      </c>
    </row>
    <row r="51" x14ac:dyDescent="0.2">
      <c r="A51" s="234" t="str">
        <f>IF(ISBLANK(Regressions!A61), " ", Regressions!A61)</f>
        <v>Papua New Guinea</v>
      </c>
      <c r="B51" s="229">
        <f>IF(ISBLANK(Regressions!B61), " ", Regressions!B61)</f>
        <v>2013</v>
      </c>
      <c r="C51" s="232" t="str">
        <f>IF(ISBLANK(Regressions!C61), " ", Regressions!C61)</f>
        <v>Rural</v>
      </c>
      <c r="D51" s="236">
        <f>IF(ISBLANK(Regressions!D61), " ", Regressions!D61)</f>
        <v>2487598.0000732425</v>
      </c>
      <c r="E51" s="380" t="e">
        <f>IF(ISNUMBER(Regressions!E61),ROUND(Regressions!E61, 1), NA())</f>
        <v>#N/A</v>
      </c>
      <c r="F51" s="293" t="e">
        <f>IF(ISNUMBER(Regressions!F61),ROUND(Regressions!F61, 1), NA())</f>
        <v>#N/A</v>
      </c>
      <c r="G51" s="381" t="e">
        <f>IF(ISNUMBER(Regressions!G61),ROUND(Regressions!G61, 1), NA())</f>
        <v>#N/A</v>
      </c>
      <c r="H51" s="382" t="e">
        <f>IF(ISNUMBER(Regressions!H61),ROUND(Regressions!H61, 1), NA())</f>
        <v>#N/A</v>
      </c>
      <c r="I51" s="383" t="e">
        <f>IF(ISNUMBER(Regressions!I61),ROUND(Regressions!I61, 1), NA())</f>
        <v>#N/A</v>
      </c>
      <c r="J51" s="384" t="e">
        <f>IF(ISNUMBER(Regressions!J61),ROUND(Regressions!J61, 1), NA())</f>
        <v>#N/A</v>
      </c>
      <c r="K51" s="293" t="e">
        <f>IF(ISNUMBER(Regressions!K61),ROUND(Regressions!K61, 1), NA())</f>
        <v>#N/A</v>
      </c>
      <c r="L51" s="385" t="e">
        <f>IF(ISNUMBER(Regressions!L61),ROUND(Regressions!L61, 1), NA())</f>
        <v>#N/A</v>
      </c>
      <c r="M51" s="382" t="e">
        <f>IF(ISNUMBER(Regressions!M61),ROUND(Regressions!M61, 1), NA())</f>
        <v>#N/A</v>
      </c>
      <c r="N51" s="386" t="e">
        <f>IF(ISNUMBER(Regressions!N61),ROUND(Regressions!N61, 1), NA())</f>
        <v>#N/A</v>
      </c>
      <c r="O51" s="380">
        <f>IF(ISNUMBER(Regressions!O61),ROUND(Regressions!O61, 1), NA())</f>
        <v>57.6</v>
      </c>
      <c r="P51" s="293">
        <f>IF(ISNUMBER(Regressions!P61),ROUND(Regressions!P61, 1), NA())</f>
        <v>49.9</v>
      </c>
      <c r="Q51" s="387">
        <f>IF(ISNUMBER(Regressions!Q61),ROUND(Regressions!Q61, 1), NA())</f>
        <v>7.7</v>
      </c>
      <c r="R51" s="382">
        <f>IF(ISNUMBER(Regressions!R61),ROUND(Regressions!R61, 1), NA())</f>
        <v>42.2</v>
      </c>
      <c r="S51" s="383">
        <f>IF(ISNUMBER(Regressions!S61),ROUND(Regressions!S61, 1), NA())</f>
        <v>50.1</v>
      </c>
    </row>
    <row r="52" x14ac:dyDescent="0.2">
      <c r="A52" s="234" t="str">
        <f>IF(ISBLANK(Regressions!A62), " ", Regressions!A62)</f>
        <v>Papua New Guinea</v>
      </c>
      <c r="B52" s="229">
        <f>IF(ISBLANK(Regressions!B62), " ", Regressions!B62)</f>
        <v>2014</v>
      </c>
      <c r="C52" s="232" t="str">
        <f>IF(ISBLANK(Regressions!C62), " ", Regressions!C62)</f>
        <v>Rural</v>
      </c>
      <c r="D52" s="236">
        <f>IF(ISBLANK(Regressions!D62), " ", Regressions!D62)</f>
        <v>2527545.997795105</v>
      </c>
      <c r="E52" s="380" t="e">
        <f>IF(ISNUMBER(Regressions!E62),ROUND(Regressions!E62, 1), NA())</f>
        <v>#N/A</v>
      </c>
      <c r="F52" s="293" t="e">
        <f>IF(ISNUMBER(Regressions!F62),ROUND(Regressions!F62, 1), NA())</f>
        <v>#N/A</v>
      </c>
      <c r="G52" s="381" t="e">
        <f>IF(ISNUMBER(Regressions!G62),ROUND(Regressions!G62, 1), NA())</f>
        <v>#N/A</v>
      </c>
      <c r="H52" s="382" t="e">
        <f>IF(ISNUMBER(Regressions!H62),ROUND(Regressions!H62, 1), NA())</f>
        <v>#N/A</v>
      </c>
      <c r="I52" s="383" t="e">
        <f>IF(ISNUMBER(Regressions!I62),ROUND(Regressions!I62, 1), NA())</f>
        <v>#N/A</v>
      </c>
      <c r="J52" s="384" t="e">
        <f>IF(ISNUMBER(Regressions!J62),ROUND(Regressions!J62, 1), NA())</f>
        <v>#N/A</v>
      </c>
      <c r="K52" s="293" t="e">
        <f>IF(ISNUMBER(Regressions!K62),ROUND(Regressions!K62, 1), NA())</f>
        <v>#N/A</v>
      </c>
      <c r="L52" s="385" t="e">
        <f>IF(ISNUMBER(Regressions!L62),ROUND(Regressions!L62, 1), NA())</f>
        <v>#N/A</v>
      </c>
      <c r="M52" s="382" t="e">
        <f>IF(ISNUMBER(Regressions!M62),ROUND(Regressions!M62, 1), NA())</f>
        <v>#N/A</v>
      </c>
      <c r="N52" s="386" t="e">
        <f>IF(ISNUMBER(Regressions!N62),ROUND(Regressions!N62, 1), NA())</f>
        <v>#N/A</v>
      </c>
      <c r="O52" s="380">
        <f>IF(ISNUMBER(Regressions!O62),ROUND(Regressions!O62, 1), NA())</f>
        <v>57.6</v>
      </c>
      <c r="P52" s="293">
        <f>IF(ISNUMBER(Regressions!P62),ROUND(Regressions!P62, 1), NA())</f>
        <v>49.9</v>
      </c>
      <c r="Q52" s="387">
        <f>IF(ISNUMBER(Regressions!Q62),ROUND(Regressions!Q62, 1), NA())</f>
        <v>7.7</v>
      </c>
      <c r="R52" s="382">
        <f>IF(ISNUMBER(Regressions!R62),ROUND(Regressions!R62, 1), NA())</f>
        <v>42.2</v>
      </c>
      <c r="S52" s="383">
        <f>IF(ISNUMBER(Regressions!S62),ROUND(Regressions!S62, 1), NA())</f>
        <v>50.1</v>
      </c>
    </row>
    <row r="53" x14ac:dyDescent="0.2">
      <c r="A53" s="234" t="str">
        <f>IF(ISBLANK(Regressions!A63), " ", Regressions!A63)</f>
        <v>Papua New Guinea</v>
      </c>
      <c r="B53" s="229">
        <f>IF(ISBLANK(Regressions!B63), " ", Regressions!B63)</f>
        <v>2015</v>
      </c>
      <c r="C53" s="232" t="str">
        <f>IF(ISBLANK(Regressions!C63), " ", Regressions!C63)</f>
        <v>Rural</v>
      </c>
      <c r="D53" s="236">
        <f>IF(ISBLANK(Regressions!D63), " ", Regressions!D63)</f>
        <v>2563995.9988299944</v>
      </c>
      <c r="E53" s="380" t="e">
        <f>IF(ISNUMBER(Regressions!E63),ROUND(Regressions!E63, 1), NA())</f>
        <v>#N/A</v>
      </c>
      <c r="F53" s="293" t="e">
        <f>IF(ISNUMBER(Regressions!F63),ROUND(Regressions!F63, 1), NA())</f>
        <v>#N/A</v>
      </c>
      <c r="G53" s="381" t="e">
        <f>IF(ISNUMBER(Regressions!G63),ROUND(Regressions!G63, 1), NA())</f>
        <v>#N/A</v>
      </c>
      <c r="H53" s="382" t="e">
        <f>IF(ISNUMBER(Regressions!H63),ROUND(Regressions!H63, 1), NA())</f>
        <v>#N/A</v>
      </c>
      <c r="I53" s="383" t="e">
        <f>IF(ISNUMBER(Regressions!I63),ROUND(Regressions!I63, 1), NA())</f>
        <v>#N/A</v>
      </c>
      <c r="J53" s="384" t="e">
        <f>IF(ISNUMBER(Regressions!J63),ROUND(Regressions!J63, 1), NA())</f>
        <v>#N/A</v>
      </c>
      <c r="K53" s="293" t="e">
        <f>IF(ISNUMBER(Regressions!K63),ROUND(Regressions!K63, 1), NA())</f>
        <v>#N/A</v>
      </c>
      <c r="L53" s="385" t="e">
        <f>IF(ISNUMBER(Regressions!L63),ROUND(Regressions!L63, 1), NA())</f>
        <v>#N/A</v>
      </c>
      <c r="M53" s="382" t="e">
        <f>IF(ISNUMBER(Regressions!M63),ROUND(Regressions!M63, 1), NA())</f>
        <v>#N/A</v>
      </c>
      <c r="N53" s="386" t="e">
        <f>IF(ISNUMBER(Regressions!N63),ROUND(Regressions!N63, 1), NA())</f>
        <v>#N/A</v>
      </c>
      <c r="O53" s="380">
        <f>IF(ISNUMBER(Regressions!O63),ROUND(Regressions!O63, 1), NA())</f>
        <v>57.6</v>
      </c>
      <c r="P53" s="293">
        <f>IF(ISNUMBER(Regressions!P63),ROUND(Regressions!P63, 1), NA())</f>
        <v>49.9</v>
      </c>
      <c r="Q53" s="387">
        <f>IF(ISNUMBER(Regressions!Q63),ROUND(Regressions!Q63, 1), NA())</f>
        <v>7.7</v>
      </c>
      <c r="R53" s="382">
        <f>IF(ISNUMBER(Regressions!R63),ROUND(Regressions!R63, 1), NA())</f>
        <v>42.2</v>
      </c>
      <c r="S53" s="383">
        <f>IF(ISNUMBER(Regressions!S63),ROUND(Regressions!S63, 1), NA())</f>
        <v>50.1</v>
      </c>
    </row>
    <row r="54" x14ac:dyDescent="0.2">
      <c r="A54" s="357" t="str">
        <f>IF(ISBLANK(Regressions!A64), " ", Regressions!A64)</f>
        <v>Papua New Guinea</v>
      </c>
      <c r="B54" s="358">
        <f>IF(ISBLANK(Regressions!B64), " ", Regressions!B64)</f>
        <v>2016</v>
      </c>
      <c r="C54" s="359" t="str">
        <f>IF(ISBLANK(Regressions!C64), " ", Regressions!C64)</f>
        <v>Rural</v>
      </c>
      <c r="D54" s="360">
        <f>IF(ISBLANK(Regressions!D64), " ", Regressions!D64)</f>
        <v>2598839.0069329836</v>
      </c>
      <c r="E54" s="388" t="e">
        <f>IF(ISNUMBER(Regressions!E64),ROUND(Regressions!E64, 1), NA())</f>
        <v>#N/A</v>
      </c>
      <c r="F54" s="294" t="e">
        <f>IF(ISNUMBER(Regressions!F64),ROUND(Regressions!F64, 1), NA())</f>
        <v>#N/A</v>
      </c>
      <c r="G54" s="389" t="e">
        <f>IF(ISNUMBER(Regressions!G64),ROUND(Regressions!G64, 1), NA())</f>
        <v>#N/A</v>
      </c>
      <c r="H54" s="390" t="e">
        <f>IF(ISNUMBER(Regressions!H64),ROUND(Regressions!H64, 1), NA())</f>
        <v>#N/A</v>
      </c>
      <c r="I54" s="391" t="e">
        <f>IF(ISNUMBER(Regressions!I64),ROUND(Regressions!I64, 1), NA())</f>
        <v>#N/A</v>
      </c>
      <c r="J54" s="392" t="e">
        <f>IF(ISNUMBER(Regressions!J64),ROUND(Regressions!J64, 1), NA())</f>
        <v>#N/A</v>
      </c>
      <c r="K54" s="294" t="e">
        <f>IF(ISNUMBER(Regressions!K64),ROUND(Regressions!K64, 1), NA())</f>
        <v>#N/A</v>
      </c>
      <c r="L54" s="393" t="e">
        <f>IF(ISNUMBER(Regressions!L64),ROUND(Regressions!L64, 1), NA())</f>
        <v>#N/A</v>
      </c>
      <c r="M54" s="390" t="e">
        <f>IF(ISNUMBER(Regressions!M64),ROUND(Regressions!M64, 1), NA())</f>
        <v>#N/A</v>
      </c>
      <c r="N54" s="394" t="e">
        <f>IF(ISNUMBER(Regressions!N64),ROUND(Regressions!N64, 1), NA())</f>
        <v>#N/A</v>
      </c>
      <c r="O54" s="388">
        <f>IF(ISNUMBER(Regressions!O64),ROUND(Regressions!O64, 1), NA())</f>
        <v>57.6</v>
      </c>
      <c r="P54" s="294">
        <f>IF(ISNUMBER(Regressions!P64),ROUND(Regressions!P64, 1), NA())</f>
        <v>49.9</v>
      </c>
      <c r="Q54" s="395">
        <f>IF(ISNUMBER(Regressions!Q64),ROUND(Regressions!Q64, 1), NA())</f>
        <v>7.7</v>
      </c>
      <c r="R54" s="390">
        <f>IF(ISNUMBER(Regressions!R64),ROUND(Regressions!R64, 1), NA())</f>
        <v>42.2</v>
      </c>
      <c r="S54" s="391">
        <f>IF(ISNUMBER(Regressions!S64),ROUND(Regressions!S64, 1), NA())</f>
        <v>50.1</v>
      </c>
    </row>
    <row r="55" x14ac:dyDescent="0.2">
      <c r="A55" s="234" t="str">
        <f>IF(ISBLANK(Regressions!A65), " ", Regressions!A65)</f>
        <v>Papua New Guinea</v>
      </c>
      <c r="B55" s="229">
        <f>IF(ISBLANK(Regressions!B65), " ", Regressions!B65)</f>
        <v>2000</v>
      </c>
      <c r="C55" s="232" t="str">
        <f>IF(ISBLANK(Regressions!C65), " ", Regressions!C65)</f>
        <v>Pre-primary</v>
      </c>
      <c r="D55" s="236">
        <f>IF(ISBLANK(Regressions!D65), " ", Regressions!D65)</f>
        <v>148291</v>
      </c>
      <c r="E55" s="380" t="e">
        <f>IF(ISNUMBER(Regressions!E65),ROUND(Regressions!E65, 1), NA())</f>
        <v>#N/A</v>
      </c>
      <c r="F55" s="293" t="e">
        <f>IF(ISNUMBER(Regressions!F65),ROUND(Regressions!F65, 1), NA())</f>
        <v>#N/A</v>
      </c>
      <c r="G55" s="381" t="e">
        <f>IF(ISNUMBER(Regressions!G65),ROUND(Regressions!G65, 1), NA())</f>
        <v>#N/A</v>
      </c>
      <c r="H55" s="382" t="e">
        <f>IF(ISNUMBER(Regressions!H65),ROUND(Regressions!H65, 1), NA())</f>
        <v>#N/A</v>
      </c>
      <c r="I55" s="383" t="e">
        <f>IF(ISNUMBER(Regressions!I65),ROUND(Regressions!I65, 1), NA())</f>
        <v>#N/A</v>
      </c>
      <c r="J55" s="384" t="e">
        <f>IF(ISNUMBER(Regressions!J65),ROUND(Regressions!J65, 1), NA())</f>
        <v>#N/A</v>
      </c>
      <c r="K55" s="293" t="e">
        <f>IF(ISNUMBER(Regressions!K65),ROUND(Regressions!K65, 1), NA())</f>
        <v>#N/A</v>
      </c>
      <c r="L55" s="385" t="e">
        <f>IF(ISNUMBER(Regressions!L65),ROUND(Regressions!L65, 1), NA())</f>
        <v>#N/A</v>
      </c>
      <c r="M55" s="382" t="e">
        <f>IF(ISNUMBER(Regressions!M65),ROUND(Regressions!M65, 1), NA())</f>
        <v>#N/A</v>
      </c>
      <c r="N55" s="386" t="e">
        <f>IF(ISNUMBER(Regressions!N65),ROUND(Regressions!N65, 1), NA())</f>
        <v>#N/A</v>
      </c>
      <c r="O55" s="380" t="e">
        <f>IF(ISNUMBER(Regressions!O65),ROUND(Regressions!O65, 1), NA())</f>
        <v>#N/A</v>
      </c>
      <c r="P55" s="293" t="e">
        <f>IF(ISNUMBER(Regressions!P65),ROUND(Regressions!P65, 1), NA())</f>
        <v>#N/A</v>
      </c>
      <c r="Q55" s="387" t="e">
        <f>IF(ISNUMBER(Regressions!Q65),ROUND(Regressions!Q65, 1), NA())</f>
        <v>#N/A</v>
      </c>
      <c r="R55" s="382" t="e">
        <f>IF(ISNUMBER(Regressions!R65),ROUND(Regressions!R65, 1), NA())</f>
        <v>#N/A</v>
      </c>
      <c r="S55" s="383" t="e">
        <f>IF(ISNUMBER(Regressions!S65),ROUND(Regressions!S65, 1), NA())</f>
        <v>#N/A</v>
      </c>
    </row>
    <row r="56" x14ac:dyDescent="0.2">
      <c r="A56" s="234" t="str">
        <f>IF(ISBLANK(Regressions!A66), " ", Regressions!A66)</f>
        <v>Papua New Guinea</v>
      </c>
      <c r="B56" s="229">
        <f>IF(ISBLANK(Regressions!B66), " ", Regressions!B66)</f>
        <v>2001</v>
      </c>
      <c r="C56" s="232" t="str">
        <f>IF(ISBLANK(Regressions!C66), " ", Regressions!C66)</f>
        <v>Pre-primary</v>
      </c>
      <c r="D56" s="236">
        <f>IF(ISBLANK(Regressions!D66), " ", Regressions!D66)</f>
        <v>152553</v>
      </c>
      <c r="E56" s="380" t="e">
        <f>IF(ISNUMBER(Regressions!E66),ROUND(Regressions!E66, 1), NA())</f>
        <v>#N/A</v>
      </c>
      <c r="F56" s="293" t="e">
        <f>IF(ISNUMBER(Regressions!F66),ROUND(Regressions!F66, 1), NA())</f>
        <v>#N/A</v>
      </c>
      <c r="G56" s="381" t="e">
        <f>IF(ISNUMBER(Regressions!G66),ROUND(Regressions!G66, 1), NA())</f>
        <v>#N/A</v>
      </c>
      <c r="H56" s="382" t="e">
        <f>IF(ISNUMBER(Regressions!H66),ROUND(Regressions!H66, 1), NA())</f>
        <v>#N/A</v>
      </c>
      <c r="I56" s="383" t="e">
        <f>IF(ISNUMBER(Regressions!I66),ROUND(Regressions!I66, 1), NA())</f>
        <v>#N/A</v>
      </c>
      <c r="J56" s="384" t="e">
        <f>IF(ISNUMBER(Regressions!J66),ROUND(Regressions!J66, 1), NA())</f>
        <v>#N/A</v>
      </c>
      <c r="K56" s="293" t="e">
        <f>IF(ISNUMBER(Regressions!K66),ROUND(Regressions!K66, 1), NA())</f>
        <v>#N/A</v>
      </c>
      <c r="L56" s="385" t="e">
        <f>IF(ISNUMBER(Regressions!L66),ROUND(Regressions!L66, 1), NA())</f>
        <v>#N/A</v>
      </c>
      <c r="M56" s="382" t="e">
        <f>IF(ISNUMBER(Regressions!M66),ROUND(Regressions!M66, 1), NA())</f>
        <v>#N/A</v>
      </c>
      <c r="N56" s="386" t="e">
        <f>IF(ISNUMBER(Regressions!N66),ROUND(Regressions!N66, 1), NA())</f>
        <v>#N/A</v>
      </c>
      <c r="O56" s="380" t="e">
        <f>IF(ISNUMBER(Regressions!O66),ROUND(Regressions!O66, 1), NA())</f>
        <v>#N/A</v>
      </c>
      <c r="P56" s="293" t="e">
        <f>IF(ISNUMBER(Regressions!P66),ROUND(Regressions!P66, 1), NA())</f>
        <v>#N/A</v>
      </c>
      <c r="Q56" s="387" t="e">
        <f>IF(ISNUMBER(Regressions!Q66),ROUND(Regressions!Q66, 1), NA())</f>
        <v>#N/A</v>
      </c>
      <c r="R56" s="382" t="e">
        <f>IF(ISNUMBER(Regressions!R66),ROUND(Regressions!R66, 1), NA())</f>
        <v>#N/A</v>
      </c>
      <c r="S56" s="383" t="e">
        <f>IF(ISNUMBER(Regressions!S66),ROUND(Regressions!S66, 1), NA())</f>
        <v>#N/A</v>
      </c>
    </row>
    <row r="57" x14ac:dyDescent="0.2">
      <c r="A57" s="234" t="str">
        <f>IF(ISBLANK(Regressions!A67), " ", Regressions!A67)</f>
        <v>Papua New Guinea</v>
      </c>
      <c r="B57" s="229">
        <f>IF(ISBLANK(Regressions!B67), " ", Regressions!B67)</f>
        <v>2002</v>
      </c>
      <c r="C57" s="232" t="str">
        <f>IF(ISBLANK(Regressions!C67), " ", Regressions!C67)</f>
        <v>Pre-primary</v>
      </c>
      <c r="D57" s="236">
        <f>IF(ISBLANK(Regressions!D67), " ", Regressions!D67)</f>
        <v>157337</v>
      </c>
      <c r="E57" s="380" t="e">
        <f>IF(ISNUMBER(Regressions!E67),ROUND(Regressions!E67, 1), NA())</f>
        <v>#N/A</v>
      </c>
      <c r="F57" s="293" t="e">
        <f>IF(ISNUMBER(Regressions!F67),ROUND(Regressions!F67, 1), NA())</f>
        <v>#N/A</v>
      </c>
      <c r="G57" s="381" t="e">
        <f>IF(ISNUMBER(Regressions!G67),ROUND(Regressions!G67, 1), NA())</f>
        <v>#N/A</v>
      </c>
      <c r="H57" s="382" t="e">
        <f>IF(ISNUMBER(Regressions!H67),ROUND(Regressions!H67, 1), NA())</f>
        <v>#N/A</v>
      </c>
      <c r="I57" s="383" t="e">
        <f>IF(ISNUMBER(Regressions!I67),ROUND(Regressions!I67, 1), NA())</f>
        <v>#N/A</v>
      </c>
      <c r="J57" s="384" t="e">
        <f>IF(ISNUMBER(Regressions!J67),ROUND(Regressions!J67, 1), NA())</f>
        <v>#N/A</v>
      </c>
      <c r="K57" s="293" t="e">
        <f>IF(ISNUMBER(Regressions!K67),ROUND(Regressions!K67, 1), NA())</f>
        <v>#N/A</v>
      </c>
      <c r="L57" s="385" t="e">
        <f>IF(ISNUMBER(Regressions!L67),ROUND(Regressions!L67, 1), NA())</f>
        <v>#N/A</v>
      </c>
      <c r="M57" s="382" t="e">
        <f>IF(ISNUMBER(Regressions!M67),ROUND(Regressions!M67, 1), NA())</f>
        <v>#N/A</v>
      </c>
      <c r="N57" s="386" t="e">
        <f>IF(ISNUMBER(Regressions!N67),ROUND(Regressions!N67, 1), NA())</f>
        <v>#N/A</v>
      </c>
      <c r="O57" s="380" t="e">
        <f>IF(ISNUMBER(Regressions!O67),ROUND(Regressions!O67, 1), NA())</f>
        <v>#N/A</v>
      </c>
      <c r="P57" s="293" t="e">
        <f>IF(ISNUMBER(Regressions!P67),ROUND(Regressions!P67, 1), NA())</f>
        <v>#N/A</v>
      </c>
      <c r="Q57" s="387" t="e">
        <f>IF(ISNUMBER(Regressions!Q67),ROUND(Regressions!Q67, 1), NA())</f>
        <v>#N/A</v>
      </c>
      <c r="R57" s="382" t="e">
        <f>IF(ISNUMBER(Regressions!R67),ROUND(Regressions!R67, 1), NA())</f>
        <v>#N/A</v>
      </c>
      <c r="S57" s="383" t="e">
        <f>IF(ISNUMBER(Regressions!S67),ROUND(Regressions!S67, 1), NA())</f>
        <v>#N/A</v>
      </c>
    </row>
    <row r="58" x14ac:dyDescent="0.2">
      <c r="A58" s="234" t="str">
        <f>IF(ISBLANK(Regressions!A68), " ", Regressions!A68)</f>
        <v>Papua New Guinea</v>
      </c>
      <c r="B58" s="229">
        <f>IF(ISBLANK(Regressions!B68), " ", Regressions!B68)</f>
        <v>2003</v>
      </c>
      <c r="C58" s="232" t="str">
        <f>IF(ISBLANK(Regressions!C68), " ", Regressions!C68)</f>
        <v>Pre-primary</v>
      </c>
      <c r="D58" s="236">
        <f>IF(ISBLANK(Regressions!D68), " ", Regressions!D68)</f>
        <v>162281</v>
      </c>
      <c r="E58" s="380" t="e">
        <f>IF(ISNUMBER(Regressions!E68),ROUND(Regressions!E68, 1), NA())</f>
        <v>#N/A</v>
      </c>
      <c r="F58" s="293" t="e">
        <f>IF(ISNUMBER(Regressions!F68),ROUND(Regressions!F68, 1), NA())</f>
        <v>#N/A</v>
      </c>
      <c r="G58" s="381" t="e">
        <f>IF(ISNUMBER(Regressions!G68),ROUND(Regressions!G68, 1), NA())</f>
        <v>#N/A</v>
      </c>
      <c r="H58" s="382" t="e">
        <f>IF(ISNUMBER(Regressions!H68),ROUND(Regressions!H68, 1), NA())</f>
        <v>#N/A</v>
      </c>
      <c r="I58" s="383" t="e">
        <f>IF(ISNUMBER(Regressions!I68),ROUND(Regressions!I68, 1), NA())</f>
        <v>#N/A</v>
      </c>
      <c r="J58" s="384" t="e">
        <f>IF(ISNUMBER(Regressions!J68),ROUND(Regressions!J68, 1), NA())</f>
        <v>#N/A</v>
      </c>
      <c r="K58" s="293" t="e">
        <f>IF(ISNUMBER(Regressions!K68),ROUND(Regressions!K68, 1), NA())</f>
        <v>#N/A</v>
      </c>
      <c r="L58" s="385" t="e">
        <f>IF(ISNUMBER(Regressions!L68),ROUND(Regressions!L68, 1), NA())</f>
        <v>#N/A</v>
      </c>
      <c r="M58" s="382" t="e">
        <f>IF(ISNUMBER(Regressions!M68),ROUND(Regressions!M68, 1), NA())</f>
        <v>#N/A</v>
      </c>
      <c r="N58" s="386" t="e">
        <f>IF(ISNUMBER(Regressions!N68),ROUND(Regressions!N68, 1), NA())</f>
        <v>#N/A</v>
      </c>
      <c r="O58" s="380" t="e">
        <f>IF(ISNUMBER(Regressions!O68),ROUND(Regressions!O68, 1), NA())</f>
        <v>#N/A</v>
      </c>
      <c r="P58" s="293" t="e">
        <f>IF(ISNUMBER(Regressions!P68),ROUND(Regressions!P68, 1), NA())</f>
        <v>#N/A</v>
      </c>
      <c r="Q58" s="387" t="e">
        <f>IF(ISNUMBER(Regressions!Q68),ROUND(Regressions!Q68, 1), NA())</f>
        <v>#N/A</v>
      </c>
      <c r="R58" s="382" t="e">
        <f>IF(ISNUMBER(Regressions!R68),ROUND(Regressions!R68, 1), NA())</f>
        <v>#N/A</v>
      </c>
      <c r="S58" s="383" t="e">
        <f>IF(ISNUMBER(Regressions!S68),ROUND(Regressions!S68, 1), NA())</f>
        <v>#N/A</v>
      </c>
    </row>
    <row r="59" x14ac:dyDescent="0.2">
      <c r="A59" s="234" t="str">
        <f>IF(ISBLANK(Regressions!A69), " ", Regressions!A69)</f>
        <v>Papua New Guinea</v>
      </c>
      <c r="B59" s="229">
        <f>IF(ISBLANK(Regressions!B69), " ", Regressions!B69)</f>
        <v>2004</v>
      </c>
      <c r="C59" s="232" t="str">
        <f>IF(ISBLANK(Regressions!C69), " ", Regressions!C69)</f>
        <v>Pre-primary</v>
      </c>
      <c r="D59" s="236">
        <f>IF(ISBLANK(Regressions!D69), " ", Regressions!D69)</f>
        <v>167007</v>
      </c>
      <c r="E59" s="380" t="e">
        <f>IF(ISNUMBER(Regressions!E69),ROUND(Regressions!E69, 1), NA())</f>
        <v>#N/A</v>
      </c>
      <c r="F59" s="293" t="e">
        <f>IF(ISNUMBER(Regressions!F69),ROUND(Regressions!F69, 1), NA())</f>
        <v>#N/A</v>
      </c>
      <c r="G59" s="381" t="e">
        <f>IF(ISNUMBER(Regressions!G69),ROUND(Regressions!G69, 1), NA())</f>
        <v>#N/A</v>
      </c>
      <c r="H59" s="382" t="e">
        <f>IF(ISNUMBER(Regressions!H69),ROUND(Regressions!H69, 1), NA())</f>
        <v>#N/A</v>
      </c>
      <c r="I59" s="383" t="e">
        <f>IF(ISNUMBER(Regressions!I69),ROUND(Regressions!I69, 1), NA())</f>
        <v>#N/A</v>
      </c>
      <c r="J59" s="384" t="e">
        <f>IF(ISNUMBER(Regressions!J69),ROUND(Regressions!J69, 1), NA())</f>
        <v>#N/A</v>
      </c>
      <c r="K59" s="293" t="e">
        <f>IF(ISNUMBER(Regressions!K69),ROUND(Regressions!K69, 1), NA())</f>
        <v>#N/A</v>
      </c>
      <c r="L59" s="385" t="e">
        <f>IF(ISNUMBER(Regressions!L69),ROUND(Regressions!L69, 1), NA())</f>
        <v>#N/A</v>
      </c>
      <c r="M59" s="382" t="e">
        <f>IF(ISNUMBER(Regressions!M69),ROUND(Regressions!M69, 1), NA())</f>
        <v>#N/A</v>
      </c>
      <c r="N59" s="386" t="e">
        <f>IF(ISNUMBER(Regressions!N69),ROUND(Regressions!N69, 1), NA())</f>
        <v>#N/A</v>
      </c>
      <c r="O59" s="380" t="e">
        <f>IF(ISNUMBER(Regressions!O69),ROUND(Regressions!O69, 1), NA())</f>
        <v>#N/A</v>
      </c>
      <c r="P59" s="293" t="e">
        <f>IF(ISNUMBER(Regressions!P69),ROUND(Regressions!P69, 1), NA())</f>
        <v>#N/A</v>
      </c>
      <c r="Q59" s="387" t="e">
        <f>IF(ISNUMBER(Regressions!Q69),ROUND(Regressions!Q69, 1), NA())</f>
        <v>#N/A</v>
      </c>
      <c r="R59" s="382" t="e">
        <f>IF(ISNUMBER(Regressions!R69),ROUND(Regressions!R69, 1), NA())</f>
        <v>#N/A</v>
      </c>
      <c r="S59" s="383" t="e">
        <f>IF(ISNUMBER(Regressions!S69),ROUND(Regressions!S69, 1), NA())</f>
        <v>#N/A</v>
      </c>
    </row>
    <row r="60" x14ac:dyDescent="0.2">
      <c r="A60" s="234" t="str">
        <f>IF(ISBLANK(Regressions!A70), " ", Regressions!A70)</f>
        <v>Papua New Guinea</v>
      </c>
      <c r="B60" s="229">
        <f>IF(ISBLANK(Regressions!B70), " ", Regressions!B70)</f>
        <v>2005</v>
      </c>
      <c r="C60" s="232" t="str">
        <f>IF(ISBLANK(Regressions!C70), " ", Regressions!C70)</f>
        <v>Pre-primary</v>
      </c>
      <c r="D60" s="236">
        <f>IF(ISBLANK(Regressions!D70), " ", Regressions!D70)</f>
        <v>171053</v>
      </c>
      <c r="E60" s="380" t="e">
        <f>IF(ISNUMBER(Regressions!E70),ROUND(Regressions!E70, 1), NA())</f>
        <v>#N/A</v>
      </c>
      <c r="F60" s="293" t="e">
        <f>IF(ISNUMBER(Regressions!F70),ROUND(Regressions!F70, 1), NA())</f>
        <v>#N/A</v>
      </c>
      <c r="G60" s="381" t="e">
        <f>IF(ISNUMBER(Regressions!G70),ROUND(Regressions!G70, 1), NA())</f>
        <v>#N/A</v>
      </c>
      <c r="H60" s="382" t="e">
        <f>IF(ISNUMBER(Regressions!H70),ROUND(Regressions!H70, 1), NA())</f>
        <v>#N/A</v>
      </c>
      <c r="I60" s="383" t="e">
        <f>IF(ISNUMBER(Regressions!I70),ROUND(Regressions!I70, 1), NA())</f>
        <v>#N/A</v>
      </c>
      <c r="J60" s="384" t="e">
        <f>IF(ISNUMBER(Regressions!J70),ROUND(Regressions!J70, 1), NA())</f>
        <v>#N/A</v>
      </c>
      <c r="K60" s="293" t="e">
        <f>IF(ISNUMBER(Regressions!K70),ROUND(Regressions!K70, 1), NA())</f>
        <v>#N/A</v>
      </c>
      <c r="L60" s="385" t="e">
        <f>IF(ISNUMBER(Regressions!L70),ROUND(Regressions!L70, 1), NA())</f>
        <v>#N/A</v>
      </c>
      <c r="M60" s="382" t="e">
        <f>IF(ISNUMBER(Regressions!M70),ROUND(Regressions!M70, 1), NA())</f>
        <v>#N/A</v>
      </c>
      <c r="N60" s="386" t="e">
        <f>IF(ISNUMBER(Regressions!N70),ROUND(Regressions!N70, 1), NA())</f>
        <v>#N/A</v>
      </c>
      <c r="O60" s="380" t="e">
        <f>IF(ISNUMBER(Regressions!O70),ROUND(Regressions!O70, 1), NA())</f>
        <v>#N/A</v>
      </c>
      <c r="P60" s="293" t="e">
        <f>IF(ISNUMBER(Regressions!P70),ROUND(Regressions!P70, 1), NA())</f>
        <v>#N/A</v>
      </c>
      <c r="Q60" s="387" t="e">
        <f>IF(ISNUMBER(Regressions!Q70),ROUND(Regressions!Q70, 1), NA())</f>
        <v>#N/A</v>
      </c>
      <c r="R60" s="382" t="e">
        <f>IF(ISNUMBER(Regressions!R70),ROUND(Regressions!R70, 1), NA())</f>
        <v>#N/A</v>
      </c>
      <c r="S60" s="383" t="e">
        <f>IF(ISNUMBER(Regressions!S70),ROUND(Regressions!S70, 1), NA())</f>
        <v>#N/A</v>
      </c>
    </row>
    <row r="61" x14ac:dyDescent="0.2">
      <c r="A61" s="234" t="str">
        <f>IF(ISBLANK(Regressions!A71), " ", Regressions!A71)</f>
        <v>Papua New Guinea</v>
      </c>
      <c r="B61" s="229">
        <f>IF(ISBLANK(Regressions!B71), " ", Regressions!B71)</f>
        <v>2006</v>
      </c>
      <c r="C61" s="232" t="str">
        <f>IF(ISBLANK(Regressions!C71), " ", Regressions!C71)</f>
        <v>Pre-primary</v>
      </c>
      <c r="D61" s="236">
        <f>IF(ISBLANK(Regressions!D71), " ", Regressions!D71)</f>
        <v>174800</v>
      </c>
      <c r="E61" s="380" t="e">
        <f>IF(ISNUMBER(Regressions!E71),ROUND(Regressions!E71, 1), NA())</f>
        <v>#N/A</v>
      </c>
      <c r="F61" s="293" t="e">
        <f>IF(ISNUMBER(Regressions!F71),ROUND(Regressions!F71, 1), NA())</f>
        <v>#N/A</v>
      </c>
      <c r="G61" s="381" t="e">
        <f>IF(ISNUMBER(Regressions!G71),ROUND(Regressions!G71, 1), NA())</f>
        <v>#N/A</v>
      </c>
      <c r="H61" s="382" t="e">
        <f>IF(ISNUMBER(Regressions!H71),ROUND(Regressions!H71, 1), NA())</f>
        <v>#N/A</v>
      </c>
      <c r="I61" s="383" t="e">
        <f>IF(ISNUMBER(Regressions!I71),ROUND(Regressions!I71, 1), NA())</f>
        <v>#N/A</v>
      </c>
      <c r="J61" s="384" t="e">
        <f>IF(ISNUMBER(Regressions!J71),ROUND(Regressions!J71, 1), NA())</f>
        <v>#N/A</v>
      </c>
      <c r="K61" s="293" t="e">
        <f>IF(ISNUMBER(Regressions!K71),ROUND(Regressions!K71, 1), NA())</f>
        <v>#N/A</v>
      </c>
      <c r="L61" s="385" t="e">
        <f>IF(ISNUMBER(Regressions!L71),ROUND(Regressions!L71, 1), NA())</f>
        <v>#N/A</v>
      </c>
      <c r="M61" s="382" t="e">
        <f>IF(ISNUMBER(Regressions!M71),ROUND(Regressions!M71, 1), NA())</f>
        <v>#N/A</v>
      </c>
      <c r="N61" s="386" t="e">
        <f>IF(ISNUMBER(Regressions!N71),ROUND(Regressions!N71, 1), NA())</f>
        <v>#N/A</v>
      </c>
      <c r="O61" s="380" t="e">
        <f>IF(ISNUMBER(Regressions!O71),ROUND(Regressions!O71, 1), NA())</f>
        <v>#N/A</v>
      </c>
      <c r="P61" s="293" t="e">
        <f>IF(ISNUMBER(Regressions!P71),ROUND(Regressions!P71, 1), NA())</f>
        <v>#N/A</v>
      </c>
      <c r="Q61" s="387" t="e">
        <f>IF(ISNUMBER(Regressions!Q71),ROUND(Regressions!Q71, 1), NA())</f>
        <v>#N/A</v>
      </c>
      <c r="R61" s="382" t="e">
        <f>IF(ISNUMBER(Regressions!R71),ROUND(Regressions!R71, 1), NA())</f>
        <v>#N/A</v>
      </c>
      <c r="S61" s="383" t="e">
        <f>IF(ISNUMBER(Regressions!S71),ROUND(Regressions!S71, 1), NA())</f>
        <v>#N/A</v>
      </c>
    </row>
    <row r="62" x14ac:dyDescent="0.2">
      <c r="A62" s="234" t="str">
        <f>IF(ISBLANK(Regressions!A72), " ", Regressions!A72)</f>
        <v>Papua New Guinea</v>
      </c>
      <c r="B62" s="229">
        <f>IF(ISBLANK(Regressions!B72), " ", Regressions!B72)</f>
        <v>2007</v>
      </c>
      <c r="C62" s="232" t="str">
        <f>IF(ISBLANK(Regressions!C72), " ", Regressions!C72)</f>
        <v>Pre-primary</v>
      </c>
      <c r="D62" s="236">
        <f>IF(ISBLANK(Regressions!D72), " ", Regressions!D72)</f>
        <v>177774</v>
      </c>
      <c r="E62" s="380" t="e">
        <f>IF(ISNUMBER(Regressions!E72),ROUND(Regressions!E72, 1), NA())</f>
        <v>#N/A</v>
      </c>
      <c r="F62" s="293" t="e">
        <f>IF(ISNUMBER(Regressions!F72),ROUND(Regressions!F72, 1), NA())</f>
        <v>#N/A</v>
      </c>
      <c r="G62" s="381" t="e">
        <f>IF(ISNUMBER(Regressions!G72),ROUND(Regressions!G72, 1), NA())</f>
        <v>#N/A</v>
      </c>
      <c r="H62" s="382" t="e">
        <f>IF(ISNUMBER(Regressions!H72),ROUND(Regressions!H72, 1), NA())</f>
        <v>#N/A</v>
      </c>
      <c r="I62" s="383" t="e">
        <f>IF(ISNUMBER(Regressions!I72),ROUND(Regressions!I72, 1), NA())</f>
        <v>#N/A</v>
      </c>
      <c r="J62" s="384" t="e">
        <f>IF(ISNUMBER(Regressions!J72),ROUND(Regressions!J72, 1), NA())</f>
        <v>#N/A</v>
      </c>
      <c r="K62" s="293" t="e">
        <f>IF(ISNUMBER(Regressions!K72),ROUND(Regressions!K72, 1), NA())</f>
        <v>#N/A</v>
      </c>
      <c r="L62" s="385" t="e">
        <f>IF(ISNUMBER(Regressions!L72),ROUND(Regressions!L72, 1), NA())</f>
        <v>#N/A</v>
      </c>
      <c r="M62" s="382" t="e">
        <f>IF(ISNUMBER(Regressions!M72),ROUND(Regressions!M72, 1), NA())</f>
        <v>#N/A</v>
      </c>
      <c r="N62" s="386" t="e">
        <f>IF(ISNUMBER(Regressions!N72),ROUND(Regressions!N72, 1), NA())</f>
        <v>#N/A</v>
      </c>
      <c r="O62" s="380" t="e">
        <f>IF(ISNUMBER(Regressions!O72),ROUND(Regressions!O72, 1), NA())</f>
        <v>#N/A</v>
      </c>
      <c r="P62" s="293" t="e">
        <f>IF(ISNUMBER(Regressions!P72),ROUND(Regressions!P72, 1), NA())</f>
        <v>#N/A</v>
      </c>
      <c r="Q62" s="387" t="e">
        <f>IF(ISNUMBER(Regressions!Q72),ROUND(Regressions!Q72, 1), NA())</f>
        <v>#N/A</v>
      </c>
      <c r="R62" s="382" t="e">
        <f>IF(ISNUMBER(Regressions!R72),ROUND(Regressions!R72, 1), NA())</f>
        <v>#N/A</v>
      </c>
      <c r="S62" s="383" t="e">
        <f>IF(ISNUMBER(Regressions!S72),ROUND(Regressions!S72, 1), NA())</f>
        <v>#N/A</v>
      </c>
    </row>
    <row r="63" x14ac:dyDescent="0.2">
      <c r="A63" s="234" t="str">
        <f>IF(ISBLANK(Regressions!A73), " ", Regressions!A73)</f>
        <v>Papua New Guinea</v>
      </c>
      <c r="B63" s="229">
        <f>IF(ISBLANK(Regressions!B73), " ", Regressions!B73)</f>
        <v>2008</v>
      </c>
      <c r="C63" s="232" t="str">
        <f>IF(ISBLANK(Regressions!C73), " ", Regressions!C73)</f>
        <v>Pre-primary</v>
      </c>
      <c r="D63" s="236">
        <f>IF(ISBLANK(Regressions!D73), " ", Regressions!D73)</f>
        <v>180215</v>
      </c>
      <c r="E63" s="380" t="e">
        <f>IF(ISNUMBER(Regressions!E73),ROUND(Regressions!E73, 1), NA())</f>
        <v>#N/A</v>
      </c>
      <c r="F63" s="293" t="e">
        <f>IF(ISNUMBER(Regressions!F73),ROUND(Regressions!F73, 1), NA())</f>
        <v>#N/A</v>
      </c>
      <c r="G63" s="381" t="e">
        <f>IF(ISNUMBER(Regressions!G73),ROUND(Regressions!G73, 1), NA())</f>
        <v>#N/A</v>
      </c>
      <c r="H63" s="382" t="e">
        <f>IF(ISNUMBER(Regressions!H73),ROUND(Regressions!H73, 1), NA())</f>
        <v>#N/A</v>
      </c>
      <c r="I63" s="383" t="e">
        <f>IF(ISNUMBER(Regressions!I73),ROUND(Regressions!I73, 1), NA())</f>
        <v>#N/A</v>
      </c>
      <c r="J63" s="384" t="e">
        <f>IF(ISNUMBER(Regressions!J73),ROUND(Regressions!J73, 1), NA())</f>
        <v>#N/A</v>
      </c>
      <c r="K63" s="293" t="e">
        <f>IF(ISNUMBER(Regressions!K73),ROUND(Regressions!K73, 1), NA())</f>
        <v>#N/A</v>
      </c>
      <c r="L63" s="385" t="e">
        <f>IF(ISNUMBER(Regressions!L73),ROUND(Regressions!L73, 1), NA())</f>
        <v>#N/A</v>
      </c>
      <c r="M63" s="382" t="e">
        <f>IF(ISNUMBER(Regressions!M73),ROUND(Regressions!M73, 1), NA())</f>
        <v>#N/A</v>
      </c>
      <c r="N63" s="386" t="e">
        <f>IF(ISNUMBER(Regressions!N73),ROUND(Regressions!N73, 1), NA())</f>
        <v>#N/A</v>
      </c>
      <c r="O63" s="380" t="e">
        <f>IF(ISNUMBER(Regressions!O73),ROUND(Regressions!O73, 1), NA())</f>
        <v>#N/A</v>
      </c>
      <c r="P63" s="293" t="e">
        <f>IF(ISNUMBER(Regressions!P73),ROUND(Regressions!P73, 1), NA())</f>
        <v>#N/A</v>
      </c>
      <c r="Q63" s="387" t="e">
        <f>IF(ISNUMBER(Regressions!Q73),ROUND(Regressions!Q73, 1), NA())</f>
        <v>#N/A</v>
      </c>
      <c r="R63" s="382" t="e">
        <f>IF(ISNUMBER(Regressions!R73),ROUND(Regressions!R73, 1), NA())</f>
        <v>#N/A</v>
      </c>
      <c r="S63" s="383" t="e">
        <f>IF(ISNUMBER(Regressions!S73),ROUND(Regressions!S73, 1), NA())</f>
        <v>#N/A</v>
      </c>
    </row>
    <row r="64" x14ac:dyDescent="0.2">
      <c r="A64" s="234" t="str">
        <f>IF(ISBLANK(Regressions!A74), " ", Regressions!A74)</f>
        <v>Papua New Guinea</v>
      </c>
      <c r="B64" s="229">
        <f>IF(ISBLANK(Regressions!B74), " ", Regressions!B74)</f>
        <v>2009</v>
      </c>
      <c r="C64" s="232" t="str">
        <f>IF(ISBLANK(Regressions!C74), " ", Regressions!C74)</f>
        <v>Pre-primary</v>
      </c>
      <c r="D64" s="236">
        <f>IF(ISBLANK(Regressions!D74), " ", Regressions!D74)</f>
        <v>182374</v>
      </c>
      <c r="E64" s="380" t="e">
        <f>IF(ISNUMBER(Regressions!E74),ROUND(Regressions!E74, 1), NA())</f>
        <v>#N/A</v>
      </c>
      <c r="F64" s="293" t="e">
        <f>IF(ISNUMBER(Regressions!F74),ROUND(Regressions!F74, 1), NA())</f>
        <v>#N/A</v>
      </c>
      <c r="G64" s="381" t="e">
        <f>IF(ISNUMBER(Regressions!G74),ROUND(Regressions!G74, 1), NA())</f>
        <v>#N/A</v>
      </c>
      <c r="H64" s="382" t="e">
        <f>IF(ISNUMBER(Regressions!H74),ROUND(Regressions!H74, 1), NA())</f>
        <v>#N/A</v>
      </c>
      <c r="I64" s="383" t="e">
        <f>IF(ISNUMBER(Regressions!I74),ROUND(Regressions!I74, 1), NA())</f>
        <v>#N/A</v>
      </c>
      <c r="J64" s="384" t="e">
        <f>IF(ISNUMBER(Regressions!J74),ROUND(Regressions!J74, 1), NA())</f>
        <v>#N/A</v>
      </c>
      <c r="K64" s="293" t="e">
        <f>IF(ISNUMBER(Regressions!K74),ROUND(Regressions!K74, 1), NA())</f>
        <v>#N/A</v>
      </c>
      <c r="L64" s="385" t="e">
        <f>IF(ISNUMBER(Regressions!L74),ROUND(Regressions!L74, 1), NA())</f>
        <v>#N/A</v>
      </c>
      <c r="M64" s="382" t="e">
        <f>IF(ISNUMBER(Regressions!M74),ROUND(Regressions!M74, 1), NA())</f>
        <v>#N/A</v>
      </c>
      <c r="N64" s="386" t="e">
        <f>IF(ISNUMBER(Regressions!N74),ROUND(Regressions!N74, 1), NA())</f>
        <v>#N/A</v>
      </c>
      <c r="O64" s="380" t="e">
        <f>IF(ISNUMBER(Regressions!O74),ROUND(Regressions!O74, 1), NA())</f>
        <v>#N/A</v>
      </c>
      <c r="P64" s="293" t="e">
        <f>IF(ISNUMBER(Regressions!P74),ROUND(Regressions!P74, 1), NA())</f>
        <v>#N/A</v>
      </c>
      <c r="Q64" s="387" t="e">
        <f>IF(ISNUMBER(Regressions!Q74),ROUND(Regressions!Q74, 1), NA())</f>
        <v>#N/A</v>
      </c>
      <c r="R64" s="382" t="e">
        <f>IF(ISNUMBER(Regressions!R74),ROUND(Regressions!R74, 1), NA())</f>
        <v>#N/A</v>
      </c>
      <c r="S64" s="383" t="e">
        <f>IF(ISNUMBER(Regressions!S74),ROUND(Regressions!S74, 1), NA())</f>
        <v>#N/A</v>
      </c>
    </row>
    <row r="65" x14ac:dyDescent="0.2">
      <c r="A65" s="234" t="str">
        <f>IF(ISBLANK(Regressions!A75), " ", Regressions!A75)</f>
        <v>Papua New Guinea</v>
      </c>
      <c r="B65" s="229">
        <f>IF(ISBLANK(Regressions!B75), " ", Regressions!B75)</f>
        <v>2010</v>
      </c>
      <c r="C65" s="232" t="str">
        <f>IF(ISBLANK(Regressions!C75), " ", Regressions!C75)</f>
        <v>Pre-primary</v>
      </c>
      <c r="D65" s="236">
        <f>IF(ISBLANK(Regressions!D75), " ", Regressions!D75)</f>
        <v>184608</v>
      </c>
      <c r="E65" s="380" t="e">
        <f>IF(ISNUMBER(Regressions!E75),ROUND(Regressions!E75, 1), NA())</f>
        <v>#N/A</v>
      </c>
      <c r="F65" s="293" t="e">
        <f>IF(ISNUMBER(Regressions!F75),ROUND(Regressions!F75, 1), NA())</f>
        <v>#N/A</v>
      </c>
      <c r="G65" s="381" t="e">
        <f>IF(ISNUMBER(Regressions!G75),ROUND(Regressions!G75, 1), NA())</f>
        <v>#N/A</v>
      </c>
      <c r="H65" s="382" t="e">
        <f>IF(ISNUMBER(Regressions!H75),ROUND(Regressions!H75, 1), NA())</f>
        <v>#N/A</v>
      </c>
      <c r="I65" s="383" t="e">
        <f>IF(ISNUMBER(Regressions!I75),ROUND(Regressions!I75, 1), NA())</f>
        <v>#N/A</v>
      </c>
      <c r="J65" s="384" t="e">
        <f>IF(ISNUMBER(Regressions!J75),ROUND(Regressions!J75, 1), NA())</f>
        <v>#N/A</v>
      </c>
      <c r="K65" s="293" t="e">
        <f>IF(ISNUMBER(Regressions!K75),ROUND(Regressions!K75, 1), NA())</f>
        <v>#N/A</v>
      </c>
      <c r="L65" s="385" t="e">
        <f>IF(ISNUMBER(Regressions!L75),ROUND(Regressions!L75, 1), NA())</f>
        <v>#N/A</v>
      </c>
      <c r="M65" s="382" t="e">
        <f>IF(ISNUMBER(Regressions!M75),ROUND(Regressions!M75, 1), NA())</f>
        <v>#N/A</v>
      </c>
      <c r="N65" s="386" t="e">
        <f>IF(ISNUMBER(Regressions!N75),ROUND(Regressions!N75, 1), NA())</f>
        <v>#N/A</v>
      </c>
      <c r="O65" s="380">
        <f>IF(ISNUMBER(Regressions!O75),ROUND(Regressions!O75, 1), NA())</f>
        <v>56.1</v>
      </c>
      <c r="P65" s="293">
        <f>IF(ISNUMBER(Regressions!P75),ROUND(Regressions!P75, 1), NA())</f>
        <v>52.3</v>
      </c>
      <c r="Q65" s="387">
        <f>IF(ISNUMBER(Regressions!Q75),ROUND(Regressions!Q75, 1), NA())</f>
        <v>10.6</v>
      </c>
      <c r="R65" s="382">
        <f>IF(ISNUMBER(Regressions!R75),ROUND(Regressions!R75, 1), NA())</f>
        <v>41.7</v>
      </c>
      <c r="S65" s="383">
        <f>IF(ISNUMBER(Regressions!S75),ROUND(Regressions!S75, 1), NA())</f>
        <v>47.7</v>
      </c>
    </row>
    <row r="66" x14ac:dyDescent="0.2">
      <c r="A66" s="234" t="str">
        <f>IF(ISBLANK(Regressions!A76), " ", Regressions!A76)</f>
        <v>Papua New Guinea</v>
      </c>
      <c r="B66" s="229">
        <f>IF(ISBLANK(Regressions!B76), " ", Regressions!B76)</f>
        <v>2011</v>
      </c>
      <c r="C66" s="232" t="str">
        <f>IF(ISBLANK(Regressions!C76), " ", Regressions!C76)</f>
        <v>Pre-primary</v>
      </c>
      <c r="D66" s="236">
        <f>IF(ISBLANK(Regressions!D76), " ", Regressions!D76)</f>
        <v>187269</v>
      </c>
      <c r="E66" s="380" t="e">
        <f>IF(ISNUMBER(Regressions!E76),ROUND(Regressions!E76, 1), NA())</f>
        <v>#N/A</v>
      </c>
      <c r="F66" s="293" t="e">
        <f>IF(ISNUMBER(Regressions!F76),ROUND(Regressions!F76, 1), NA())</f>
        <v>#N/A</v>
      </c>
      <c r="G66" s="381" t="e">
        <f>IF(ISNUMBER(Regressions!G76),ROUND(Regressions!G76, 1), NA())</f>
        <v>#N/A</v>
      </c>
      <c r="H66" s="382" t="e">
        <f>IF(ISNUMBER(Regressions!H76),ROUND(Regressions!H76, 1), NA())</f>
        <v>#N/A</v>
      </c>
      <c r="I66" s="383" t="e">
        <f>IF(ISNUMBER(Regressions!I76),ROUND(Regressions!I76, 1), NA())</f>
        <v>#N/A</v>
      </c>
      <c r="J66" s="384" t="e">
        <f>IF(ISNUMBER(Regressions!J76),ROUND(Regressions!J76, 1), NA())</f>
        <v>#N/A</v>
      </c>
      <c r="K66" s="293" t="e">
        <f>IF(ISNUMBER(Regressions!K76),ROUND(Regressions!K76, 1), NA())</f>
        <v>#N/A</v>
      </c>
      <c r="L66" s="385" t="e">
        <f>IF(ISNUMBER(Regressions!L76),ROUND(Regressions!L76, 1), NA())</f>
        <v>#N/A</v>
      </c>
      <c r="M66" s="382" t="e">
        <f>IF(ISNUMBER(Regressions!M76),ROUND(Regressions!M76, 1), NA())</f>
        <v>#N/A</v>
      </c>
      <c r="N66" s="386" t="e">
        <f>IF(ISNUMBER(Regressions!N76),ROUND(Regressions!N76, 1), NA())</f>
        <v>#N/A</v>
      </c>
      <c r="O66" s="380">
        <f>IF(ISNUMBER(Regressions!O76),ROUND(Regressions!O76, 1), NA())</f>
        <v>56.1</v>
      </c>
      <c r="P66" s="293">
        <f>IF(ISNUMBER(Regressions!P76),ROUND(Regressions!P76, 1), NA())</f>
        <v>52.3</v>
      </c>
      <c r="Q66" s="387">
        <f>IF(ISNUMBER(Regressions!Q76),ROUND(Regressions!Q76, 1), NA())</f>
        <v>10.6</v>
      </c>
      <c r="R66" s="382">
        <f>IF(ISNUMBER(Regressions!R76),ROUND(Regressions!R76, 1), NA())</f>
        <v>41.7</v>
      </c>
      <c r="S66" s="383">
        <f>IF(ISNUMBER(Regressions!S76),ROUND(Regressions!S76, 1), NA())</f>
        <v>47.7</v>
      </c>
    </row>
    <row r="67" x14ac:dyDescent="0.2">
      <c r="A67" s="234" t="str">
        <f>IF(ISBLANK(Regressions!A77), " ", Regressions!A77)</f>
        <v>Papua New Guinea</v>
      </c>
      <c r="B67" s="229">
        <f>IF(ISBLANK(Regressions!B77), " ", Regressions!B77)</f>
        <v>2012</v>
      </c>
      <c r="C67" s="232" t="str">
        <f>IF(ISBLANK(Regressions!C77), " ", Regressions!C77)</f>
        <v>Pre-primary</v>
      </c>
      <c r="D67" s="236">
        <f>IF(ISBLANK(Regressions!D77), " ", Regressions!D77)</f>
        <v>586830</v>
      </c>
      <c r="E67" s="380" t="e">
        <f>IF(ISNUMBER(Regressions!E77),ROUND(Regressions!E77, 1), NA())</f>
        <v>#N/A</v>
      </c>
      <c r="F67" s="293" t="e">
        <f>IF(ISNUMBER(Regressions!F77),ROUND(Regressions!F77, 1), NA())</f>
        <v>#N/A</v>
      </c>
      <c r="G67" s="381" t="e">
        <f>IF(ISNUMBER(Regressions!G77),ROUND(Regressions!G77, 1), NA())</f>
        <v>#N/A</v>
      </c>
      <c r="H67" s="382" t="e">
        <f>IF(ISNUMBER(Regressions!H77),ROUND(Regressions!H77, 1), NA())</f>
        <v>#N/A</v>
      </c>
      <c r="I67" s="383" t="e">
        <f>IF(ISNUMBER(Regressions!I77),ROUND(Regressions!I77, 1), NA())</f>
        <v>#N/A</v>
      </c>
      <c r="J67" s="384" t="e">
        <f>IF(ISNUMBER(Regressions!J77),ROUND(Regressions!J77, 1), NA())</f>
        <v>#N/A</v>
      </c>
      <c r="K67" s="293" t="e">
        <f>IF(ISNUMBER(Regressions!K77),ROUND(Regressions!K77, 1), NA())</f>
        <v>#N/A</v>
      </c>
      <c r="L67" s="385" t="e">
        <f>IF(ISNUMBER(Regressions!L77),ROUND(Regressions!L77, 1), NA())</f>
        <v>#N/A</v>
      </c>
      <c r="M67" s="382" t="e">
        <f>IF(ISNUMBER(Regressions!M77),ROUND(Regressions!M77, 1), NA())</f>
        <v>#N/A</v>
      </c>
      <c r="N67" s="386" t="e">
        <f>IF(ISNUMBER(Regressions!N77),ROUND(Regressions!N77, 1), NA())</f>
        <v>#N/A</v>
      </c>
      <c r="O67" s="380">
        <f>IF(ISNUMBER(Regressions!O77),ROUND(Regressions!O77, 1), NA())</f>
        <v>56.1</v>
      </c>
      <c r="P67" s="293">
        <f>IF(ISNUMBER(Regressions!P77),ROUND(Regressions!P77, 1), NA())</f>
        <v>52.3</v>
      </c>
      <c r="Q67" s="387">
        <f>IF(ISNUMBER(Regressions!Q77),ROUND(Regressions!Q77, 1), NA())</f>
        <v>10.6</v>
      </c>
      <c r="R67" s="382">
        <f>IF(ISNUMBER(Regressions!R77),ROUND(Regressions!R77, 1), NA())</f>
        <v>41.7</v>
      </c>
      <c r="S67" s="383">
        <f>IF(ISNUMBER(Regressions!S77),ROUND(Regressions!S77, 1), NA())</f>
        <v>47.7</v>
      </c>
    </row>
    <row r="68" x14ac:dyDescent="0.2">
      <c r="A68" s="234" t="str">
        <f>IF(ISBLANK(Regressions!A78), " ", Regressions!A78)</f>
        <v>Papua New Guinea</v>
      </c>
      <c r="B68" s="229">
        <f>IF(ISBLANK(Regressions!B78), " ", Regressions!B78)</f>
        <v>2013</v>
      </c>
      <c r="C68" s="232" t="str">
        <f>IF(ISBLANK(Regressions!C78), " ", Regressions!C78)</f>
        <v>Pre-primary</v>
      </c>
      <c r="D68" s="236">
        <f>IF(ISBLANK(Regressions!D78), " ", Regressions!D78)</f>
        <v>593767</v>
      </c>
      <c r="E68" s="380">
        <f>IF(ISNUMBER(Regressions!E78),ROUND(Regressions!E78, 1), NA())</f>
        <v>77</v>
      </c>
      <c r="F68" s="293">
        <f>IF(ISNUMBER(Regressions!F78),ROUND(Regressions!F78, 1), NA())</f>
        <v>39.9</v>
      </c>
      <c r="G68" s="381">
        <f>IF(ISNUMBER(Regressions!G78),ROUND(Regressions!G78, 1), NA())</f>
        <v>34</v>
      </c>
      <c r="H68" s="382">
        <f>IF(ISNUMBER(Regressions!H78),ROUND(Regressions!H78, 1), NA())</f>
        <v>5.9</v>
      </c>
      <c r="I68" s="383">
        <f>IF(ISNUMBER(Regressions!I78),ROUND(Regressions!I78, 1), NA())</f>
        <v>60.1</v>
      </c>
      <c r="J68" s="384">
        <f>IF(ISNUMBER(Regressions!J78),ROUND(Regressions!J78, 1), NA())</f>
        <v>95.9</v>
      </c>
      <c r="K68" s="293">
        <f>IF(ISNUMBER(Regressions!K78),ROUND(Regressions!K78, 1), NA())</f>
        <v>61.9</v>
      </c>
      <c r="L68" s="385">
        <f>IF(ISNUMBER(Regressions!L78),ROUND(Regressions!L78, 1), NA())</f>
        <v>43.4</v>
      </c>
      <c r="M68" s="382">
        <f>IF(ISNUMBER(Regressions!M78),ROUND(Regressions!M78, 1), NA())</f>
        <v>18.600000000000001</v>
      </c>
      <c r="N68" s="386">
        <f>IF(ISNUMBER(Regressions!N78),ROUND(Regressions!N78, 1), NA())</f>
        <v>38.1</v>
      </c>
      <c r="O68" s="380">
        <f>IF(ISNUMBER(Regressions!O78),ROUND(Regressions!O78, 1), NA())</f>
        <v>56.1</v>
      </c>
      <c r="P68" s="293">
        <f>IF(ISNUMBER(Regressions!P78),ROUND(Regressions!P78, 1), NA())</f>
        <v>52.3</v>
      </c>
      <c r="Q68" s="387">
        <f>IF(ISNUMBER(Regressions!Q78),ROUND(Regressions!Q78, 1), NA())</f>
        <v>10.6</v>
      </c>
      <c r="R68" s="382">
        <f>IF(ISNUMBER(Regressions!R78),ROUND(Regressions!R78, 1), NA())</f>
        <v>41.7</v>
      </c>
      <c r="S68" s="383">
        <f>IF(ISNUMBER(Regressions!S78),ROUND(Regressions!S78, 1), NA())</f>
        <v>47.7</v>
      </c>
    </row>
    <row r="69" x14ac:dyDescent="0.2">
      <c r="A69" s="234" t="str">
        <f>IF(ISBLANK(Regressions!A79), " ", Regressions!A79)</f>
        <v>Papua New Guinea</v>
      </c>
      <c r="B69" s="229">
        <f>IF(ISBLANK(Regressions!B79), " ", Regressions!B79)</f>
        <v>2014</v>
      </c>
      <c r="C69" s="232" t="str">
        <f>IF(ISBLANK(Regressions!C79), " ", Regressions!C79)</f>
        <v>Pre-primary</v>
      </c>
      <c r="D69" s="236">
        <f>IF(ISBLANK(Regressions!D79), " ", Regressions!D79)</f>
        <v>598400</v>
      </c>
      <c r="E69" s="380">
        <f>IF(ISNUMBER(Regressions!E79),ROUND(Regressions!E79, 1), NA())</f>
        <v>77</v>
      </c>
      <c r="F69" s="293">
        <f>IF(ISNUMBER(Regressions!F79),ROUND(Regressions!F79, 1), NA())</f>
        <v>39.9</v>
      </c>
      <c r="G69" s="381">
        <f>IF(ISNUMBER(Regressions!G79),ROUND(Regressions!G79, 1), NA())</f>
        <v>34</v>
      </c>
      <c r="H69" s="382">
        <f>IF(ISNUMBER(Regressions!H79),ROUND(Regressions!H79, 1), NA())</f>
        <v>5.9</v>
      </c>
      <c r="I69" s="383">
        <f>IF(ISNUMBER(Regressions!I79),ROUND(Regressions!I79, 1), NA())</f>
        <v>60.1</v>
      </c>
      <c r="J69" s="384">
        <f>IF(ISNUMBER(Regressions!J79),ROUND(Regressions!J79, 1), NA())</f>
        <v>95.9</v>
      </c>
      <c r="K69" s="293">
        <f>IF(ISNUMBER(Regressions!K79),ROUND(Regressions!K79, 1), NA())</f>
        <v>61.9</v>
      </c>
      <c r="L69" s="385">
        <f>IF(ISNUMBER(Regressions!L79),ROUND(Regressions!L79, 1), NA())</f>
        <v>43.4</v>
      </c>
      <c r="M69" s="382">
        <f>IF(ISNUMBER(Regressions!M79),ROUND(Regressions!M79, 1), NA())</f>
        <v>18.600000000000001</v>
      </c>
      <c r="N69" s="386">
        <f>IF(ISNUMBER(Regressions!N79),ROUND(Regressions!N79, 1), NA())</f>
        <v>38.1</v>
      </c>
      <c r="O69" s="380">
        <f>IF(ISNUMBER(Regressions!O79),ROUND(Regressions!O79, 1), NA())</f>
        <v>56.1</v>
      </c>
      <c r="P69" s="293">
        <f>IF(ISNUMBER(Regressions!P79),ROUND(Regressions!P79, 1), NA())</f>
        <v>52.3</v>
      </c>
      <c r="Q69" s="387">
        <f>IF(ISNUMBER(Regressions!Q79),ROUND(Regressions!Q79, 1), NA())</f>
        <v>10.6</v>
      </c>
      <c r="R69" s="382">
        <f>IF(ISNUMBER(Regressions!R79),ROUND(Regressions!R79, 1), NA())</f>
        <v>41.7</v>
      </c>
      <c r="S69" s="383">
        <f>IF(ISNUMBER(Regressions!S79),ROUND(Regressions!S79, 1), NA())</f>
        <v>47.7</v>
      </c>
    </row>
    <row r="70" x14ac:dyDescent="0.2">
      <c r="A70" s="234" t="str">
        <f>IF(ISBLANK(Regressions!A80), " ", Regressions!A80)</f>
        <v>Papua New Guinea</v>
      </c>
      <c r="B70" s="229">
        <f>IF(ISBLANK(Regressions!B80), " ", Regressions!B80)</f>
        <v>2015</v>
      </c>
      <c r="C70" s="232" t="str">
        <f>IF(ISBLANK(Regressions!C80), " ", Regressions!C80)</f>
        <v>Pre-primary</v>
      </c>
      <c r="D70" s="236">
        <f>IF(ISBLANK(Regressions!D80), " ", Regressions!D80)</f>
        <v>603040</v>
      </c>
      <c r="E70" s="380">
        <f>IF(ISNUMBER(Regressions!E80),ROUND(Regressions!E80, 1), NA())</f>
        <v>77</v>
      </c>
      <c r="F70" s="293">
        <f>IF(ISNUMBER(Regressions!F80),ROUND(Regressions!F80, 1), NA())</f>
        <v>39.9</v>
      </c>
      <c r="G70" s="381">
        <f>IF(ISNUMBER(Regressions!G80),ROUND(Regressions!G80, 1), NA())</f>
        <v>34</v>
      </c>
      <c r="H70" s="382">
        <f>IF(ISNUMBER(Regressions!H80),ROUND(Regressions!H80, 1), NA())</f>
        <v>5.9</v>
      </c>
      <c r="I70" s="383">
        <f>IF(ISNUMBER(Regressions!I80),ROUND(Regressions!I80, 1), NA())</f>
        <v>60.1</v>
      </c>
      <c r="J70" s="384">
        <f>IF(ISNUMBER(Regressions!J80),ROUND(Regressions!J80, 1), NA())</f>
        <v>95.9</v>
      </c>
      <c r="K70" s="293">
        <f>IF(ISNUMBER(Regressions!K80),ROUND(Regressions!K80, 1), NA())</f>
        <v>61.9</v>
      </c>
      <c r="L70" s="385">
        <f>IF(ISNUMBER(Regressions!L80),ROUND(Regressions!L80, 1), NA())</f>
        <v>43.4</v>
      </c>
      <c r="M70" s="382">
        <f>IF(ISNUMBER(Regressions!M80),ROUND(Regressions!M80, 1), NA())</f>
        <v>18.600000000000001</v>
      </c>
      <c r="N70" s="386">
        <f>IF(ISNUMBER(Regressions!N80),ROUND(Regressions!N80, 1), NA())</f>
        <v>38.1</v>
      </c>
      <c r="O70" s="380">
        <f>IF(ISNUMBER(Regressions!O80),ROUND(Regressions!O80, 1), NA())</f>
        <v>56.1</v>
      </c>
      <c r="P70" s="293">
        <f>IF(ISNUMBER(Regressions!P80),ROUND(Regressions!P80, 1), NA())</f>
        <v>52.3</v>
      </c>
      <c r="Q70" s="387">
        <f>IF(ISNUMBER(Regressions!Q80),ROUND(Regressions!Q80, 1), NA())</f>
        <v>10.6</v>
      </c>
      <c r="R70" s="382">
        <f>IF(ISNUMBER(Regressions!R80),ROUND(Regressions!R80, 1), NA())</f>
        <v>41.7</v>
      </c>
      <c r="S70" s="383">
        <f>IF(ISNUMBER(Regressions!S80),ROUND(Regressions!S80, 1), NA())</f>
        <v>47.7</v>
      </c>
    </row>
    <row r="71" x14ac:dyDescent="0.2">
      <c r="A71" s="357" t="str">
        <f>IF(ISBLANK(Regressions!A81), " ", Regressions!A81)</f>
        <v>Papua New Guinea</v>
      </c>
      <c r="B71" s="358">
        <f>IF(ISBLANK(Regressions!B81), " ", Regressions!B81)</f>
        <v>2016</v>
      </c>
      <c r="C71" s="359" t="str">
        <f>IF(ISBLANK(Regressions!C81), " ", Regressions!C81)</f>
        <v>Pre-primary</v>
      </c>
      <c r="D71" s="360">
        <f>IF(ISBLANK(Regressions!D81), " ", Regressions!D81)</f>
        <v>607942</v>
      </c>
      <c r="E71" s="388">
        <f>IF(ISNUMBER(Regressions!E81),ROUND(Regressions!E81, 1), NA())</f>
        <v>77</v>
      </c>
      <c r="F71" s="294">
        <f>IF(ISNUMBER(Regressions!F81),ROUND(Regressions!F81, 1), NA())</f>
        <v>39.9</v>
      </c>
      <c r="G71" s="389">
        <f>IF(ISNUMBER(Regressions!G81),ROUND(Regressions!G81, 1), NA())</f>
        <v>34</v>
      </c>
      <c r="H71" s="390">
        <f>IF(ISNUMBER(Regressions!H81),ROUND(Regressions!H81, 1), NA())</f>
        <v>5.9</v>
      </c>
      <c r="I71" s="391">
        <f>IF(ISNUMBER(Regressions!I81),ROUND(Regressions!I81, 1), NA())</f>
        <v>60.1</v>
      </c>
      <c r="J71" s="392">
        <f>IF(ISNUMBER(Regressions!J81),ROUND(Regressions!J81, 1), NA())</f>
        <v>95.9</v>
      </c>
      <c r="K71" s="294">
        <f>IF(ISNUMBER(Regressions!K81),ROUND(Regressions!K81, 1), NA())</f>
        <v>61.9</v>
      </c>
      <c r="L71" s="393">
        <f>IF(ISNUMBER(Regressions!L81),ROUND(Regressions!L81, 1), NA())</f>
        <v>43.4</v>
      </c>
      <c r="M71" s="390">
        <f>IF(ISNUMBER(Regressions!M81),ROUND(Regressions!M81, 1), NA())</f>
        <v>18.600000000000001</v>
      </c>
      <c r="N71" s="394">
        <f>IF(ISNUMBER(Regressions!N81),ROUND(Regressions!N81, 1), NA())</f>
        <v>38.1</v>
      </c>
      <c r="O71" s="388">
        <f>IF(ISNUMBER(Regressions!O81),ROUND(Regressions!O81, 1), NA())</f>
        <v>56.1</v>
      </c>
      <c r="P71" s="294">
        <f>IF(ISNUMBER(Regressions!P81),ROUND(Regressions!P81, 1), NA())</f>
        <v>52.3</v>
      </c>
      <c r="Q71" s="395">
        <f>IF(ISNUMBER(Regressions!Q81),ROUND(Regressions!Q81, 1), NA())</f>
        <v>10.6</v>
      </c>
      <c r="R71" s="390">
        <f>IF(ISNUMBER(Regressions!R81),ROUND(Regressions!R81, 1), NA())</f>
        <v>41.7</v>
      </c>
      <c r="S71" s="391">
        <f>IF(ISNUMBER(Regressions!S81),ROUND(Regressions!S81, 1), NA())</f>
        <v>47.7</v>
      </c>
    </row>
    <row r="72" x14ac:dyDescent="0.2">
      <c r="A72" s="234" t="str">
        <f>IF(ISBLANK(Regressions!A82), " ", Regressions!A82)</f>
        <v>Papua New Guinea</v>
      </c>
      <c r="B72" s="229">
        <f>IF(ISBLANK(Regressions!B82), " ", Regressions!B82)</f>
        <v>2000</v>
      </c>
      <c r="C72" s="232" t="str">
        <f>IF(ISBLANK(Regressions!C82), " ", Regressions!C82)</f>
        <v>Primary</v>
      </c>
      <c r="D72" s="236">
        <f>IF(ISBLANK(Regressions!D82), " ", Regressions!D82)</f>
        <v>815861</v>
      </c>
      <c r="E72" s="380" t="e">
        <f>IF(ISNUMBER(Regressions!E82),ROUND(Regressions!E82, 1), NA())</f>
        <v>#N/A</v>
      </c>
      <c r="F72" s="293" t="e">
        <f>IF(ISNUMBER(Regressions!F82),ROUND(Regressions!F82, 1), NA())</f>
        <v>#N/A</v>
      </c>
      <c r="G72" s="381" t="e">
        <f>IF(ISNUMBER(Regressions!G82),ROUND(Regressions!G82, 1), NA())</f>
        <v>#N/A</v>
      </c>
      <c r="H72" s="382" t="e">
        <f>IF(ISNUMBER(Regressions!H82),ROUND(Regressions!H82, 1), NA())</f>
        <v>#N/A</v>
      </c>
      <c r="I72" s="383" t="e">
        <f>IF(ISNUMBER(Regressions!I82),ROUND(Regressions!I82, 1), NA())</f>
        <v>#N/A</v>
      </c>
      <c r="J72" s="384" t="e">
        <f>IF(ISNUMBER(Regressions!J82),ROUND(Regressions!J82, 1), NA())</f>
        <v>#N/A</v>
      </c>
      <c r="K72" s="293" t="e">
        <f>IF(ISNUMBER(Regressions!K82),ROUND(Regressions!K82, 1), NA())</f>
        <v>#N/A</v>
      </c>
      <c r="L72" s="385" t="e">
        <f>IF(ISNUMBER(Regressions!L82),ROUND(Regressions!L82, 1), NA())</f>
        <v>#N/A</v>
      </c>
      <c r="M72" s="382" t="e">
        <f>IF(ISNUMBER(Regressions!M82),ROUND(Regressions!M82, 1), NA())</f>
        <v>#N/A</v>
      </c>
      <c r="N72" s="386" t="e">
        <f>IF(ISNUMBER(Regressions!N82),ROUND(Regressions!N82, 1), NA())</f>
        <v>#N/A</v>
      </c>
      <c r="O72" s="380" t="e">
        <f>IF(ISNUMBER(Regressions!O82),ROUND(Regressions!O82, 1), NA())</f>
        <v>#N/A</v>
      </c>
      <c r="P72" s="293" t="e">
        <f>IF(ISNUMBER(Regressions!P82),ROUND(Regressions!P82, 1), NA())</f>
        <v>#N/A</v>
      </c>
      <c r="Q72" s="387" t="e">
        <f>IF(ISNUMBER(Regressions!Q82),ROUND(Regressions!Q82, 1), NA())</f>
        <v>#N/A</v>
      </c>
      <c r="R72" s="382" t="e">
        <f>IF(ISNUMBER(Regressions!R82),ROUND(Regressions!R82, 1), NA())</f>
        <v>#N/A</v>
      </c>
      <c r="S72" s="383" t="e">
        <f>IF(ISNUMBER(Regressions!S82),ROUND(Regressions!S82, 1), NA())</f>
        <v>#N/A</v>
      </c>
    </row>
    <row r="73" x14ac:dyDescent="0.2">
      <c r="A73" s="234" t="str">
        <f>IF(ISBLANK(Regressions!A83), " ", Regressions!A83)</f>
        <v>Papua New Guinea</v>
      </c>
      <c r="B73" s="229">
        <f>IF(ISBLANK(Regressions!B83), " ", Regressions!B83)</f>
        <v>2001</v>
      </c>
      <c r="C73" s="232" t="str">
        <f>IF(ISBLANK(Regressions!C83), " ", Regressions!C83)</f>
        <v>Primary</v>
      </c>
      <c r="D73" s="236">
        <f>IF(ISBLANK(Regressions!D83), " ", Regressions!D83)</f>
        <v>833789</v>
      </c>
      <c r="E73" s="380" t="e">
        <f>IF(ISNUMBER(Regressions!E83),ROUND(Regressions!E83, 1), NA())</f>
        <v>#N/A</v>
      </c>
      <c r="F73" s="293" t="e">
        <f>IF(ISNUMBER(Regressions!F83),ROUND(Regressions!F83, 1), NA())</f>
        <v>#N/A</v>
      </c>
      <c r="G73" s="381" t="e">
        <f>IF(ISNUMBER(Regressions!G83),ROUND(Regressions!G83, 1), NA())</f>
        <v>#N/A</v>
      </c>
      <c r="H73" s="382" t="e">
        <f>IF(ISNUMBER(Regressions!H83),ROUND(Regressions!H83, 1), NA())</f>
        <v>#N/A</v>
      </c>
      <c r="I73" s="383" t="e">
        <f>IF(ISNUMBER(Regressions!I83),ROUND(Regressions!I83, 1), NA())</f>
        <v>#N/A</v>
      </c>
      <c r="J73" s="384" t="e">
        <f>IF(ISNUMBER(Regressions!J83),ROUND(Regressions!J83, 1), NA())</f>
        <v>#N/A</v>
      </c>
      <c r="K73" s="293" t="e">
        <f>IF(ISNUMBER(Regressions!K83),ROUND(Regressions!K83, 1), NA())</f>
        <v>#N/A</v>
      </c>
      <c r="L73" s="385" t="e">
        <f>IF(ISNUMBER(Regressions!L83),ROUND(Regressions!L83, 1), NA())</f>
        <v>#N/A</v>
      </c>
      <c r="M73" s="382" t="e">
        <f>IF(ISNUMBER(Regressions!M83),ROUND(Regressions!M83, 1), NA())</f>
        <v>#N/A</v>
      </c>
      <c r="N73" s="386" t="e">
        <f>IF(ISNUMBER(Regressions!N83),ROUND(Regressions!N83, 1), NA())</f>
        <v>#N/A</v>
      </c>
      <c r="O73" s="380" t="e">
        <f>IF(ISNUMBER(Regressions!O83),ROUND(Regressions!O83, 1), NA())</f>
        <v>#N/A</v>
      </c>
      <c r="P73" s="293" t="e">
        <f>IF(ISNUMBER(Regressions!P83),ROUND(Regressions!P83, 1), NA())</f>
        <v>#N/A</v>
      </c>
      <c r="Q73" s="387" t="e">
        <f>IF(ISNUMBER(Regressions!Q83),ROUND(Regressions!Q83, 1), NA())</f>
        <v>#N/A</v>
      </c>
      <c r="R73" s="382" t="e">
        <f>IF(ISNUMBER(Regressions!R83),ROUND(Regressions!R83, 1), NA())</f>
        <v>#N/A</v>
      </c>
      <c r="S73" s="383" t="e">
        <f>IF(ISNUMBER(Regressions!S83),ROUND(Regressions!S83, 1), NA())</f>
        <v>#N/A</v>
      </c>
    </row>
    <row r="74" x14ac:dyDescent="0.2">
      <c r="A74" s="234" t="str">
        <f>IF(ISBLANK(Regressions!A84), " ", Regressions!A84)</f>
        <v>Papua New Guinea</v>
      </c>
      <c r="B74" s="229">
        <f>IF(ISBLANK(Regressions!B84), " ", Regressions!B84)</f>
        <v>2002</v>
      </c>
      <c r="C74" s="232" t="str">
        <f>IF(ISBLANK(Regressions!C84), " ", Regressions!C84)</f>
        <v>Primary</v>
      </c>
      <c r="D74" s="236">
        <f>IF(ISBLANK(Regressions!D84), " ", Regressions!D84)</f>
        <v>854482</v>
      </c>
      <c r="E74" s="380" t="e">
        <f>IF(ISNUMBER(Regressions!E84),ROUND(Regressions!E84, 1), NA())</f>
        <v>#N/A</v>
      </c>
      <c r="F74" s="293" t="e">
        <f>IF(ISNUMBER(Regressions!F84),ROUND(Regressions!F84, 1), NA())</f>
        <v>#N/A</v>
      </c>
      <c r="G74" s="381" t="e">
        <f>IF(ISNUMBER(Regressions!G84),ROUND(Regressions!G84, 1), NA())</f>
        <v>#N/A</v>
      </c>
      <c r="H74" s="382" t="e">
        <f>IF(ISNUMBER(Regressions!H84),ROUND(Regressions!H84, 1), NA())</f>
        <v>#N/A</v>
      </c>
      <c r="I74" s="383" t="e">
        <f>IF(ISNUMBER(Regressions!I84),ROUND(Regressions!I84, 1), NA())</f>
        <v>#N/A</v>
      </c>
      <c r="J74" s="384" t="e">
        <f>IF(ISNUMBER(Regressions!J84),ROUND(Regressions!J84, 1), NA())</f>
        <v>#N/A</v>
      </c>
      <c r="K74" s="293" t="e">
        <f>IF(ISNUMBER(Regressions!K84),ROUND(Regressions!K84, 1), NA())</f>
        <v>#N/A</v>
      </c>
      <c r="L74" s="385" t="e">
        <f>IF(ISNUMBER(Regressions!L84),ROUND(Regressions!L84, 1), NA())</f>
        <v>#N/A</v>
      </c>
      <c r="M74" s="382" t="e">
        <f>IF(ISNUMBER(Regressions!M84),ROUND(Regressions!M84, 1), NA())</f>
        <v>#N/A</v>
      </c>
      <c r="N74" s="386" t="e">
        <f>IF(ISNUMBER(Regressions!N84),ROUND(Regressions!N84, 1), NA())</f>
        <v>#N/A</v>
      </c>
      <c r="O74" s="380" t="e">
        <f>IF(ISNUMBER(Regressions!O84),ROUND(Regressions!O84, 1), NA())</f>
        <v>#N/A</v>
      </c>
      <c r="P74" s="293" t="e">
        <f>IF(ISNUMBER(Regressions!P84),ROUND(Regressions!P84, 1), NA())</f>
        <v>#N/A</v>
      </c>
      <c r="Q74" s="387" t="e">
        <f>IF(ISNUMBER(Regressions!Q84),ROUND(Regressions!Q84, 1), NA())</f>
        <v>#N/A</v>
      </c>
      <c r="R74" s="382" t="e">
        <f>IF(ISNUMBER(Regressions!R84),ROUND(Regressions!R84, 1), NA())</f>
        <v>#N/A</v>
      </c>
      <c r="S74" s="383" t="e">
        <f>IF(ISNUMBER(Regressions!S84),ROUND(Regressions!S84, 1), NA())</f>
        <v>#N/A</v>
      </c>
    </row>
    <row r="75" x14ac:dyDescent="0.2">
      <c r="A75" s="234" t="str">
        <f>IF(ISBLANK(Regressions!A85), " ", Regressions!A85)</f>
        <v>Papua New Guinea</v>
      </c>
      <c r="B75" s="229">
        <f>IF(ISBLANK(Regressions!B85), " ", Regressions!B85)</f>
        <v>2003</v>
      </c>
      <c r="C75" s="232" t="str">
        <f>IF(ISBLANK(Regressions!C85), " ", Regressions!C85)</f>
        <v>Primary</v>
      </c>
      <c r="D75" s="236">
        <f>IF(ISBLANK(Regressions!D85), " ", Regressions!D85)</f>
        <v>877540</v>
      </c>
      <c r="E75" s="380" t="e">
        <f>IF(ISNUMBER(Regressions!E85),ROUND(Regressions!E85, 1), NA())</f>
        <v>#N/A</v>
      </c>
      <c r="F75" s="293" t="e">
        <f>IF(ISNUMBER(Regressions!F85),ROUND(Regressions!F85, 1), NA())</f>
        <v>#N/A</v>
      </c>
      <c r="G75" s="381" t="e">
        <f>IF(ISNUMBER(Regressions!G85),ROUND(Regressions!G85, 1), NA())</f>
        <v>#N/A</v>
      </c>
      <c r="H75" s="382" t="e">
        <f>IF(ISNUMBER(Regressions!H85),ROUND(Regressions!H85, 1), NA())</f>
        <v>#N/A</v>
      </c>
      <c r="I75" s="383" t="e">
        <f>IF(ISNUMBER(Regressions!I85),ROUND(Regressions!I85, 1), NA())</f>
        <v>#N/A</v>
      </c>
      <c r="J75" s="384" t="e">
        <f>IF(ISNUMBER(Regressions!J85),ROUND(Regressions!J85, 1), NA())</f>
        <v>#N/A</v>
      </c>
      <c r="K75" s="293" t="e">
        <f>IF(ISNUMBER(Regressions!K85),ROUND(Regressions!K85, 1), NA())</f>
        <v>#N/A</v>
      </c>
      <c r="L75" s="385" t="e">
        <f>IF(ISNUMBER(Regressions!L85),ROUND(Regressions!L85, 1), NA())</f>
        <v>#N/A</v>
      </c>
      <c r="M75" s="382" t="e">
        <f>IF(ISNUMBER(Regressions!M85),ROUND(Regressions!M85, 1), NA())</f>
        <v>#N/A</v>
      </c>
      <c r="N75" s="386" t="e">
        <f>IF(ISNUMBER(Regressions!N85),ROUND(Regressions!N85, 1), NA())</f>
        <v>#N/A</v>
      </c>
      <c r="O75" s="380" t="e">
        <f>IF(ISNUMBER(Regressions!O85),ROUND(Regressions!O85, 1), NA())</f>
        <v>#N/A</v>
      </c>
      <c r="P75" s="293" t="e">
        <f>IF(ISNUMBER(Regressions!P85),ROUND(Regressions!P85, 1), NA())</f>
        <v>#N/A</v>
      </c>
      <c r="Q75" s="387" t="e">
        <f>IF(ISNUMBER(Regressions!Q85),ROUND(Regressions!Q85, 1), NA())</f>
        <v>#N/A</v>
      </c>
      <c r="R75" s="382" t="e">
        <f>IF(ISNUMBER(Regressions!R85),ROUND(Regressions!R85, 1), NA())</f>
        <v>#N/A</v>
      </c>
      <c r="S75" s="383" t="e">
        <f>IF(ISNUMBER(Regressions!S85),ROUND(Regressions!S85, 1), NA())</f>
        <v>#N/A</v>
      </c>
    </row>
    <row r="76" x14ac:dyDescent="0.2">
      <c r="A76" s="234" t="str">
        <f>IF(ISBLANK(Regressions!A86), " ", Regressions!A86)</f>
        <v>Papua New Guinea</v>
      </c>
      <c r="B76" s="229">
        <f>IF(ISBLANK(Regressions!B86), " ", Regressions!B86)</f>
        <v>2004</v>
      </c>
      <c r="C76" s="232" t="str">
        <f>IF(ISBLANK(Regressions!C86), " ", Regressions!C86)</f>
        <v>Primary</v>
      </c>
      <c r="D76" s="236">
        <f>IF(ISBLANK(Regressions!D86), " ", Regressions!D86)</f>
        <v>902482</v>
      </c>
      <c r="E76" s="380" t="e">
        <f>IF(ISNUMBER(Regressions!E86),ROUND(Regressions!E86, 1), NA())</f>
        <v>#N/A</v>
      </c>
      <c r="F76" s="293" t="e">
        <f>IF(ISNUMBER(Regressions!F86),ROUND(Regressions!F86, 1), NA())</f>
        <v>#N/A</v>
      </c>
      <c r="G76" s="381" t="e">
        <f>IF(ISNUMBER(Regressions!G86),ROUND(Regressions!G86, 1), NA())</f>
        <v>#N/A</v>
      </c>
      <c r="H76" s="382" t="e">
        <f>IF(ISNUMBER(Regressions!H86),ROUND(Regressions!H86, 1), NA())</f>
        <v>#N/A</v>
      </c>
      <c r="I76" s="383" t="e">
        <f>IF(ISNUMBER(Regressions!I86),ROUND(Regressions!I86, 1), NA())</f>
        <v>#N/A</v>
      </c>
      <c r="J76" s="384" t="e">
        <f>IF(ISNUMBER(Regressions!J86),ROUND(Regressions!J86, 1), NA())</f>
        <v>#N/A</v>
      </c>
      <c r="K76" s="293" t="e">
        <f>IF(ISNUMBER(Regressions!K86),ROUND(Regressions!K86, 1), NA())</f>
        <v>#N/A</v>
      </c>
      <c r="L76" s="385" t="e">
        <f>IF(ISNUMBER(Regressions!L86),ROUND(Regressions!L86, 1), NA())</f>
        <v>#N/A</v>
      </c>
      <c r="M76" s="382" t="e">
        <f>IF(ISNUMBER(Regressions!M86),ROUND(Regressions!M86, 1), NA())</f>
        <v>#N/A</v>
      </c>
      <c r="N76" s="386" t="e">
        <f>IF(ISNUMBER(Regressions!N86),ROUND(Regressions!N86, 1), NA())</f>
        <v>#N/A</v>
      </c>
      <c r="O76" s="380" t="e">
        <f>IF(ISNUMBER(Regressions!O86),ROUND(Regressions!O86, 1), NA())</f>
        <v>#N/A</v>
      </c>
      <c r="P76" s="293" t="e">
        <f>IF(ISNUMBER(Regressions!P86),ROUND(Regressions!P86, 1), NA())</f>
        <v>#N/A</v>
      </c>
      <c r="Q76" s="387" t="e">
        <f>IF(ISNUMBER(Regressions!Q86),ROUND(Regressions!Q86, 1), NA())</f>
        <v>#N/A</v>
      </c>
      <c r="R76" s="382" t="e">
        <f>IF(ISNUMBER(Regressions!R86),ROUND(Regressions!R86, 1), NA())</f>
        <v>#N/A</v>
      </c>
      <c r="S76" s="383" t="e">
        <f>IF(ISNUMBER(Regressions!S86),ROUND(Regressions!S86, 1), NA())</f>
        <v>#N/A</v>
      </c>
    </row>
    <row r="77" x14ac:dyDescent="0.2">
      <c r="A77" s="234" t="str">
        <f>IF(ISBLANK(Regressions!A87), " ", Regressions!A87)</f>
        <v>Papua New Guinea</v>
      </c>
      <c r="B77" s="229">
        <f>IF(ISBLANK(Regressions!B87), " ", Regressions!B87)</f>
        <v>2005</v>
      </c>
      <c r="C77" s="232" t="str">
        <f>IF(ISBLANK(Regressions!C87), " ", Regressions!C87)</f>
        <v>Primary</v>
      </c>
      <c r="D77" s="236">
        <f>IF(ISBLANK(Regressions!D87), " ", Regressions!D87)</f>
        <v>928789</v>
      </c>
      <c r="E77" s="380" t="e">
        <f>IF(ISNUMBER(Regressions!E87),ROUND(Regressions!E87, 1), NA())</f>
        <v>#N/A</v>
      </c>
      <c r="F77" s="293" t="e">
        <f>IF(ISNUMBER(Regressions!F87),ROUND(Regressions!F87, 1), NA())</f>
        <v>#N/A</v>
      </c>
      <c r="G77" s="381" t="e">
        <f>IF(ISNUMBER(Regressions!G87),ROUND(Regressions!G87, 1), NA())</f>
        <v>#N/A</v>
      </c>
      <c r="H77" s="382" t="e">
        <f>IF(ISNUMBER(Regressions!H87),ROUND(Regressions!H87, 1), NA())</f>
        <v>#N/A</v>
      </c>
      <c r="I77" s="383" t="e">
        <f>IF(ISNUMBER(Regressions!I87),ROUND(Regressions!I87, 1), NA())</f>
        <v>#N/A</v>
      </c>
      <c r="J77" s="384" t="e">
        <f>IF(ISNUMBER(Regressions!J87),ROUND(Regressions!J87, 1), NA())</f>
        <v>#N/A</v>
      </c>
      <c r="K77" s="293" t="e">
        <f>IF(ISNUMBER(Regressions!K87),ROUND(Regressions!K87, 1), NA())</f>
        <v>#N/A</v>
      </c>
      <c r="L77" s="385" t="e">
        <f>IF(ISNUMBER(Regressions!L87),ROUND(Regressions!L87, 1), NA())</f>
        <v>#N/A</v>
      </c>
      <c r="M77" s="382" t="e">
        <f>IF(ISNUMBER(Regressions!M87),ROUND(Regressions!M87, 1), NA())</f>
        <v>#N/A</v>
      </c>
      <c r="N77" s="386" t="e">
        <f>IF(ISNUMBER(Regressions!N87),ROUND(Regressions!N87, 1), NA())</f>
        <v>#N/A</v>
      </c>
      <c r="O77" s="380" t="e">
        <f>IF(ISNUMBER(Regressions!O87),ROUND(Regressions!O87, 1), NA())</f>
        <v>#N/A</v>
      </c>
      <c r="P77" s="293" t="e">
        <f>IF(ISNUMBER(Regressions!P87),ROUND(Regressions!P87, 1), NA())</f>
        <v>#N/A</v>
      </c>
      <c r="Q77" s="387" t="e">
        <f>IF(ISNUMBER(Regressions!Q87),ROUND(Regressions!Q87, 1), NA())</f>
        <v>#N/A</v>
      </c>
      <c r="R77" s="382" t="e">
        <f>IF(ISNUMBER(Regressions!R87),ROUND(Regressions!R87, 1), NA())</f>
        <v>#N/A</v>
      </c>
      <c r="S77" s="383" t="e">
        <f>IF(ISNUMBER(Regressions!S87),ROUND(Regressions!S87, 1), NA())</f>
        <v>#N/A</v>
      </c>
    </row>
    <row r="78" x14ac:dyDescent="0.2">
      <c r="A78" s="234" t="str">
        <f>IF(ISBLANK(Regressions!A88), " ", Regressions!A88)</f>
        <v>Papua New Guinea</v>
      </c>
      <c r="B78" s="229">
        <f>IF(ISBLANK(Regressions!B88), " ", Regressions!B88)</f>
        <v>2006</v>
      </c>
      <c r="C78" s="232" t="str">
        <f>IF(ISBLANK(Regressions!C88), " ", Regressions!C88)</f>
        <v>Primary</v>
      </c>
      <c r="D78" s="236">
        <f>IF(ISBLANK(Regressions!D88), " ", Regressions!D88)</f>
        <v>956606</v>
      </c>
      <c r="E78" s="380" t="e">
        <f>IF(ISNUMBER(Regressions!E88),ROUND(Regressions!E88, 1), NA())</f>
        <v>#N/A</v>
      </c>
      <c r="F78" s="293" t="e">
        <f>IF(ISNUMBER(Regressions!F88),ROUND(Regressions!F88, 1), NA())</f>
        <v>#N/A</v>
      </c>
      <c r="G78" s="381" t="e">
        <f>IF(ISNUMBER(Regressions!G88),ROUND(Regressions!G88, 1), NA())</f>
        <v>#N/A</v>
      </c>
      <c r="H78" s="382" t="e">
        <f>IF(ISNUMBER(Regressions!H88),ROUND(Regressions!H88, 1), NA())</f>
        <v>#N/A</v>
      </c>
      <c r="I78" s="383" t="e">
        <f>IF(ISNUMBER(Regressions!I88),ROUND(Regressions!I88, 1), NA())</f>
        <v>#N/A</v>
      </c>
      <c r="J78" s="384" t="e">
        <f>IF(ISNUMBER(Regressions!J88),ROUND(Regressions!J88, 1), NA())</f>
        <v>#N/A</v>
      </c>
      <c r="K78" s="293" t="e">
        <f>IF(ISNUMBER(Regressions!K88),ROUND(Regressions!K88, 1), NA())</f>
        <v>#N/A</v>
      </c>
      <c r="L78" s="385" t="e">
        <f>IF(ISNUMBER(Regressions!L88),ROUND(Regressions!L88, 1), NA())</f>
        <v>#N/A</v>
      </c>
      <c r="M78" s="382" t="e">
        <f>IF(ISNUMBER(Regressions!M88),ROUND(Regressions!M88, 1), NA())</f>
        <v>#N/A</v>
      </c>
      <c r="N78" s="386" t="e">
        <f>IF(ISNUMBER(Regressions!N88),ROUND(Regressions!N88, 1), NA())</f>
        <v>#N/A</v>
      </c>
      <c r="O78" s="380" t="e">
        <f>IF(ISNUMBER(Regressions!O88),ROUND(Regressions!O88, 1), NA())</f>
        <v>#N/A</v>
      </c>
      <c r="P78" s="293" t="e">
        <f>IF(ISNUMBER(Regressions!P88),ROUND(Regressions!P88, 1), NA())</f>
        <v>#N/A</v>
      </c>
      <c r="Q78" s="387" t="e">
        <f>IF(ISNUMBER(Regressions!Q88),ROUND(Regressions!Q88, 1), NA())</f>
        <v>#N/A</v>
      </c>
      <c r="R78" s="382" t="e">
        <f>IF(ISNUMBER(Regressions!R88),ROUND(Regressions!R88, 1), NA())</f>
        <v>#N/A</v>
      </c>
      <c r="S78" s="383" t="e">
        <f>IF(ISNUMBER(Regressions!S88),ROUND(Regressions!S88, 1), NA())</f>
        <v>#N/A</v>
      </c>
    </row>
    <row r="79" x14ac:dyDescent="0.2">
      <c r="A79" s="234" t="str">
        <f>IF(ISBLANK(Regressions!A89), " ", Regressions!A89)</f>
        <v>Papua New Guinea</v>
      </c>
      <c r="B79" s="229">
        <f>IF(ISBLANK(Regressions!B89), " ", Regressions!B89)</f>
        <v>2007</v>
      </c>
      <c r="C79" s="232" t="str">
        <f>IF(ISBLANK(Regressions!C89), " ", Regressions!C89)</f>
        <v>Primary</v>
      </c>
      <c r="D79" s="236">
        <f>IF(ISBLANK(Regressions!D89), " ", Regressions!D89)</f>
        <v>983079</v>
      </c>
      <c r="E79" s="380" t="e">
        <f>IF(ISNUMBER(Regressions!E89),ROUND(Regressions!E89, 1), NA())</f>
        <v>#N/A</v>
      </c>
      <c r="F79" s="293" t="e">
        <f>IF(ISNUMBER(Regressions!F89),ROUND(Regressions!F89, 1), NA())</f>
        <v>#N/A</v>
      </c>
      <c r="G79" s="381" t="e">
        <f>IF(ISNUMBER(Regressions!G89),ROUND(Regressions!G89, 1), NA())</f>
        <v>#N/A</v>
      </c>
      <c r="H79" s="382" t="e">
        <f>IF(ISNUMBER(Regressions!H89),ROUND(Regressions!H89, 1), NA())</f>
        <v>#N/A</v>
      </c>
      <c r="I79" s="383" t="e">
        <f>IF(ISNUMBER(Regressions!I89),ROUND(Regressions!I89, 1), NA())</f>
        <v>#N/A</v>
      </c>
      <c r="J79" s="384" t="e">
        <f>IF(ISNUMBER(Regressions!J89),ROUND(Regressions!J89, 1), NA())</f>
        <v>#N/A</v>
      </c>
      <c r="K79" s="293" t="e">
        <f>IF(ISNUMBER(Regressions!K89),ROUND(Regressions!K89, 1), NA())</f>
        <v>#N/A</v>
      </c>
      <c r="L79" s="385" t="e">
        <f>IF(ISNUMBER(Regressions!L89),ROUND(Regressions!L89, 1), NA())</f>
        <v>#N/A</v>
      </c>
      <c r="M79" s="382" t="e">
        <f>IF(ISNUMBER(Regressions!M89),ROUND(Regressions!M89, 1), NA())</f>
        <v>#N/A</v>
      </c>
      <c r="N79" s="386" t="e">
        <f>IF(ISNUMBER(Regressions!N89),ROUND(Regressions!N89, 1), NA())</f>
        <v>#N/A</v>
      </c>
      <c r="O79" s="380" t="e">
        <f>IF(ISNUMBER(Regressions!O89),ROUND(Regressions!O89, 1), NA())</f>
        <v>#N/A</v>
      </c>
      <c r="P79" s="293" t="e">
        <f>IF(ISNUMBER(Regressions!P89),ROUND(Regressions!P89, 1), NA())</f>
        <v>#N/A</v>
      </c>
      <c r="Q79" s="387" t="e">
        <f>IF(ISNUMBER(Regressions!Q89),ROUND(Regressions!Q89, 1), NA())</f>
        <v>#N/A</v>
      </c>
      <c r="R79" s="382" t="e">
        <f>IF(ISNUMBER(Regressions!R89),ROUND(Regressions!R89, 1), NA())</f>
        <v>#N/A</v>
      </c>
      <c r="S79" s="383" t="e">
        <f>IF(ISNUMBER(Regressions!S89),ROUND(Regressions!S89, 1), NA())</f>
        <v>#N/A</v>
      </c>
    </row>
    <row r="80" x14ac:dyDescent="0.2">
      <c r="A80" s="234" t="str">
        <f>IF(ISBLANK(Regressions!A90), " ", Regressions!A90)</f>
        <v>Papua New Guinea</v>
      </c>
      <c r="B80" s="229">
        <f>IF(ISBLANK(Regressions!B90), " ", Regressions!B90)</f>
        <v>2008</v>
      </c>
      <c r="C80" s="232" t="str">
        <f>IF(ISBLANK(Regressions!C90), " ", Regressions!C90)</f>
        <v>Primary</v>
      </c>
      <c r="D80" s="236">
        <f>IF(ISBLANK(Regressions!D90), " ", Regressions!D90)</f>
        <v>1006952</v>
      </c>
      <c r="E80" s="380" t="e">
        <f>IF(ISNUMBER(Regressions!E90),ROUND(Regressions!E90, 1), NA())</f>
        <v>#N/A</v>
      </c>
      <c r="F80" s="293" t="e">
        <f>IF(ISNUMBER(Regressions!F90),ROUND(Regressions!F90, 1), NA())</f>
        <v>#N/A</v>
      </c>
      <c r="G80" s="381" t="e">
        <f>IF(ISNUMBER(Regressions!G90),ROUND(Regressions!G90, 1), NA())</f>
        <v>#N/A</v>
      </c>
      <c r="H80" s="382" t="e">
        <f>IF(ISNUMBER(Regressions!H90),ROUND(Regressions!H90, 1), NA())</f>
        <v>#N/A</v>
      </c>
      <c r="I80" s="383" t="e">
        <f>IF(ISNUMBER(Regressions!I90),ROUND(Regressions!I90, 1), NA())</f>
        <v>#N/A</v>
      </c>
      <c r="J80" s="384" t="e">
        <f>IF(ISNUMBER(Regressions!J90),ROUND(Regressions!J90, 1), NA())</f>
        <v>#N/A</v>
      </c>
      <c r="K80" s="293" t="e">
        <f>IF(ISNUMBER(Regressions!K90),ROUND(Regressions!K90, 1), NA())</f>
        <v>#N/A</v>
      </c>
      <c r="L80" s="385" t="e">
        <f>IF(ISNUMBER(Regressions!L90),ROUND(Regressions!L90, 1), NA())</f>
        <v>#N/A</v>
      </c>
      <c r="M80" s="382" t="e">
        <f>IF(ISNUMBER(Regressions!M90),ROUND(Regressions!M90, 1), NA())</f>
        <v>#N/A</v>
      </c>
      <c r="N80" s="386" t="e">
        <f>IF(ISNUMBER(Regressions!N90),ROUND(Regressions!N90, 1), NA())</f>
        <v>#N/A</v>
      </c>
      <c r="O80" s="380" t="e">
        <f>IF(ISNUMBER(Regressions!O90),ROUND(Regressions!O90, 1), NA())</f>
        <v>#N/A</v>
      </c>
      <c r="P80" s="293" t="e">
        <f>IF(ISNUMBER(Regressions!P90),ROUND(Regressions!P90, 1), NA())</f>
        <v>#N/A</v>
      </c>
      <c r="Q80" s="387" t="e">
        <f>IF(ISNUMBER(Regressions!Q90),ROUND(Regressions!Q90, 1), NA())</f>
        <v>#N/A</v>
      </c>
      <c r="R80" s="382" t="e">
        <f>IF(ISNUMBER(Regressions!R90),ROUND(Regressions!R90, 1), NA())</f>
        <v>#N/A</v>
      </c>
      <c r="S80" s="383" t="e">
        <f>IF(ISNUMBER(Regressions!S90),ROUND(Regressions!S90, 1), NA())</f>
        <v>#N/A</v>
      </c>
    </row>
    <row r="81" x14ac:dyDescent="0.2">
      <c r="A81" s="234" t="str">
        <f>IF(ISBLANK(Regressions!A91), " ", Regressions!A91)</f>
        <v>Papua New Guinea</v>
      </c>
      <c r="B81" s="229">
        <f>IF(ISBLANK(Regressions!B91), " ", Regressions!B91)</f>
        <v>2009</v>
      </c>
      <c r="C81" s="232" t="str">
        <f>IF(ISBLANK(Regressions!C91), " ", Regressions!C91)</f>
        <v>Primary</v>
      </c>
      <c r="D81" s="236">
        <f>IF(ISBLANK(Regressions!D91), " ", Regressions!D91)</f>
        <v>1027970</v>
      </c>
      <c r="E81" s="380" t="e">
        <f>IF(ISNUMBER(Regressions!E91),ROUND(Regressions!E91, 1), NA())</f>
        <v>#N/A</v>
      </c>
      <c r="F81" s="293" t="e">
        <f>IF(ISNUMBER(Regressions!F91),ROUND(Regressions!F91, 1), NA())</f>
        <v>#N/A</v>
      </c>
      <c r="G81" s="381" t="e">
        <f>IF(ISNUMBER(Regressions!G91),ROUND(Regressions!G91, 1), NA())</f>
        <v>#N/A</v>
      </c>
      <c r="H81" s="382" t="e">
        <f>IF(ISNUMBER(Regressions!H91),ROUND(Regressions!H91, 1), NA())</f>
        <v>#N/A</v>
      </c>
      <c r="I81" s="383" t="e">
        <f>IF(ISNUMBER(Regressions!I91),ROUND(Regressions!I91, 1), NA())</f>
        <v>#N/A</v>
      </c>
      <c r="J81" s="384" t="e">
        <f>IF(ISNUMBER(Regressions!J91),ROUND(Regressions!J91, 1), NA())</f>
        <v>#N/A</v>
      </c>
      <c r="K81" s="293" t="e">
        <f>IF(ISNUMBER(Regressions!K91),ROUND(Regressions!K91, 1), NA())</f>
        <v>#N/A</v>
      </c>
      <c r="L81" s="385" t="e">
        <f>IF(ISNUMBER(Regressions!L91),ROUND(Regressions!L91, 1), NA())</f>
        <v>#N/A</v>
      </c>
      <c r="M81" s="382" t="e">
        <f>IF(ISNUMBER(Regressions!M91),ROUND(Regressions!M91, 1), NA())</f>
        <v>#N/A</v>
      </c>
      <c r="N81" s="386" t="e">
        <f>IF(ISNUMBER(Regressions!N91),ROUND(Regressions!N91, 1), NA())</f>
        <v>#N/A</v>
      </c>
      <c r="O81" s="380" t="e">
        <f>IF(ISNUMBER(Regressions!O91),ROUND(Regressions!O91, 1), NA())</f>
        <v>#N/A</v>
      </c>
      <c r="P81" s="293" t="e">
        <f>IF(ISNUMBER(Regressions!P91),ROUND(Regressions!P91, 1), NA())</f>
        <v>#N/A</v>
      </c>
      <c r="Q81" s="387" t="e">
        <f>IF(ISNUMBER(Regressions!Q91),ROUND(Regressions!Q91, 1), NA())</f>
        <v>#N/A</v>
      </c>
      <c r="R81" s="382" t="e">
        <f>IF(ISNUMBER(Regressions!R91),ROUND(Regressions!R91, 1), NA())</f>
        <v>#N/A</v>
      </c>
      <c r="S81" s="383" t="e">
        <f>IF(ISNUMBER(Regressions!S91),ROUND(Regressions!S91, 1), NA())</f>
        <v>#N/A</v>
      </c>
    </row>
    <row r="82" x14ac:dyDescent="0.2">
      <c r="A82" s="234" t="str">
        <f>IF(ISBLANK(Regressions!A92), " ", Regressions!A92)</f>
        <v>Papua New Guinea</v>
      </c>
      <c r="B82" s="229">
        <f>IF(ISBLANK(Regressions!B92), " ", Regressions!B92)</f>
        <v>2010</v>
      </c>
      <c r="C82" s="232" t="str">
        <f>IF(ISBLANK(Regressions!C92), " ", Regressions!C92)</f>
        <v>Primary</v>
      </c>
      <c r="D82" s="236">
        <f>IF(ISBLANK(Regressions!D92), " ", Regressions!D92)</f>
        <v>1045738</v>
      </c>
      <c r="E82" s="380" t="e">
        <f>IF(ISNUMBER(Regressions!E92),ROUND(Regressions!E92, 1), NA())</f>
        <v>#N/A</v>
      </c>
      <c r="F82" s="293" t="e">
        <f>IF(ISNUMBER(Regressions!F92),ROUND(Regressions!F92, 1), NA())</f>
        <v>#N/A</v>
      </c>
      <c r="G82" s="381" t="e">
        <f>IF(ISNUMBER(Regressions!G92),ROUND(Regressions!G92, 1), NA())</f>
        <v>#N/A</v>
      </c>
      <c r="H82" s="382" t="e">
        <f>IF(ISNUMBER(Regressions!H92),ROUND(Regressions!H92, 1), NA())</f>
        <v>#N/A</v>
      </c>
      <c r="I82" s="383" t="e">
        <f>IF(ISNUMBER(Regressions!I92),ROUND(Regressions!I92, 1), NA())</f>
        <v>#N/A</v>
      </c>
      <c r="J82" s="384" t="e">
        <f>IF(ISNUMBER(Regressions!J92),ROUND(Regressions!J92, 1), NA())</f>
        <v>#N/A</v>
      </c>
      <c r="K82" s="293" t="e">
        <f>IF(ISNUMBER(Regressions!K92),ROUND(Regressions!K92, 1), NA())</f>
        <v>#N/A</v>
      </c>
      <c r="L82" s="385" t="e">
        <f>IF(ISNUMBER(Regressions!L92),ROUND(Regressions!L92, 1), NA())</f>
        <v>#N/A</v>
      </c>
      <c r="M82" s="382" t="e">
        <f>IF(ISNUMBER(Regressions!M92),ROUND(Regressions!M92, 1), NA())</f>
        <v>#N/A</v>
      </c>
      <c r="N82" s="386" t="e">
        <f>IF(ISNUMBER(Regressions!N92),ROUND(Regressions!N92, 1), NA())</f>
        <v>#N/A</v>
      </c>
      <c r="O82" s="380">
        <f>IF(ISNUMBER(Regressions!O92),ROUND(Regressions!O92, 1), NA())</f>
        <v>56.8</v>
      </c>
      <c r="P82" s="293">
        <f>IF(ISNUMBER(Regressions!P92),ROUND(Regressions!P92, 1), NA())</f>
        <v>52.9</v>
      </c>
      <c r="Q82" s="387">
        <f>IF(ISNUMBER(Regressions!Q92),ROUND(Regressions!Q92, 1), NA())</f>
        <v>10.199999999999999</v>
      </c>
      <c r="R82" s="382">
        <f>IF(ISNUMBER(Regressions!R92),ROUND(Regressions!R92, 1), NA())</f>
        <v>42.7</v>
      </c>
      <c r="S82" s="383">
        <f>IF(ISNUMBER(Regressions!S92),ROUND(Regressions!S92, 1), NA())</f>
        <v>47.1</v>
      </c>
    </row>
    <row r="83" x14ac:dyDescent="0.2">
      <c r="A83" s="234" t="str">
        <f>IF(ISBLANK(Regressions!A93), " ", Regressions!A93)</f>
        <v>Papua New Guinea</v>
      </c>
      <c r="B83" s="229">
        <f>IF(ISBLANK(Regressions!B93), " ", Regressions!B93)</f>
        <v>2011</v>
      </c>
      <c r="C83" s="232" t="str">
        <f>IF(ISBLANK(Regressions!C93), " ", Regressions!C93)</f>
        <v>Primary</v>
      </c>
      <c r="D83" s="236">
        <f>IF(ISBLANK(Regressions!D93), " ", Regressions!D93)</f>
        <v>1062729</v>
      </c>
      <c r="E83" s="380" t="e">
        <f>IF(ISNUMBER(Regressions!E93),ROUND(Regressions!E93, 1), NA())</f>
        <v>#N/A</v>
      </c>
      <c r="F83" s="293" t="e">
        <f>IF(ISNUMBER(Regressions!F93),ROUND(Regressions!F93, 1), NA())</f>
        <v>#N/A</v>
      </c>
      <c r="G83" s="381" t="e">
        <f>IF(ISNUMBER(Regressions!G93),ROUND(Regressions!G93, 1), NA())</f>
        <v>#N/A</v>
      </c>
      <c r="H83" s="382" t="e">
        <f>IF(ISNUMBER(Regressions!H93),ROUND(Regressions!H93, 1), NA())</f>
        <v>#N/A</v>
      </c>
      <c r="I83" s="383" t="e">
        <f>IF(ISNUMBER(Regressions!I93),ROUND(Regressions!I93, 1), NA())</f>
        <v>#N/A</v>
      </c>
      <c r="J83" s="384" t="e">
        <f>IF(ISNUMBER(Regressions!J93),ROUND(Regressions!J93, 1), NA())</f>
        <v>#N/A</v>
      </c>
      <c r="K83" s="293" t="e">
        <f>IF(ISNUMBER(Regressions!K93),ROUND(Regressions!K93, 1), NA())</f>
        <v>#N/A</v>
      </c>
      <c r="L83" s="385" t="e">
        <f>IF(ISNUMBER(Regressions!L93),ROUND(Regressions!L93, 1), NA())</f>
        <v>#N/A</v>
      </c>
      <c r="M83" s="382" t="e">
        <f>IF(ISNUMBER(Regressions!M93),ROUND(Regressions!M93, 1), NA())</f>
        <v>#N/A</v>
      </c>
      <c r="N83" s="386" t="e">
        <f>IF(ISNUMBER(Regressions!N93),ROUND(Regressions!N93, 1), NA())</f>
        <v>#N/A</v>
      </c>
      <c r="O83" s="380">
        <f>IF(ISNUMBER(Regressions!O93),ROUND(Regressions!O93, 1), NA())</f>
        <v>56.8</v>
      </c>
      <c r="P83" s="293">
        <f>IF(ISNUMBER(Regressions!P93),ROUND(Regressions!P93, 1), NA())</f>
        <v>52.9</v>
      </c>
      <c r="Q83" s="387">
        <f>IF(ISNUMBER(Regressions!Q93),ROUND(Regressions!Q93, 1), NA())</f>
        <v>10.199999999999999</v>
      </c>
      <c r="R83" s="382">
        <f>IF(ISNUMBER(Regressions!R93),ROUND(Regressions!R93, 1), NA())</f>
        <v>42.7</v>
      </c>
      <c r="S83" s="383">
        <f>IF(ISNUMBER(Regressions!S93),ROUND(Regressions!S93, 1), NA())</f>
        <v>47.1</v>
      </c>
    </row>
    <row r="84" x14ac:dyDescent="0.2">
      <c r="A84" s="234" t="str">
        <f>IF(ISBLANK(Regressions!A94), " ", Regressions!A94)</f>
        <v>Papua New Guinea</v>
      </c>
      <c r="B84" s="229">
        <f>IF(ISBLANK(Regressions!B94), " ", Regressions!B94)</f>
        <v>2012</v>
      </c>
      <c r="C84" s="232" t="str">
        <f>IF(ISBLANK(Regressions!C94), " ", Regressions!C94)</f>
        <v>Primary</v>
      </c>
      <c r="D84" s="236">
        <f>IF(ISBLANK(Regressions!D94), " ", Regressions!D94)</f>
        <v>1269197</v>
      </c>
      <c r="E84" s="380" t="e">
        <f>IF(ISNUMBER(Regressions!E94),ROUND(Regressions!E94, 1), NA())</f>
        <v>#N/A</v>
      </c>
      <c r="F84" s="293" t="e">
        <f>IF(ISNUMBER(Regressions!F94),ROUND(Regressions!F94, 1), NA())</f>
        <v>#N/A</v>
      </c>
      <c r="G84" s="381" t="e">
        <f>IF(ISNUMBER(Regressions!G94),ROUND(Regressions!G94, 1), NA())</f>
        <v>#N/A</v>
      </c>
      <c r="H84" s="382" t="e">
        <f>IF(ISNUMBER(Regressions!H94),ROUND(Regressions!H94, 1), NA())</f>
        <v>#N/A</v>
      </c>
      <c r="I84" s="383" t="e">
        <f>IF(ISNUMBER(Regressions!I94),ROUND(Regressions!I94, 1), NA())</f>
        <v>#N/A</v>
      </c>
      <c r="J84" s="384" t="e">
        <f>IF(ISNUMBER(Regressions!J94),ROUND(Regressions!J94, 1), NA())</f>
        <v>#N/A</v>
      </c>
      <c r="K84" s="293" t="e">
        <f>IF(ISNUMBER(Regressions!K94),ROUND(Regressions!K94, 1), NA())</f>
        <v>#N/A</v>
      </c>
      <c r="L84" s="385" t="e">
        <f>IF(ISNUMBER(Regressions!L94),ROUND(Regressions!L94, 1), NA())</f>
        <v>#N/A</v>
      </c>
      <c r="M84" s="382" t="e">
        <f>IF(ISNUMBER(Regressions!M94),ROUND(Regressions!M94, 1), NA())</f>
        <v>#N/A</v>
      </c>
      <c r="N84" s="386" t="e">
        <f>IF(ISNUMBER(Regressions!N94),ROUND(Regressions!N94, 1), NA())</f>
        <v>#N/A</v>
      </c>
      <c r="O84" s="380">
        <f>IF(ISNUMBER(Regressions!O94),ROUND(Regressions!O94, 1), NA())</f>
        <v>56.8</v>
      </c>
      <c r="P84" s="293">
        <f>IF(ISNUMBER(Regressions!P94),ROUND(Regressions!P94, 1), NA())</f>
        <v>52.9</v>
      </c>
      <c r="Q84" s="387">
        <f>IF(ISNUMBER(Regressions!Q94),ROUND(Regressions!Q94, 1), NA())</f>
        <v>10.199999999999999</v>
      </c>
      <c r="R84" s="382">
        <f>IF(ISNUMBER(Regressions!R94),ROUND(Regressions!R94, 1), NA())</f>
        <v>42.7</v>
      </c>
      <c r="S84" s="383">
        <f>IF(ISNUMBER(Regressions!S94),ROUND(Regressions!S94, 1), NA())</f>
        <v>47.1</v>
      </c>
    </row>
    <row r="85" x14ac:dyDescent="0.2">
      <c r="A85" s="234" t="str">
        <f>IF(ISBLANK(Regressions!A95), " ", Regressions!A95)</f>
        <v>Papua New Guinea</v>
      </c>
      <c r="B85" s="229">
        <f>IF(ISBLANK(Regressions!B95), " ", Regressions!B95)</f>
        <v>2013</v>
      </c>
      <c r="C85" s="232" t="str">
        <f>IF(ISBLANK(Regressions!C95), " ", Regressions!C95)</f>
        <v>Primary</v>
      </c>
      <c r="D85" s="236">
        <f>IF(ISBLANK(Regressions!D95), " ", Regressions!D95)</f>
        <v>1288273</v>
      </c>
      <c r="E85" s="380">
        <f>IF(ISNUMBER(Regressions!E95),ROUND(Regressions!E95, 1), NA())</f>
        <v>83.9</v>
      </c>
      <c r="F85" s="293">
        <f>IF(ISNUMBER(Regressions!F95),ROUND(Regressions!F95, 1), NA())</f>
        <v>51.2</v>
      </c>
      <c r="G85" s="381">
        <f>IF(ISNUMBER(Regressions!G95),ROUND(Regressions!G95, 1), NA())</f>
        <v>45.8</v>
      </c>
      <c r="H85" s="382">
        <f>IF(ISNUMBER(Regressions!H95),ROUND(Regressions!H95, 1), NA())</f>
        <v>5.5</v>
      </c>
      <c r="I85" s="383">
        <f>IF(ISNUMBER(Regressions!I95),ROUND(Regressions!I95, 1), NA())</f>
        <v>48.8</v>
      </c>
      <c r="J85" s="384">
        <f>IF(ISNUMBER(Regressions!J95),ROUND(Regressions!J95, 1), NA())</f>
        <v>96.7</v>
      </c>
      <c r="K85" s="293">
        <f>IF(ISNUMBER(Regressions!K95),ROUND(Regressions!K95, 1), NA())</f>
        <v>60.7</v>
      </c>
      <c r="L85" s="385">
        <f>IF(ISNUMBER(Regressions!L95),ROUND(Regressions!L95, 1), NA())</f>
        <v>44.3</v>
      </c>
      <c r="M85" s="382">
        <f>IF(ISNUMBER(Regressions!M95),ROUND(Regressions!M95, 1), NA())</f>
        <v>16.399999999999999</v>
      </c>
      <c r="N85" s="386">
        <f>IF(ISNUMBER(Regressions!N95),ROUND(Regressions!N95, 1), NA())</f>
        <v>39.299999999999997</v>
      </c>
      <c r="O85" s="380">
        <f>IF(ISNUMBER(Regressions!O95),ROUND(Regressions!O95, 1), NA())</f>
        <v>56.8</v>
      </c>
      <c r="P85" s="293">
        <f>IF(ISNUMBER(Regressions!P95),ROUND(Regressions!P95, 1), NA())</f>
        <v>52.9</v>
      </c>
      <c r="Q85" s="387">
        <f>IF(ISNUMBER(Regressions!Q95),ROUND(Regressions!Q95, 1), NA())</f>
        <v>10.199999999999999</v>
      </c>
      <c r="R85" s="382">
        <f>IF(ISNUMBER(Regressions!R95),ROUND(Regressions!R95, 1), NA())</f>
        <v>42.7</v>
      </c>
      <c r="S85" s="383">
        <f>IF(ISNUMBER(Regressions!S95),ROUND(Regressions!S95, 1), NA())</f>
        <v>47.1</v>
      </c>
    </row>
    <row r="86" x14ac:dyDescent="0.2">
      <c r="A86" s="234" t="str">
        <f>IF(ISBLANK(Regressions!A96), " ", Regressions!A96)</f>
        <v>Papua New Guinea</v>
      </c>
      <c r="B86" s="229">
        <f>IF(ISBLANK(Regressions!B96), " ", Regressions!B96)</f>
        <v>2014</v>
      </c>
      <c r="C86" s="232" t="str">
        <f>IF(ISBLANK(Regressions!C96), " ", Regressions!C96)</f>
        <v>Primary</v>
      </c>
      <c r="D86" s="236">
        <f>IF(ISBLANK(Regressions!D96), " ", Regressions!D96)</f>
        <v>1306525</v>
      </c>
      <c r="E86" s="380">
        <f>IF(ISNUMBER(Regressions!E96),ROUND(Regressions!E96, 1), NA())</f>
        <v>83.9</v>
      </c>
      <c r="F86" s="293">
        <f>IF(ISNUMBER(Regressions!F96),ROUND(Regressions!F96, 1), NA())</f>
        <v>51.2</v>
      </c>
      <c r="G86" s="381">
        <f>IF(ISNUMBER(Regressions!G96),ROUND(Regressions!G96, 1), NA())</f>
        <v>45.8</v>
      </c>
      <c r="H86" s="382">
        <f>IF(ISNUMBER(Regressions!H96),ROUND(Regressions!H96, 1), NA())</f>
        <v>5.5</v>
      </c>
      <c r="I86" s="383">
        <f>IF(ISNUMBER(Regressions!I96),ROUND(Regressions!I96, 1), NA())</f>
        <v>48.8</v>
      </c>
      <c r="J86" s="384">
        <f>IF(ISNUMBER(Regressions!J96),ROUND(Regressions!J96, 1), NA())</f>
        <v>96.7</v>
      </c>
      <c r="K86" s="293">
        <f>IF(ISNUMBER(Regressions!K96),ROUND(Regressions!K96, 1), NA())</f>
        <v>60.7</v>
      </c>
      <c r="L86" s="385">
        <f>IF(ISNUMBER(Regressions!L96),ROUND(Regressions!L96, 1), NA())</f>
        <v>44.3</v>
      </c>
      <c r="M86" s="382">
        <f>IF(ISNUMBER(Regressions!M96),ROUND(Regressions!M96, 1), NA())</f>
        <v>16.399999999999999</v>
      </c>
      <c r="N86" s="386">
        <f>IF(ISNUMBER(Regressions!N96),ROUND(Regressions!N96, 1), NA())</f>
        <v>39.299999999999997</v>
      </c>
      <c r="O86" s="380">
        <f>IF(ISNUMBER(Regressions!O96),ROUND(Regressions!O96, 1), NA())</f>
        <v>56.8</v>
      </c>
      <c r="P86" s="293">
        <f>IF(ISNUMBER(Regressions!P96),ROUND(Regressions!P96, 1), NA())</f>
        <v>52.9</v>
      </c>
      <c r="Q86" s="387">
        <f>IF(ISNUMBER(Regressions!Q96),ROUND(Regressions!Q96, 1), NA())</f>
        <v>10.199999999999999</v>
      </c>
      <c r="R86" s="382">
        <f>IF(ISNUMBER(Regressions!R96),ROUND(Regressions!R96, 1), NA())</f>
        <v>42.7</v>
      </c>
      <c r="S86" s="383">
        <f>IF(ISNUMBER(Regressions!S96),ROUND(Regressions!S96, 1), NA())</f>
        <v>47.1</v>
      </c>
    </row>
    <row r="87" x14ac:dyDescent="0.2">
      <c r="A87" s="234" t="str">
        <f>IF(ISBLANK(Regressions!A97), " ", Regressions!A97)</f>
        <v>Papua New Guinea</v>
      </c>
      <c r="B87" s="229">
        <f>IF(ISBLANK(Regressions!B97), " ", Regressions!B97)</f>
        <v>2015</v>
      </c>
      <c r="C87" s="232" t="str">
        <f>IF(ISBLANK(Regressions!C97), " ", Regressions!C97)</f>
        <v>Primary</v>
      </c>
      <c r="D87" s="236">
        <f>IF(ISBLANK(Regressions!D97), " ", Regressions!D97)</f>
        <v>1323408</v>
      </c>
      <c r="E87" s="380">
        <f>IF(ISNUMBER(Regressions!E97),ROUND(Regressions!E97, 1), NA())</f>
        <v>83.9</v>
      </c>
      <c r="F87" s="293">
        <f>IF(ISNUMBER(Regressions!F97),ROUND(Regressions!F97, 1), NA())</f>
        <v>51.2</v>
      </c>
      <c r="G87" s="381">
        <f>IF(ISNUMBER(Regressions!G97),ROUND(Regressions!G97, 1), NA())</f>
        <v>45.8</v>
      </c>
      <c r="H87" s="382">
        <f>IF(ISNUMBER(Regressions!H97),ROUND(Regressions!H97, 1), NA())</f>
        <v>5.5</v>
      </c>
      <c r="I87" s="383">
        <f>IF(ISNUMBER(Regressions!I97),ROUND(Regressions!I97, 1), NA())</f>
        <v>48.8</v>
      </c>
      <c r="J87" s="384">
        <f>IF(ISNUMBER(Regressions!J97),ROUND(Regressions!J97, 1), NA())</f>
        <v>96.7</v>
      </c>
      <c r="K87" s="293">
        <f>IF(ISNUMBER(Regressions!K97),ROUND(Regressions!K97, 1), NA())</f>
        <v>60.7</v>
      </c>
      <c r="L87" s="385">
        <f>IF(ISNUMBER(Regressions!L97),ROUND(Regressions!L97, 1), NA())</f>
        <v>44.3</v>
      </c>
      <c r="M87" s="382">
        <f>IF(ISNUMBER(Regressions!M97),ROUND(Regressions!M97, 1), NA())</f>
        <v>16.399999999999999</v>
      </c>
      <c r="N87" s="386">
        <f>IF(ISNUMBER(Regressions!N97),ROUND(Regressions!N97, 1), NA())</f>
        <v>39.299999999999997</v>
      </c>
      <c r="O87" s="380">
        <f>IF(ISNUMBER(Regressions!O97),ROUND(Regressions!O97, 1), NA())</f>
        <v>56.8</v>
      </c>
      <c r="P87" s="293">
        <f>IF(ISNUMBER(Regressions!P97),ROUND(Regressions!P97, 1), NA())</f>
        <v>52.9</v>
      </c>
      <c r="Q87" s="387">
        <f>IF(ISNUMBER(Regressions!Q97),ROUND(Regressions!Q97, 1), NA())</f>
        <v>10.199999999999999</v>
      </c>
      <c r="R87" s="382">
        <f>IF(ISNUMBER(Regressions!R97),ROUND(Regressions!R97, 1), NA())</f>
        <v>42.7</v>
      </c>
      <c r="S87" s="383">
        <f>IF(ISNUMBER(Regressions!S97),ROUND(Regressions!S97, 1), NA())</f>
        <v>47.1</v>
      </c>
    </row>
    <row r="88" x14ac:dyDescent="0.2">
      <c r="A88" s="357" t="str">
        <f>IF(ISBLANK(Regressions!A98), " ", Regressions!A98)</f>
        <v>Papua New Guinea</v>
      </c>
      <c r="B88" s="358">
        <f>IF(ISBLANK(Regressions!B98), " ", Regressions!B98)</f>
        <v>2016</v>
      </c>
      <c r="C88" s="359" t="str">
        <f>IF(ISBLANK(Regressions!C98), " ", Regressions!C98)</f>
        <v>Primary</v>
      </c>
      <c r="D88" s="360">
        <f>IF(ISBLANK(Regressions!D98), " ", Regressions!D98)</f>
        <v>1340693</v>
      </c>
      <c r="E88" s="388">
        <f>IF(ISNUMBER(Regressions!E98),ROUND(Regressions!E98, 1), NA())</f>
        <v>83.9</v>
      </c>
      <c r="F88" s="294">
        <f>IF(ISNUMBER(Regressions!F98),ROUND(Regressions!F98, 1), NA())</f>
        <v>51.2</v>
      </c>
      <c r="G88" s="389">
        <f>IF(ISNUMBER(Regressions!G98),ROUND(Regressions!G98, 1), NA())</f>
        <v>45.8</v>
      </c>
      <c r="H88" s="390">
        <f>IF(ISNUMBER(Regressions!H98),ROUND(Regressions!H98, 1), NA())</f>
        <v>5.5</v>
      </c>
      <c r="I88" s="391">
        <f>IF(ISNUMBER(Regressions!I98),ROUND(Regressions!I98, 1), NA())</f>
        <v>48.8</v>
      </c>
      <c r="J88" s="392">
        <f>IF(ISNUMBER(Regressions!J98),ROUND(Regressions!J98, 1), NA())</f>
        <v>96.7</v>
      </c>
      <c r="K88" s="294">
        <f>IF(ISNUMBER(Regressions!K98),ROUND(Regressions!K98, 1), NA())</f>
        <v>60.7</v>
      </c>
      <c r="L88" s="393">
        <f>IF(ISNUMBER(Regressions!L98),ROUND(Regressions!L98, 1), NA())</f>
        <v>44.3</v>
      </c>
      <c r="M88" s="390">
        <f>IF(ISNUMBER(Regressions!M98),ROUND(Regressions!M98, 1), NA())</f>
        <v>16.399999999999999</v>
      </c>
      <c r="N88" s="394">
        <f>IF(ISNUMBER(Regressions!N98),ROUND(Regressions!N98, 1), NA())</f>
        <v>39.299999999999997</v>
      </c>
      <c r="O88" s="388">
        <f>IF(ISNUMBER(Regressions!O98),ROUND(Regressions!O98, 1), NA())</f>
        <v>56.8</v>
      </c>
      <c r="P88" s="294">
        <f>IF(ISNUMBER(Regressions!P98),ROUND(Regressions!P98, 1), NA())</f>
        <v>52.9</v>
      </c>
      <c r="Q88" s="395">
        <f>IF(ISNUMBER(Regressions!Q98),ROUND(Regressions!Q98, 1), NA())</f>
        <v>10.199999999999999</v>
      </c>
      <c r="R88" s="390">
        <f>IF(ISNUMBER(Regressions!R98),ROUND(Regressions!R98, 1), NA())</f>
        <v>42.7</v>
      </c>
      <c r="S88" s="391">
        <f>IF(ISNUMBER(Regressions!S98),ROUND(Regressions!S98, 1), NA())</f>
        <v>47.1</v>
      </c>
    </row>
    <row r="89" x14ac:dyDescent="0.2">
      <c r="A89" s="234" t="str">
        <f>IF(ISBLANK(Regressions!A99), " ", Regressions!A99)</f>
        <v>Papua New Guinea</v>
      </c>
      <c r="B89" s="229">
        <f>IF(ISBLANK(Regressions!B99), " ", Regressions!B99)</f>
        <v>2000</v>
      </c>
      <c r="C89" s="232" t="str">
        <f>IF(ISBLANK(Regressions!C99), " ", Regressions!C99)</f>
        <v>Secondary</v>
      </c>
      <c r="D89" s="236">
        <f>IF(ISBLANK(Regressions!D99), " ", Regressions!D99)</f>
        <v>734575</v>
      </c>
      <c r="E89" s="380" t="e">
        <f>IF(ISNUMBER(Regressions!E99),ROUND(Regressions!E99, 1), NA())</f>
        <v>#N/A</v>
      </c>
      <c r="F89" s="293" t="e">
        <f>IF(ISNUMBER(Regressions!F99),ROUND(Regressions!F99, 1), NA())</f>
        <v>#N/A</v>
      </c>
      <c r="G89" s="381" t="e">
        <f>IF(ISNUMBER(Regressions!G99),ROUND(Regressions!G99, 1), NA())</f>
        <v>#N/A</v>
      </c>
      <c r="H89" s="382" t="e">
        <f>IF(ISNUMBER(Regressions!H99),ROUND(Regressions!H99, 1), NA())</f>
        <v>#N/A</v>
      </c>
      <c r="I89" s="383" t="e">
        <f>IF(ISNUMBER(Regressions!I99),ROUND(Regressions!I99, 1), NA())</f>
        <v>#N/A</v>
      </c>
      <c r="J89" s="384" t="e">
        <f>IF(ISNUMBER(Regressions!J99),ROUND(Regressions!J99, 1), NA())</f>
        <v>#N/A</v>
      </c>
      <c r="K89" s="293" t="e">
        <f>IF(ISNUMBER(Regressions!K99),ROUND(Regressions!K99, 1), NA())</f>
        <v>#N/A</v>
      </c>
      <c r="L89" s="385" t="e">
        <f>IF(ISNUMBER(Regressions!L99),ROUND(Regressions!L99, 1), NA())</f>
        <v>#N/A</v>
      </c>
      <c r="M89" s="382" t="e">
        <f>IF(ISNUMBER(Regressions!M99),ROUND(Regressions!M99, 1), NA())</f>
        <v>#N/A</v>
      </c>
      <c r="N89" s="386" t="e">
        <f>IF(ISNUMBER(Regressions!N99),ROUND(Regressions!N99, 1), NA())</f>
        <v>#N/A</v>
      </c>
      <c r="O89" s="380" t="e">
        <f>IF(ISNUMBER(Regressions!O99),ROUND(Regressions!O99, 1), NA())</f>
        <v>#N/A</v>
      </c>
      <c r="P89" s="293" t="e">
        <f>IF(ISNUMBER(Regressions!P99),ROUND(Regressions!P99, 1), NA())</f>
        <v>#N/A</v>
      </c>
      <c r="Q89" s="387" t="e">
        <f>IF(ISNUMBER(Regressions!Q99),ROUND(Regressions!Q99, 1), NA())</f>
        <v>#N/A</v>
      </c>
      <c r="R89" s="382" t="e">
        <f>IF(ISNUMBER(Regressions!R99),ROUND(Regressions!R99, 1), NA())</f>
        <v>#N/A</v>
      </c>
      <c r="S89" s="383" t="e">
        <f>IF(ISNUMBER(Regressions!S99),ROUND(Regressions!S99, 1), NA())</f>
        <v>#N/A</v>
      </c>
    </row>
    <row r="90" x14ac:dyDescent="0.2">
      <c r="A90" s="234" t="str">
        <f>IF(ISBLANK(Regressions!A100), " ", Regressions!A100)</f>
        <v>Papua New Guinea</v>
      </c>
      <c r="B90" s="229">
        <f>IF(ISBLANK(Regressions!B100), " ", Regressions!B100)</f>
        <v>2001</v>
      </c>
      <c r="C90" s="232" t="str">
        <f>IF(ISBLANK(Regressions!C100), " ", Regressions!C100)</f>
        <v>Secondary</v>
      </c>
      <c r="D90" s="236">
        <f>IF(ISBLANK(Regressions!D100), " ", Regressions!D100)</f>
        <v>743890</v>
      </c>
      <c r="E90" s="380" t="e">
        <f>IF(ISNUMBER(Regressions!E100),ROUND(Regressions!E100, 1), NA())</f>
        <v>#N/A</v>
      </c>
      <c r="F90" s="293" t="e">
        <f>IF(ISNUMBER(Regressions!F100),ROUND(Regressions!F100, 1), NA())</f>
        <v>#N/A</v>
      </c>
      <c r="G90" s="381" t="e">
        <f>IF(ISNUMBER(Regressions!G100),ROUND(Regressions!G100, 1), NA())</f>
        <v>#N/A</v>
      </c>
      <c r="H90" s="382" t="e">
        <f>IF(ISNUMBER(Regressions!H100),ROUND(Regressions!H100, 1), NA())</f>
        <v>#N/A</v>
      </c>
      <c r="I90" s="383" t="e">
        <f>IF(ISNUMBER(Regressions!I100),ROUND(Regressions!I100, 1), NA())</f>
        <v>#N/A</v>
      </c>
      <c r="J90" s="384" t="e">
        <f>IF(ISNUMBER(Regressions!J100),ROUND(Regressions!J100, 1), NA())</f>
        <v>#N/A</v>
      </c>
      <c r="K90" s="293" t="e">
        <f>IF(ISNUMBER(Regressions!K100),ROUND(Regressions!K100, 1), NA())</f>
        <v>#N/A</v>
      </c>
      <c r="L90" s="385" t="e">
        <f>IF(ISNUMBER(Regressions!L100),ROUND(Regressions!L100, 1), NA())</f>
        <v>#N/A</v>
      </c>
      <c r="M90" s="382" t="e">
        <f>IF(ISNUMBER(Regressions!M100),ROUND(Regressions!M100, 1), NA())</f>
        <v>#N/A</v>
      </c>
      <c r="N90" s="386" t="e">
        <f>IF(ISNUMBER(Regressions!N100),ROUND(Regressions!N100, 1), NA())</f>
        <v>#N/A</v>
      </c>
      <c r="O90" s="380" t="e">
        <f>IF(ISNUMBER(Regressions!O100),ROUND(Regressions!O100, 1), NA())</f>
        <v>#N/A</v>
      </c>
      <c r="P90" s="293" t="e">
        <f>IF(ISNUMBER(Regressions!P100),ROUND(Regressions!P100, 1), NA())</f>
        <v>#N/A</v>
      </c>
      <c r="Q90" s="387" t="e">
        <f>IF(ISNUMBER(Regressions!Q100),ROUND(Regressions!Q100, 1), NA())</f>
        <v>#N/A</v>
      </c>
      <c r="R90" s="382" t="e">
        <f>IF(ISNUMBER(Regressions!R100),ROUND(Regressions!R100, 1), NA())</f>
        <v>#N/A</v>
      </c>
      <c r="S90" s="383" t="e">
        <f>IF(ISNUMBER(Regressions!S100),ROUND(Regressions!S100, 1), NA())</f>
        <v>#N/A</v>
      </c>
    </row>
    <row r="91" x14ac:dyDescent="0.2">
      <c r="A91" s="234" t="str">
        <f>IF(ISBLANK(Regressions!A101), " ", Regressions!A101)</f>
        <v>Papua New Guinea</v>
      </c>
      <c r="B91" s="229">
        <f>IF(ISBLANK(Regressions!B101), " ", Regressions!B101)</f>
        <v>2002</v>
      </c>
      <c r="C91" s="232" t="str">
        <f>IF(ISBLANK(Regressions!C101), " ", Regressions!C101)</f>
        <v>Secondary</v>
      </c>
      <c r="D91" s="236">
        <f>IF(ISBLANK(Regressions!D101), " ", Regressions!D101)</f>
        <v>753901</v>
      </c>
      <c r="E91" s="380" t="e">
        <f>IF(ISNUMBER(Regressions!E101),ROUND(Regressions!E101, 1), NA())</f>
        <v>#N/A</v>
      </c>
      <c r="F91" s="293" t="e">
        <f>IF(ISNUMBER(Regressions!F101),ROUND(Regressions!F101, 1), NA())</f>
        <v>#N/A</v>
      </c>
      <c r="G91" s="381" t="e">
        <f>IF(ISNUMBER(Regressions!G101),ROUND(Regressions!G101, 1), NA())</f>
        <v>#N/A</v>
      </c>
      <c r="H91" s="382" t="e">
        <f>IF(ISNUMBER(Regressions!H101),ROUND(Regressions!H101, 1), NA())</f>
        <v>#N/A</v>
      </c>
      <c r="I91" s="383" t="e">
        <f>IF(ISNUMBER(Regressions!I101),ROUND(Regressions!I101, 1), NA())</f>
        <v>#N/A</v>
      </c>
      <c r="J91" s="384" t="e">
        <f>IF(ISNUMBER(Regressions!J101),ROUND(Regressions!J101, 1), NA())</f>
        <v>#N/A</v>
      </c>
      <c r="K91" s="293" t="e">
        <f>IF(ISNUMBER(Regressions!K101),ROUND(Regressions!K101, 1), NA())</f>
        <v>#N/A</v>
      </c>
      <c r="L91" s="385" t="e">
        <f>IF(ISNUMBER(Regressions!L101),ROUND(Regressions!L101, 1), NA())</f>
        <v>#N/A</v>
      </c>
      <c r="M91" s="382" t="e">
        <f>IF(ISNUMBER(Regressions!M101),ROUND(Regressions!M101, 1), NA())</f>
        <v>#N/A</v>
      </c>
      <c r="N91" s="386" t="e">
        <f>IF(ISNUMBER(Regressions!N101),ROUND(Regressions!N101, 1), NA())</f>
        <v>#N/A</v>
      </c>
      <c r="O91" s="380" t="e">
        <f>IF(ISNUMBER(Regressions!O101),ROUND(Regressions!O101, 1), NA())</f>
        <v>#N/A</v>
      </c>
      <c r="P91" s="293" t="e">
        <f>IF(ISNUMBER(Regressions!P101),ROUND(Regressions!P101, 1), NA())</f>
        <v>#N/A</v>
      </c>
      <c r="Q91" s="387" t="e">
        <f>IF(ISNUMBER(Regressions!Q101),ROUND(Regressions!Q101, 1), NA())</f>
        <v>#N/A</v>
      </c>
      <c r="R91" s="382" t="e">
        <f>IF(ISNUMBER(Regressions!R101),ROUND(Regressions!R101, 1), NA())</f>
        <v>#N/A</v>
      </c>
      <c r="S91" s="383" t="e">
        <f>IF(ISNUMBER(Regressions!S101),ROUND(Regressions!S101, 1), NA())</f>
        <v>#N/A</v>
      </c>
    </row>
    <row r="92" x14ac:dyDescent="0.2">
      <c r="A92" s="234" t="str">
        <f>IF(ISBLANK(Regressions!A102), " ", Regressions!A102)</f>
        <v>Papua New Guinea</v>
      </c>
      <c r="B92" s="229">
        <f>IF(ISBLANK(Regressions!B102), " ", Regressions!B102)</f>
        <v>2003</v>
      </c>
      <c r="C92" s="232" t="str">
        <f>IF(ISBLANK(Regressions!C102), " ", Regressions!C102)</f>
        <v>Secondary</v>
      </c>
      <c r="D92" s="236">
        <f>IF(ISBLANK(Regressions!D102), " ", Regressions!D102)</f>
        <v>765402</v>
      </c>
      <c r="E92" s="380" t="e">
        <f>IF(ISNUMBER(Regressions!E102),ROUND(Regressions!E102, 1), NA())</f>
        <v>#N/A</v>
      </c>
      <c r="F92" s="293" t="e">
        <f>IF(ISNUMBER(Regressions!F102),ROUND(Regressions!F102, 1), NA())</f>
        <v>#N/A</v>
      </c>
      <c r="G92" s="381" t="e">
        <f>IF(ISNUMBER(Regressions!G102),ROUND(Regressions!G102, 1), NA())</f>
        <v>#N/A</v>
      </c>
      <c r="H92" s="382" t="e">
        <f>IF(ISNUMBER(Regressions!H102),ROUND(Regressions!H102, 1), NA())</f>
        <v>#N/A</v>
      </c>
      <c r="I92" s="383" t="e">
        <f>IF(ISNUMBER(Regressions!I102),ROUND(Regressions!I102, 1), NA())</f>
        <v>#N/A</v>
      </c>
      <c r="J92" s="384" t="e">
        <f>IF(ISNUMBER(Regressions!J102),ROUND(Regressions!J102, 1), NA())</f>
        <v>#N/A</v>
      </c>
      <c r="K92" s="293" t="e">
        <f>IF(ISNUMBER(Regressions!K102),ROUND(Regressions!K102, 1), NA())</f>
        <v>#N/A</v>
      </c>
      <c r="L92" s="385" t="e">
        <f>IF(ISNUMBER(Regressions!L102),ROUND(Regressions!L102, 1), NA())</f>
        <v>#N/A</v>
      </c>
      <c r="M92" s="382" t="e">
        <f>IF(ISNUMBER(Regressions!M102),ROUND(Regressions!M102, 1), NA())</f>
        <v>#N/A</v>
      </c>
      <c r="N92" s="386" t="e">
        <f>IF(ISNUMBER(Regressions!N102),ROUND(Regressions!N102, 1), NA())</f>
        <v>#N/A</v>
      </c>
      <c r="O92" s="380" t="e">
        <f>IF(ISNUMBER(Regressions!O102),ROUND(Regressions!O102, 1), NA())</f>
        <v>#N/A</v>
      </c>
      <c r="P92" s="293" t="e">
        <f>IF(ISNUMBER(Regressions!P102),ROUND(Regressions!P102, 1), NA())</f>
        <v>#N/A</v>
      </c>
      <c r="Q92" s="387" t="e">
        <f>IF(ISNUMBER(Regressions!Q102),ROUND(Regressions!Q102, 1), NA())</f>
        <v>#N/A</v>
      </c>
      <c r="R92" s="382" t="e">
        <f>IF(ISNUMBER(Regressions!R102),ROUND(Regressions!R102, 1), NA())</f>
        <v>#N/A</v>
      </c>
      <c r="S92" s="383" t="e">
        <f>IF(ISNUMBER(Regressions!S102),ROUND(Regressions!S102, 1), NA())</f>
        <v>#N/A</v>
      </c>
    </row>
    <row r="93" x14ac:dyDescent="0.2">
      <c r="A93" s="234" t="str">
        <f>IF(ISBLANK(Regressions!A103), " ", Regressions!A103)</f>
        <v>Papua New Guinea</v>
      </c>
      <c r="B93" s="229">
        <f>IF(ISBLANK(Regressions!B103), " ", Regressions!B103)</f>
        <v>2004</v>
      </c>
      <c r="C93" s="232" t="str">
        <f>IF(ISBLANK(Regressions!C103), " ", Regressions!C103)</f>
        <v>Secondary</v>
      </c>
      <c r="D93" s="236">
        <f>IF(ISBLANK(Regressions!D103), " ", Regressions!D103)</f>
        <v>778490</v>
      </c>
      <c r="E93" s="380" t="e">
        <f>IF(ISNUMBER(Regressions!E103),ROUND(Regressions!E103, 1), NA())</f>
        <v>#N/A</v>
      </c>
      <c r="F93" s="293" t="e">
        <f>IF(ISNUMBER(Regressions!F103),ROUND(Regressions!F103, 1), NA())</f>
        <v>#N/A</v>
      </c>
      <c r="G93" s="381" t="e">
        <f>IF(ISNUMBER(Regressions!G103),ROUND(Regressions!G103, 1), NA())</f>
        <v>#N/A</v>
      </c>
      <c r="H93" s="382" t="e">
        <f>IF(ISNUMBER(Regressions!H103),ROUND(Regressions!H103, 1), NA())</f>
        <v>#N/A</v>
      </c>
      <c r="I93" s="383" t="e">
        <f>IF(ISNUMBER(Regressions!I103),ROUND(Regressions!I103, 1), NA())</f>
        <v>#N/A</v>
      </c>
      <c r="J93" s="384" t="e">
        <f>IF(ISNUMBER(Regressions!J103),ROUND(Regressions!J103, 1), NA())</f>
        <v>#N/A</v>
      </c>
      <c r="K93" s="293" t="e">
        <f>IF(ISNUMBER(Regressions!K103),ROUND(Regressions!K103, 1), NA())</f>
        <v>#N/A</v>
      </c>
      <c r="L93" s="385" t="e">
        <f>IF(ISNUMBER(Regressions!L103),ROUND(Regressions!L103, 1), NA())</f>
        <v>#N/A</v>
      </c>
      <c r="M93" s="382" t="e">
        <f>IF(ISNUMBER(Regressions!M103),ROUND(Regressions!M103, 1), NA())</f>
        <v>#N/A</v>
      </c>
      <c r="N93" s="386" t="e">
        <f>IF(ISNUMBER(Regressions!N103),ROUND(Regressions!N103, 1), NA())</f>
        <v>#N/A</v>
      </c>
      <c r="O93" s="380" t="e">
        <f>IF(ISNUMBER(Regressions!O103),ROUND(Regressions!O103, 1), NA())</f>
        <v>#N/A</v>
      </c>
      <c r="P93" s="293" t="e">
        <f>IF(ISNUMBER(Regressions!P103),ROUND(Regressions!P103, 1), NA())</f>
        <v>#N/A</v>
      </c>
      <c r="Q93" s="387" t="e">
        <f>IF(ISNUMBER(Regressions!Q103),ROUND(Regressions!Q103, 1), NA())</f>
        <v>#N/A</v>
      </c>
      <c r="R93" s="382" t="e">
        <f>IF(ISNUMBER(Regressions!R103),ROUND(Regressions!R103, 1), NA())</f>
        <v>#N/A</v>
      </c>
      <c r="S93" s="383" t="e">
        <f>IF(ISNUMBER(Regressions!S103),ROUND(Regressions!S103, 1), NA())</f>
        <v>#N/A</v>
      </c>
    </row>
    <row r="94" x14ac:dyDescent="0.2">
      <c r="A94" s="234" t="str">
        <f>IF(ISBLANK(Regressions!A104), " ", Regressions!A104)</f>
        <v>Papua New Guinea</v>
      </c>
      <c r="B94" s="229">
        <f>IF(ISBLANK(Regressions!B104), " ", Regressions!B104)</f>
        <v>2005</v>
      </c>
      <c r="C94" s="232" t="str">
        <f>IF(ISBLANK(Regressions!C104), " ", Regressions!C104)</f>
        <v>Secondary</v>
      </c>
      <c r="D94" s="236">
        <f>IF(ISBLANK(Regressions!D104), " ", Regressions!D104)</f>
        <v>792817</v>
      </c>
      <c r="E94" s="380" t="e">
        <f>IF(ISNUMBER(Regressions!E104),ROUND(Regressions!E104, 1), NA())</f>
        <v>#N/A</v>
      </c>
      <c r="F94" s="293" t="e">
        <f>IF(ISNUMBER(Regressions!F104),ROUND(Regressions!F104, 1), NA())</f>
        <v>#N/A</v>
      </c>
      <c r="G94" s="381" t="e">
        <f>IF(ISNUMBER(Regressions!G104),ROUND(Regressions!G104, 1), NA())</f>
        <v>#N/A</v>
      </c>
      <c r="H94" s="382" t="e">
        <f>IF(ISNUMBER(Regressions!H104),ROUND(Regressions!H104, 1), NA())</f>
        <v>#N/A</v>
      </c>
      <c r="I94" s="383" t="e">
        <f>IF(ISNUMBER(Regressions!I104),ROUND(Regressions!I104, 1), NA())</f>
        <v>#N/A</v>
      </c>
      <c r="J94" s="384" t="e">
        <f>IF(ISNUMBER(Regressions!J104),ROUND(Regressions!J104, 1), NA())</f>
        <v>#N/A</v>
      </c>
      <c r="K94" s="293" t="e">
        <f>IF(ISNUMBER(Regressions!K104),ROUND(Regressions!K104, 1), NA())</f>
        <v>#N/A</v>
      </c>
      <c r="L94" s="385" t="e">
        <f>IF(ISNUMBER(Regressions!L104),ROUND(Regressions!L104, 1), NA())</f>
        <v>#N/A</v>
      </c>
      <c r="M94" s="382" t="e">
        <f>IF(ISNUMBER(Regressions!M104),ROUND(Regressions!M104, 1), NA())</f>
        <v>#N/A</v>
      </c>
      <c r="N94" s="386" t="e">
        <f>IF(ISNUMBER(Regressions!N104),ROUND(Regressions!N104, 1), NA())</f>
        <v>#N/A</v>
      </c>
      <c r="O94" s="380" t="e">
        <f>IF(ISNUMBER(Regressions!O104),ROUND(Regressions!O104, 1), NA())</f>
        <v>#N/A</v>
      </c>
      <c r="P94" s="293" t="e">
        <f>IF(ISNUMBER(Regressions!P104),ROUND(Regressions!P104, 1), NA())</f>
        <v>#N/A</v>
      </c>
      <c r="Q94" s="387" t="e">
        <f>IF(ISNUMBER(Regressions!Q104),ROUND(Regressions!Q104, 1), NA())</f>
        <v>#N/A</v>
      </c>
      <c r="R94" s="382" t="e">
        <f>IF(ISNUMBER(Regressions!R104),ROUND(Regressions!R104, 1), NA())</f>
        <v>#N/A</v>
      </c>
      <c r="S94" s="383" t="e">
        <f>IF(ISNUMBER(Regressions!S104),ROUND(Regressions!S104, 1), NA())</f>
        <v>#N/A</v>
      </c>
    </row>
    <row r="95" x14ac:dyDescent="0.2">
      <c r="A95" s="234" t="str">
        <f>IF(ISBLANK(Regressions!A105), " ", Regressions!A105)</f>
        <v>Papua New Guinea</v>
      </c>
      <c r="B95" s="229">
        <f>IF(ISBLANK(Regressions!B105), " ", Regressions!B105)</f>
        <v>2006</v>
      </c>
      <c r="C95" s="232" t="str">
        <f>IF(ISBLANK(Regressions!C105), " ", Regressions!C105)</f>
        <v>Secondary</v>
      </c>
      <c r="D95" s="236">
        <f>IF(ISBLANK(Regressions!D105), " ", Regressions!D105)</f>
        <v>809399</v>
      </c>
      <c r="E95" s="380" t="e">
        <f>IF(ISNUMBER(Regressions!E105),ROUND(Regressions!E105, 1), NA())</f>
        <v>#N/A</v>
      </c>
      <c r="F95" s="293" t="e">
        <f>IF(ISNUMBER(Regressions!F105),ROUND(Regressions!F105, 1), NA())</f>
        <v>#N/A</v>
      </c>
      <c r="G95" s="381" t="e">
        <f>IF(ISNUMBER(Regressions!G105),ROUND(Regressions!G105, 1), NA())</f>
        <v>#N/A</v>
      </c>
      <c r="H95" s="382" t="e">
        <f>IF(ISNUMBER(Regressions!H105),ROUND(Regressions!H105, 1), NA())</f>
        <v>#N/A</v>
      </c>
      <c r="I95" s="383" t="e">
        <f>IF(ISNUMBER(Regressions!I105),ROUND(Regressions!I105, 1), NA())</f>
        <v>#N/A</v>
      </c>
      <c r="J95" s="384" t="e">
        <f>IF(ISNUMBER(Regressions!J105),ROUND(Regressions!J105, 1), NA())</f>
        <v>#N/A</v>
      </c>
      <c r="K95" s="293" t="e">
        <f>IF(ISNUMBER(Regressions!K105),ROUND(Regressions!K105, 1), NA())</f>
        <v>#N/A</v>
      </c>
      <c r="L95" s="385" t="e">
        <f>IF(ISNUMBER(Regressions!L105),ROUND(Regressions!L105, 1), NA())</f>
        <v>#N/A</v>
      </c>
      <c r="M95" s="382" t="e">
        <f>IF(ISNUMBER(Regressions!M105),ROUND(Regressions!M105, 1), NA())</f>
        <v>#N/A</v>
      </c>
      <c r="N95" s="386" t="e">
        <f>IF(ISNUMBER(Regressions!N105),ROUND(Regressions!N105, 1), NA())</f>
        <v>#N/A</v>
      </c>
      <c r="O95" s="380" t="e">
        <f>IF(ISNUMBER(Regressions!O105),ROUND(Regressions!O105, 1), NA())</f>
        <v>#N/A</v>
      </c>
      <c r="P95" s="293" t="e">
        <f>IF(ISNUMBER(Regressions!P105),ROUND(Regressions!P105, 1), NA())</f>
        <v>#N/A</v>
      </c>
      <c r="Q95" s="387" t="e">
        <f>IF(ISNUMBER(Regressions!Q105),ROUND(Regressions!Q105, 1), NA())</f>
        <v>#N/A</v>
      </c>
      <c r="R95" s="382" t="e">
        <f>IF(ISNUMBER(Regressions!R105),ROUND(Regressions!R105, 1), NA())</f>
        <v>#N/A</v>
      </c>
      <c r="S95" s="383" t="e">
        <f>IF(ISNUMBER(Regressions!S105),ROUND(Regressions!S105, 1), NA())</f>
        <v>#N/A</v>
      </c>
    </row>
    <row r="96" x14ac:dyDescent="0.2">
      <c r="A96" s="234" t="str">
        <f>IF(ISBLANK(Regressions!A106), " ", Regressions!A106)</f>
        <v>Papua New Guinea</v>
      </c>
      <c r="B96" s="229">
        <f>IF(ISBLANK(Regressions!B106), " ", Regressions!B106)</f>
        <v>2007</v>
      </c>
      <c r="C96" s="232" t="str">
        <f>IF(ISBLANK(Regressions!C106), " ", Regressions!C106)</f>
        <v>Secondary</v>
      </c>
      <c r="D96" s="236">
        <f>IF(ISBLANK(Regressions!D106), " ", Regressions!D106)</f>
        <v>828132</v>
      </c>
      <c r="E96" s="380" t="e">
        <f>IF(ISNUMBER(Regressions!E106),ROUND(Regressions!E106, 1), NA())</f>
        <v>#N/A</v>
      </c>
      <c r="F96" s="293" t="e">
        <f>IF(ISNUMBER(Regressions!F106),ROUND(Regressions!F106, 1), NA())</f>
        <v>#N/A</v>
      </c>
      <c r="G96" s="381" t="e">
        <f>IF(ISNUMBER(Regressions!G106),ROUND(Regressions!G106, 1), NA())</f>
        <v>#N/A</v>
      </c>
      <c r="H96" s="382" t="e">
        <f>IF(ISNUMBER(Regressions!H106),ROUND(Regressions!H106, 1), NA())</f>
        <v>#N/A</v>
      </c>
      <c r="I96" s="383" t="e">
        <f>IF(ISNUMBER(Regressions!I106),ROUND(Regressions!I106, 1), NA())</f>
        <v>#N/A</v>
      </c>
      <c r="J96" s="384" t="e">
        <f>IF(ISNUMBER(Regressions!J106),ROUND(Regressions!J106, 1), NA())</f>
        <v>#N/A</v>
      </c>
      <c r="K96" s="293" t="e">
        <f>IF(ISNUMBER(Regressions!K106),ROUND(Regressions!K106, 1), NA())</f>
        <v>#N/A</v>
      </c>
      <c r="L96" s="385" t="e">
        <f>IF(ISNUMBER(Regressions!L106),ROUND(Regressions!L106, 1), NA())</f>
        <v>#N/A</v>
      </c>
      <c r="M96" s="382" t="e">
        <f>IF(ISNUMBER(Regressions!M106),ROUND(Regressions!M106, 1), NA())</f>
        <v>#N/A</v>
      </c>
      <c r="N96" s="386" t="e">
        <f>IF(ISNUMBER(Regressions!N106),ROUND(Regressions!N106, 1), NA())</f>
        <v>#N/A</v>
      </c>
      <c r="O96" s="380" t="e">
        <f>IF(ISNUMBER(Regressions!O106),ROUND(Regressions!O106, 1), NA())</f>
        <v>#N/A</v>
      </c>
      <c r="P96" s="293" t="e">
        <f>IF(ISNUMBER(Regressions!P106),ROUND(Regressions!P106, 1), NA())</f>
        <v>#N/A</v>
      </c>
      <c r="Q96" s="387" t="e">
        <f>IF(ISNUMBER(Regressions!Q106),ROUND(Regressions!Q106, 1), NA())</f>
        <v>#N/A</v>
      </c>
      <c r="R96" s="382" t="e">
        <f>IF(ISNUMBER(Regressions!R106),ROUND(Regressions!R106, 1), NA())</f>
        <v>#N/A</v>
      </c>
      <c r="S96" s="383" t="e">
        <f>IF(ISNUMBER(Regressions!S106),ROUND(Regressions!S106, 1), NA())</f>
        <v>#N/A</v>
      </c>
    </row>
    <row r="97" x14ac:dyDescent="0.2">
      <c r="A97" s="234" t="str">
        <f>IF(ISBLANK(Regressions!A107), " ", Regressions!A107)</f>
        <v>Papua New Guinea</v>
      </c>
      <c r="B97" s="229">
        <f>IF(ISBLANK(Regressions!B107), " ", Regressions!B107)</f>
        <v>2008</v>
      </c>
      <c r="C97" s="232" t="str">
        <f>IF(ISBLANK(Regressions!C107), " ", Regressions!C107)</f>
        <v>Secondary</v>
      </c>
      <c r="D97" s="236">
        <f>IF(ISBLANK(Regressions!D107), " ", Regressions!D107)</f>
        <v>849142</v>
      </c>
      <c r="E97" s="380" t="e">
        <f>IF(ISNUMBER(Regressions!E107),ROUND(Regressions!E107, 1), NA())</f>
        <v>#N/A</v>
      </c>
      <c r="F97" s="293" t="e">
        <f>IF(ISNUMBER(Regressions!F107),ROUND(Regressions!F107, 1), NA())</f>
        <v>#N/A</v>
      </c>
      <c r="G97" s="381" t="e">
        <f>IF(ISNUMBER(Regressions!G107),ROUND(Regressions!G107, 1), NA())</f>
        <v>#N/A</v>
      </c>
      <c r="H97" s="382" t="e">
        <f>IF(ISNUMBER(Regressions!H107),ROUND(Regressions!H107, 1), NA())</f>
        <v>#N/A</v>
      </c>
      <c r="I97" s="383" t="e">
        <f>IF(ISNUMBER(Regressions!I107),ROUND(Regressions!I107, 1), NA())</f>
        <v>#N/A</v>
      </c>
      <c r="J97" s="384" t="e">
        <f>IF(ISNUMBER(Regressions!J107),ROUND(Regressions!J107, 1), NA())</f>
        <v>#N/A</v>
      </c>
      <c r="K97" s="293" t="e">
        <f>IF(ISNUMBER(Regressions!K107),ROUND(Regressions!K107, 1), NA())</f>
        <v>#N/A</v>
      </c>
      <c r="L97" s="385" t="e">
        <f>IF(ISNUMBER(Regressions!L107),ROUND(Regressions!L107, 1), NA())</f>
        <v>#N/A</v>
      </c>
      <c r="M97" s="382" t="e">
        <f>IF(ISNUMBER(Regressions!M107),ROUND(Regressions!M107, 1), NA())</f>
        <v>#N/A</v>
      </c>
      <c r="N97" s="386" t="e">
        <f>IF(ISNUMBER(Regressions!N107),ROUND(Regressions!N107, 1), NA())</f>
        <v>#N/A</v>
      </c>
      <c r="O97" s="380" t="e">
        <f>IF(ISNUMBER(Regressions!O107),ROUND(Regressions!O107, 1), NA())</f>
        <v>#N/A</v>
      </c>
      <c r="P97" s="293" t="e">
        <f>IF(ISNUMBER(Regressions!P107),ROUND(Regressions!P107, 1), NA())</f>
        <v>#N/A</v>
      </c>
      <c r="Q97" s="387" t="e">
        <f>IF(ISNUMBER(Regressions!Q107),ROUND(Regressions!Q107, 1), NA())</f>
        <v>#N/A</v>
      </c>
      <c r="R97" s="382" t="e">
        <f>IF(ISNUMBER(Regressions!R107),ROUND(Regressions!R107, 1), NA())</f>
        <v>#N/A</v>
      </c>
      <c r="S97" s="383" t="e">
        <f>IF(ISNUMBER(Regressions!S107),ROUND(Regressions!S107, 1), NA())</f>
        <v>#N/A</v>
      </c>
    </row>
    <row r="98" x14ac:dyDescent="0.2">
      <c r="A98" s="234" t="str">
        <f>IF(ISBLANK(Regressions!A108), " ", Regressions!A108)</f>
        <v>Papua New Guinea</v>
      </c>
      <c r="B98" s="229">
        <f>IF(ISBLANK(Regressions!B108), " ", Regressions!B108)</f>
        <v>2009</v>
      </c>
      <c r="C98" s="232" t="str">
        <f>IF(ISBLANK(Regressions!C108), " ", Regressions!C108)</f>
        <v>Secondary</v>
      </c>
      <c r="D98" s="236">
        <f>IF(ISBLANK(Regressions!D108), " ", Regressions!D108)</f>
        <v>872218</v>
      </c>
      <c r="E98" s="380" t="e">
        <f>IF(ISNUMBER(Regressions!E108),ROUND(Regressions!E108, 1), NA())</f>
        <v>#N/A</v>
      </c>
      <c r="F98" s="293" t="e">
        <f>IF(ISNUMBER(Regressions!F108),ROUND(Regressions!F108, 1), NA())</f>
        <v>#N/A</v>
      </c>
      <c r="G98" s="381" t="e">
        <f>IF(ISNUMBER(Regressions!G108),ROUND(Regressions!G108, 1), NA())</f>
        <v>#N/A</v>
      </c>
      <c r="H98" s="382" t="e">
        <f>IF(ISNUMBER(Regressions!H108),ROUND(Regressions!H108, 1), NA())</f>
        <v>#N/A</v>
      </c>
      <c r="I98" s="383" t="e">
        <f>IF(ISNUMBER(Regressions!I108),ROUND(Regressions!I108, 1), NA())</f>
        <v>#N/A</v>
      </c>
      <c r="J98" s="384" t="e">
        <f>IF(ISNUMBER(Regressions!J108),ROUND(Regressions!J108, 1), NA())</f>
        <v>#N/A</v>
      </c>
      <c r="K98" s="293" t="e">
        <f>IF(ISNUMBER(Regressions!K108),ROUND(Regressions!K108, 1), NA())</f>
        <v>#N/A</v>
      </c>
      <c r="L98" s="385" t="e">
        <f>IF(ISNUMBER(Regressions!L108),ROUND(Regressions!L108, 1), NA())</f>
        <v>#N/A</v>
      </c>
      <c r="M98" s="382" t="e">
        <f>IF(ISNUMBER(Regressions!M108),ROUND(Regressions!M108, 1), NA())</f>
        <v>#N/A</v>
      </c>
      <c r="N98" s="386" t="e">
        <f>IF(ISNUMBER(Regressions!N108),ROUND(Regressions!N108, 1), NA())</f>
        <v>#N/A</v>
      </c>
      <c r="O98" s="380" t="e">
        <f>IF(ISNUMBER(Regressions!O108),ROUND(Regressions!O108, 1), NA())</f>
        <v>#N/A</v>
      </c>
      <c r="P98" s="293" t="e">
        <f>IF(ISNUMBER(Regressions!P108),ROUND(Regressions!P108, 1), NA())</f>
        <v>#N/A</v>
      </c>
      <c r="Q98" s="387" t="e">
        <f>IF(ISNUMBER(Regressions!Q108),ROUND(Regressions!Q108, 1), NA())</f>
        <v>#N/A</v>
      </c>
      <c r="R98" s="382" t="e">
        <f>IF(ISNUMBER(Regressions!R108),ROUND(Regressions!R108, 1), NA())</f>
        <v>#N/A</v>
      </c>
      <c r="S98" s="383" t="e">
        <f>IF(ISNUMBER(Regressions!S108),ROUND(Regressions!S108, 1), NA())</f>
        <v>#N/A</v>
      </c>
    </row>
    <row r="99" x14ac:dyDescent="0.2">
      <c r="A99" s="234" t="str">
        <f>IF(ISBLANK(Regressions!A109), " ", Regressions!A109)</f>
        <v>Papua New Guinea</v>
      </c>
      <c r="B99" s="229">
        <f>IF(ISBLANK(Regressions!B109), " ", Regressions!B109)</f>
        <v>2010</v>
      </c>
      <c r="C99" s="232" t="str">
        <f>IF(ISBLANK(Regressions!C109), " ", Regressions!C109)</f>
        <v>Secondary</v>
      </c>
      <c r="D99" s="236">
        <f>IF(ISBLANK(Regressions!D109), " ", Regressions!D109)</f>
        <v>897671</v>
      </c>
      <c r="E99" s="380" t="e">
        <f>IF(ISNUMBER(Regressions!E109),ROUND(Regressions!E109, 1), NA())</f>
        <v>#N/A</v>
      </c>
      <c r="F99" s="293" t="e">
        <f>IF(ISNUMBER(Regressions!F109),ROUND(Regressions!F109, 1), NA())</f>
        <v>#N/A</v>
      </c>
      <c r="G99" s="381" t="e">
        <f>IF(ISNUMBER(Regressions!G109),ROUND(Regressions!G109, 1), NA())</f>
        <v>#N/A</v>
      </c>
      <c r="H99" s="382" t="e">
        <f>IF(ISNUMBER(Regressions!H109),ROUND(Regressions!H109, 1), NA())</f>
        <v>#N/A</v>
      </c>
      <c r="I99" s="383" t="e">
        <f>IF(ISNUMBER(Regressions!I109),ROUND(Regressions!I109, 1), NA())</f>
        <v>#N/A</v>
      </c>
      <c r="J99" s="384" t="e">
        <f>IF(ISNUMBER(Regressions!J109),ROUND(Regressions!J109, 1), NA())</f>
        <v>#N/A</v>
      </c>
      <c r="K99" s="293" t="e">
        <f>IF(ISNUMBER(Regressions!K109),ROUND(Regressions!K109, 1), NA())</f>
        <v>#N/A</v>
      </c>
      <c r="L99" s="385" t="e">
        <f>IF(ISNUMBER(Regressions!L109),ROUND(Regressions!L109, 1), NA())</f>
        <v>#N/A</v>
      </c>
      <c r="M99" s="382" t="e">
        <f>IF(ISNUMBER(Regressions!M109),ROUND(Regressions!M109, 1), NA())</f>
        <v>#N/A</v>
      </c>
      <c r="N99" s="386" t="e">
        <f>IF(ISNUMBER(Regressions!N109),ROUND(Regressions!N109, 1), NA())</f>
        <v>#N/A</v>
      </c>
      <c r="O99" s="380">
        <f>IF(ISNUMBER(Regressions!O109),ROUND(Regressions!O109, 1), NA())</f>
        <v>59.9</v>
      </c>
      <c r="P99" s="293">
        <f>IF(ISNUMBER(Regressions!P109),ROUND(Regressions!P109, 1), NA())</f>
        <v>54.7</v>
      </c>
      <c r="Q99" s="387">
        <f>IF(ISNUMBER(Regressions!Q109),ROUND(Regressions!Q109, 1), NA())</f>
        <v>14.1</v>
      </c>
      <c r="R99" s="382">
        <f>IF(ISNUMBER(Regressions!R109),ROUND(Regressions!R109, 1), NA())</f>
        <v>40.6</v>
      </c>
      <c r="S99" s="383">
        <f>IF(ISNUMBER(Regressions!S109),ROUND(Regressions!S109, 1), NA())</f>
        <v>45.3</v>
      </c>
    </row>
    <row r="100" x14ac:dyDescent="0.2">
      <c r="A100" s="234" t="str">
        <f>IF(ISBLANK(Regressions!A110), " ", Regressions!A110)</f>
        <v>Papua New Guinea</v>
      </c>
      <c r="B100" s="229">
        <f>IF(ISBLANK(Regressions!B110), " ", Regressions!B110)</f>
        <v>2011</v>
      </c>
      <c r="C100" s="232" t="str">
        <f>IF(ISBLANK(Regressions!C110), " ", Regressions!C110)</f>
        <v>Secondary</v>
      </c>
      <c r="D100" s="236">
        <f>IF(ISBLANK(Regressions!D110), " ", Regressions!D110)</f>
        <v>924335</v>
      </c>
      <c r="E100" s="380" t="e">
        <f>IF(ISNUMBER(Regressions!E110),ROUND(Regressions!E110, 1), NA())</f>
        <v>#N/A</v>
      </c>
      <c r="F100" s="293" t="e">
        <f>IF(ISNUMBER(Regressions!F110),ROUND(Regressions!F110, 1), NA())</f>
        <v>#N/A</v>
      </c>
      <c r="G100" s="381" t="e">
        <f>IF(ISNUMBER(Regressions!G110),ROUND(Regressions!G110, 1), NA())</f>
        <v>#N/A</v>
      </c>
      <c r="H100" s="382" t="e">
        <f>IF(ISNUMBER(Regressions!H110),ROUND(Regressions!H110, 1), NA())</f>
        <v>#N/A</v>
      </c>
      <c r="I100" s="383" t="e">
        <f>IF(ISNUMBER(Regressions!I110),ROUND(Regressions!I110, 1), NA())</f>
        <v>#N/A</v>
      </c>
      <c r="J100" s="384" t="e">
        <f>IF(ISNUMBER(Regressions!J110),ROUND(Regressions!J110, 1), NA())</f>
        <v>#N/A</v>
      </c>
      <c r="K100" s="293" t="e">
        <f>IF(ISNUMBER(Regressions!K110),ROUND(Regressions!K110, 1), NA())</f>
        <v>#N/A</v>
      </c>
      <c r="L100" s="385" t="e">
        <f>IF(ISNUMBER(Regressions!L110),ROUND(Regressions!L110, 1), NA())</f>
        <v>#N/A</v>
      </c>
      <c r="M100" s="382" t="e">
        <f>IF(ISNUMBER(Regressions!M110),ROUND(Regressions!M110, 1), NA())</f>
        <v>#N/A</v>
      </c>
      <c r="N100" s="386" t="e">
        <f>IF(ISNUMBER(Regressions!N110),ROUND(Regressions!N110, 1), NA())</f>
        <v>#N/A</v>
      </c>
      <c r="O100" s="380">
        <f>IF(ISNUMBER(Regressions!O110),ROUND(Regressions!O110, 1), NA())</f>
        <v>59.9</v>
      </c>
      <c r="P100" s="293">
        <f>IF(ISNUMBER(Regressions!P110),ROUND(Regressions!P110, 1), NA())</f>
        <v>54.7</v>
      </c>
      <c r="Q100" s="387">
        <f>IF(ISNUMBER(Regressions!Q110),ROUND(Regressions!Q110, 1), NA())</f>
        <v>14.1</v>
      </c>
      <c r="R100" s="382">
        <f>IF(ISNUMBER(Regressions!R110),ROUND(Regressions!R110, 1), NA())</f>
        <v>40.6</v>
      </c>
      <c r="S100" s="383">
        <f>IF(ISNUMBER(Regressions!S110),ROUND(Regressions!S110, 1), NA())</f>
        <v>45.3</v>
      </c>
    </row>
    <row r="101" x14ac:dyDescent="0.2">
      <c r="A101" s="234" t="str">
        <f>IF(ISBLANK(Regressions!A111), " ", Regressions!A111)</f>
        <v>Papua New Guinea</v>
      </c>
      <c r="B101" s="229">
        <f>IF(ISBLANK(Regressions!B111), " ", Regressions!B111)</f>
        <v>2012</v>
      </c>
      <c r="C101" s="232" t="str">
        <f>IF(ISBLANK(Regressions!C111), " ", Regressions!C111)</f>
        <v>Secondary</v>
      </c>
      <c r="D101" s="236">
        <f>IF(ISBLANK(Regressions!D111), " ", Regressions!D111)</f>
        <v>951147</v>
      </c>
      <c r="E101" s="380" t="e">
        <f>IF(ISNUMBER(Regressions!E111),ROUND(Regressions!E111, 1), NA())</f>
        <v>#N/A</v>
      </c>
      <c r="F101" s="293" t="e">
        <f>IF(ISNUMBER(Regressions!F111),ROUND(Regressions!F111, 1), NA())</f>
        <v>#N/A</v>
      </c>
      <c r="G101" s="381" t="e">
        <f>IF(ISNUMBER(Regressions!G111),ROUND(Regressions!G111, 1), NA())</f>
        <v>#N/A</v>
      </c>
      <c r="H101" s="382" t="e">
        <f>IF(ISNUMBER(Regressions!H111),ROUND(Regressions!H111, 1), NA())</f>
        <v>#N/A</v>
      </c>
      <c r="I101" s="383" t="e">
        <f>IF(ISNUMBER(Regressions!I111),ROUND(Regressions!I111, 1), NA())</f>
        <v>#N/A</v>
      </c>
      <c r="J101" s="384" t="e">
        <f>IF(ISNUMBER(Regressions!J111),ROUND(Regressions!J111, 1), NA())</f>
        <v>#N/A</v>
      </c>
      <c r="K101" s="293" t="e">
        <f>IF(ISNUMBER(Regressions!K111),ROUND(Regressions!K111, 1), NA())</f>
        <v>#N/A</v>
      </c>
      <c r="L101" s="385" t="e">
        <f>IF(ISNUMBER(Regressions!L111),ROUND(Regressions!L111, 1), NA())</f>
        <v>#N/A</v>
      </c>
      <c r="M101" s="382" t="e">
        <f>IF(ISNUMBER(Regressions!M111),ROUND(Regressions!M111, 1), NA())</f>
        <v>#N/A</v>
      </c>
      <c r="N101" s="386" t="e">
        <f>IF(ISNUMBER(Regressions!N111),ROUND(Regressions!N111, 1), NA())</f>
        <v>#N/A</v>
      </c>
      <c r="O101" s="380">
        <f>IF(ISNUMBER(Regressions!O111),ROUND(Regressions!O111, 1), NA())</f>
        <v>59.9</v>
      </c>
      <c r="P101" s="293">
        <f>IF(ISNUMBER(Regressions!P111),ROUND(Regressions!P111, 1), NA())</f>
        <v>54.7</v>
      </c>
      <c r="Q101" s="387">
        <f>IF(ISNUMBER(Regressions!Q111),ROUND(Regressions!Q111, 1), NA())</f>
        <v>14.1</v>
      </c>
      <c r="R101" s="382">
        <f>IF(ISNUMBER(Regressions!R111),ROUND(Regressions!R111, 1), NA())</f>
        <v>40.6</v>
      </c>
      <c r="S101" s="383">
        <f>IF(ISNUMBER(Regressions!S111),ROUND(Regressions!S111, 1), NA())</f>
        <v>45.3</v>
      </c>
    </row>
    <row r="102" x14ac:dyDescent="0.2">
      <c r="A102" s="234" t="str">
        <f>IF(ISBLANK(Regressions!A112), " ", Regressions!A112)</f>
        <v>Papua New Guinea</v>
      </c>
      <c r="B102" s="229">
        <f>IF(ISBLANK(Regressions!B112), " ", Regressions!B112)</f>
        <v>2013</v>
      </c>
      <c r="C102" s="232" t="str">
        <f>IF(ISBLANK(Regressions!C112), " ", Regressions!C112)</f>
        <v>Secondary</v>
      </c>
      <c r="D102" s="236">
        <f>IF(ISBLANK(Regressions!D112), " ", Regressions!D112)</f>
        <v>976512</v>
      </c>
      <c r="E102" s="380">
        <f>IF(ISNUMBER(Regressions!E112),ROUND(Regressions!E112, 1), NA())</f>
        <v>98.2</v>
      </c>
      <c r="F102" s="293">
        <f>IF(ISNUMBER(Regressions!F112),ROUND(Regressions!F112, 1), NA())</f>
        <v>85.3</v>
      </c>
      <c r="G102" s="381">
        <f>IF(ISNUMBER(Regressions!G112),ROUND(Regressions!G112, 1), NA())</f>
        <v>80</v>
      </c>
      <c r="H102" s="382">
        <f>IF(ISNUMBER(Regressions!H112),ROUND(Regressions!H112, 1), NA())</f>
        <v>5.3</v>
      </c>
      <c r="I102" s="383">
        <f>IF(ISNUMBER(Regressions!I112),ROUND(Regressions!I112, 1), NA())</f>
        <v>14.7</v>
      </c>
      <c r="J102" s="384">
        <f>IF(ISNUMBER(Regressions!J112),ROUND(Regressions!J112, 1), NA())</f>
        <v>97.7</v>
      </c>
      <c r="K102" s="293">
        <f>IF(ISNUMBER(Regressions!K112),ROUND(Regressions!K112, 1), NA())</f>
        <v>80.900000000000006</v>
      </c>
      <c r="L102" s="385">
        <f>IF(ISNUMBER(Regressions!L112),ROUND(Regressions!L112, 1), NA())</f>
        <v>69.400000000000006</v>
      </c>
      <c r="M102" s="382">
        <f>IF(ISNUMBER(Regressions!M112),ROUND(Regressions!M112, 1), NA())</f>
        <v>11.6</v>
      </c>
      <c r="N102" s="386">
        <f>IF(ISNUMBER(Regressions!N112),ROUND(Regressions!N112, 1), NA())</f>
        <v>19.100000000000001</v>
      </c>
      <c r="O102" s="380">
        <f>IF(ISNUMBER(Regressions!O112),ROUND(Regressions!O112, 1), NA())</f>
        <v>59.9</v>
      </c>
      <c r="P102" s="293">
        <f>IF(ISNUMBER(Regressions!P112),ROUND(Regressions!P112, 1), NA())</f>
        <v>54.7</v>
      </c>
      <c r="Q102" s="387">
        <f>IF(ISNUMBER(Regressions!Q112),ROUND(Regressions!Q112, 1), NA())</f>
        <v>14.1</v>
      </c>
      <c r="R102" s="382">
        <f>IF(ISNUMBER(Regressions!R112),ROUND(Regressions!R112, 1), NA())</f>
        <v>40.6</v>
      </c>
      <c r="S102" s="383">
        <f>IF(ISNUMBER(Regressions!S112),ROUND(Regressions!S112, 1), NA())</f>
        <v>45.3</v>
      </c>
    </row>
    <row r="103" x14ac:dyDescent="0.2">
      <c r="A103" s="234" t="str">
        <f>IF(ISBLANK(Regressions!A113), " ", Regressions!A113)</f>
        <v>Papua New Guinea</v>
      </c>
      <c r="B103" s="229">
        <f>IF(ISBLANK(Regressions!B113), " ", Regressions!B113)</f>
        <v>2014</v>
      </c>
      <c r="C103" s="232" t="str">
        <f>IF(ISBLANK(Regressions!C113), " ", Regressions!C113)</f>
        <v>Secondary</v>
      </c>
      <c r="D103" s="236">
        <f>IF(ISBLANK(Regressions!D113), " ", Regressions!D113)</f>
        <v>999800</v>
      </c>
      <c r="E103" s="380">
        <f>IF(ISNUMBER(Regressions!E113),ROUND(Regressions!E113, 1), NA())</f>
        <v>98.2</v>
      </c>
      <c r="F103" s="293">
        <f>IF(ISNUMBER(Regressions!F113),ROUND(Regressions!F113, 1), NA())</f>
        <v>85.3</v>
      </c>
      <c r="G103" s="381">
        <f>IF(ISNUMBER(Regressions!G113),ROUND(Regressions!G113, 1), NA())</f>
        <v>80</v>
      </c>
      <c r="H103" s="382">
        <f>IF(ISNUMBER(Regressions!H113),ROUND(Regressions!H113, 1), NA())</f>
        <v>5.3</v>
      </c>
      <c r="I103" s="383">
        <f>IF(ISNUMBER(Regressions!I113),ROUND(Regressions!I113, 1), NA())</f>
        <v>14.7</v>
      </c>
      <c r="J103" s="384">
        <f>IF(ISNUMBER(Regressions!J113),ROUND(Regressions!J113, 1), NA())</f>
        <v>97.7</v>
      </c>
      <c r="K103" s="293">
        <f>IF(ISNUMBER(Regressions!K113),ROUND(Regressions!K113, 1), NA())</f>
        <v>80.900000000000006</v>
      </c>
      <c r="L103" s="385">
        <f>IF(ISNUMBER(Regressions!L113),ROUND(Regressions!L113, 1), NA())</f>
        <v>69.400000000000006</v>
      </c>
      <c r="M103" s="382">
        <f>IF(ISNUMBER(Regressions!M113),ROUND(Regressions!M113, 1), NA())</f>
        <v>11.6</v>
      </c>
      <c r="N103" s="386">
        <f>IF(ISNUMBER(Regressions!N113),ROUND(Regressions!N113, 1), NA())</f>
        <v>19.100000000000001</v>
      </c>
      <c r="O103" s="380">
        <f>IF(ISNUMBER(Regressions!O113),ROUND(Regressions!O113, 1), NA())</f>
        <v>59.9</v>
      </c>
      <c r="P103" s="293">
        <f>IF(ISNUMBER(Regressions!P113),ROUND(Regressions!P113, 1), NA())</f>
        <v>54.7</v>
      </c>
      <c r="Q103" s="387">
        <f>IF(ISNUMBER(Regressions!Q113),ROUND(Regressions!Q113, 1), NA())</f>
        <v>14.1</v>
      </c>
      <c r="R103" s="382">
        <f>IF(ISNUMBER(Regressions!R113),ROUND(Regressions!R113, 1), NA())</f>
        <v>40.6</v>
      </c>
      <c r="S103" s="383">
        <f>IF(ISNUMBER(Regressions!S113),ROUND(Regressions!S113, 1), NA())</f>
        <v>45.3</v>
      </c>
    </row>
    <row r="104" x14ac:dyDescent="0.2">
      <c r="A104" s="234" t="str">
        <f>IF(ISBLANK(Regressions!A114), " ", Regressions!A114)</f>
        <v>Papua New Guinea</v>
      </c>
      <c r="B104" s="229">
        <f>IF(ISBLANK(Regressions!B114), " ", Regressions!B114)</f>
        <v>2015</v>
      </c>
      <c r="C104" s="232" t="str">
        <f>IF(ISBLANK(Regressions!C114), " ", Regressions!C114)</f>
        <v>Secondary</v>
      </c>
      <c r="D104" s="236">
        <f>IF(ISBLANK(Regressions!D114), " ", Regressions!D114)</f>
        <v>1020843</v>
      </c>
      <c r="E104" s="380">
        <f>IF(ISNUMBER(Regressions!E114),ROUND(Regressions!E114, 1), NA())</f>
        <v>98.2</v>
      </c>
      <c r="F104" s="293">
        <f>IF(ISNUMBER(Regressions!F114),ROUND(Regressions!F114, 1), NA())</f>
        <v>85.3</v>
      </c>
      <c r="G104" s="381">
        <f>IF(ISNUMBER(Regressions!G114),ROUND(Regressions!G114, 1), NA())</f>
        <v>80</v>
      </c>
      <c r="H104" s="382">
        <f>IF(ISNUMBER(Regressions!H114),ROUND(Regressions!H114, 1), NA())</f>
        <v>5.3</v>
      </c>
      <c r="I104" s="383">
        <f>IF(ISNUMBER(Regressions!I114),ROUND(Regressions!I114, 1), NA())</f>
        <v>14.7</v>
      </c>
      <c r="J104" s="384">
        <f>IF(ISNUMBER(Regressions!J114),ROUND(Regressions!J114, 1), NA())</f>
        <v>97.7</v>
      </c>
      <c r="K104" s="293">
        <f>IF(ISNUMBER(Regressions!K114),ROUND(Regressions!K114, 1), NA())</f>
        <v>80.900000000000006</v>
      </c>
      <c r="L104" s="385">
        <f>IF(ISNUMBER(Regressions!L114),ROUND(Regressions!L114, 1), NA())</f>
        <v>69.400000000000006</v>
      </c>
      <c r="M104" s="382">
        <f>IF(ISNUMBER(Regressions!M114),ROUND(Regressions!M114, 1), NA())</f>
        <v>11.6</v>
      </c>
      <c r="N104" s="386">
        <f>IF(ISNUMBER(Regressions!N114),ROUND(Regressions!N114, 1), NA())</f>
        <v>19.100000000000001</v>
      </c>
      <c r="O104" s="380">
        <f>IF(ISNUMBER(Regressions!O114),ROUND(Regressions!O114, 1), NA())</f>
        <v>59.9</v>
      </c>
      <c r="P104" s="293">
        <f>IF(ISNUMBER(Regressions!P114),ROUND(Regressions!P114, 1), NA())</f>
        <v>54.7</v>
      </c>
      <c r="Q104" s="387">
        <f>IF(ISNUMBER(Regressions!Q114),ROUND(Regressions!Q114, 1), NA())</f>
        <v>14.1</v>
      </c>
      <c r="R104" s="382">
        <f>IF(ISNUMBER(Regressions!R114),ROUND(Regressions!R114, 1), NA())</f>
        <v>40.6</v>
      </c>
      <c r="S104" s="383">
        <f>IF(ISNUMBER(Regressions!S114),ROUND(Regressions!S114, 1), NA())</f>
        <v>45.3</v>
      </c>
    </row>
    <row r="105" x14ac:dyDescent="0.2">
      <c r="A105" s="357" t="str">
        <f>IF(ISBLANK(Regressions!A115), " ", Regressions!A115)</f>
        <v>Papua New Guinea</v>
      </c>
      <c r="B105" s="358">
        <f>IF(ISBLANK(Regressions!B115), " ", Regressions!B115)</f>
        <v>2016</v>
      </c>
      <c r="C105" s="359" t="str">
        <f>IF(ISBLANK(Regressions!C115), " ", Regressions!C115)</f>
        <v>Secondary</v>
      </c>
      <c r="D105" s="360">
        <f>IF(ISBLANK(Regressions!D115), " ", Regressions!D115)</f>
        <v>1039876</v>
      </c>
      <c r="E105" s="388">
        <f>IF(ISNUMBER(Regressions!E115),ROUND(Regressions!E115, 1), NA())</f>
        <v>98.2</v>
      </c>
      <c r="F105" s="294">
        <f>IF(ISNUMBER(Regressions!F115),ROUND(Regressions!F115, 1), NA())</f>
        <v>85.3</v>
      </c>
      <c r="G105" s="389">
        <f>IF(ISNUMBER(Regressions!G115),ROUND(Regressions!G115, 1), NA())</f>
        <v>80</v>
      </c>
      <c r="H105" s="390">
        <f>IF(ISNUMBER(Regressions!H115),ROUND(Regressions!H115, 1), NA())</f>
        <v>5.3</v>
      </c>
      <c r="I105" s="391">
        <f>IF(ISNUMBER(Regressions!I115),ROUND(Regressions!I115, 1), NA())</f>
        <v>14.7</v>
      </c>
      <c r="J105" s="392">
        <f>IF(ISNUMBER(Regressions!J115),ROUND(Regressions!J115, 1), NA())</f>
        <v>97.7</v>
      </c>
      <c r="K105" s="294">
        <f>IF(ISNUMBER(Regressions!K115),ROUND(Regressions!K115, 1), NA())</f>
        <v>80.900000000000006</v>
      </c>
      <c r="L105" s="393">
        <f>IF(ISNUMBER(Regressions!L115),ROUND(Regressions!L115, 1), NA())</f>
        <v>69.400000000000006</v>
      </c>
      <c r="M105" s="390">
        <f>IF(ISNUMBER(Regressions!M115),ROUND(Regressions!M115, 1), NA())</f>
        <v>11.6</v>
      </c>
      <c r="N105" s="394">
        <f>IF(ISNUMBER(Regressions!N115),ROUND(Regressions!N115, 1), NA())</f>
        <v>19.100000000000001</v>
      </c>
      <c r="O105" s="388">
        <f>IF(ISNUMBER(Regressions!O115),ROUND(Regressions!O115, 1), NA())</f>
        <v>59.9</v>
      </c>
      <c r="P105" s="294">
        <f>IF(ISNUMBER(Regressions!P115),ROUND(Regressions!P115, 1), NA())</f>
        <v>54.7</v>
      </c>
      <c r="Q105" s="395">
        <f>IF(ISNUMBER(Regressions!Q115),ROUND(Regressions!Q115, 1), NA())</f>
        <v>14.1</v>
      </c>
      <c r="R105" s="390">
        <f>IF(ISNUMBER(Regressions!R115),ROUND(Regressions!R115, 1), NA())</f>
        <v>40.6</v>
      </c>
      <c r="S105" s="391">
        <f>IF(ISNUMBER(Regressions!S115),ROUND(Regressions!S115, 1), NA())</f>
        <v>45.3</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3" customWidth="true"/>
    <col min="2" max="2" width="7.5" style="128" customWidth="true"/>
    <col min="3" max="8" width="8.75" style="33" customWidth="true"/>
    <col min="9" max="9" width="9.375" style="33" customWidth="true"/>
    <col min="10" max="10" width="13.375" style="33" customWidth="true"/>
    <col min="11" max="11" width="7.5" style="33" customWidth="true"/>
    <col min="12" max="17" width="8.625" style="33" customWidth="true"/>
    <col min="18" max="18" width="6.5" style="33" customWidth="true"/>
    <col min="19" max="19" width="13.375" style="33" customWidth="true"/>
    <col min="20" max="20" width="7.5" style="33" customWidth="true"/>
    <col min="21" max="26" width="9.125" style="33" customWidth="true"/>
    <col min="27" max="16384" width="9" style="33"/>
  </cols>
  <sheetData>
    <row r="1" ht="15.75" x14ac:dyDescent="0.25">
      <c r="A1" s="58" t="s">
        <v>49</v>
      </c>
      <c r="B1" s="97"/>
      <c r="C1" s="59"/>
      <c r="D1" s="59"/>
      <c r="E1" s="59"/>
      <c r="F1" s="59"/>
      <c r="G1" s="59"/>
      <c r="H1" s="544"/>
      <c r="I1" s="544"/>
      <c r="J1" s="544"/>
      <c r="K1" s="544"/>
      <c r="L1" s="544"/>
      <c r="M1" s="544"/>
      <c r="N1" s="544"/>
      <c r="O1" s="544"/>
      <c r="P1" s="544"/>
      <c r="Q1" s="59"/>
      <c r="R1" s="59"/>
      <c r="S1" s="59"/>
      <c r="T1" s="60"/>
      <c r="U1" s="60"/>
      <c r="V1" s="60"/>
      <c r="W1" s="60"/>
      <c r="X1" s="60"/>
      <c r="Y1" s="60"/>
      <c r="Z1" s="60"/>
      <c r="AA1" s="60"/>
    </row>
    <row r="2" s="45" customFormat="true" ht="26.25" customHeight="true" x14ac:dyDescent="0.25">
      <c r="A2" s="61" t="s">
        <v>13</v>
      </c>
      <c r="B2" s="127"/>
      <c r="J2" s="61" t="s">
        <v>14</v>
      </c>
      <c r="R2" s="62"/>
      <c r="S2" s="63" t="s">
        <v>15</v>
      </c>
      <c r="W2" s="62"/>
      <c r="X2" s="62"/>
      <c r="Y2" s="64"/>
      <c r="Z2" s="64"/>
      <c r="AD2" s="65"/>
      <c r="AE2" s="65"/>
      <c r="AF2" s="65"/>
      <c r="AG2" s="65"/>
      <c r="AH2" s="65"/>
      <c r="AI2" s="65"/>
    </row>
    <row r="3" ht="15.75" x14ac:dyDescent="0.25">
      <c r="A3" s="66"/>
      <c r="B3" s="67" t="s">
        <v>4</v>
      </c>
      <c r="C3" s="62" t="s">
        <v>7</v>
      </c>
      <c r="D3" s="62" t="s">
        <v>2</v>
      </c>
      <c r="E3" s="62" t="s">
        <v>1</v>
      </c>
      <c r="F3" s="62" t="s">
        <v>55</v>
      </c>
      <c r="G3" s="62" t="s">
        <v>17</v>
      </c>
      <c r="H3" s="62" t="s">
        <v>18</v>
      </c>
      <c r="I3" s="68"/>
      <c r="J3" s="66"/>
      <c r="K3" s="67" t="s">
        <v>4</v>
      </c>
      <c r="L3" s="62" t="s">
        <v>7</v>
      </c>
      <c r="M3" s="62" t="s">
        <v>2</v>
      </c>
      <c r="N3" s="62" t="s">
        <v>1</v>
      </c>
      <c r="O3" s="62" t="s">
        <v>55</v>
      </c>
      <c r="P3" s="62" t="s">
        <v>17</v>
      </c>
      <c r="Q3" s="62" t="s">
        <v>18</v>
      </c>
      <c r="R3" s="64"/>
      <c r="S3" s="69"/>
      <c r="T3" s="67" t="s">
        <v>4</v>
      </c>
      <c r="U3" s="62" t="s">
        <v>7</v>
      </c>
      <c r="V3" s="62" t="s">
        <v>2</v>
      </c>
      <c r="W3" s="62" t="s">
        <v>1</v>
      </c>
      <c r="X3" s="62" t="s">
        <v>55</v>
      </c>
      <c r="Y3" s="62" t="s">
        <v>17</v>
      </c>
      <c r="Z3" s="62" t="s">
        <v>18</v>
      </c>
      <c r="AB3" s="65"/>
      <c r="AC3" s="65"/>
      <c r="AD3" s="65"/>
      <c r="AE3" s="65"/>
      <c r="AF3" s="65"/>
      <c r="AG3" s="65"/>
    </row>
    <row r="4" ht="15.75" x14ac:dyDescent="0.25">
      <c r="A4" s="66" t="s">
        <v>35</v>
      </c>
      <c r="B4">
        <v>2016</v>
      </c>
      <c r="C4">
        <v>46.832801369999999</v>
      </c>
      <c r="D4"/>
      <c r="E4"/>
      <c r="F4">
        <v>34.045830930000001</v>
      </c>
      <c r="G4">
        <v>45.764646210000002</v>
      </c>
      <c r="H4">
        <v>80</v>
      </c>
      <c r="I4" s="68"/>
      <c r="J4" s="66" t="s">
        <v>35</v>
      </c>
      <c r="K4">
        <v>2016</v>
      </c>
      <c r="L4">
        <v>45.076000000000001</v>
      </c>
      <c r="M4"/>
      <c r="N4"/>
      <c r="O4">
        <v>43.35</v>
      </c>
      <c r="P4">
        <v>44.28</v>
      </c>
      <c r="Q4">
        <v>69.36</v>
      </c>
      <c r="R4" s="65"/>
      <c r="S4" s="66" t="s">
        <v>35</v>
      </c>
      <c r="T4">
        <v>2016</v>
      </c>
      <c r="U4">
        <v>10.38</v>
      </c>
      <c r="V4">
        <v>5.83</v>
      </c>
      <c r="W4">
        <v>7.72</v>
      </c>
      <c r="X4">
        <v>10.63</v>
      </c>
      <c r="Y4">
        <v>10.214</v>
      </c>
      <c r="Z4">
        <v>14.115</v>
      </c>
      <c r="AA4" s="65"/>
      <c r="AB4" s="65"/>
      <c r="AC4" s="65"/>
      <c r="AD4" s="65"/>
      <c r="AE4" s="65"/>
      <c r="AF4" s="65"/>
      <c r="AG4" s="65"/>
    </row>
    <row r="5" ht="15.75" x14ac:dyDescent="0.25">
      <c r="A5" s="66" t="s">
        <v>36</v>
      </c>
      <c r="B5">
        <v>2016</v>
      </c>
      <c r="C5">
        <v>5.475079794</v>
      </c>
      <c r="D5"/>
      <c r="E5"/>
      <c r="F5">
        <v>5.89254766</v>
      </c>
      <c r="G5">
        <v>5.465381689</v>
      </c>
      <c r="H5">
        <v>5.2941176470000002</v>
      </c>
      <c r="I5" s="68"/>
      <c r="J5" s="66" t="s">
        <v>36</v>
      </c>
      <c r="K5">
        <v>2016</v>
      </c>
      <c r="L5">
        <v>16.294</v>
      </c>
      <c r="M5"/>
      <c r="N5"/>
      <c r="O5">
        <v>18.575700000000001</v>
      </c>
      <c r="P5">
        <v>16.409600000000001</v>
      </c>
      <c r="Q5">
        <v>11.5648</v>
      </c>
      <c r="R5" s="65"/>
      <c r="S5" s="66" t="s">
        <v>36</v>
      </c>
      <c r="T5">
        <v>2016</v>
      </c>
      <c r="U5">
        <v>42.589500000000001</v>
      </c>
      <c r="V5">
        <v>44.03</v>
      </c>
      <c r="W5">
        <v>42.2</v>
      </c>
      <c r="X5">
        <v>41.704999999999998</v>
      </c>
      <c r="Y5">
        <v>42.651000000000003</v>
      </c>
      <c r="Z5">
        <v>40.585000000000001</v>
      </c>
      <c r="AA5" s="65"/>
      <c r="AB5" s="65"/>
      <c r="AC5" s="65"/>
      <c r="AD5" s="65"/>
      <c r="AE5" s="65"/>
      <c r="AF5" s="65"/>
      <c r="AG5" s="65"/>
    </row>
    <row r="6" s="45" customFormat="true" ht="15.75" x14ac:dyDescent="0.25">
      <c r="A6" s="66" t="s">
        <v>37</v>
      </c>
      <c r="B6">
        <v>2016</v>
      </c>
      <c r="C6">
        <v>47.692118829999998</v>
      </c>
      <c r="D6"/>
      <c r="E6"/>
      <c r="F6">
        <v>60.061621410000001</v>
      </c>
      <c r="G6">
        <v>48.769972099999997</v>
      </c>
      <c r="H6">
        <v>14.70588235</v>
      </c>
      <c r="I6" s="68"/>
      <c r="J6" s="66" t="s">
        <v>37</v>
      </c>
      <c r="K6">
        <v>2016</v>
      </c>
      <c r="L6">
        <v>38.630000000000003</v>
      </c>
      <c r="M6"/>
      <c r="N6"/>
      <c r="O6">
        <v>38.074300000000001</v>
      </c>
      <c r="P6">
        <v>39.310400000000001</v>
      </c>
      <c r="Q6">
        <v>19.075199999999999</v>
      </c>
      <c r="R6" s="64"/>
      <c r="S6" s="66" t="s">
        <v>37</v>
      </c>
      <c r="T6">
        <v>2016</v>
      </c>
      <c r="U6">
        <v>47.030500000000004</v>
      </c>
      <c r="V6">
        <v>50.14</v>
      </c>
      <c r="W6">
        <v>50.08</v>
      </c>
      <c r="X6">
        <v>47.664999999999999</v>
      </c>
      <c r="Y6">
        <v>47.134999999999998</v>
      </c>
      <c r="Z6">
        <v>45.3</v>
      </c>
      <c r="AA6" s="65"/>
      <c r="AB6" s="65"/>
      <c r="AC6" s="65"/>
      <c r="AD6" s="65"/>
      <c r="AE6" s="65"/>
      <c r="AF6" s="65"/>
      <c r="AG6" s="65"/>
    </row>
    <row r="7" s="45" customFormat="true" ht="15.75" x14ac:dyDescent="0.25">
      <c r="A7" s="134"/>
      <c r="B7" s="135"/>
      <c r="C7" s="135"/>
      <c r="D7" s="135"/>
      <c r="E7" s="135"/>
      <c r="F7" s="68"/>
      <c r="G7" s="68"/>
      <c r="H7" s="65"/>
      <c r="I7" s="65"/>
      <c r="J7" s="65"/>
      <c r="K7" s="65"/>
      <c r="L7" s="65"/>
      <c r="M7" s="65"/>
      <c r="N7" s="65"/>
      <c r="O7" s="65"/>
      <c r="P7" s="65"/>
      <c r="Q7" s="65"/>
      <c r="R7" s="65"/>
      <c r="S7" s="70"/>
      <c r="T7">
        <v>2016</v>
      </c>
      <c r="U7">
        <v>1</v>
      </c>
      <c r="V7">
        <v>5</v>
      </c>
      <c r="W7">
        <v>4</v>
      </c>
      <c r="X7">
        <v>3</v>
      </c>
      <c r="Y7">
        <v>6</v>
      </c>
      <c r="Z7">
        <v>2</v>
      </c>
      <c r="AA7" s="70"/>
    </row>
    <row r="8" s="45" customFormat="true" ht="15.75" x14ac:dyDescent="0.25">
      <c r="A8" s="94"/>
      <c r="B8" s="71"/>
      <c r="H8" s="70"/>
      <c r="I8" s="70"/>
      <c r="J8" s="70"/>
      <c r="K8" s="70"/>
      <c r="L8" s="70"/>
      <c r="M8" s="70"/>
      <c r="N8" s="70"/>
      <c r="O8" s="70"/>
      <c r="P8" s="70"/>
      <c r="Q8" s="70"/>
      <c r="R8" s="70"/>
      <c r="S8" s="70"/>
      <c r="T8" s="70"/>
      <c r="U8" s="70"/>
      <c r="V8" s="70"/>
      <c r="W8" s="70"/>
      <c r="X8" s="70"/>
      <c r="Y8" s="70"/>
      <c r="Z8" s="70"/>
      <c r="AA8" s="70"/>
    </row>
    <row r="9" s="45" customFormat="true" ht="15.75" x14ac:dyDescent="0.25">
      <c r="A9" s="94"/>
      <c r="B9" s="71"/>
      <c r="H9" s="70"/>
      <c r="I9" s="70"/>
      <c r="J9" s="70"/>
      <c r="K9" s="70"/>
      <c r="L9" s="70"/>
      <c r="M9" s="70"/>
      <c r="N9" s="70"/>
      <c r="O9" s="70"/>
      <c r="P9" s="70"/>
      <c r="Q9" s="70"/>
      <c r="R9" s="70"/>
      <c r="S9" s="70"/>
      <c r="T9" s="70"/>
      <c r="U9" s="70"/>
      <c r="V9" s="70"/>
      <c r="W9" s="70"/>
      <c r="X9" s="70"/>
      <c r="Y9" s="70"/>
      <c r="Z9" s="70"/>
      <c r="AA9" s="70"/>
    </row>
    <row r="10" s="45" customFormat="true" ht="15.75" x14ac:dyDescent="0.25">
      <c r="A10" s="95"/>
      <c r="B10" s="71"/>
      <c r="C10" s="70"/>
      <c r="D10" s="70"/>
      <c r="E10" s="70"/>
      <c r="F10" s="70"/>
      <c r="G10" s="70"/>
      <c r="H10" s="70"/>
      <c r="I10" s="70"/>
      <c r="J10" s="70"/>
      <c r="K10" s="70"/>
      <c r="L10" s="70"/>
      <c r="M10" s="70"/>
      <c r="N10" s="70"/>
      <c r="O10" s="70"/>
      <c r="P10" s="70"/>
      <c r="Q10" s="70"/>
      <c r="R10" s="70"/>
      <c r="S10" s="70"/>
      <c r="T10" s="70"/>
      <c r="U10" s="70"/>
      <c r="V10" s="70"/>
      <c r="W10" s="70"/>
      <c r="X10" s="70"/>
      <c r="Y10" s="70"/>
      <c r="Z10" s="70"/>
      <c r="AA10" s="70"/>
    </row>
    <row r="11" ht="15.75" x14ac:dyDescent="0.25">
      <c r="A11" s="96"/>
      <c r="B11" s="129"/>
      <c r="C11" s="70"/>
      <c r="D11" s="70"/>
      <c r="E11" s="70"/>
      <c r="F11" s="70"/>
      <c r="G11" s="70"/>
      <c r="H11" s="70"/>
      <c r="I11" s="70"/>
      <c r="J11" s="70"/>
      <c r="K11" s="70"/>
      <c r="L11" s="70"/>
      <c r="M11" s="70"/>
      <c r="N11" s="70"/>
      <c r="O11" s="70"/>
      <c r="P11" s="70"/>
      <c r="Q11" s="70"/>
    </row>
    <row r="12" ht="15.75" x14ac:dyDescent="0.25">
      <c r="A12" s="72" t="s">
        <v>50</v>
      </c>
      <c r="B12" s="130"/>
      <c r="C12" s="73"/>
      <c r="D12" s="73"/>
      <c r="E12" s="73"/>
      <c r="F12" s="73"/>
      <c r="G12" s="73"/>
      <c r="H12" s="73"/>
      <c r="I12" s="73"/>
      <c r="J12" s="73"/>
      <c r="K12" s="73"/>
      <c r="L12" s="73"/>
      <c r="M12" s="73"/>
      <c r="N12" s="73"/>
      <c r="O12" s="73"/>
      <c r="P12" s="154"/>
      <c r="Q12" s="153"/>
      <c r="R12" s="116"/>
    </row>
    <row r="13" s="80" customFormat="true" ht="12" x14ac:dyDescent="0.2">
      <c r="A13" s="79" t="s">
        <v>51</v>
      </c>
      <c r="B13" s="133" t="s">
        <v>42</v>
      </c>
      <c r="C13" s="79" t="s">
        <v>102</v>
      </c>
      <c r="D13" s="79" t="s">
        <v>52</v>
      </c>
      <c r="E13" s="79" t="s">
        <v>230</v>
      </c>
      <c r="F13" s="79" t="s">
        <v>103</v>
      </c>
      <c r="G13" s="79" t="s">
        <v>104</v>
      </c>
      <c r="H13" s="79" t="s">
        <v>105</v>
      </c>
      <c r="I13" s="79" t="s">
        <v>106</v>
      </c>
      <c r="J13" s="79" t="s">
        <v>231</v>
      </c>
      <c r="K13" s="79" t="s">
        <v>107</v>
      </c>
      <c r="L13" s="79" t="s">
        <v>108</v>
      </c>
      <c r="M13" s="79" t="s">
        <v>109</v>
      </c>
      <c r="N13" s="79" t="s">
        <v>110</v>
      </c>
      <c r="O13" s="80" t="s">
        <v>142</v>
      </c>
      <c r="P13" s="80" t="s">
        <v>178</v>
      </c>
      <c r="Q13" s="79" t="s">
        <v>111</v>
      </c>
      <c r="R13" s="79" t="s">
        <v>112</v>
      </c>
      <c r="S13" s="118" t="s">
        <v>113</v>
      </c>
    </row>
    <row r="14" s="77" customFormat="true" ht="15.75" x14ac:dyDescent="0.25">
      <c r="A14" s="124" t="s">
        <v>180</v>
      </c>
      <c r="B14">
        <v>2000</v>
      </c>
      <c r="C14" s="126" t="s">
        <v>7</v>
      </c>
      <c r="D14">
        <v>1698727</v>
      </c>
      <c r="E14"/>
      <c r="F14"/>
      <c r="G14"/>
      <c r="H14"/>
      <c r="I14"/>
      <c r="J14"/>
      <c r="K14"/>
      <c r="L14"/>
      <c r="M14"/>
      <c r="N14"/>
      <c r="O14"/>
      <c r="P14"/>
      <c r="Q14"/>
      <c r="R14"/>
      <c r="S14"/>
      <c r="T14" s="125"/>
    </row>
    <row r="15" s="77" customFormat="true" ht="15.75" x14ac:dyDescent="0.25">
      <c r="A15" s="124" t="s">
        <v>180</v>
      </c>
      <c r="B15">
        <v>2001</v>
      </c>
      <c r="C15" s="126" t="s">
        <v>7</v>
      </c>
      <c r="D15">
        <v>1730232</v>
      </c>
      <c r="E15"/>
      <c r="F15"/>
      <c r="G15"/>
      <c r="H15"/>
      <c r="I15"/>
      <c r="J15"/>
      <c r="K15"/>
      <c r="L15"/>
      <c r="M15"/>
      <c r="N15"/>
      <c r="O15"/>
      <c r="P15"/>
      <c r="Q15"/>
      <c r="R15"/>
      <c r="S15"/>
      <c r="T15" s="125"/>
    </row>
    <row r="16" s="77" customFormat="true" ht="15.75" x14ac:dyDescent="0.25">
      <c r="A16" s="124" t="s">
        <v>180</v>
      </c>
      <c r="B16">
        <v>2002</v>
      </c>
      <c r="C16" s="126" t="s">
        <v>7</v>
      </c>
      <c r="D16">
        <v>1765720</v>
      </c>
      <c r="E16"/>
      <c r="F16"/>
      <c r="G16"/>
      <c r="H16"/>
      <c r="I16"/>
      <c r="J16"/>
      <c r="K16"/>
      <c r="L16"/>
      <c r="M16"/>
      <c r="N16"/>
      <c r="O16"/>
      <c r="P16"/>
      <c r="Q16"/>
      <c r="R16"/>
      <c r="S16"/>
      <c r="T16" s="125"/>
    </row>
    <row r="17" s="77" customFormat="true" ht="15.75" x14ac:dyDescent="0.25">
      <c r="A17" s="124" t="s">
        <v>180</v>
      </c>
      <c r="B17">
        <v>2003</v>
      </c>
      <c r="C17" s="126" t="s">
        <v>7</v>
      </c>
      <c r="D17">
        <v>1805223</v>
      </c>
      <c r="E17"/>
      <c r="F17"/>
      <c r="G17"/>
      <c r="H17"/>
      <c r="I17"/>
      <c r="J17"/>
      <c r="K17"/>
      <c r="L17"/>
      <c r="M17"/>
      <c r="N17"/>
      <c r="O17"/>
      <c r="P17"/>
      <c r="Q17"/>
      <c r="R17"/>
      <c r="S17"/>
      <c r="T17" s="125"/>
    </row>
    <row r="18" s="77" customFormat="true" ht="15.75" x14ac:dyDescent="0.25">
      <c r="A18" s="124" t="s">
        <v>180</v>
      </c>
      <c r="B18">
        <v>2004</v>
      </c>
      <c r="C18" s="126" t="s">
        <v>7</v>
      </c>
      <c r="D18">
        <v>1847979</v>
      </c>
      <c r="E18"/>
      <c r="F18"/>
      <c r="G18"/>
      <c r="H18"/>
      <c r="I18"/>
      <c r="J18"/>
      <c r="K18"/>
      <c r="L18"/>
      <c r="M18"/>
      <c r="N18"/>
      <c r="O18"/>
      <c r="P18"/>
      <c r="Q18"/>
      <c r="R18"/>
      <c r="S18"/>
      <c r="T18" s="125"/>
    </row>
    <row r="19" s="77" customFormat="true" ht="15.75" x14ac:dyDescent="0.25">
      <c r="A19" s="124" t="s">
        <v>180</v>
      </c>
      <c r="B19">
        <v>2005</v>
      </c>
      <c r="C19" s="126" t="s">
        <v>7</v>
      </c>
      <c r="D19">
        <v>1892659</v>
      </c>
      <c r="E19"/>
      <c r="F19"/>
      <c r="G19"/>
      <c r="H19"/>
      <c r="I19"/>
      <c r="J19"/>
      <c r="K19"/>
      <c r="L19"/>
      <c r="M19"/>
      <c r="N19"/>
      <c r="O19"/>
      <c r="P19"/>
      <c r="Q19"/>
      <c r="R19"/>
      <c r="S19"/>
      <c r="T19" s="125"/>
    </row>
    <row r="20" s="77" customFormat="true" ht="15.75" x14ac:dyDescent="0.25">
      <c r="A20" s="124" t="s">
        <v>180</v>
      </c>
      <c r="B20">
        <v>2006</v>
      </c>
      <c r="C20" s="126" t="s">
        <v>7</v>
      </c>
      <c r="D20">
        <v>1940805</v>
      </c>
      <c r="E20"/>
      <c r="F20"/>
      <c r="G20"/>
      <c r="H20"/>
      <c r="I20"/>
      <c r="J20"/>
      <c r="K20"/>
      <c r="L20"/>
      <c r="M20"/>
      <c r="N20"/>
      <c r="O20"/>
      <c r="P20"/>
      <c r="Q20"/>
      <c r="R20"/>
      <c r="S20"/>
      <c r="T20" s="125"/>
    </row>
    <row r="21" s="77" customFormat="true" ht="15.75" x14ac:dyDescent="0.25">
      <c r="A21" s="124" t="s">
        <v>180</v>
      </c>
      <c r="B21">
        <v>2007</v>
      </c>
      <c r="C21" s="126" t="s">
        <v>7</v>
      </c>
      <c r="D21">
        <v>1988985</v>
      </c>
      <c r="E21"/>
      <c r="F21"/>
      <c r="G21"/>
      <c r="H21"/>
      <c r="I21"/>
      <c r="J21"/>
      <c r="K21"/>
      <c r="L21"/>
      <c r="M21"/>
      <c r="N21"/>
      <c r="O21"/>
      <c r="P21"/>
      <c r="Q21"/>
      <c r="R21"/>
      <c r="S21"/>
      <c r="T21" s="125"/>
    </row>
    <row r="22" s="77" customFormat="true" ht="15.75" x14ac:dyDescent="0.25">
      <c r="A22" s="124" t="s">
        <v>180</v>
      </c>
      <c r="B22">
        <v>2008</v>
      </c>
      <c r="C22" s="126" t="s">
        <v>7</v>
      </c>
      <c r="D22">
        <v>2036309</v>
      </c>
      <c r="E22"/>
      <c r="F22"/>
      <c r="G22"/>
      <c r="H22"/>
      <c r="I22"/>
      <c r="J22"/>
      <c r="K22"/>
      <c r="L22"/>
      <c r="M22"/>
      <c r="N22"/>
      <c r="O22"/>
      <c r="P22"/>
      <c r="Q22"/>
      <c r="R22"/>
      <c r="S22"/>
      <c r="T22" s="125"/>
    </row>
    <row r="23" s="77" customFormat="true" ht="15.75" x14ac:dyDescent="0.25">
      <c r="A23" s="124" t="s">
        <v>180</v>
      </c>
      <c r="B23">
        <v>2009</v>
      </c>
      <c r="C23" s="126" t="s">
        <v>7</v>
      </c>
      <c r="D23">
        <v>2082562</v>
      </c>
      <c r="E23"/>
      <c r="F23"/>
      <c r="G23"/>
      <c r="H23"/>
      <c r="I23"/>
      <c r="J23"/>
      <c r="K23"/>
      <c r="L23"/>
      <c r="M23"/>
      <c r="N23"/>
      <c r="O23"/>
      <c r="P23"/>
      <c r="Q23"/>
      <c r="R23"/>
      <c r="S23"/>
      <c r="T23" s="125"/>
    </row>
    <row r="24" s="77" customFormat="true" ht="15.75" x14ac:dyDescent="0.25">
      <c r="A24" s="124" t="s">
        <v>180</v>
      </c>
      <c r="B24">
        <v>2010</v>
      </c>
      <c r="C24" s="126" t="s">
        <v>7</v>
      </c>
      <c r="D24">
        <v>2128017</v>
      </c>
      <c r="E24"/>
      <c r="F24"/>
      <c r="G24"/>
      <c r="H24"/>
      <c r="I24"/>
      <c r="J24"/>
      <c r="K24"/>
      <c r="L24"/>
      <c r="M24"/>
      <c r="N24"/>
      <c r="O24">
        <v>56.935000000000002</v>
      </c>
      <c r="P24">
        <v>52.969499999999996</v>
      </c>
      <c r="Q24">
        <v>10.379999999999999</v>
      </c>
      <c r="R24">
        <v>42.589500000000001</v>
      </c>
      <c r="S24">
        <v>47.030500000000004</v>
      </c>
      <c r="T24" s="125"/>
    </row>
    <row r="25" s="77" customFormat="true" ht="15.75" x14ac:dyDescent="0.25">
      <c r="A25" s="124" t="s">
        <v>180</v>
      </c>
      <c r="B25">
        <v>2011</v>
      </c>
      <c r="C25" s="126" t="s">
        <v>7</v>
      </c>
      <c r="D25">
        <v>2174333</v>
      </c>
      <c r="E25"/>
      <c r="F25"/>
      <c r="G25"/>
      <c r="H25"/>
      <c r="I25"/>
      <c r="J25"/>
      <c r="K25"/>
      <c r="L25"/>
      <c r="M25"/>
      <c r="N25"/>
      <c r="O25">
        <v>56.935000000000002</v>
      </c>
      <c r="P25">
        <v>52.969499999999996</v>
      </c>
      <c r="Q25">
        <v>10.379999999999999</v>
      </c>
      <c r="R25">
        <v>42.589500000000001</v>
      </c>
      <c r="S25">
        <v>47.030500000000004</v>
      </c>
      <c r="T25" s="125"/>
    </row>
    <row r="26" s="77" customFormat="true" ht="15.75" x14ac:dyDescent="0.25">
      <c r="A26" s="124" t="s">
        <v>180</v>
      </c>
      <c r="B26">
        <v>2012</v>
      </c>
      <c r="C26" s="126" t="s">
        <v>7</v>
      </c>
      <c r="D26">
        <v>2807174</v>
      </c>
      <c r="E26"/>
      <c r="F26"/>
      <c r="G26"/>
      <c r="H26"/>
      <c r="I26"/>
      <c r="J26"/>
      <c r="K26"/>
      <c r="L26"/>
      <c r="M26"/>
      <c r="N26"/>
      <c r="O26">
        <v>56.935000000000002</v>
      </c>
      <c r="P26">
        <v>52.969499999999996</v>
      </c>
      <c r="Q26">
        <v>10.379999999999999</v>
      </c>
      <c r="R26">
        <v>42.589500000000001</v>
      </c>
      <c r="S26">
        <v>47.030500000000004</v>
      </c>
      <c r="T26" s="125"/>
    </row>
    <row r="27" s="77" customFormat="true" ht="15.75" x14ac:dyDescent="0.25">
      <c r="A27" s="124" t="s">
        <v>180</v>
      </c>
      <c r="B27">
        <v>2013</v>
      </c>
      <c r="C27" s="126" t="s">
        <v>7</v>
      </c>
      <c r="D27">
        <v>2858552</v>
      </c>
      <c r="E27">
        <v>84.384974220476309</v>
      </c>
      <c r="F27">
        <v>52.307881168671742</v>
      </c>
      <c r="G27">
        <v>46.83280137490793</v>
      </c>
      <c r="H27">
        <v>5.4750797937638112</v>
      </c>
      <c r="I27">
        <v>47.692118831328258</v>
      </c>
      <c r="J27">
        <v>96.76</v>
      </c>
      <c r="K27">
        <v>61.37</v>
      </c>
      <c r="L27">
        <v>45.076000000000001</v>
      </c>
      <c r="M27">
        <v>16.293999999999997</v>
      </c>
      <c r="N27">
        <v>38.630000000000003</v>
      </c>
      <c r="O27">
        <v>56.935000000000002</v>
      </c>
      <c r="P27">
        <v>52.969499999999996</v>
      </c>
      <c r="Q27">
        <v>10.379999999999999</v>
      </c>
      <c r="R27">
        <v>42.589500000000001</v>
      </c>
      <c r="S27">
        <v>47.030500000000004</v>
      </c>
      <c r="T27" s="125"/>
    </row>
    <row r="28" s="77" customFormat="true" ht="15.75" x14ac:dyDescent="0.25">
      <c r="A28" s="124" t="s">
        <v>180</v>
      </c>
      <c r="B28">
        <v>2014</v>
      </c>
      <c r="C28" s="126" t="s">
        <v>7</v>
      </c>
      <c r="D28">
        <v>2904725</v>
      </c>
      <c r="E28">
        <v>84.384974220476309</v>
      </c>
      <c r="F28">
        <v>52.307881168671742</v>
      </c>
      <c r="G28">
        <v>46.83280137490793</v>
      </c>
      <c r="H28">
        <v>5.4750797937638112</v>
      </c>
      <c r="I28">
        <v>47.692118831328258</v>
      </c>
      <c r="J28">
        <v>96.76</v>
      </c>
      <c r="K28">
        <v>61.37</v>
      </c>
      <c r="L28">
        <v>45.076000000000001</v>
      </c>
      <c r="M28">
        <v>16.293999999999997</v>
      </c>
      <c r="N28">
        <v>38.630000000000003</v>
      </c>
      <c r="O28">
        <v>56.935000000000002</v>
      </c>
      <c r="P28">
        <v>52.969499999999996</v>
      </c>
      <c r="Q28">
        <v>10.379999999999999</v>
      </c>
      <c r="R28">
        <v>42.589500000000001</v>
      </c>
      <c r="S28">
        <v>47.030500000000004</v>
      </c>
      <c r="T28" s="125"/>
    </row>
    <row r="29" s="77" customFormat="true" ht="15.75" x14ac:dyDescent="0.25">
      <c r="A29" s="124" t="s">
        <v>180</v>
      </c>
      <c r="B29">
        <v>2015</v>
      </c>
      <c r="C29" s="126" t="s">
        <v>7</v>
      </c>
      <c r="D29">
        <v>2947291</v>
      </c>
      <c r="E29">
        <v>84.384974220476309</v>
      </c>
      <c r="F29">
        <v>52.307881168671742</v>
      </c>
      <c r="G29">
        <v>46.83280137490793</v>
      </c>
      <c r="H29">
        <v>5.4750797937638112</v>
      </c>
      <c r="I29">
        <v>47.692118831328258</v>
      </c>
      <c r="J29">
        <v>96.76</v>
      </c>
      <c r="K29">
        <v>61.37</v>
      </c>
      <c r="L29">
        <v>45.076000000000001</v>
      </c>
      <c r="M29">
        <v>16.293999999999997</v>
      </c>
      <c r="N29">
        <v>38.630000000000003</v>
      </c>
      <c r="O29">
        <v>56.935000000000002</v>
      </c>
      <c r="P29">
        <v>52.969499999999996</v>
      </c>
      <c r="Q29">
        <v>10.379999999999999</v>
      </c>
      <c r="R29">
        <v>42.589500000000001</v>
      </c>
      <c r="S29">
        <v>47.030500000000004</v>
      </c>
      <c r="T29" s="125"/>
    </row>
    <row r="30" s="77" customFormat="true" ht="15.75" x14ac:dyDescent="0.25">
      <c r="A30" s="124" t="s">
        <v>180</v>
      </c>
      <c r="B30">
        <v>2016</v>
      </c>
      <c r="C30" s="126" t="s">
        <v>7</v>
      </c>
      <c r="D30">
        <v>2988511</v>
      </c>
      <c r="E30">
        <v>84.384974220476309</v>
      </c>
      <c r="F30">
        <v>52.307881168671742</v>
      </c>
      <c r="G30">
        <v>46.83280137490793</v>
      </c>
      <c r="H30">
        <v>5.4750797937638112</v>
      </c>
      <c r="I30">
        <v>47.692118831328258</v>
      </c>
      <c r="J30">
        <v>96.76</v>
      </c>
      <c r="K30">
        <v>61.37</v>
      </c>
      <c r="L30">
        <v>45.076000000000001</v>
      </c>
      <c r="M30">
        <v>16.293999999999997</v>
      </c>
      <c r="N30">
        <v>38.630000000000003</v>
      </c>
      <c r="O30">
        <v>56.935000000000002</v>
      </c>
      <c r="P30">
        <v>52.969499999999996</v>
      </c>
      <c r="Q30">
        <v>10.379999999999999</v>
      </c>
      <c r="R30">
        <v>42.589500000000001</v>
      </c>
      <c r="S30">
        <v>47.030500000000004</v>
      </c>
      <c r="T30" s="125"/>
    </row>
    <row r="31" s="77" customFormat="true" ht="15.75" x14ac:dyDescent="0.25">
      <c r="A31" s="124" t="s">
        <v>180</v>
      </c>
      <c r="B31">
        <v>2000</v>
      </c>
      <c r="C31" s="126" t="s">
        <v>1</v>
      </c>
      <c r="D31">
        <v>224300.00211697578</v>
      </c>
      <c r="E31"/>
      <c r="F31"/>
      <c r="G31"/>
      <c r="H31"/>
      <c r="I31"/>
      <c r="J31"/>
      <c r="K31"/>
      <c r="L31"/>
      <c r="M31"/>
      <c r="N31"/>
      <c r="O31"/>
      <c r="P31"/>
      <c r="Q31"/>
      <c r="R31"/>
      <c r="S31"/>
      <c r="T31" s="125"/>
    </row>
    <row r="32" s="77" customFormat="true" ht="15.75" x14ac:dyDescent="0.25">
      <c r="A32" s="124" t="s">
        <v>180</v>
      </c>
      <c r="B32">
        <v>2001</v>
      </c>
      <c r="C32" s="126" t="s">
        <v>1</v>
      </c>
      <c r="D32">
        <v>228079.00350357054</v>
      </c>
      <c r="E32"/>
      <c r="F32"/>
      <c r="G32"/>
      <c r="H32"/>
      <c r="I32"/>
      <c r="J32"/>
      <c r="K32"/>
      <c r="L32"/>
      <c r="M32"/>
      <c r="N32"/>
      <c r="O32"/>
      <c r="P32"/>
      <c r="Q32"/>
      <c r="R32"/>
      <c r="S32"/>
      <c r="T32" s="125"/>
    </row>
    <row r="33" s="77" customFormat="true" ht="15.75" x14ac:dyDescent="0.25">
      <c r="A33" s="124" t="s">
        <v>180</v>
      </c>
      <c r="B33">
        <v>2002</v>
      </c>
      <c r="C33" s="126" t="s">
        <v>1</v>
      </c>
      <c r="D33">
        <v>232439.00252380373</v>
      </c>
      <c r="E33"/>
      <c r="F33"/>
      <c r="G33"/>
      <c r="H33"/>
      <c r="I33"/>
      <c r="J33"/>
      <c r="K33"/>
      <c r="L33"/>
      <c r="M33"/>
      <c r="N33"/>
      <c r="O33"/>
      <c r="P33"/>
      <c r="Q33"/>
      <c r="R33"/>
      <c r="S33"/>
      <c r="T33" s="125"/>
    </row>
    <row r="34" s="77" customFormat="true" ht="15.75" x14ac:dyDescent="0.25">
      <c r="A34" s="124" t="s">
        <v>180</v>
      </c>
      <c r="B34">
        <v>2003</v>
      </c>
      <c r="C34" s="126" t="s">
        <v>1</v>
      </c>
      <c r="D34">
        <v>237314.99267812728</v>
      </c>
      <c r="E34"/>
      <c r="F34"/>
      <c r="G34"/>
      <c r="H34"/>
      <c r="I34"/>
      <c r="J34"/>
      <c r="K34"/>
      <c r="L34"/>
      <c r="M34"/>
      <c r="N34"/>
      <c r="O34"/>
      <c r="P34"/>
      <c r="Q34"/>
      <c r="R34"/>
      <c r="S34"/>
      <c r="T34" s="125"/>
    </row>
    <row r="35" s="77" customFormat="true" ht="15.75" x14ac:dyDescent="0.25">
      <c r="A35" s="124" t="s">
        <v>180</v>
      </c>
      <c r="B35">
        <v>2004</v>
      </c>
      <c r="C35" s="126" t="s">
        <v>1</v>
      </c>
      <c r="D35">
        <v>242584.00679048538</v>
      </c>
      <c r="E35"/>
      <c r="F35"/>
      <c r="G35"/>
      <c r="H35"/>
      <c r="I35"/>
      <c r="J35"/>
      <c r="K35"/>
      <c r="L35"/>
      <c r="M35"/>
      <c r="N35"/>
      <c r="O35"/>
      <c r="P35"/>
      <c r="Q35"/>
      <c r="R35"/>
      <c r="S35"/>
      <c r="T35" s="125"/>
    </row>
    <row r="36" s="77" customFormat="true" ht="15.75" x14ac:dyDescent="0.25">
      <c r="A36" s="124" t="s">
        <v>180</v>
      </c>
      <c r="B36">
        <v>2005</v>
      </c>
      <c r="C36" s="126" t="s">
        <v>1</v>
      </c>
      <c r="D36">
        <v>248108.99710520747</v>
      </c>
      <c r="E36"/>
      <c r="F36"/>
      <c r="G36"/>
      <c r="H36"/>
      <c r="I36"/>
      <c r="J36"/>
      <c r="K36"/>
      <c r="L36"/>
      <c r="M36"/>
      <c r="N36"/>
      <c r="O36"/>
      <c r="P36"/>
      <c r="Q36"/>
      <c r="R36"/>
      <c r="S36"/>
      <c r="T36" s="125"/>
    </row>
    <row r="37" s="77" customFormat="true" ht="15.75" x14ac:dyDescent="0.25">
      <c r="A37" s="124" t="s">
        <v>180</v>
      </c>
      <c r="B37">
        <v>2006</v>
      </c>
      <c r="C37" s="126" t="s">
        <v>1</v>
      </c>
      <c r="D37">
        <v>254070.99695777896</v>
      </c>
      <c r="E37"/>
      <c r="F37"/>
      <c r="G37"/>
      <c r="H37"/>
      <c r="I37"/>
      <c r="J37"/>
      <c r="K37"/>
      <c r="L37"/>
      <c r="M37"/>
      <c r="N37"/>
      <c r="O37"/>
      <c r="P37"/>
      <c r="Q37"/>
      <c r="R37"/>
      <c r="S37"/>
      <c r="T37" s="125"/>
    </row>
    <row r="38" s="77" customFormat="true" ht="15.75" x14ac:dyDescent="0.25">
      <c r="A38" s="124" t="s">
        <v>180</v>
      </c>
      <c r="B38">
        <v>2007</v>
      </c>
      <c r="C38" s="126" t="s">
        <v>1</v>
      </c>
      <c r="D38">
        <v>260020.00813951492</v>
      </c>
      <c r="E38"/>
      <c r="F38"/>
      <c r="G38"/>
      <c r="H38"/>
      <c r="I38"/>
      <c r="J38"/>
      <c r="K38"/>
      <c r="L38"/>
      <c r="M38"/>
      <c r="N38"/>
      <c r="O38"/>
      <c r="P38"/>
      <c r="Q38"/>
      <c r="R38"/>
      <c r="S38"/>
      <c r="T38" s="125"/>
    </row>
    <row r="39" s="77" customFormat="true" ht="15.75" x14ac:dyDescent="0.25">
      <c r="A39" s="124" t="s">
        <v>180</v>
      </c>
      <c r="B39">
        <v>2008</v>
      </c>
      <c r="C39" s="126" t="s">
        <v>1</v>
      </c>
      <c r="D39">
        <v>265839.99080627441</v>
      </c>
      <c r="E39"/>
      <c r="F39"/>
      <c r="G39"/>
      <c r="H39"/>
      <c r="I39"/>
      <c r="J39"/>
      <c r="K39"/>
      <c r="L39"/>
      <c r="M39"/>
      <c r="N39"/>
      <c r="O39"/>
      <c r="P39"/>
      <c r="Q39"/>
      <c r="R39"/>
      <c r="S39"/>
      <c r="T39" s="125"/>
    </row>
    <row r="40" s="77" customFormat="true" ht="15.75" x14ac:dyDescent="0.25">
      <c r="A40" s="124" t="s">
        <v>180</v>
      </c>
      <c r="B40">
        <v>2009</v>
      </c>
      <c r="C40" s="126" t="s">
        <v>1</v>
      </c>
      <c r="D40">
        <v>271503.99896059034</v>
      </c>
      <c r="E40"/>
      <c r="F40"/>
      <c r="G40"/>
      <c r="H40"/>
      <c r="I40"/>
      <c r="J40"/>
      <c r="K40"/>
      <c r="L40"/>
      <c r="M40"/>
      <c r="N40"/>
      <c r="O40"/>
      <c r="P40"/>
      <c r="Q40"/>
      <c r="R40"/>
      <c r="S40"/>
      <c r="T40" s="125"/>
    </row>
    <row r="41" s="77" customFormat="true" ht="15.75" x14ac:dyDescent="0.25">
      <c r="A41" s="124" t="s">
        <v>180</v>
      </c>
      <c r="B41">
        <v>2010</v>
      </c>
      <c r="C41" s="126" t="s">
        <v>1</v>
      </c>
      <c r="D41">
        <v>277047.00113656995</v>
      </c>
      <c r="E41"/>
      <c r="F41"/>
      <c r="G41"/>
      <c r="H41"/>
      <c r="I41"/>
      <c r="J41"/>
      <c r="K41"/>
      <c r="L41"/>
      <c r="M41"/>
      <c r="N41"/>
      <c r="O41"/>
      <c r="P41"/>
      <c r="Q41"/>
      <c r="R41"/>
      <c r="S41"/>
      <c r="T41" s="125"/>
    </row>
    <row r="42" s="77" customFormat="true" ht="15.75" x14ac:dyDescent="0.25">
      <c r="A42" s="124" t="s">
        <v>180</v>
      </c>
      <c r="B42">
        <v>2011</v>
      </c>
      <c r="C42" s="126" t="s">
        <v>1</v>
      </c>
      <c r="D42">
        <v>282662.99969522475</v>
      </c>
      <c r="E42"/>
      <c r="F42"/>
      <c r="G42"/>
      <c r="H42"/>
      <c r="I42"/>
      <c r="J42"/>
      <c r="K42"/>
      <c r="L42"/>
      <c r="M42"/>
      <c r="N42"/>
      <c r="O42"/>
      <c r="P42"/>
      <c r="Q42"/>
      <c r="R42"/>
      <c r="S42"/>
      <c r="T42" s="125"/>
    </row>
    <row r="43" s="77" customFormat="true" ht="15.75" x14ac:dyDescent="0.25">
      <c r="A43" s="124" t="s">
        <v>180</v>
      </c>
      <c r="B43">
        <v>2012</v>
      </c>
      <c r="C43" s="126" t="s">
        <v>1</v>
      </c>
      <c r="D43">
        <v>364426.9905049706</v>
      </c>
      <c r="E43"/>
      <c r="F43"/>
      <c r="G43"/>
      <c r="H43"/>
      <c r="I43"/>
      <c r="J43"/>
      <c r="K43"/>
      <c r="L43"/>
      <c r="M43"/>
      <c r="N43"/>
      <c r="O43">
        <v>55.69</v>
      </c>
      <c r="P43">
        <v>49.86</v>
      </c>
      <c r="Q43">
        <v>5.83</v>
      </c>
      <c r="R43">
        <v>44.03</v>
      </c>
      <c r="S43">
        <v>50.14</v>
      </c>
      <c r="T43" s="125"/>
    </row>
    <row r="44" s="77" customFormat="true" ht="15.75" x14ac:dyDescent="0.25">
      <c r="A44" s="124" t="s">
        <v>180</v>
      </c>
      <c r="B44">
        <v>2013</v>
      </c>
      <c r="C44" s="126" t="s">
        <v>1</v>
      </c>
      <c r="D44">
        <v>370953.99992675782</v>
      </c>
      <c r="E44"/>
      <c r="F44"/>
      <c r="G44"/>
      <c r="H44"/>
      <c r="I44"/>
      <c r="J44"/>
      <c r="K44"/>
      <c r="L44"/>
      <c r="M44"/>
      <c r="N44"/>
      <c r="O44">
        <v>55.69</v>
      </c>
      <c r="P44">
        <v>49.86</v>
      </c>
      <c r="Q44">
        <v>5.83</v>
      </c>
      <c r="R44">
        <v>44.03</v>
      </c>
      <c r="S44">
        <v>50.14</v>
      </c>
      <c r="T44" s="125"/>
    </row>
    <row r="45" s="77" customFormat="true" ht="15.75" x14ac:dyDescent="0.25">
      <c r="A45" s="124" t="s">
        <v>180</v>
      </c>
      <c r="B45">
        <v>2014</v>
      </c>
      <c r="C45" s="126" t="s">
        <v>1</v>
      </c>
      <c r="D45">
        <v>377179.00220489502</v>
      </c>
      <c r="E45"/>
      <c r="F45"/>
      <c r="G45"/>
      <c r="H45"/>
      <c r="I45"/>
      <c r="J45"/>
      <c r="K45"/>
      <c r="L45"/>
      <c r="M45"/>
      <c r="N45"/>
      <c r="O45">
        <v>55.69</v>
      </c>
      <c r="P45">
        <v>49.86</v>
      </c>
      <c r="Q45">
        <v>5.83</v>
      </c>
      <c r="R45">
        <v>44.03</v>
      </c>
      <c r="S45">
        <v>50.14</v>
      </c>
      <c r="T45" s="125"/>
    </row>
    <row r="46" s="77" customFormat="true" ht="15.75" x14ac:dyDescent="0.25">
      <c r="A46" s="124" t="s">
        <v>180</v>
      </c>
      <c r="B46">
        <v>2015</v>
      </c>
      <c r="C46" s="126" t="s">
        <v>1</v>
      </c>
      <c r="D46">
        <v>383295.00117000577</v>
      </c>
      <c r="E46"/>
      <c r="F46"/>
      <c r="G46"/>
      <c r="H46"/>
      <c r="I46"/>
      <c r="J46"/>
      <c r="K46"/>
      <c r="L46"/>
      <c r="M46"/>
      <c r="N46"/>
      <c r="O46">
        <v>55.69</v>
      </c>
      <c r="P46">
        <v>49.86</v>
      </c>
      <c r="Q46">
        <v>5.83</v>
      </c>
      <c r="R46">
        <v>44.03</v>
      </c>
      <c r="S46">
        <v>50.14</v>
      </c>
      <c r="T46" s="125"/>
    </row>
    <row r="47" s="77" customFormat="true" ht="15.75" x14ac:dyDescent="0.25">
      <c r="A47" s="124" t="s">
        <v>180</v>
      </c>
      <c r="B47">
        <v>2016</v>
      </c>
      <c r="C47" s="126" t="s">
        <v>1</v>
      </c>
      <c r="D47">
        <v>389671.99306701659</v>
      </c>
      <c r="E47"/>
      <c r="F47"/>
      <c r="G47"/>
      <c r="H47"/>
      <c r="I47"/>
      <c r="J47"/>
      <c r="K47"/>
      <c r="L47"/>
      <c r="M47"/>
      <c r="N47"/>
      <c r="O47">
        <v>55.69</v>
      </c>
      <c r="P47">
        <v>49.86</v>
      </c>
      <c r="Q47">
        <v>5.83</v>
      </c>
      <c r="R47">
        <v>44.03</v>
      </c>
      <c r="S47">
        <v>50.14</v>
      </c>
      <c r="T47" s="125"/>
    </row>
    <row r="48" s="77" customFormat="true" ht="15.75" x14ac:dyDescent="0.25">
      <c r="A48" s="124" t="s">
        <v>180</v>
      </c>
      <c r="B48">
        <v>2000</v>
      </c>
      <c r="C48" s="126" t="s">
        <v>2</v>
      </c>
      <c r="D48">
        <v>1474426.9978830242</v>
      </c>
      <c r="E48"/>
      <c r="F48"/>
      <c r="G48"/>
      <c r="H48"/>
      <c r="I48"/>
      <c r="J48"/>
      <c r="K48"/>
      <c r="L48"/>
      <c r="M48"/>
      <c r="N48"/>
      <c r="O48"/>
      <c r="P48"/>
      <c r="Q48"/>
      <c r="R48"/>
      <c r="S48"/>
      <c r="T48" s="125"/>
    </row>
    <row r="49" s="77" customFormat="true" ht="15.75" x14ac:dyDescent="0.25">
      <c r="A49" s="124" t="s">
        <v>180</v>
      </c>
      <c r="B49">
        <v>2001</v>
      </c>
      <c r="C49" s="126" t="s">
        <v>2</v>
      </c>
      <c r="D49">
        <v>1502152.9964964294</v>
      </c>
      <c r="E49"/>
      <c r="F49"/>
      <c r="G49"/>
      <c r="H49"/>
      <c r="I49"/>
      <c r="J49"/>
      <c r="K49"/>
      <c r="L49"/>
      <c r="M49"/>
      <c r="N49"/>
      <c r="O49"/>
      <c r="P49"/>
      <c r="Q49"/>
      <c r="R49"/>
      <c r="S49"/>
      <c r="T49" s="125"/>
    </row>
    <row r="50" s="77" customFormat="true" ht="15.75" x14ac:dyDescent="0.25">
      <c r="A50" s="124" t="s">
        <v>180</v>
      </c>
      <c r="B50">
        <v>2002</v>
      </c>
      <c r="C50" s="126" t="s">
        <v>2</v>
      </c>
      <c r="D50">
        <v>1533280.9974761964</v>
      </c>
      <c r="E50"/>
      <c r="F50"/>
      <c r="G50"/>
      <c r="H50"/>
      <c r="I50"/>
      <c r="J50"/>
      <c r="K50"/>
      <c r="L50"/>
      <c r="M50"/>
      <c r="N50"/>
      <c r="O50"/>
      <c r="P50"/>
      <c r="Q50"/>
      <c r="R50"/>
      <c r="S50"/>
      <c r="T50" s="125"/>
    </row>
    <row r="51" s="77" customFormat="true" ht="15.75" x14ac:dyDescent="0.25">
      <c r="A51" s="124" t="s">
        <v>180</v>
      </c>
      <c r="B51">
        <v>2003</v>
      </c>
      <c r="C51" s="126" t="s">
        <v>2</v>
      </c>
      <c r="D51">
        <v>1567908.0073218727</v>
      </c>
      <c r="E51"/>
      <c r="F51"/>
      <c r="G51"/>
      <c r="H51"/>
      <c r="I51"/>
      <c r="J51"/>
      <c r="K51"/>
      <c r="L51"/>
      <c r="M51"/>
      <c r="N51"/>
      <c r="O51"/>
      <c r="P51"/>
      <c r="Q51"/>
      <c r="R51"/>
      <c r="S51"/>
      <c r="T51" s="125"/>
    </row>
    <row r="52" s="77" customFormat="true" ht="15.75" x14ac:dyDescent="0.25">
      <c r="A52" s="124" t="s">
        <v>180</v>
      </c>
      <c r="B52">
        <v>2004</v>
      </c>
      <c r="C52" s="126" t="s">
        <v>2</v>
      </c>
      <c r="D52">
        <v>1605394.9932095148</v>
      </c>
      <c r="E52"/>
      <c r="F52"/>
      <c r="G52"/>
      <c r="H52"/>
      <c r="I52"/>
      <c r="J52"/>
      <c r="K52"/>
      <c r="L52"/>
      <c r="M52"/>
      <c r="N52"/>
      <c r="O52"/>
      <c r="P52"/>
      <c r="Q52"/>
      <c r="R52"/>
      <c r="S52"/>
      <c r="T52" s="125"/>
    </row>
    <row r="53" s="77" customFormat="true" ht="15.75" x14ac:dyDescent="0.25">
      <c r="A53" s="124" t="s">
        <v>180</v>
      </c>
      <c r="B53">
        <v>2005</v>
      </c>
      <c r="C53" s="126" t="s">
        <v>2</v>
      </c>
      <c r="D53">
        <v>1644550.0028947925</v>
      </c>
      <c r="E53"/>
      <c r="F53"/>
      <c r="G53"/>
      <c r="H53"/>
      <c r="I53"/>
      <c r="J53"/>
      <c r="K53"/>
      <c r="L53"/>
      <c r="M53"/>
      <c r="N53"/>
      <c r="O53"/>
      <c r="P53"/>
      <c r="Q53"/>
      <c r="R53"/>
      <c r="S53"/>
      <c r="T53" s="125"/>
    </row>
    <row r="54" s="77" customFormat="true" ht="15.75" x14ac:dyDescent="0.25">
      <c r="A54" s="124" t="s">
        <v>180</v>
      </c>
      <c r="B54">
        <v>2006</v>
      </c>
      <c r="C54" s="126" t="s">
        <v>2</v>
      </c>
      <c r="D54">
        <v>1686734.0030422211</v>
      </c>
      <c r="E54"/>
      <c r="F54"/>
      <c r="G54"/>
      <c r="H54"/>
      <c r="I54"/>
      <c r="J54"/>
      <c r="K54"/>
      <c r="L54"/>
      <c r="M54"/>
      <c r="N54"/>
      <c r="O54"/>
      <c r="P54"/>
      <c r="Q54"/>
      <c r="R54"/>
      <c r="S54"/>
      <c r="T54" s="125"/>
    </row>
    <row r="55" s="77" customFormat="true" ht="15.75" x14ac:dyDescent="0.25">
      <c r="A55" s="124" t="s">
        <v>180</v>
      </c>
      <c r="B55">
        <v>2007</v>
      </c>
      <c r="C55" s="126" t="s">
        <v>2</v>
      </c>
      <c r="D55">
        <v>1728964.9918604852</v>
      </c>
      <c r="E55"/>
      <c r="F55"/>
      <c r="G55"/>
      <c r="H55"/>
      <c r="I55"/>
      <c r="J55"/>
      <c r="K55"/>
      <c r="L55"/>
      <c r="M55"/>
      <c r="N55"/>
      <c r="O55"/>
      <c r="P55"/>
      <c r="Q55"/>
      <c r="R55"/>
      <c r="S55"/>
      <c r="T55" s="125"/>
    </row>
    <row r="56" s="77" customFormat="true" ht="15.75" x14ac:dyDescent="0.25">
      <c r="A56" s="124" t="s">
        <v>180</v>
      </c>
      <c r="B56">
        <v>2008</v>
      </c>
      <c r="C56" s="126" t="s">
        <v>2</v>
      </c>
      <c r="D56">
        <v>1770469.0091937257</v>
      </c>
      <c r="E56"/>
      <c r="F56"/>
      <c r="G56"/>
      <c r="H56"/>
      <c r="I56"/>
      <c r="J56"/>
      <c r="K56"/>
      <c r="L56"/>
      <c r="M56"/>
      <c r="N56"/>
      <c r="O56"/>
      <c r="P56"/>
      <c r="Q56"/>
      <c r="R56"/>
      <c r="S56"/>
      <c r="T56" s="125"/>
    </row>
    <row r="57" s="77" customFormat="true" ht="15.75" x14ac:dyDescent="0.25">
      <c r="A57" s="124" t="s">
        <v>180</v>
      </c>
      <c r="B57">
        <v>2009</v>
      </c>
      <c r="C57" s="126" t="s">
        <v>2</v>
      </c>
      <c r="D57">
        <v>1811058.0010394095</v>
      </c>
      <c r="E57"/>
      <c r="F57"/>
      <c r="G57"/>
      <c r="H57"/>
      <c r="I57"/>
      <c r="J57"/>
      <c r="K57"/>
      <c r="L57"/>
      <c r="M57"/>
      <c r="N57"/>
      <c r="O57"/>
      <c r="P57"/>
      <c r="Q57"/>
      <c r="R57"/>
      <c r="S57"/>
      <c r="T57" s="125"/>
    </row>
    <row r="58" s="77" customFormat="true" ht="15.75" x14ac:dyDescent="0.25">
      <c r="A58" s="124" t="s">
        <v>180</v>
      </c>
      <c r="B58">
        <v>2010</v>
      </c>
      <c r="C58" s="126" t="s">
        <v>2</v>
      </c>
      <c r="D58">
        <v>1850969.99886343</v>
      </c>
      <c r="E58"/>
      <c r="F58"/>
      <c r="G58"/>
      <c r="H58"/>
      <c r="I58"/>
      <c r="J58"/>
      <c r="K58"/>
      <c r="L58"/>
      <c r="M58"/>
      <c r="N58"/>
      <c r="O58"/>
      <c r="P58"/>
      <c r="Q58"/>
      <c r="R58"/>
      <c r="S58"/>
      <c r="T58" s="125"/>
    </row>
    <row r="59" s="77" customFormat="true" ht="15.75" x14ac:dyDescent="0.25">
      <c r="A59" s="124" t="s">
        <v>180</v>
      </c>
      <c r="B59">
        <v>2011</v>
      </c>
      <c r="C59" s="126" t="s">
        <v>2</v>
      </c>
      <c r="D59">
        <v>1891670.0003047753</v>
      </c>
      <c r="E59"/>
      <c r="F59"/>
      <c r="G59"/>
      <c r="H59"/>
      <c r="I59"/>
      <c r="J59"/>
      <c r="K59"/>
      <c r="L59"/>
      <c r="M59"/>
      <c r="N59"/>
      <c r="O59"/>
      <c r="P59"/>
      <c r="Q59"/>
      <c r="R59"/>
      <c r="S59"/>
      <c r="T59" s="125"/>
    </row>
    <row r="60" s="77" customFormat="true" ht="15.75" x14ac:dyDescent="0.25">
      <c r="A60" s="124" t="s">
        <v>180</v>
      </c>
      <c r="B60">
        <v>2012</v>
      </c>
      <c r="C60" s="126" t="s">
        <v>2</v>
      </c>
      <c r="D60">
        <v>2442747.0094950292</v>
      </c>
      <c r="E60"/>
      <c r="F60"/>
      <c r="G60"/>
      <c r="H60"/>
      <c r="I60"/>
      <c r="J60"/>
      <c r="K60"/>
      <c r="L60"/>
      <c r="M60"/>
      <c r="N60"/>
      <c r="O60">
        <v>57.64</v>
      </c>
      <c r="P60">
        <v>49.92</v>
      </c>
      <c r="Q60">
        <v>7.72</v>
      </c>
      <c r="R60">
        <v>42.2</v>
      </c>
      <c r="S60">
        <v>50.08</v>
      </c>
      <c r="T60" s="125"/>
    </row>
    <row r="61" s="77" customFormat="true" ht="15.75" x14ac:dyDescent="0.25">
      <c r="A61" s="124" t="s">
        <v>180</v>
      </c>
      <c r="B61">
        <v>2013</v>
      </c>
      <c r="C61" s="126" t="s">
        <v>2</v>
      </c>
      <c r="D61">
        <v>2487598.0000732425</v>
      </c>
      <c r="E61"/>
      <c r="F61"/>
      <c r="G61"/>
      <c r="H61"/>
      <c r="I61"/>
      <c r="J61"/>
      <c r="K61"/>
      <c r="L61"/>
      <c r="M61"/>
      <c r="N61"/>
      <c r="O61">
        <v>57.64</v>
      </c>
      <c r="P61">
        <v>49.92</v>
      </c>
      <c r="Q61">
        <v>7.72</v>
      </c>
      <c r="R61">
        <v>42.2</v>
      </c>
      <c r="S61">
        <v>50.08</v>
      </c>
      <c r="T61" s="125"/>
    </row>
    <row r="62" s="77" customFormat="true" ht="15.75" x14ac:dyDescent="0.25">
      <c r="A62" s="124" t="s">
        <v>180</v>
      </c>
      <c r="B62">
        <v>2014</v>
      </c>
      <c r="C62" s="126" t="s">
        <v>2</v>
      </c>
      <c r="D62">
        <v>2527545.997795105</v>
      </c>
      <c r="E62"/>
      <c r="F62"/>
      <c r="G62"/>
      <c r="H62"/>
      <c r="I62"/>
      <c r="J62"/>
      <c r="K62"/>
      <c r="L62"/>
      <c r="M62"/>
      <c r="N62"/>
      <c r="O62">
        <v>57.64</v>
      </c>
      <c r="P62">
        <v>49.92</v>
      </c>
      <c r="Q62">
        <v>7.72</v>
      </c>
      <c r="R62">
        <v>42.2</v>
      </c>
      <c r="S62">
        <v>50.08</v>
      </c>
      <c r="T62" s="125"/>
    </row>
    <row r="63" s="77" customFormat="true" ht="15.75" x14ac:dyDescent="0.25">
      <c r="A63" s="124" t="s">
        <v>180</v>
      </c>
      <c r="B63">
        <v>2015</v>
      </c>
      <c r="C63" s="126" t="s">
        <v>2</v>
      </c>
      <c r="D63">
        <v>2563995.9988299944</v>
      </c>
      <c r="E63"/>
      <c r="F63"/>
      <c r="G63"/>
      <c r="H63"/>
      <c r="I63"/>
      <c r="J63"/>
      <c r="K63"/>
      <c r="L63"/>
      <c r="M63"/>
      <c r="N63"/>
      <c r="O63">
        <v>57.64</v>
      </c>
      <c r="P63">
        <v>49.92</v>
      </c>
      <c r="Q63">
        <v>7.72</v>
      </c>
      <c r="R63">
        <v>42.2</v>
      </c>
      <c r="S63">
        <v>50.08</v>
      </c>
      <c r="T63" s="125"/>
    </row>
    <row r="64" s="77" customFormat="true" ht="15.75" x14ac:dyDescent="0.25">
      <c r="A64" s="124" t="s">
        <v>180</v>
      </c>
      <c r="B64">
        <v>2016</v>
      </c>
      <c r="C64" s="126" t="s">
        <v>2</v>
      </c>
      <c r="D64">
        <v>2598839.0069329836</v>
      </c>
      <c r="E64"/>
      <c r="F64"/>
      <c r="G64"/>
      <c r="H64"/>
      <c r="I64"/>
      <c r="J64"/>
      <c r="K64"/>
      <c r="L64"/>
      <c r="M64"/>
      <c r="N64"/>
      <c r="O64">
        <v>57.64</v>
      </c>
      <c r="P64">
        <v>49.92</v>
      </c>
      <c r="Q64">
        <v>7.72</v>
      </c>
      <c r="R64">
        <v>42.2</v>
      </c>
      <c r="S64">
        <v>50.08</v>
      </c>
      <c r="T64" s="125"/>
    </row>
    <row r="65" s="77" customFormat="true" ht="15.75" x14ac:dyDescent="0.25">
      <c r="A65" s="124" t="s">
        <v>180</v>
      </c>
      <c r="B65">
        <v>2000</v>
      </c>
      <c r="C65" s="126" t="s">
        <v>16</v>
      </c>
      <c r="D65">
        <v>148291</v>
      </c>
      <c r="E65"/>
      <c r="F65"/>
      <c r="G65"/>
      <c r="H65"/>
      <c r="I65"/>
      <c r="J65"/>
      <c r="K65"/>
      <c r="L65"/>
      <c r="M65"/>
      <c r="N65"/>
      <c r="O65"/>
      <c r="P65"/>
      <c r="Q65"/>
      <c r="R65"/>
      <c r="S65"/>
      <c r="T65" s="125"/>
    </row>
    <row r="66" s="77" customFormat="true" ht="15.75" x14ac:dyDescent="0.25">
      <c r="A66" s="124" t="s">
        <v>180</v>
      </c>
      <c r="B66">
        <v>2001</v>
      </c>
      <c r="C66" s="126" t="s">
        <v>16</v>
      </c>
      <c r="D66">
        <v>152553</v>
      </c>
      <c r="E66"/>
      <c r="F66"/>
      <c r="G66"/>
      <c r="H66"/>
      <c r="I66"/>
      <c r="J66"/>
      <c r="K66"/>
      <c r="L66"/>
      <c r="M66"/>
      <c r="N66"/>
      <c r="O66"/>
      <c r="P66"/>
      <c r="Q66"/>
      <c r="R66"/>
      <c r="S66"/>
      <c r="T66" s="125"/>
    </row>
    <row r="67" s="77" customFormat="true" ht="15.75" x14ac:dyDescent="0.25">
      <c r="A67" s="124" t="s">
        <v>180</v>
      </c>
      <c r="B67">
        <v>2002</v>
      </c>
      <c r="C67" s="126" t="s">
        <v>16</v>
      </c>
      <c r="D67">
        <v>157337</v>
      </c>
      <c r="E67"/>
      <c r="F67"/>
      <c r="G67"/>
      <c r="H67"/>
      <c r="I67"/>
      <c r="J67"/>
      <c r="K67"/>
      <c r="L67"/>
      <c r="M67"/>
      <c r="N67"/>
      <c r="O67"/>
      <c r="P67"/>
      <c r="Q67"/>
      <c r="R67"/>
      <c r="S67"/>
      <c r="T67" s="125"/>
    </row>
    <row r="68" s="77" customFormat="true" ht="15.75" x14ac:dyDescent="0.25">
      <c r="A68" s="124" t="s">
        <v>180</v>
      </c>
      <c r="B68">
        <v>2003</v>
      </c>
      <c r="C68" s="126" t="s">
        <v>16</v>
      </c>
      <c r="D68">
        <v>162281</v>
      </c>
      <c r="E68"/>
      <c r="F68"/>
      <c r="G68"/>
      <c r="H68"/>
      <c r="I68"/>
      <c r="J68"/>
      <c r="K68"/>
      <c r="L68"/>
      <c r="M68"/>
      <c r="N68"/>
      <c r="O68"/>
      <c r="P68"/>
      <c r="Q68"/>
      <c r="R68"/>
      <c r="S68"/>
      <c r="T68" s="125"/>
    </row>
    <row r="69" s="77" customFormat="true" ht="15.75" x14ac:dyDescent="0.25">
      <c r="A69" s="124" t="s">
        <v>180</v>
      </c>
      <c r="B69">
        <v>2004</v>
      </c>
      <c r="C69" s="126" t="s">
        <v>16</v>
      </c>
      <c r="D69">
        <v>167007</v>
      </c>
      <c r="E69"/>
      <c r="F69"/>
      <c r="G69"/>
      <c r="H69"/>
      <c r="I69"/>
      <c r="J69"/>
      <c r="K69"/>
      <c r="L69"/>
      <c r="M69"/>
      <c r="N69"/>
      <c r="O69"/>
      <c r="P69"/>
      <c r="Q69"/>
      <c r="R69"/>
      <c r="S69"/>
      <c r="T69" s="125"/>
    </row>
    <row r="70" s="77" customFormat="true" ht="15.75" x14ac:dyDescent="0.25">
      <c r="A70" s="124" t="s">
        <v>180</v>
      </c>
      <c r="B70">
        <v>2005</v>
      </c>
      <c r="C70" s="126" t="s">
        <v>16</v>
      </c>
      <c r="D70">
        <v>171053</v>
      </c>
      <c r="E70"/>
      <c r="F70"/>
      <c r="G70"/>
      <c r="H70"/>
      <c r="I70"/>
      <c r="J70"/>
      <c r="K70"/>
      <c r="L70"/>
      <c r="M70"/>
      <c r="N70"/>
      <c r="O70"/>
      <c r="P70"/>
      <c r="Q70"/>
      <c r="R70"/>
      <c r="S70"/>
      <c r="T70" s="125"/>
    </row>
    <row r="71" s="77" customFormat="true" ht="15.75" x14ac:dyDescent="0.25">
      <c r="A71" s="124" t="s">
        <v>180</v>
      </c>
      <c r="B71">
        <v>2006</v>
      </c>
      <c r="C71" s="126" t="s">
        <v>16</v>
      </c>
      <c r="D71">
        <v>174800</v>
      </c>
      <c r="E71"/>
      <c r="F71"/>
      <c r="G71"/>
      <c r="H71"/>
      <c r="I71"/>
      <c r="J71"/>
      <c r="K71"/>
      <c r="L71"/>
      <c r="M71"/>
      <c r="N71"/>
      <c r="O71"/>
      <c r="P71"/>
      <c r="Q71"/>
      <c r="R71"/>
      <c r="S71"/>
      <c r="T71" s="125"/>
    </row>
    <row r="72" s="77" customFormat="true" ht="15.75" x14ac:dyDescent="0.25">
      <c r="A72" s="124" t="s">
        <v>180</v>
      </c>
      <c r="B72">
        <v>2007</v>
      </c>
      <c r="C72" s="126" t="s">
        <v>16</v>
      </c>
      <c r="D72">
        <v>177774</v>
      </c>
      <c r="E72"/>
      <c r="F72"/>
      <c r="G72"/>
      <c r="H72"/>
      <c r="I72"/>
      <c r="J72"/>
      <c r="K72"/>
      <c r="L72"/>
      <c r="M72"/>
      <c r="N72"/>
      <c r="O72"/>
      <c r="P72"/>
      <c r="Q72"/>
      <c r="R72"/>
      <c r="S72"/>
      <c r="T72" s="125"/>
    </row>
    <row r="73" s="77" customFormat="true" ht="15.75" x14ac:dyDescent="0.25">
      <c r="A73" s="124" t="s">
        <v>180</v>
      </c>
      <c r="B73">
        <v>2008</v>
      </c>
      <c r="C73" s="126" t="s">
        <v>16</v>
      </c>
      <c r="D73">
        <v>180215</v>
      </c>
      <c r="E73"/>
      <c r="F73"/>
      <c r="G73"/>
      <c r="H73"/>
      <c r="I73"/>
      <c r="J73"/>
      <c r="K73"/>
      <c r="L73"/>
      <c r="M73"/>
      <c r="N73"/>
      <c r="O73"/>
      <c r="P73"/>
      <c r="Q73"/>
      <c r="R73"/>
      <c r="S73"/>
      <c r="T73" s="125"/>
    </row>
    <row r="74" s="77" customFormat="true" ht="15.75" x14ac:dyDescent="0.25">
      <c r="A74" s="124" t="s">
        <v>180</v>
      </c>
      <c r="B74">
        <v>2009</v>
      </c>
      <c r="C74" s="126" t="s">
        <v>16</v>
      </c>
      <c r="D74">
        <v>182374</v>
      </c>
      <c r="E74"/>
      <c r="F74"/>
      <c r="G74"/>
      <c r="H74"/>
      <c r="I74"/>
      <c r="J74"/>
      <c r="K74"/>
      <c r="L74"/>
      <c r="M74"/>
      <c r="N74"/>
      <c r="O74"/>
      <c r="P74"/>
      <c r="Q74"/>
      <c r="R74"/>
      <c r="S74"/>
      <c r="T74" s="125"/>
    </row>
    <row r="75" s="77" customFormat="true" ht="15.75" x14ac:dyDescent="0.25">
      <c r="A75" s="124" t="s">
        <v>180</v>
      </c>
      <c r="B75">
        <v>2010</v>
      </c>
      <c r="C75" s="126" t="s">
        <v>16</v>
      </c>
      <c r="D75">
        <v>184608</v>
      </c>
      <c r="E75"/>
      <c r="F75"/>
      <c r="G75"/>
      <c r="H75"/>
      <c r="I75"/>
      <c r="J75"/>
      <c r="K75"/>
      <c r="L75"/>
      <c r="M75"/>
      <c r="N75"/>
      <c r="O75">
        <v>56.123000000000005</v>
      </c>
      <c r="P75">
        <v>52.335000000000001</v>
      </c>
      <c r="Q75">
        <v>10.63</v>
      </c>
      <c r="R75">
        <v>41.704999999999998</v>
      </c>
      <c r="S75">
        <v>47.664999999999999</v>
      </c>
      <c r="T75" s="125"/>
    </row>
    <row r="76" s="77" customFormat="true" ht="15.75" x14ac:dyDescent="0.25">
      <c r="A76" s="124" t="s">
        <v>180</v>
      </c>
      <c r="B76">
        <v>2011</v>
      </c>
      <c r="C76" s="126" t="s">
        <v>16</v>
      </c>
      <c r="D76">
        <v>187269</v>
      </c>
      <c r="E76"/>
      <c r="F76"/>
      <c r="G76"/>
      <c r="H76"/>
      <c r="I76"/>
      <c r="J76"/>
      <c r="K76"/>
      <c r="L76"/>
      <c r="M76"/>
      <c r="N76"/>
      <c r="O76">
        <v>56.123000000000005</v>
      </c>
      <c r="P76">
        <v>52.335000000000001</v>
      </c>
      <c r="Q76">
        <v>10.63</v>
      </c>
      <c r="R76">
        <v>41.704999999999998</v>
      </c>
      <c r="S76">
        <v>47.664999999999999</v>
      </c>
      <c r="T76" s="125"/>
    </row>
    <row r="77" s="77" customFormat="true" ht="15.75" x14ac:dyDescent="0.25">
      <c r="A77" s="124" t="s">
        <v>180</v>
      </c>
      <c r="B77">
        <v>2012</v>
      </c>
      <c r="C77" s="126" t="s">
        <v>16</v>
      </c>
      <c r="D77">
        <v>586830</v>
      </c>
      <c r="E77"/>
      <c r="F77"/>
      <c r="G77"/>
      <c r="H77"/>
      <c r="I77"/>
      <c r="J77"/>
      <c r="K77"/>
      <c r="L77"/>
      <c r="M77"/>
      <c r="N77"/>
      <c r="O77">
        <v>56.123000000000005</v>
      </c>
      <c r="P77">
        <v>52.335000000000001</v>
      </c>
      <c r="Q77">
        <v>10.63</v>
      </c>
      <c r="R77">
        <v>41.704999999999998</v>
      </c>
      <c r="S77">
        <v>47.664999999999999</v>
      </c>
      <c r="T77" s="125"/>
    </row>
    <row r="78" s="77" customFormat="true" ht="15.75" x14ac:dyDescent="0.25">
      <c r="A78" s="124" t="s">
        <v>180</v>
      </c>
      <c r="B78">
        <v>2013</v>
      </c>
      <c r="C78" s="126" t="s">
        <v>16</v>
      </c>
      <c r="D78">
        <v>593767</v>
      </c>
      <c r="E78">
        <v>76.968996726362406</v>
      </c>
      <c r="F78">
        <v>39.938378586558827</v>
      </c>
      <c r="G78">
        <v>34.045830926246872</v>
      </c>
      <c r="H78">
        <v>5.8925476603119549</v>
      </c>
      <c r="I78">
        <v>60.061621413441173</v>
      </c>
      <c r="J78">
        <v>95.9</v>
      </c>
      <c r="K78">
        <v>61.925699999999999</v>
      </c>
      <c r="L78">
        <v>43.35</v>
      </c>
      <c r="M78">
        <v>18.575699999999998</v>
      </c>
      <c r="N78">
        <v>38.074300000000001</v>
      </c>
      <c r="O78">
        <v>56.123000000000005</v>
      </c>
      <c r="P78">
        <v>52.335000000000001</v>
      </c>
      <c r="Q78">
        <v>10.63</v>
      </c>
      <c r="R78">
        <v>41.704999999999998</v>
      </c>
      <c r="S78">
        <v>47.664999999999999</v>
      </c>
      <c r="T78" s="125"/>
    </row>
    <row r="79" s="77" customFormat="true" ht="15.75" x14ac:dyDescent="0.25">
      <c r="A79" s="124" t="s">
        <v>180</v>
      </c>
      <c r="B79">
        <v>2014</v>
      </c>
      <c r="C79" s="126" t="s">
        <v>16</v>
      </c>
      <c r="D79">
        <v>598400</v>
      </c>
      <c r="E79">
        <v>76.968996726362406</v>
      </c>
      <c r="F79">
        <v>39.938378586558827</v>
      </c>
      <c r="G79">
        <v>34.045830926246872</v>
      </c>
      <c r="H79">
        <v>5.8925476603119549</v>
      </c>
      <c r="I79">
        <v>60.061621413441173</v>
      </c>
      <c r="J79">
        <v>95.9</v>
      </c>
      <c r="K79">
        <v>61.925699999999999</v>
      </c>
      <c r="L79">
        <v>43.35</v>
      </c>
      <c r="M79">
        <v>18.575699999999998</v>
      </c>
      <c r="N79">
        <v>38.074300000000001</v>
      </c>
      <c r="O79">
        <v>56.123000000000005</v>
      </c>
      <c r="P79">
        <v>52.335000000000001</v>
      </c>
      <c r="Q79">
        <v>10.63</v>
      </c>
      <c r="R79">
        <v>41.704999999999998</v>
      </c>
      <c r="S79">
        <v>47.664999999999999</v>
      </c>
      <c r="T79" s="125"/>
    </row>
    <row r="80" s="77" customFormat="true" ht="15.75" x14ac:dyDescent="0.25">
      <c r="A80" s="124" t="s">
        <v>180</v>
      </c>
      <c r="B80">
        <v>2015</v>
      </c>
      <c r="C80" s="126" t="s">
        <v>16</v>
      </c>
      <c r="D80">
        <v>603040</v>
      </c>
      <c r="E80">
        <v>76.968996726362406</v>
      </c>
      <c r="F80">
        <v>39.938378586558827</v>
      </c>
      <c r="G80">
        <v>34.045830926246872</v>
      </c>
      <c r="H80">
        <v>5.8925476603119549</v>
      </c>
      <c r="I80">
        <v>60.061621413441173</v>
      </c>
      <c r="J80">
        <v>95.9</v>
      </c>
      <c r="K80">
        <v>61.925699999999999</v>
      </c>
      <c r="L80">
        <v>43.35</v>
      </c>
      <c r="M80">
        <v>18.575699999999998</v>
      </c>
      <c r="N80">
        <v>38.074300000000001</v>
      </c>
      <c r="O80">
        <v>56.123000000000005</v>
      </c>
      <c r="P80">
        <v>52.335000000000001</v>
      </c>
      <c r="Q80">
        <v>10.63</v>
      </c>
      <c r="R80">
        <v>41.704999999999998</v>
      </c>
      <c r="S80">
        <v>47.664999999999999</v>
      </c>
      <c r="T80" s="125"/>
    </row>
    <row r="81" s="77" customFormat="true" ht="15.75" x14ac:dyDescent="0.25">
      <c r="A81" s="124" t="s">
        <v>180</v>
      </c>
      <c r="B81">
        <v>2016</v>
      </c>
      <c r="C81" s="126" t="s">
        <v>16</v>
      </c>
      <c r="D81">
        <v>607942</v>
      </c>
      <c r="E81">
        <v>76.968996726362406</v>
      </c>
      <c r="F81">
        <v>39.938378586558827</v>
      </c>
      <c r="G81">
        <v>34.045830926246872</v>
      </c>
      <c r="H81">
        <v>5.8925476603119549</v>
      </c>
      <c r="I81">
        <v>60.061621413441173</v>
      </c>
      <c r="J81">
        <v>95.9</v>
      </c>
      <c r="K81">
        <v>61.925699999999999</v>
      </c>
      <c r="L81">
        <v>43.35</v>
      </c>
      <c r="M81">
        <v>18.575699999999998</v>
      </c>
      <c r="N81">
        <v>38.074300000000001</v>
      </c>
      <c r="O81">
        <v>56.123000000000005</v>
      </c>
      <c r="P81">
        <v>52.335000000000001</v>
      </c>
      <c r="Q81">
        <v>10.63</v>
      </c>
      <c r="R81">
        <v>41.704999999999998</v>
      </c>
      <c r="S81">
        <v>47.664999999999999</v>
      </c>
      <c r="T81" s="125"/>
    </row>
    <row r="82" s="77" customFormat="true" ht="15.75" x14ac:dyDescent="0.25">
      <c r="A82" s="124" t="s">
        <v>180</v>
      </c>
      <c r="B82">
        <v>2000</v>
      </c>
      <c r="C82" s="126" t="s">
        <v>17</v>
      </c>
      <c r="D82">
        <v>815861</v>
      </c>
      <c r="E82"/>
      <c r="F82"/>
      <c r="G82"/>
      <c r="H82"/>
      <c r="I82"/>
      <c r="J82"/>
      <c r="K82"/>
      <c r="L82"/>
      <c r="M82"/>
      <c r="N82"/>
      <c r="O82"/>
      <c r="P82"/>
      <c r="Q82"/>
      <c r="R82"/>
      <c r="S82"/>
      <c r="T82" s="125"/>
    </row>
    <row r="83" s="77" customFormat="true" ht="15.75" x14ac:dyDescent="0.25">
      <c r="A83" s="124" t="s">
        <v>180</v>
      </c>
      <c r="B83">
        <v>2001</v>
      </c>
      <c r="C83" s="126" t="s">
        <v>17</v>
      </c>
      <c r="D83">
        <v>833789</v>
      </c>
      <c r="E83"/>
      <c r="F83"/>
      <c r="G83"/>
      <c r="H83"/>
      <c r="I83"/>
      <c r="J83"/>
      <c r="K83"/>
      <c r="L83"/>
      <c r="M83"/>
      <c r="N83"/>
      <c r="O83"/>
      <c r="P83"/>
      <c r="Q83"/>
      <c r="R83"/>
      <c r="S83"/>
      <c r="T83" s="125"/>
    </row>
    <row r="84" s="77" customFormat="true" ht="15.75" x14ac:dyDescent="0.25">
      <c r="A84" s="124" t="s">
        <v>180</v>
      </c>
      <c r="B84">
        <v>2002</v>
      </c>
      <c r="C84" s="126" t="s">
        <v>17</v>
      </c>
      <c r="D84">
        <v>854482</v>
      </c>
      <c r="E84"/>
      <c r="F84"/>
      <c r="G84"/>
      <c r="H84"/>
      <c r="I84"/>
      <c r="J84"/>
      <c r="K84"/>
      <c r="L84"/>
      <c r="M84"/>
      <c r="N84"/>
      <c r="O84"/>
      <c r="P84"/>
      <c r="Q84"/>
      <c r="R84"/>
      <c r="S84"/>
      <c r="T84" s="125"/>
    </row>
    <row r="85" s="77" customFormat="true" ht="15.75" x14ac:dyDescent="0.25">
      <c r="A85" s="124" t="s">
        <v>180</v>
      </c>
      <c r="B85">
        <v>2003</v>
      </c>
      <c r="C85" s="126" t="s">
        <v>17</v>
      </c>
      <c r="D85">
        <v>877540</v>
      </c>
      <c r="E85"/>
      <c r="F85"/>
      <c r="G85"/>
      <c r="H85"/>
      <c r="I85"/>
      <c r="J85"/>
      <c r="K85"/>
      <c r="L85"/>
      <c r="M85"/>
      <c r="N85"/>
      <c r="O85"/>
      <c r="P85"/>
      <c r="Q85"/>
      <c r="R85"/>
      <c r="S85"/>
      <c r="T85" s="125"/>
    </row>
    <row r="86" s="77" customFormat="true" ht="15.75" x14ac:dyDescent="0.25">
      <c r="A86" s="124" t="s">
        <v>180</v>
      </c>
      <c r="B86">
        <v>2004</v>
      </c>
      <c r="C86" s="126" t="s">
        <v>17</v>
      </c>
      <c r="D86">
        <v>902482</v>
      </c>
      <c r="E86"/>
      <c r="F86"/>
      <c r="G86"/>
      <c r="H86"/>
      <c r="I86"/>
      <c r="J86"/>
      <c r="K86"/>
      <c r="L86"/>
      <c r="M86"/>
      <c r="N86"/>
      <c r="O86"/>
      <c r="P86"/>
      <c r="Q86"/>
      <c r="R86"/>
      <c r="S86"/>
      <c r="T86" s="125"/>
    </row>
    <row r="87" s="77" customFormat="true" ht="15.75" x14ac:dyDescent="0.25">
      <c r="A87" s="124" t="s">
        <v>180</v>
      </c>
      <c r="B87">
        <v>2005</v>
      </c>
      <c r="C87" s="126" t="s">
        <v>17</v>
      </c>
      <c r="D87">
        <v>928789</v>
      </c>
      <c r="E87"/>
      <c r="F87"/>
      <c r="G87"/>
      <c r="H87"/>
      <c r="I87"/>
      <c r="J87"/>
      <c r="K87"/>
      <c r="L87"/>
      <c r="M87"/>
      <c r="N87"/>
      <c r="O87"/>
      <c r="P87"/>
      <c r="Q87"/>
      <c r="R87"/>
      <c r="S87"/>
      <c r="T87" s="125"/>
    </row>
    <row r="88" s="77" customFormat="true" ht="15.75" x14ac:dyDescent="0.25">
      <c r="A88" s="124" t="s">
        <v>180</v>
      </c>
      <c r="B88">
        <v>2006</v>
      </c>
      <c r="C88" s="126" t="s">
        <v>17</v>
      </c>
      <c r="D88">
        <v>956606</v>
      </c>
      <c r="E88"/>
      <c r="F88"/>
      <c r="G88"/>
      <c r="H88"/>
      <c r="I88"/>
      <c r="J88"/>
      <c r="K88"/>
      <c r="L88"/>
      <c r="M88"/>
      <c r="N88"/>
      <c r="O88"/>
      <c r="P88"/>
      <c r="Q88"/>
      <c r="R88"/>
      <c r="S88"/>
      <c r="T88" s="125"/>
    </row>
    <row r="89" s="77" customFormat="true" ht="15.75" x14ac:dyDescent="0.25">
      <c r="A89" s="124" t="s">
        <v>180</v>
      </c>
      <c r="B89">
        <v>2007</v>
      </c>
      <c r="C89" s="126" t="s">
        <v>17</v>
      </c>
      <c r="D89">
        <v>983079</v>
      </c>
      <c r="E89"/>
      <c r="F89"/>
      <c r="G89"/>
      <c r="H89"/>
      <c r="I89"/>
      <c r="J89"/>
      <c r="K89"/>
      <c r="L89"/>
      <c r="M89"/>
      <c r="N89"/>
      <c r="O89"/>
      <c r="P89"/>
      <c r="Q89"/>
      <c r="R89"/>
      <c r="S89"/>
      <c r="T89" s="125"/>
    </row>
    <row r="90" s="77" customFormat="true" ht="15.75" x14ac:dyDescent="0.25">
      <c r="A90" s="124" t="s">
        <v>180</v>
      </c>
      <c r="B90">
        <v>2008</v>
      </c>
      <c r="C90" s="126" t="s">
        <v>17</v>
      </c>
      <c r="D90">
        <v>1006952</v>
      </c>
      <c r="E90"/>
      <c r="F90"/>
      <c r="G90"/>
      <c r="H90"/>
      <c r="I90"/>
      <c r="J90"/>
      <c r="K90"/>
      <c r="L90"/>
      <c r="M90"/>
      <c r="N90"/>
      <c r="O90"/>
      <c r="P90"/>
      <c r="Q90"/>
      <c r="R90"/>
      <c r="S90"/>
      <c r="T90" s="125"/>
    </row>
    <row r="91" s="77" customFormat="true" ht="15.75" x14ac:dyDescent="0.25">
      <c r="A91" s="124" t="s">
        <v>180</v>
      </c>
      <c r="B91">
        <v>2009</v>
      </c>
      <c r="C91" s="126" t="s">
        <v>17</v>
      </c>
      <c r="D91">
        <v>1027970</v>
      </c>
      <c r="E91"/>
      <c r="F91"/>
      <c r="G91"/>
      <c r="H91"/>
      <c r="I91"/>
      <c r="J91"/>
      <c r="K91"/>
      <c r="L91"/>
      <c r="M91"/>
      <c r="N91"/>
      <c r="O91"/>
      <c r="P91"/>
      <c r="Q91"/>
      <c r="R91"/>
      <c r="S91"/>
      <c r="T91" s="125"/>
    </row>
    <row r="92" s="77" customFormat="true" ht="15.75" x14ac:dyDescent="0.25">
      <c r="A92" s="124" t="s">
        <v>180</v>
      </c>
      <c r="B92">
        <v>2010</v>
      </c>
      <c r="C92" s="126" t="s">
        <v>17</v>
      </c>
      <c r="D92">
        <v>1045738</v>
      </c>
      <c r="E92"/>
      <c r="F92"/>
      <c r="G92"/>
      <c r="H92"/>
      <c r="I92"/>
      <c r="J92"/>
      <c r="K92"/>
      <c r="L92"/>
      <c r="M92"/>
      <c r="N92"/>
      <c r="O92">
        <v>56.81</v>
      </c>
      <c r="P92">
        <v>52.865000000000002</v>
      </c>
      <c r="Q92">
        <v>10.213999999999999</v>
      </c>
      <c r="R92">
        <v>42.651000000000003</v>
      </c>
      <c r="S92">
        <v>47.134999999999998</v>
      </c>
      <c r="T92" s="125"/>
    </row>
    <row r="93" s="77" customFormat="true" ht="15.75" x14ac:dyDescent="0.25">
      <c r="A93" s="124" t="s">
        <v>180</v>
      </c>
      <c r="B93">
        <v>2011</v>
      </c>
      <c r="C93" s="126" t="s">
        <v>17</v>
      </c>
      <c r="D93">
        <v>1062729</v>
      </c>
      <c r="E93"/>
      <c r="F93"/>
      <c r="G93"/>
      <c r="H93"/>
      <c r="I93"/>
      <c r="J93"/>
      <c r="K93"/>
      <c r="L93"/>
      <c r="M93"/>
      <c r="N93"/>
      <c r="O93">
        <v>56.81</v>
      </c>
      <c r="P93">
        <v>52.865000000000002</v>
      </c>
      <c r="Q93">
        <v>10.213999999999999</v>
      </c>
      <c r="R93">
        <v>42.651000000000003</v>
      </c>
      <c r="S93">
        <v>47.134999999999998</v>
      </c>
      <c r="T93" s="125"/>
    </row>
    <row r="94" s="77" customFormat="true" ht="15.75" x14ac:dyDescent="0.25">
      <c r="A94" s="124" t="s">
        <v>180</v>
      </c>
      <c r="B94">
        <v>2012</v>
      </c>
      <c r="C94" s="126" t="s">
        <v>17</v>
      </c>
      <c r="D94">
        <v>1269197</v>
      </c>
      <c r="E94"/>
      <c r="F94"/>
      <c r="G94"/>
      <c r="H94"/>
      <c r="I94"/>
      <c r="J94"/>
      <c r="K94"/>
      <c r="L94"/>
      <c r="M94"/>
      <c r="N94"/>
      <c r="O94">
        <v>56.81</v>
      </c>
      <c r="P94">
        <v>52.865000000000002</v>
      </c>
      <c r="Q94">
        <v>10.213999999999999</v>
      </c>
      <c r="R94">
        <v>42.651000000000003</v>
      </c>
      <c r="S94">
        <v>47.134999999999998</v>
      </c>
      <c r="T94" s="125"/>
    </row>
    <row r="95" s="77" customFormat="true" ht="15.75" x14ac:dyDescent="0.25">
      <c r="A95" s="124" t="s">
        <v>180</v>
      </c>
      <c r="B95">
        <v>2013</v>
      </c>
      <c r="C95" s="126" t="s">
        <v>17</v>
      </c>
      <c r="D95">
        <v>1288273</v>
      </c>
      <c r="E95">
        <v>83.920872432158262</v>
      </c>
      <c r="F95">
        <v>51.230027897539941</v>
      </c>
      <c r="G95">
        <v>45.764646208470708</v>
      </c>
      <c r="H95">
        <v>5.4653816890692326</v>
      </c>
      <c r="I95">
        <v>48.769972102460059</v>
      </c>
      <c r="J95">
        <v>96.73</v>
      </c>
      <c r="K95">
        <v>60.689599999999999</v>
      </c>
      <c r="L95">
        <v>44.28</v>
      </c>
      <c r="M95">
        <v>16.409599999999998</v>
      </c>
      <c r="N95">
        <v>39.310400000000001</v>
      </c>
      <c r="O95">
        <v>56.81</v>
      </c>
      <c r="P95">
        <v>52.865000000000002</v>
      </c>
      <c r="Q95">
        <v>10.213999999999999</v>
      </c>
      <c r="R95">
        <v>42.651000000000003</v>
      </c>
      <c r="S95">
        <v>47.134999999999998</v>
      </c>
      <c r="T95" s="125"/>
    </row>
    <row r="96" s="77" customFormat="true" ht="15.75" x14ac:dyDescent="0.25">
      <c r="A96" s="124" t="s">
        <v>180</v>
      </c>
      <c r="B96">
        <v>2014</v>
      </c>
      <c r="C96" s="126" t="s">
        <v>17</v>
      </c>
      <c r="D96">
        <v>1306525</v>
      </c>
      <c r="E96">
        <v>83.920872432158262</v>
      </c>
      <c r="F96">
        <v>51.230027897539941</v>
      </c>
      <c r="G96">
        <v>45.764646208470708</v>
      </c>
      <c r="H96">
        <v>5.4653816890692326</v>
      </c>
      <c r="I96">
        <v>48.769972102460059</v>
      </c>
      <c r="J96">
        <v>96.73</v>
      </c>
      <c r="K96">
        <v>60.689599999999999</v>
      </c>
      <c r="L96">
        <v>44.28</v>
      </c>
      <c r="M96">
        <v>16.409599999999998</v>
      </c>
      <c r="N96">
        <v>39.310400000000001</v>
      </c>
      <c r="O96">
        <v>56.81</v>
      </c>
      <c r="P96">
        <v>52.865000000000002</v>
      </c>
      <c r="Q96">
        <v>10.213999999999999</v>
      </c>
      <c r="R96">
        <v>42.651000000000003</v>
      </c>
      <c r="S96">
        <v>47.134999999999998</v>
      </c>
      <c r="T96" s="125"/>
    </row>
    <row r="97" s="77" customFormat="true" ht="15.75" x14ac:dyDescent="0.25">
      <c r="A97" s="124" t="s">
        <v>180</v>
      </c>
      <c r="B97">
        <v>2015</v>
      </c>
      <c r="C97" s="126" t="s">
        <v>17</v>
      </c>
      <c r="D97">
        <v>1323408</v>
      </c>
      <c r="E97">
        <v>83.920872432158262</v>
      </c>
      <c r="F97">
        <v>51.230027897539941</v>
      </c>
      <c r="G97">
        <v>45.764646208470708</v>
      </c>
      <c r="H97">
        <v>5.4653816890692326</v>
      </c>
      <c r="I97">
        <v>48.769972102460059</v>
      </c>
      <c r="J97">
        <v>96.73</v>
      </c>
      <c r="K97">
        <v>60.689599999999999</v>
      </c>
      <c r="L97">
        <v>44.28</v>
      </c>
      <c r="M97">
        <v>16.409599999999998</v>
      </c>
      <c r="N97">
        <v>39.310400000000001</v>
      </c>
      <c r="O97">
        <v>56.81</v>
      </c>
      <c r="P97">
        <v>52.865000000000002</v>
      </c>
      <c r="Q97">
        <v>10.213999999999999</v>
      </c>
      <c r="R97">
        <v>42.651000000000003</v>
      </c>
      <c r="S97">
        <v>47.134999999999998</v>
      </c>
      <c r="T97" s="125"/>
    </row>
    <row r="98" s="77" customFormat="true" ht="15.75" x14ac:dyDescent="0.25">
      <c r="A98" s="124" t="s">
        <v>180</v>
      </c>
      <c r="B98">
        <v>2016</v>
      </c>
      <c r="C98" s="126" t="s">
        <v>17</v>
      </c>
      <c r="D98">
        <v>1340693</v>
      </c>
      <c r="E98">
        <v>83.920872432158262</v>
      </c>
      <c r="F98">
        <v>51.230027897539941</v>
      </c>
      <c r="G98">
        <v>45.764646208470708</v>
      </c>
      <c r="H98">
        <v>5.4653816890692326</v>
      </c>
      <c r="I98">
        <v>48.769972102460059</v>
      </c>
      <c r="J98">
        <v>96.73</v>
      </c>
      <c r="K98">
        <v>60.689599999999999</v>
      </c>
      <c r="L98">
        <v>44.28</v>
      </c>
      <c r="M98">
        <v>16.409599999999998</v>
      </c>
      <c r="N98">
        <v>39.310400000000001</v>
      </c>
      <c r="O98">
        <v>56.81</v>
      </c>
      <c r="P98">
        <v>52.865000000000002</v>
      </c>
      <c r="Q98">
        <v>10.213999999999999</v>
      </c>
      <c r="R98">
        <v>42.651000000000003</v>
      </c>
      <c r="S98">
        <v>47.134999999999998</v>
      </c>
      <c r="T98" s="125"/>
    </row>
    <row r="99" s="77" customFormat="true" ht="15.75" x14ac:dyDescent="0.25">
      <c r="A99" s="124" t="s">
        <v>180</v>
      </c>
      <c r="B99">
        <v>2000</v>
      </c>
      <c r="C99" s="126" t="s">
        <v>18</v>
      </c>
      <c r="D99">
        <v>734575</v>
      </c>
      <c r="E99"/>
      <c r="F99"/>
      <c r="G99"/>
      <c r="H99"/>
      <c r="I99"/>
      <c r="J99"/>
      <c r="K99"/>
      <c r="L99"/>
      <c r="M99"/>
      <c r="N99"/>
      <c r="O99"/>
      <c r="P99"/>
      <c r="Q99"/>
      <c r="R99"/>
      <c r="S99"/>
      <c r="T99" s="125"/>
    </row>
    <row r="100" s="77" customFormat="true" ht="15.75" x14ac:dyDescent="0.25">
      <c r="A100" s="124" t="s">
        <v>180</v>
      </c>
      <c r="B100">
        <v>2001</v>
      </c>
      <c r="C100" s="126" t="s">
        <v>18</v>
      </c>
      <c r="D100">
        <v>743890</v>
      </c>
      <c r="E100"/>
      <c r="F100"/>
      <c r="G100"/>
      <c r="H100"/>
      <c r="I100"/>
      <c r="J100"/>
      <c r="K100"/>
      <c r="L100"/>
      <c r="M100"/>
      <c r="N100"/>
      <c r="O100"/>
      <c r="P100"/>
      <c r="Q100"/>
      <c r="R100"/>
      <c r="S100"/>
      <c r="T100" s="125"/>
    </row>
    <row r="101" s="77" customFormat="true" ht="15.75" x14ac:dyDescent="0.25">
      <c r="A101" s="124" t="s">
        <v>180</v>
      </c>
      <c r="B101">
        <v>2002</v>
      </c>
      <c r="C101" s="126" t="s">
        <v>18</v>
      </c>
      <c r="D101">
        <v>753901</v>
      </c>
      <c r="E101"/>
      <c r="F101"/>
      <c r="G101"/>
      <c r="H101"/>
      <c r="I101"/>
      <c r="J101"/>
      <c r="K101"/>
      <c r="L101"/>
      <c r="M101"/>
      <c r="N101"/>
      <c r="O101"/>
      <c r="P101"/>
      <c r="Q101"/>
      <c r="R101"/>
      <c r="S101"/>
      <c r="T101" s="125"/>
    </row>
    <row r="102" s="77" customFormat="true" ht="15.75" x14ac:dyDescent="0.25">
      <c r="A102" s="124" t="s">
        <v>180</v>
      </c>
      <c r="B102">
        <v>2003</v>
      </c>
      <c r="C102" s="126" t="s">
        <v>18</v>
      </c>
      <c r="D102">
        <v>765402</v>
      </c>
      <c r="E102"/>
      <c r="F102"/>
      <c r="G102"/>
      <c r="H102"/>
      <c r="I102"/>
      <c r="J102"/>
      <c r="K102"/>
      <c r="L102"/>
      <c r="M102"/>
      <c r="N102"/>
      <c r="O102"/>
      <c r="P102"/>
      <c r="Q102"/>
      <c r="R102"/>
      <c r="S102"/>
      <c r="T102" s="125"/>
    </row>
    <row r="103" s="77" customFormat="true" ht="15.75" x14ac:dyDescent="0.25">
      <c r="A103" s="124" t="s">
        <v>180</v>
      </c>
      <c r="B103">
        <v>2004</v>
      </c>
      <c r="C103" s="126" t="s">
        <v>18</v>
      </c>
      <c r="D103">
        <v>778490</v>
      </c>
      <c r="E103"/>
      <c r="F103"/>
      <c r="G103"/>
      <c r="H103"/>
      <c r="I103"/>
      <c r="J103"/>
      <c r="K103"/>
      <c r="L103"/>
      <c r="M103"/>
      <c r="N103"/>
      <c r="O103"/>
      <c r="P103"/>
      <c r="Q103"/>
      <c r="R103"/>
      <c r="S103"/>
      <c r="T103" s="125"/>
    </row>
    <row r="104" s="77" customFormat="true" ht="15.75" x14ac:dyDescent="0.25">
      <c r="A104" s="124" t="s">
        <v>180</v>
      </c>
      <c r="B104">
        <v>2005</v>
      </c>
      <c r="C104" s="126" t="s">
        <v>18</v>
      </c>
      <c r="D104">
        <v>792817</v>
      </c>
      <c r="E104"/>
      <c r="F104"/>
      <c r="G104"/>
      <c r="H104"/>
      <c r="I104"/>
      <c r="J104"/>
      <c r="K104"/>
      <c r="L104"/>
      <c r="M104"/>
      <c r="N104"/>
      <c r="O104"/>
      <c r="P104"/>
      <c r="Q104"/>
      <c r="R104"/>
      <c r="S104"/>
      <c r="T104" s="125"/>
    </row>
    <row r="105" s="77" customFormat="true" ht="15.75" x14ac:dyDescent="0.25">
      <c r="A105" s="124" t="s">
        <v>180</v>
      </c>
      <c r="B105">
        <v>2006</v>
      </c>
      <c r="C105" s="126" t="s">
        <v>18</v>
      </c>
      <c r="D105">
        <v>809399</v>
      </c>
      <c r="E105"/>
      <c r="F105"/>
      <c r="G105"/>
      <c r="H105"/>
      <c r="I105"/>
      <c r="J105"/>
      <c r="K105"/>
      <c r="L105"/>
      <c r="M105"/>
      <c r="N105"/>
      <c r="O105"/>
      <c r="P105"/>
      <c r="Q105"/>
      <c r="R105"/>
      <c r="S105"/>
      <c r="T105" s="125"/>
    </row>
    <row r="106" s="77" customFormat="true" ht="15.75" x14ac:dyDescent="0.25">
      <c r="A106" s="124" t="s">
        <v>180</v>
      </c>
      <c r="B106">
        <v>2007</v>
      </c>
      <c r="C106" s="126" t="s">
        <v>18</v>
      </c>
      <c r="D106">
        <v>828132</v>
      </c>
      <c r="E106"/>
      <c r="F106"/>
      <c r="G106"/>
      <c r="H106"/>
      <c r="I106"/>
      <c r="J106"/>
      <c r="K106"/>
      <c r="L106"/>
      <c r="M106"/>
      <c r="N106"/>
      <c r="O106"/>
      <c r="P106"/>
      <c r="Q106"/>
      <c r="R106"/>
      <c r="S106"/>
      <c r="T106" s="125"/>
    </row>
    <row r="107" s="77" customFormat="true" ht="15.75" x14ac:dyDescent="0.25">
      <c r="A107" s="124" t="s">
        <v>180</v>
      </c>
      <c r="B107">
        <v>2008</v>
      </c>
      <c r="C107" s="126" t="s">
        <v>18</v>
      </c>
      <c r="D107">
        <v>849142</v>
      </c>
      <c r="E107"/>
      <c r="F107"/>
      <c r="G107"/>
      <c r="H107"/>
      <c r="I107"/>
      <c r="J107"/>
      <c r="K107"/>
      <c r="L107"/>
      <c r="M107"/>
      <c r="N107"/>
      <c r="O107"/>
      <c r="P107"/>
      <c r="Q107"/>
      <c r="R107"/>
      <c r="S107"/>
      <c r="T107" s="125"/>
    </row>
    <row r="108" s="77" customFormat="true" ht="15.75" x14ac:dyDescent="0.25">
      <c r="A108" s="124" t="s">
        <v>180</v>
      </c>
      <c r="B108">
        <v>2009</v>
      </c>
      <c r="C108" s="126" t="s">
        <v>18</v>
      </c>
      <c r="D108">
        <v>872218</v>
      </c>
      <c r="E108"/>
      <c r="F108"/>
      <c r="G108"/>
      <c r="H108"/>
      <c r="I108"/>
      <c r="J108"/>
      <c r="K108"/>
      <c r="L108"/>
      <c r="M108"/>
      <c r="N108"/>
      <c r="O108"/>
      <c r="P108"/>
      <c r="Q108"/>
      <c r="R108"/>
      <c r="S108"/>
      <c r="T108" s="125"/>
    </row>
    <row r="109" s="77" customFormat="true" ht="15.75" x14ac:dyDescent="0.25">
      <c r="A109" s="124" t="s">
        <v>180</v>
      </c>
      <c r="B109">
        <v>2010</v>
      </c>
      <c r="C109" s="126" t="s">
        <v>18</v>
      </c>
      <c r="D109">
        <v>897671</v>
      </c>
      <c r="E109"/>
      <c r="F109"/>
      <c r="G109"/>
      <c r="H109"/>
      <c r="I109"/>
      <c r="J109"/>
      <c r="K109"/>
      <c r="L109"/>
      <c r="M109"/>
      <c r="N109"/>
      <c r="O109">
        <v>59.855000000000004</v>
      </c>
      <c r="P109">
        <v>54.7</v>
      </c>
      <c r="Q109">
        <v>14.115000000000002</v>
      </c>
      <c r="R109">
        <v>40.585000000000001</v>
      </c>
      <c r="S109">
        <v>45.3</v>
      </c>
      <c r="T109" s="125"/>
    </row>
    <row r="110" s="77" customFormat="true" ht="15.75" x14ac:dyDescent="0.25">
      <c r="A110" s="124" t="s">
        <v>180</v>
      </c>
      <c r="B110">
        <v>2011</v>
      </c>
      <c r="C110" s="76" t="s">
        <v>18</v>
      </c>
      <c r="D110">
        <v>924335</v>
      </c>
      <c r="E110"/>
      <c r="F110"/>
      <c r="G110"/>
      <c r="H110"/>
      <c r="I110"/>
      <c r="J110"/>
      <c r="K110"/>
      <c r="L110"/>
      <c r="M110"/>
      <c r="N110"/>
      <c r="O110">
        <v>59.855000000000004</v>
      </c>
      <c r="P110">
        <v>54.7</v>
      </c>
      <c r="Q110">
        <v>14.115000000000002</v>
      </c>
      <c r="R110">
        <v>40.585000000000001</v>
      </c>
      <c r="S110">
        <v>45.3</v>
      </c>
      <c r="T110" s="119"/>
      <c r="U110" s="117"/>
      <c r="V110" s="117"/>
      <c r="W110" s="117"/>
      <c r="X110" s="117"/>
      <c r="Y110" s="117"/>
      <c r="Z110" s="117"/>
      <c r="AA110" s="117"/>
      <c r="AB110" s="117"/>
      <c r="AC110" s="117"/>
      <c r="AD110" s="117"/>
      <c r="AE110" s="117"/>
    </row>
    <row r="111" s="77" customFormat="true" ht="15.75" x14ac:dyDescent="0.25">
      <c r="A111" s="124" t="s">
        <v>180</v>
      </c>
      <c r="B111">
        <v>2012</v>
      </c>
      <c r="C111" s="76" t="s">
        <v>18</v>
      </c>
      <c r="D111">
        <v>951147</v>
      </c>
      <c r="E111"/>
      <c r="F111"/>
      <c r="G111"/>
      <c r="H111"/>
      <c r="I111"/>
      <c r="J111"/>
      <c r="K111"/>
      <c r="L111"/>
      <c r="M111"/>
      <c r="N111"/>
      <c r="O111">
        <v>59.855000000000004</v>
      </c>
      <c r="P111">
        <v>54.7</v>
      </c>
      <c r="Q111">
        <v>14.115000000000002</v>
      </c>
      <c r="R111">
        <v>40.585000000000001</v>
      </c>
      <c r="S111">
        <v>45.3</v>
      </c>
      <c r="T111" s="119"/>
      <c r="U111" s="117"/>
      <c r="V111" s="117"/>
      <c r="W111" s="117"/>
      <c r="X111" s="117"/>
      <c r="Y111" s="117"/>
      <c r="Z111" s="117"/>
      <c r="AA111" s="117"/>
      <c r="AB111" s="117"/>
      <c r="AC111" s="117"/>
      <c r="AD111" s="117"/>
      <c r="AE111" s="117"/>
    </row>
    <row r="112" s="77" customFormat="true" ht="15.75" x14ac:dyDescent="0.25">
      <c r="A112" s="124" t="s">
        <v>180</v>
      </c>
      <c r="B112">
        <v>2013</v>
      </c>
      <c r="C112" s="76" t="s">
        <v>18</v>
      </c>
      <c r="D112">
        <v>976512</v>
      </c>
      <c r="E112">
        <v>98.235294117647058</v>
      </c>
      <c r="F112">
        <v>85.294117647058826</v>
      </c>
      <c r="G112">
        <v>80</v>
      </c>
      <c r="H112">
        <v>5.294117647058826</v>
      </c>
      <c r="I112">
        <v>14.705882352941174</v>
      </c>
      <c r="J112">
        <v>97.69</v>
      </c>
      <c r="K112">
        <v>80.924800000000005</v>
      </c>
      <c r="L112">
        <v>69.36</v>
      </c>
      <c r="M112">
        <v>11.564800000000005</v>
      </c>
      <c r="N112">
        <v>19.075199999999995</v>
      </c>
      <c r="O112">
        <v>59.855000000000004</v>
      </c>
      <c r="P112">
        <v>54.7</v>
      </c>
      <c r="Q112">
        <v>14.115000000000002</v>
      </c>
      <c r="R112">
        <v>40.585000000000001</v>
      </c>
      <c r="S112">
        <v>45.3</v>
      </c>
      <c r="T112" s="119"/>
      <c r="U112" s="117"/>
      <c r="V112" s="117"/>
      <c r="W112" s="117"/>
      <c r="X112" s="117"/>
      <c r="Y112" s="117"/>
      <c r="Z112" s="117"/>
      <c r="AA112" s="117"/>
      <c r="AB112" s="117"/>
      <c r="AC112" s="117"/>
      <c r="AD112" s="117"/>
      <c r="AE112" s="117"/>
    </row>
    <row r="113" s="77" customFormat="true" ht="15.75" x14ac:dyDescent="0.25">
      <c r="A113" s="124" t="s">
        <v>180</v>
      </c>
      <c r="B113">
        <v>2014</v>
      </c>
      <c r="C113" s="76" t="s">
        <v>18</v>
      </c>
      <c r="D113">
        <v>999800</v>
      </c>
      <c r="E113">
        <v>98.235294117647058</v>
      </c>
      <c r="F113">
        <v>85.294117647058826</v>
      </c>
      <c r="G113">
        <v>80</v>
      </c>
      <c r="H113">
        <v>5.294117647058826</v>
      </c>
      <c r="I113">
        <v>14.705882352941174</v>
      </c>
      <c r="J113">
        <v>97.69</v>
      </c>
      <c r="K113">
        <v>80.924800000000005</v>
      </c>
      <c r="L113">
        <v>69.36</v>
      </c>
      <c r="M113">
        <v>11.564800000000005</v>
      </c>
      <c r="N113">
        <v>19.075199999999995</v>
      </c>
      <c r="O113">
        <v>59.855000000000004</v>
      </c>
      <c r="P113">
        <v>54.7</v>
      </c>
      <c r="Q113">
        <v>14.115000000000002</v>
      </c>
      <c r="R113">
        <v>40.585000000000001</v>
      </c>
      <c r="S113">
        <v>45.3</v>
      </c>
      <c r="T113" s="119"/>
      <c r="U113" s="117"/>
      <c r="V113" s="117"/>
      <c r="W113" s="117"/>
      <c r="X113" s="117"/>
      <c r="Y113" s="117"/>
      <c r="Z113" s="117"/>
      <c r="AA113" s="117"/>
      <c r="AB113" s="117"/>
      <c r="AC113" s="117"/>
      <c r="AD113" s="117"/>
      <c r="AE113" s="117"/>
    </row>
    <row r="114" s="77" customFormat="true" ht="15.75" x14ac:dyDescent="0.25">
      <c r="A114" s="124" t="s">
        <v>180</v>
      </c>
      <c r="B114">
        <v>2015</v>
      </c>
      <c r="C114" s="76" t="s">
        <v>18</v>
      </c>
      <c r="D114">
        <v>1020843</v>
      </c>
      <c r="E114">
        <v>98.235294117647058</v>
      </c>
      <c r="F114">
        <v>85.294117647058826</v>
      </c>
      <c r="G114">
        <v>80</v>
      </c>
      <c r="H114">
        <v>5.294117647058826</v>
      </c>
      <c r="I114">
        <v>14.705882352941174</v>
      </c>
      <c r="J114">
        <v>97.69</v>
      </c>
      <c r="K114">
        <v>80.924800000000005</v>
      </c>
      <c r="L114">
        <v>69.36</v>
      </c>
      <c r="M114">
        <v>11.564800000000005</v>
      </c>
      <c r="N114">
        <v>19.075199999999995</v>
      </c>
      <c r="O114">
        <v>59.855000000000004</v>
      </c>
      <c r="P114">
        <v>54.7</v>
      </c>
      <c r="Q114">
        <v>14.115000000000002</v>
      </c>
      <c r="R114">
        <v>40.585000000000001</v>
      </c>
      <c r="S114">
        <v>45.3</v>
      </c>
      <c r="T114" s="119"/>
      <c r="U114" s="117"/>
      <c r="V114" s="117"/>
      <c r="W114" s="117"/>
      <c r="X114" s="117"/>
      <c r="Y114" s="117"/>
      <c r="Z114" s="117"/>
      <c r="AA114" s="117"/>
      <c r="AB114" s="117"/>
      <c r="AC114" s="117"/>
      <c r="AD114" s="117"/>
      <c r="AE114" s="117"/>
    </row>
    <row r="115" s="77" customFormat="true" ht="15.75" x14ac:dyDescent="0.25">
      <c r="A115" s="124" t="s">
        <v>180</v>
      </c>
      <c r="B115">
        <v>2016</v>
      </c>
      <c r="C115" s="76" t="s">
        <v>18</v>
      </c>
      <c r="D115">
        <v>1039876</v>
      </c>
      <c r="E115">
        <v>98.235294117647058</v>
      </c>
      <c r="F115">
        <v>85.294117647058826</v>
      </c>
      <c r="G115">
        <v>80</v>
      </c>
      <c r="H115">
        <v>5.294117647058826</v>
      </c>
      <c r="I115">
        <v>14.705882352941174</v>
      </c>
      <c r="J115">
        <v>97.69</v>
      </c>
      <c r="K115">
        <v>80.924800000000005</v>
      </c>
      <c r="L115">
        <v>69.36</v>
      </c>
      <c r="M115">
        <v>11.564800000000005</v>
      </c>
      <c r="N115">
        <v>19.075199999999995</v>
      </c>
      <c r="O115">
        <v>59.855000000000004</v>
      </c>
      <c r="P115">
        <v>54.7</v>
      </c>
      <c r="Q115">
        <v>14.115000000000002</v>
      </c>
      <c r="R115">
        <v>40.585000000000001</v>
      </c>
      <c r="S115">
        <v>45.3</v>
      </c>
      <c r="T115" s="119"/>
      <c r="U115" s="117"/>
      <c r="V115" s="117"/>
      <c r="W115" s="117"/>
      <c r="X115" s="117"/>
      <c r="Y115" s="117"/>
      <c r="Z115" s="117"/>
      <c r="AA115" s="117"/>
      <c r="AB115" s="117"/>
      <c r="AC115" s="117"/>
      <c r="AD115" s="117"/>
      <c r="AE115" s="117"/>
    </row>
    <row r="116" s="77" customFormat="true" ht="12" x14ac:dyDescent="0.2">
      <c r="A116" s="78"/>
      <c r="B116" s="131"/>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row>
    <row r="117" s="77" customFormat="true" ht="12" x14ac:dyDescent="0.2">
      <c r="A117" s="78"/>
      <c r="B117" s="131"/>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row>
    <row r="118" s="77" customFormat="true" ht="12" x14ac:dyDescent="0.2">
      <c r="A118" s="78"/>
      <c r="B118" s="131"/>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row>
    <row r="119" s="77" customFormat="true" ht="12" x14ac:dyDescent="0.2">
      <c r="A119" s="78"/>
      <c r="B119" s="131"/>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row>
    <row r="120" s="77" customFormat="true" ht="12" x14ac:dyDescent="0.2">
      <c r="A120" s="78"/>
      <c r="B120" s="131"/>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row>
    <row r="121" s="77" customFormat="true" ht="12" x14ac:dyDescent="0.2">
      <c r="A121" s="78"/>
      <c r="B121" s="131"/>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row>
    <row r="122" s="77" customFormat="true" ht="12" x14ac:dyDescent="0.2">
      <c r="A122" s="78"/>
      <c r="B122" s="131"/>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row>
    <row r="123" s="77" customFormat="true" ht="12" x14ac:dyDescent="0.2">
      <c r="A123" s="78"/>
      <c r="B123" s="131"/>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row>
    <row r="124" s="77" customFormat="true" ht="12" x14ac:dyDescent="0.2">
      <c r="A124" s="78"/>
      <c r="B124" s="131"/>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row>
    <row r="125" s="77" customFormat="true" ht="12" x14ac:dyDescent="0.2">
      <c r="A125" s="78"/>
      <c r="B125" s="131"/>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row>
    <row r="126" s="77" customFormat="true" ht="12" x14ac:dyDescent="0.2">
      <c r="A126" s="78"/>
      <c r="B126" s="131"/>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row>
    <row r="127" s="77" customFormat="true" ht="12" x14ac:dyDescent="0.2">
      <c r="A127" s="78"/>
      <c r="B127" s="131"/>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row>
    <row r="128" s="77" customFormat="true" ht="12" x14ac:dyDescent="0.2">
      <c r="A128" s="78"/>
      <c r="B128" s="131"/>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row>
    <row r="129" s="77" customFormat="true" ht="12" x14ac:dyDescent="0.2">
      <c r="A129" s="78"/>
      <c r="B129" s="131"/>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row>
    <row r="130" s="77" customFormat="true" ht="12" x14ac:dyDescent="0.2">
      <c r="A130" s="78"/>
      <c r="B130" s="131"/>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row>
    <row r="131" s="77" customFormat="true" ht="12" x14ac:dyDescent="0.2">
      <c r="A131" s="78"/>
      <c r="B131" s="131"/>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row>
    <row r="132" s="77" customFormat="true" ht="12" x14ac:dyDescent="0.2">
      <c r="A132" s="78"/>
      <c r="B132" s="131"/>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row>
    <row r="133" s="77" customFormat="true" ht="12" x14ac:dyDescent="0.2">
      <c r="A133" s="78"/>
      <c r="B133" s="131"/>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row>
    <row r="134" s="77" customFormat="true" ht="12" x14ac:dyDescent="0.2">
      <c r="A134" s="78"/>
      <c r="B134" s="131"/>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row>
    <row r="135" s="77" customFormat="true" ht="12" x14ac:dyDescent="0.2">
      <c r="A135" s="78"/>
      <c r="B135" s="131"/>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row>
    <row r="136" s="77" customFormat="true" ht="12" x14ac:dyDescent="0.2">
      <c r="A136" s="78"/>
      <c r="B136" s="131"/>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row>
    <row r="137" s="77" customFormat="true" ht="12" x14ac:dyDescent="0.2">
      <c r="A137" s="78"/>
      <c r="B137" s="131"/>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row>
    <row r="138" s="77" customFormat="true" ht="12" x14ac:dyDescent="0.2">
      <c r="A138" s="78"/>
      <c r="B138" s="131"/>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row>
    <row r="139" s="77" customFormat="true" ht="12" x14ac:dyDescent="0.2">
      <c r="A139" s="78"/>
      <c r="B139" s="131"/>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row>
    <row r="140" s="77" customFormat="true" ht="12" x14ac:dyDescent="0.2">
      <c r="A140" s="78"/>
      <c r="B140" s="131"/>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row>
    <row r="141" s="77" customFormat="true" ht="12" x14ac:dyDescent="0.2">
      <c r="A141" s="78"/>
      <c r="B141" s="131"/>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row>
    <row r="142" s="77" customFormat="true" ht="12" x14ac:dyDescent="0.2">
      <c r="A142" s="78"/>
      <c r="B142" s="131"/>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row>
    <row r="143" s="77" customFormat="true" ht="12" x14ac:dyDescent="0.2">
      <c r="A143" s="78"/>
      <c r="B143" s="131"/>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row>
    <row r="144" s="77" customFormat="true" ht="12" x14ac:dyDescent="0.2">
      <c r="A144" s="78"/>
      <c r="B144" s="131"/>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row>
    <row r="145" s="77" customFormat="true" ht="12" x14ac:dyDescent="0.2">
      <c r="A145" s="78"/>
      <c r="B145" s="131"/>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row>
    <row r="146" s="77" customFormat="true" ht="12" x14ac:dyDescent="0.2">
      <c r="A146" s="78"/>
      <c r="B146" s="131"/>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row>
    <row r="147" s="77" customFormat="true" ht="12" x14ac:dyDescent="0.2">
      <c r="A147" s="78"/>
      <c r="B147" s="131"/>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row>
    <row r="148" s="77" customFormat="true" ht="12" x14ac:dyDescent="0.2">
      <c r="A148" s="78"/>
      <c r="B148" s="131"/>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row>
    <row r="149" s="77" customFormat="true" ht="12" x14ac:dyDescent="0.2">
      <c r="A149" s="78"/>
      <c r="B149" s="131"/>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row>
    <row r="150" s="77" customFormat="true" ht="12" x14ac:dyDescent="0.2">
      <c r="A150" s="78"/>
      <c r="B150" s="131"/>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row>
    <row r="151" s="77" customFormat="true" ht="12" x14ac:dyDescent="0.2">
      <c r="A151" s="78"/>
      <c r="B151" s="131"/>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row>
    <row r="152" s="77" customFormat="true" ht="12" x14ac:dyDescent="0.2">
      <c r="A152" s="78"/>
      <c r="B152" s="131"/>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row>
    <row r="153" s="77" customFormat="true" ht="12" x14ac:dyDescent="0.2">
      <c r="A153" s="78"/>
      <c r="B153" s="131"/>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row>
    <row r="154" s="77" customFormat="true" ht="12" x14ac:dyDescent="0.2">
      <c r="A154" s="78"/>
      <c r="B154" s="131"/>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row>
    <row r="155" s="77" customFormat="true" ht="12" x14ac:dyDescent="0.2">
      <c r="A155" s="78"/>
      <c r="B155" s="131"/>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row>
    <row r="156" s="77" customFormat="true" ht="12" x14ac:dyDescent="0.2">
      <c r="A156" s="78"/>
      <c r="B156" s="131"/>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row>
    <row r="157" s="77" customFormat="true" ht="12" x14ac:dyDescent="0.2">
      <c r="A157" s="78"/>
      <c r="B157" s="131"/>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row>
    <row r="158" s="77" customFormat="true" ht="12" x14ac:dyDescent="0.2">
      <c r="A158" s="78"/>
      <c r="B158" s="131"/>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row>
    <row r="159" s="77" customFormat="true" ht="12" x14ac:dyDescent="0.2">
      <c r="A159" s="78"/>
      <c r="B159" s="131"/>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row>
    <row r="160" s="77" customFormat="true" ht="12" x14ac:dyDescent="0.2">
      <c r="A160" s="78"/>
      <c r="B160" s="131"/>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row>
    <row r="161" s="77" customFormat="true" ht="12" x14ac:dyDescent="0.2">
      <c r="A161" s="78"/>
      <c r="B161" s="131"/>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row>
    <row r="162" s="77" customFormat="true" ht="12" x14ac:dyDescent="0.2">
      <c r="A162" s="78"/>
      <c r="B162" s="131"/>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row>
    <row r="163" s="77" customFormat="true" ht="12" x14ac:dyDescent="0.2">
      <c r="A163" s="78"/>
      <c r="B163" s="131"/>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row>
    <row r="164" s="77" customFormat="true" ht="12" x14ac:dyDescent="0.2">
      <c r="A164" s="78"/>
      <c r="B164" s="131"/>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row>
    <row r="165" s="77" customFormat="true" ht="12" x14ac:dyDescent="0.2">
      <c r="A165" s="78"/>
      <c r="B165" s="131"/>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row>
    <row r="166" s="77" customFormat="true" ht="12" x14ac:dyDescent="0.2">
      <c r="A166" s="78"/>
      <c r="B166" s="131"/>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row>
    <row r="167" s="77" customFormat="true" ht="12" x14ac:dyDescent="0.2">
      <c r="A167" s="78"/>
      <c r="B167" s="131"/>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row>
    <row r="168" s="77" customFormat="true" ht="12" x14ac:dyDescent="0.2">
      <c r="A168" s="78"/>
      <c r="B168" s="131"/>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row>
    <row r="169" ht="15.75" x14ac:dyDescent="0.25">
      <c r="A169" s="74"/>
      <c r="B169" s="13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row>
    <row r="170" ht="15.75" x14ac:dyDescent="0.25">
      <c r="A170" s="74"/>
      <c r="B170" s="13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row>
    <row r="171" ht="15.75" x14ac:dyDescent="0.25">
      <c r="A171" s="74"/>
      <c r="B171" s="13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row>
    <row r="172" ht="15.75" x14ac:dyDescent="0.25">
      <c r="A172" s="74"/>
      <c r="B172" s="13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row>
    <row r="173" ht="15.75" x14ac:dyDescent="0.25">
      <c r="A173" s="74"/>
      <c r="B173" s="13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row>
    <row r="174" ht="15.75" x14ac:dyDescent="0.25">
      <c r="A174" s="74"/>
      <c r="B174" s="13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row>
    <row r="175" ht="15.75" x14ac:dyDescent="0.25">
      <c r="A175" s="74"/>
      <c r="B175" s="13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row>
    <row r="176" ht="15.75" x14ac:dyDescent="0.25">
      <c r="A176" s="74"/>
      <c r="B176" s="13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row>
    <row r="177" ht="15.75" x14ac:dyDescent="0.25">
      <c r="A177" s="74"/>
      <c r="B177" s="13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row>
    <row r="178" ht="15.75" x14ac:dyDescent="0.25">
      <c r="A178" s="74"/>
      <c r="B178" s="13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row>
    <row r="179" ht="15.75" x14ac:dyDescent="0.25">
      <c r="A179" s="74"/>
      <c r="B179" s="13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row>
    <row r="180" ht="15.75" x14ac:dyDescent="0.25">
      <c r="A180" s="74"/>
      <c r="B180" s="13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row>
    <row r="181" ht="15.75" x14ac:dyDescent="0.25">
      <c r="A181" s="74"/>
      <c r="B181" s="13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row>
    <row r="182" ht="15.75" x14ac:dyDescent="0.25">
      <c r="A182" s="74"/>
      <c r="B182" s="13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row>
    <row r="183" ht="15.75" x14ac:dyDescent="0.25">
      <c r="A183" s="74"/>
      <c r="B183" s="13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row>
    <row r="184" ht="15.75" x14ac:dyDescent="0.25">
      <c r="A184" s="74"/>
      <c r="B184" s="13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row>
    <row r="185" ht="15.75" x14ac:dyDescent="0.25">
      <c r="A185" s="74"/>
      <c r="B185" s="13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row>
    <row r="186" ht="15.75" x14ac:dyDescent="0.25">
      <c r="A186" s="74"/>
      <c r="B186" s="13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row>
    <row r="187" ht="15.75" x14ac:dyDescent="0.25">
      <c r="A187" s="74"/>
      <c r="B187" s="13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row>
    <row r="188" ht="15.75" x14ac:dyDescent="0.25">
      <c r="A188" s="74"/>
      <c r="B188" s="13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row>
    <row r="189" ht="15.75" x14ac:dyDescent="0.25">
      <c r="A189" s="74"/>
      <c r="B189" s="13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row>
    <row r="190" ht="15.75" x14ac:dyDescent="0.25">
      <c r="A190" s="74"/>
      <c r="B190" s="13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row>
    <row r="191" ht="15.75" x14ac:dyDescent="0.25">
      <c r="A191" s="74"/>
      <c r="B191" s="13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row>
    <row r="192" ht="15.75" x14ac:dyDescent="0.25">
      <c r="A192" s="74"/>
      <c r="B192" s="13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row>
    <row r="193" ht="15.75" x14ac:dyDescent="0.25">
      <c r="A193" s="74"/>
      <c r="B193" s="13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row>
    <row r="194" ht="15.75" x14ac:dyDescent="0.25">
      <c r="A194" s="74"/>
      <c r="B194" s="13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row>
    <row r="195" ht="15.75" x14ac:dyDescent="0.25">
      <c r="A195" s="74"/>
      <c r="B195" s="13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row>
    <row r="196" ht="15.75" x14ac:dyDescent="0.25">
      <c r="A196" s="74"/>
      <c r="B196" s="13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row>
    <row r="197" ht="15.75" x14ac:dyDescent="0.25">
      <c r="A197" s="74"/>
      <c r="B197" s="13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row>
    <row r="198" ht="15.75" x14ac:dyDescent="0.25">
      <c r="A198" s="74"/>
      <c r="B198" s="13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row>
    <row r="199" ht="15.75" x14ac:dyDescent="0.25">
      <c r="A199" s="74"/>
      <c r="B199" s="13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row>
    <row r="200" ht="15.75" x14ac:dyDescent="0.25">
      <c r="A200" s="74"/>
      <c r="B200" s="13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row>
    <row r="201" ht="15.75" x14ac:dyDescent="0.25">
      <c r="A201" s="74"/>
      <c r="B201" s="13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row>
    <row r="202" ht="15.75" x14ac:dyDescent="0.25">
      <c r="A202" s="74"/>
      <c r="B202" s="13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row>
    <row r="203" ht="15.75" x14ac:dyDescent="0.25">
      <c r="A203" s="74"/>
      <c r="B203" s="13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row>
    <row r="204" ht="15.75" x14ac:dyDescent="0.25">
      <c r="A204" s="74"/>
      <c r="B204" s="13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row>
    <row r="205" ht="15.75" x14ac:dyDescent="0.25">
      <c r="A205" s="74"/>
      <c r="B205" s="13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row>
    <row r="206" ht="15.75" x14ac:dyDescent="0.25">
      <c r="A206" s="74"/>
      <c r="B206" s="13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row>
    <row r="207" ht="15.75" x14ac:dyDescent="0.25">
      <c r="A207" s="74"/>
      <c r="B207" s="13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row>
    <row r="208" ht="15.75" x14ac:dyDescent="0.25">
      <c r="A208" s="74"/>
      <c r="B208" s="13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row>
    <row r="209" ht="15.75" x14ac:dyDescent="0.25">
      <c r="A209" s="74"/>
      <c r="B209" s="13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row>
    <row r="210" ht="15.75" x14ac:dyDescent="0.25">
      <c r="A210" s="74"/>
      <c r="B210" s="13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row>
    <row r="211" ht="15.75" x14ac:dyDescent="0.25">
      <c r="A211" s="74"/>
      <c r="B211" s="13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row>
    <row r="212" ht="15.75" x14ac:dyDescent="0.25">
      <c r="A212" s="74"/>
      <c r="B212" s="13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row>
    <row r="213" ht="15.75" x14ac:dyDescent="0.25">
      <c r="A213" s="74"/>
      <c r="B213" s="13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row>
    <row r="214" ht="15.75" x14ac:dyDescent="0.25">
      <c r="A214" s="74"/>
      <c r="B214" s="13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row>
    <row r="215" ht="15.75" x14ac:dyDescent="0.25">
      <c r="A215" s="74"/>
      <c r="B215" s="13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row>
    <row r="216" ht="15.75" x14ac:dyDescent="0.25">
      <c r="A216" s="74"/>
      <c r="B216" s="13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row>
    <row r="217" ht="15.75" x14ac:dyDescent="0.25">
      <c r="A217" s="74"/>
      <c r="B217" s="13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row>
    <row r="218" ht="15.75" x14ac:dyDescent="0.25">
      <c r="A218" s="74"/>
      <c r="B218" s="13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row>
    <row r="219" ht="15.75" x14ac:dyDescent="0.25">
      <c r="A219" s="74"/>
      <c r="B219" s="13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row>
    <row r="220" ht="15.75" x14ac:dyDescent="0.25">
      <c r="A220" s="74"/>
      <c r="B220" s="13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row>
    <row r="221" ht="15.75" x14ac:dyDescent="0.25">
      <c r="A221" s="74"/>
      <c r="B221" s="13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row>
    <row r="222" ht="15.75" x14ac:dyDescent="0.25">
      <c r="A222" s="74"/>
      <c r="B222" s="13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row>
    <row r="223" ht="15.75" x14ac:dyDescent="0.25">
      <c r="A223" s="74"/>
      <c r="B223" s="13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row>
    <row r="224" ht="15.75" x14ac:dyDescent="0.25">
      <c r="A224" s="74"/>
      <c r="B224" s="13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row>
    <row r="225" ht="15.75" x14ac:dyDescent="0.25">
      <c r="A225" s="74"/>
      <c r="B225" s="13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row>
    <row r="226" ht="15.75" x14ac:dyDescent="0.25">
      <c r="A226" s="74"/>
      <c r="B226" s="13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row>
    <row r="227" ht="15.75" x14ac:dyDescent="0.25">
      <c r="A227" s="74"/>
      <c r="B227" s="13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row>
    <row r="228" ht="15.75" x14ac:dyDescent="0.25">
      <c r="A228" s="74"/>
      <c r="B228" s="13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row>
    <row r="229" ht="15.75" x14ac:dyDescent="0.25">
      <c r="A229" s="74"/>
      <c r="B229" s="13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row>
    <row r="230" ht="15.75" x14ac:dyDescent="0.25">
      <c r="A230" s="74"/>
      <c r="B230" s="13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row>
    <row r="231" ht="15.75" x14ac:dyDescent="0.25">
      <c r="A231" s="74"/>
      <c r="B231" s="13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row>
    <row r="232" ht="15.75" x14ac:dyDescent="0.25">
      <c r="A232" s="74"/>
      <c r="B232" s="13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row>
    <row r="233" ht="15.75" x14ac:dyDescent="0.25">
      <c r="A233" s="74"/>
      <c r="B233" s="13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row>
    <row r="234" ht="15.75" x14ac:dyDescent="0.25">
      <c r="A234" s="74"/>
      <c r="B234" s="13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row>
    <row r="235" ht="15.75" x14ac:dyDescent="0.25">
      <c r="A235" s="74"/>
      <c r="B235" s="13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row>
    <row r="236" ht="15.75" x14ac:dyDescent="0.25">
      <c r="A236" s="74"/>
      <c r="B236" s="13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row>
    <row r="237" ht="15.75" x14ac:dyDescent="0.25">
      <c r="A237" s="74"/>
      <c r="B237" s="13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row>
    <row r="238" ht="15.75" x14ac:dyDescent="0.25">
      <c r="A238" s="74"/>
      <c r="B238" s="13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row>
    <row r="239" ht="15.75" x14ac:dyDescent="0.25">
      <c r="A239" s="74"/>
      <c r="B239" s="13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row>
    <row r="240" ht="15.75" x14ac:dyDescent="0.25">
      <c r="A240" s="74"/>
      <c r="B240" s="13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row>
    <row r="241" ht="15.75" x14ac:dyDescent="0.25">
      <c r="A241" s="74"/>
      <c r="B241" s="13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row>
    <row r="242" ht="15.75" x14ac:dyDescent="0.25">
      <c r="A242" s="74"/>
      <c r="B242" s="13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row>
    <row r="243" ht="15.75" x14ac:dyDescent="0.25">
      <c r="A243" s="74"/>
      <c r="B243" s="13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row>
    <row r="244" ht="15.75" x14ac:dyDescent="0.25">
      <c r="A244" s="74"/>
      <c r="B244" s="13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row>
    <row r="245" ht="15.75" x14ac:dyDescent="0.25">
      <c r="A245" s="74"/>
      <c r="B245" s="13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row>
    <row r="246" ht="15.75" x14ac:dyDescent="0.25">
      <c r="A246" s="74"/>
      <c r="B246" s="13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row>
    <row r="247" ht="15.75" x14ac:dyDescent="0.25">
      <c r="A247" s="74"/>
      <c r="B247" s="13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row>
    <row r="248" ht="15.75" x14ac:dyDescent="0.25">
      <c r="A248" s="74"/>
      <c r="B248" s="13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row>
    <row r="249" ht="15.75" x14ac:dyDescent="0.25">
      <c r="A249" s="74"/>
      <c r="B249" s="13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row>
    <row r="250" ht="15.75" x14ac:dyDescent="0.25">
      <c r="A250" s="74"/>
      <c r="B250" s="13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row>
    <row r="251" ht="15.75" x14ac:dyDescent="0.25">
      <c r="A251" s="74"/>
      <c r="B251" s="13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row>
    <row r="252" ht="15.75" x14ac:dyDescent="0.25">
      <c r="A252" s="74"/>
      <c r="B252" s="13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row>
    <row r="253" ht="15.75" x14ac:dyDescent="0.25">
      <c r="A253" s="74"/>
      <c r="B253" s="13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row>
    <row r="254" ht="15.75" x14ac:dyDescent="0.25">
      <c r="A254" s="74"/>
      <c r="B254" s="13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row>
    <row r="255" ht="15.75" x14ac:dyDescent="0.25">
      <c r="A255" s="74"/>
      <c r="B255" s="13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row>
    <row r="256" ht="15.75" x14ac:dyDescent="0.25">
      <c r="A256" s="74"/>
      <c r="B256" s="13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row>
    <row r="257" ht="15.75" x14ac:dyDescent="0.25">
      <c r="A257" s="74"/>
      <c r="B257" s="13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row>
    <row r="258" ht="15.75" x14ac:dyDescent="0.25">
      <c r="A258" s="74"/>
      <c r="B258" s="13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row>
    <row r="259" ht="15.75" x14ac:dyDescent="0.25">
      <c r="A259" s="74"/>
      <c r="B259" s="13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row>
    <row r="260" ht="15.75" x14ac:dyDescent="0.25">
      <c r="A260" s="74"/>
      <c r="B260" s="13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row>
    <row r="261" ht="15.75" x14ac:dyDescent="0.25">
      <c r="A261" s="74"/>
      <c r="B261" s="13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row>
    <row r="262" ht="15.75" x14ac:dyDescent="0.25">
      <c r="A262" s="74"/>
      <c r="B262" s="13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row>
    <row r="263" ht="15.75" x14ac:dyDescent="0.25">
      <c r="A263" s="74"/>
      <c r="B263" s="13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row>
    <row r="264" ht="15.75" x14ac:dyDescent="0.25">
      <c r="A264" s="74"/>
      <c r="B264" s="13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row>
    <row r="265" ht="15.75" x14ac:dyDescent="0.25">
      <c r="A265" s="74"/>
      <c r="B265" s="13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row>
    <row r="266" ht="15.75" x14ac:dyDescent="0.25">
      <c r="A266" s="74"/>
      <c r="B266" s="13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row>
    <row r="267" ht="15.75" x14ac:dyDescent="0.25">
      <c r="A267" s="74"/>
      <c r="B267" s="13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row>
    <row r="268" ht="15.75" x14ac:dyDescent="0.25">
      <c r="A268" s="74"/>
      <c r="B268" s="13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row>
    <row r="269" ht="15.75" x14ac:dyDescent="0.25">
      <c r="A269" s="74"/>
      <c r="B269" s="13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row>
    <row r="270" ht="15.75" x14ac:dyDescent="0.25">
      <c r="A270" s="74"/>
      <c r="B270" s="13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row>
    <row r="271" ht="15.75" x14ac:dyDescent="0.25">
      <c r="A271" s="74"/>
      <c r="B271" s="13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row>
    <row r="272" ht="15.75" x14ac:dyDescent="0.25">
      <c r="A272" s="74"/>
      <c r="B272" s="13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row>
    <row r="273" ht="15.75" x14ac:dyDescent="0.25">
      <c r="A273" s="74"/>
      <c r="B273" s="13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row>
    <row r="274" ht="15.75" x14ac:dyDescent="0.25">
      <c r="A274" s="74"/>
      <c r="B274" s="13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row>
    <row r="275" ht="15.75" x14ac:dyDescent="0.25">
      <c r="A275" s="74"/>
      <c r="B275" s="13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row>
    <row r="276" ht="15.75" x14ac:dyDescent="0.25">
      <c r="A276" s="74"/>
      <c r="B276" s="13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row>
    <row r="277" ht="15.75" x14ac:dyDescent="0.25">
      <c r="A277" s="74"/>
      <c r="B277" s="13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row>
    <row r="278" ht="15.75" x14ac:dyDescent="0.25">
      <c r="A278" s="74"/>
      <c r="B278" s="13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row>
    <row r="279" ht="15.75" x14ac:dyDescent="0.25">
      <c r="A279" s="74"/>
      <c r="B279" s="13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row>
    <row r="280" ht="15.75" x14ac:dyDescent="0.25">
      <c r="A280" s="74"/>
      <c r="B280" s="13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row>
    <row r="281" ht="15.75" x14ac:dyDescent="0.25">
      <c r="A281" s="74"/>
      <c r="B281" s="13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row>
    <row r="282" ht="15.75" x14ac:dyDescent="0.25">
      <c r="A282" s="74"/>
      <c r="B282" s="13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row>
    <row r="283" ht="15.75" x14ac:dyDescent="0.25">
      <c r="A283" s="74"/>
      <c r="B283" s="13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row>
    <row r="284" ht="15.75" x14ac:dyDescent="0.25">
      <c r="A284" s="74"/>
      <c r="B284" s="13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row>
    <row r="285" ht="15.75" x14ac:dyDescent="0.25">
      <c r="A285" s="74"/>
      <c r="B285" s="13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row>
    <row r="286" ht="15.75" x14ac:dyDescent="0.25">
      <c r="A286" s="74"/>
      <c r="B286" s="13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row>
    <row r="287" ht="15.75" x14ac:dyDescent="0.25">
      <c r="A287" s="74"/>
      <c r="B287" s="13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row>
    <row r="288" ht="15.75" x14ac:dyDescent="0.25">
      <c r="A288" s="74"/>
      <c r="B288" s="13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row>
    <row r="289" ht="15.75" x14ac:dyDescent="0.25">
      <c r="A289" s="74"/>
      <c r="B289" s="13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row>
    <row r="290" ht="15.75" x14ac:dyDescent="0.25">
      <c r="A290" s="74"/>
      <c r="B290" s="13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row>
    <row r="291" ht="15.75" x14ac:dyDescent="0.25">
      <c r="A291" s="74"/>
      <c r="B291" s="13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row>
    <row r="292" ht="15.75" x14ac:dyDescent="0.25">
      <c r="A292" s="74"/>
      <c r="B292" s="13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row>
    <row r="293" ht="15.75" x14ac:dyDescent="0.25">
      <c r="A293" s="74"/>
      <c r="B293" s="13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row>
    <row r="294" ht="15.75" x14ac:dyDescent="0.25">
      <c r="A294" s="74"/>
      <c r="B294" s="13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row>
    <row r="295" ht="15.75" x14ac:dyDescent="0.25">
      <c r="A295" s="74"/>
      <c r="B295" s="13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row>
    <row r="296" ht="15.75" x14ac:dyDescent="0.25">
      <c r="A296" s="74"/>
      <c r="B296" s="13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row>
    <row r="297" ht="15.75" x14ac:dyDescent="0.25">
      <c r="A297" s="74"/>
      <c r="B297" s="13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row>
    <row r="298" ht="15.75" x14ac:dyDescent="0.25">
      <c r="A298" s="74"/>
      <c r="B298" s="13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row>
    <row r="299" ht="15.75" x14ac:dyDescent="0.25">
      <c r="A299" s="74"/>
      <c r="B299" s="13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row>
    <row r="300" ht="15.75" x14ac:dyDescent="0.25">
      <c r="A300" s="74"/>
      <c r="B300" s="13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row>
    <row r="301" ht="15.75" x14ac:dyDescent="0.25">
      <c r="A301" s="74"/>
      <c r="B301" s="13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row>
    <row r="302" ht="15.75" x14ac:dyDescent="0.25">
      <c r="A302" s="74"/>
      <c r="B302" s="13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row>
    <row r="303" ht="15.75" x14ac:dyDescent="0.25">
      <c r="A303" s="74"/>
      <c r="B303" s="13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row>
    <row r="304" ht="15.75" x14ac:dyDescent="0.25">
      <c r="A304" s="74"/>
      <c r="B304" s="13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row>
    <row r="305" ht="15.75" x14ac:dyDescent="0.25">
      <c r="A305" s="74"/>
      <c r="B305" s="13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row>
    <row r="306" ht="15.75" x14ac:dyDescent="0.25">
      <c r="A306" s="74"/>
      <c r="B306" s="13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row>
    <row r="307" ht="15.75" x14ac:dyDescent="0.25">
      <c r="A307" s="74"/>
      <c r="B307" s="13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row>
    <row r="308" ht="15.75" x14ac:dyDescent="0.25">
      <c r="A308" s="74"/>
      <c r="B308" s="13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row>
    <row r="309" ht="15.75" x14ac:dyDescent="0.25">
      <c r="A309" s="74"/>
      <c r="B309" s="13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row>
    <row r="310" ht="15.75" x14ac:dyDescent="0.25">
      <c r="A310" s="74"/>
      <c r="B310" s="13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row>
    <row r="311" ht="15.75" x14ac:dyDescent="0.25">
      <c r="A311" s="74"/>
      <c r="B311" s="13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row>
    <row r="312" ht="15.75" x14ac:dyDescent="0.25">
      <c r="A312" s="74"/>
      <c r="B312" s="13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row>
    <row r="313" ht="15.75" x14ac:dyDescent="0.25">
      <c r="A313" s="74"/>
      <c r="B313" s="13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row>
    <row r="314" ht="15.75" x14ac:dyDescent="0.25">
      <c r="A314" s="74"/>
      <c r="B314" s="13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row>
    <row r="315" ht="15.75" x14ac:dyDescent="0.25">
      <c r="A315" s="74"/>
      <c r="B315" s="13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row>
    <row r="316" ht="15.75" x14ac:dyDescent="0.25">
      <c r="A316" s="74"/>
      <c r="B316" s="13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row>
    <row r="317" ht="15.75" x14ac:dyDescent="0.25">
      <c r="A317" s="74"/>
      <c r="B317" s="13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row>
    <row r="318" ht="15.75" x14ac:dyDescent="0.25">
      <c r="A318" s="74"/>
      <c r="B318" s="13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row>
    <row r="319" ht="15.75" x14ac:dyDescent="0.25">
      <c r="A319" s="74"/>
      <c r="B319" s="13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row>
    <row r="320" ht="15.75" x14ac:dyDescent="0.25">
      <c r="A320" s="74"/>
      <c r="B320" s="13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row>
    <row r="321" ht="15.75" x14ac:dyDescent="0.25">
      <c r="A321" s="74"/>
      <c r="B321" s="13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row>
    <row r="322" ht="15.75" x14ac:dyDescent="0.25">
      <c r="A322" s="74"/>
      <c r="B322" s="13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row>
    <row r="323" ht="15.75" x14ac:dyDescent="0.25">
      <c r="A323" s="74"/>
      <c r="B323" s="13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row>
    <row r="324" ht="15.75" x14ac:dyDescent="0.25">
      <c r="A324" s="74"/>
      <c r="B324" s="13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row>
    <row r="325" ht="15.75" x14ac:dyDescent="0.25">
      <c r="A325" s="74"/>
      <c r="B325" s="13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row>
    <row r="326" ht="15.75" x14ac:dyDescent="0.25">
      <c r="A326" s="74"/>
      <c r="B326" s="13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row>
    <row r="327" ht="15.75" x14ac:dyDescent="0.25">
      <c r="A327" s="74"/>
      <c r="B327" s="13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row>
    <row r="328" ht="15.75" x14ac:dyDescent="0.25">
      <c r="A328" s="74"/>
      <c r="B328" s="13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row>
    <row r="329" ht="15.75" x14ac:dyDescent="0.25">
      <c r="A329" s="74"/>
      <c r="B329" s="13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row>
    <row r="330" ht="15.75" x14ac:dyDescent="0.25">
      <c r="A330" s="74"/>
      <c r="B330" s="13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row>
    <row r="331" ht="15.75" x14ac:dyDescent="0.25">
      <c r="A331" s="74"/>
      <c r="B331" s="13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row>
    <row r="332" ht="15.75" x14ac:dyDescent="0.25">
      <c r="A332" s="74"/>
      <c r="B332" s="13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row>
    <row r="333" ht="15.75" x14ac:dyDescent="0.25">
      <c r="A333" s="74"/>
      <c r="B333" s="13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row>
    <row r="334" ht="15.75" x14ac:dyDescent="0.25">
      <c r="A334" s="74"/>
      <c r="B334" s="13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row>
    <row r="335" ht="15.75" x14ac:dyDescent="0.25">
      <c r="A335" s="74"/>
      <c r="B335" s="13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row>
    <row r="336" ht="15.75" x14ac:dyDescent="0.25">
      <c r="A336" s="74"/>
      <c r="B336" s="13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row>
    <row r="337" ht="15.75" x14ac:dyDescent="0.25">
      <c r="A337" s="74"/>
      <c r="B337" s="13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row>
    <row r="338" ht="15.75" x14ac:dyDescent="0.25">
      <c r="A338" s="74"/>
      <c r="B338" s="13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row>
    <row r="339" ht="15.75" x14ac:dyDescent="0.25">
      <c r="A339" s="74"/>
      <c r="B339" s="13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row>
    <row r="340" ht="15.75" x14ac:dyDescent="0.25">
      <c r="A340" s="74"/>
      <c r="B340" s="13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row>
    <row r="341" ht="15.75" x14ac:dyDescent="0.25">
      <c r="A341" s="74"/>
      <c r="B341" s="13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row>
    <row r="342" ht="15.75" x14ac:dyDescent="0.25">
      <c r="A342" s="74"/>
      <c r="B342" s="13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row>
    <row r="343" ht="15.75" x14ac:dyDescent="0.25">
      <c r="A343" s="74"/>
      <c r="B343" s="13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row>
    <row r="344" ht="15.75" x14ac:dyDescent="0.25">
      <c r="A344" s="74"/>
      <c r="B344" s="13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row>
    <row r="345" ht="15.75" x14ac:dyDescent="0.25">
      <c r="A345" s="74"/>
      <c r="B345" s="13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row>
    <row r="346" ht="15.75" x14ac:dyDescent="0.25">
      <c r="A346" s="74"/>
      <c r="B346" s="13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row>
    <row r="347" ht="15.75" x14ac:dyDescent="0.25">
      <c r="A347" s="74"/>
      <c r="B347" s="13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row>
    <row r="348" ht="15.75" x14ac:dyDescent="0.25">
      <c r="A348" s="74"/>
      <c r="B348" s="13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row>
    <row r="349" ht="15.75" x14ac:dyDescent="0.25">
      <c r="A349" s="74"/>
      <c r="B349" s="13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row>
    <row r="350" ht="15.75" x14ac:dyDescent="0.25">
      <c r="A350" s="74"/>
      <c r="B350" s="13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row>
    <row r="351" ht="15.75" x14ac:dyDescent="0.25">
      <c r="A351" s="74"/>
      <c r="B351" s="13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row>
    <row r="352" ht="15.75" x14ac:dyDescent="0.25">
      <c r="A352" s="74"/>
      <c r="B352" s="13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row>
    <row r="353" ht="15.75" x14ac:dyDescent="0.25">
      <c r="A353" s="74"/>
      <c r="B353" s="13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row>
    <row r="354" ht="15.75" x14ac:dyDescent="0.25">
      <c r="A354" s="74"/>
      <c r="B354" s="13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row>
    <row r="355" ht="15.75" x14ac:dyDescent="0.25">
      <c r="A355" s="74"/>
      <c r="B355" s="13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row>
    <row r="356" ht="15.75" x14ac:dyDescent="0.25">
      <c r="A356" s="74"/>
      <c r="B356" s="13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row>
    <row r="357" ht="15.75" x14ac:dyDescent="0.25">
      <c r="A357" s="74"/>
      <c r="B357" s="13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row>
    <row r="358" ht="15.75" x14ac:dyDescent="0.25">
      <c r="A358" s="74"/>
      <c r="B358" s="13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row>
    <row r="359" ht="15.75" x14ac:dyDescent="0.25">
      <c r="A359" s="74"/>
      <c r="B359" s="13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row>
    <row r="360" ht="15.75" x14ac:dyDescent="0.25">
      <c r="A360" s="74"/>
      <c r="B360" s="13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row>
    <row r="361" ht="15.75" x14ac:dyDescent="0.25">
      <c r="A361" s="74"/>
      <c r="B361" s="13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row>
    <row r="362" ht="15.75" x14ac:dyDescent="0.25">
      <c r="A362" s="74"/>
      <c r="B362" s="13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row>
    <row r="363" ht="15.75" x14ac:dyDescent="0.25">
      <c r="A363" s="74"/>
      <c r="B363" s="13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row>
    <row r="364" ht="15.75" x14ac:dyDescent="0.25">
      <c r="A364" s="74"/>
      <c r="B364" s="13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row>
    <row r="365" ht="15.75" x14ac:dyDescent="0.25">
      <c r="A365" s="74"/>
      <c r="B365" s="13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row>
    <row r="366" ht="15.75" x14ac:dyDescent="0.25">
      <c r="A366" s="74"/>
      <c r="B366" s="13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row>
    <row r="367" ht="15.75" x14ac:dyDescent="0.25">
      <c r="A367" s="74"/>
      <c r="B367" s="13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row>
    <row r="368" ht="15.75" x14ac:dyDescent="0.25">
      <c r="A368" s="74"/>
      <c r="B368" s="13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row>
    <row r="369" ht="15.75" x14ac:dyDescent="0.25">
      <c r="A369" s="74"/>
      <c r="B369" s="13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row>
    <row r="370" ht="15.75" x14ac:dyDescent="0.25">
      <c r="A370" s="74"/>
      <c r="B370" s="13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row>
    <row r="371" ht="15.75" x14ac:dyDescent="0.25">
      <c r="A371" s="74"/>
      <c r="B371" s="13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row>
    <row r="372" ht="15.75" x14ac:dyDescent="0.25">
      <c r="A372" s="74"/>
      <c r="B372" s="13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row>
    <row r="373" ht="15.75" x14ac:dyDescent="0.25">
      <c r="A373" s="74"/>
      <c r="B373" s="13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row>
    <row r="374" ht="15.75" x14ac:dyDescent="0.25">
      <c r="A374" s="74"/>
      <c r="B374" s="13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row>
    <row r="375" ht="15.75" x14ac:dyDescent="0.25">
      <c r="A375" s="74"/>
      <c r="B375" s="13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row>
    <row r="376" ht="15.75" x14ac:dyDescent="0.25">
      <c r="A376" s="74"/>
      <c r="B376" s="13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row>
    <row r="377" ht="15.75" x14ac:dyDescent="0.25">
      <c r="A377" s="74"/>
      <c r="B377" s="13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row>
    <row r="378" ht="15.75" x14ac:dyDescent="0.25">
      <c r="A378" s="74"/>
      <c r="B378" s="13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row>
    <row r="379" ht="15.75" x14ac:dyDescent="0.25">
      <c r="A379" s="74"/>
      <c r="B379" s="13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row>
    <row r="380" ht="15.75" x14ac:dyDescent="0.25">
      <c r="A380" s="74"/>
      <c r="B380" s="13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row>
    <row r="381" ht="15.75" x14ac:dyDescent="0.25">
      <c r="A381" s="74"/>
      <c r="B381" s="13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row>
    <row r="382" ht="15.75" x14ac:dyDescent="0.25">
      <c r="A382" s="74"/>
      <c r="B382" s="13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row>
    <row r="383" ht="15.75" x14ac:dyDescent="0.25">
      <c r="A383" s="74"/>
      <c r="B383" s="13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row>
    <row r="384" ht="15.75" x14ac:dyDescent="0.25">
      <c r="A384" s="74"/>
      <c r="B384" s="13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row>
    <row r="385" ht="15.75" x14ac:dyDescent="0.25">
      <c r="A385" s="74"/>
      <c r="B385" s="13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row>
    <row r="386" ht="15.75" x14ac:dyDescent="0.25">
      <c r="A386" s="74"/>
      <c r="B386" s="13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row>
    <row r="387" ht="15.75" x14ac:dyDescent="0.25">
      <c r="A387" s="74"/>
      <c r="B387" s="13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row>
    <row r="388" ht="15.75" x14ac:dyDescent="0.25">
      <c r="A388" s="74"/>
      <c r="B388" s="13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row>
    <row r="389" ht="15.75" x14ac:dyDescent="0.25">
      <c r="A389" s="74"/>
      <c r="B389" s="13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row>
    <row r="390" ht="15.75" x14ac:dyDescent="0.25">
      <c r="A390" s="74"/>
      <c r="B390" s="13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row>
    <row r="391" ht="15.75" x14ac:dyDescent="0.25">
      <c r="A391" s="74"/>
      <c r="B391" s="13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row>
    <row r="392" ht="15.75" x14ac:dyDescent="0.25">
      <c r="A392" s="74"/>
      <c r="B392" s="13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row>
    <row r="393" ht="15.75" x14ac:dyDescent="0.25">
      <c r="A393" s="74"/>
      <c r="B393" s="13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row>
    <row r="394" ht="15.75" x14ac:dyDescent="0.25">
      <c r="A394" s="74"/>
      <c r="B394" s="13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row>
    <row r="395" ht="15.75" x14ac:dyDescent="0.25">
      <c r="A395" s="74"/>
      <c r="B395" s="13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row>
    <row r="396" ht="15.75" x14ac:dyDescent="0.25">
      <c r="A396" s="74"/>
      <c r="B396" s="13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row>
    <row r="397" ht="15.75" x14ac:dyDescent="0.25">
      <c r="A397" s="74"/>
      <c r="B397" s="13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row>
    <row r="398" ht="15.75" x14ac:dyDescent="0.25">
      <c r="A398" s="74"/>
      <c r="B398" s="13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row>
    <row r="399" ht="15.75" x14ac:dyDescent="0.25">
      <c r="A399" s="74"/>
      <c r="B399" s="13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row>
    <row r="400" ht="15.75" x14ac:dyDescent="0.25">
      <c r="A400" s="74"/>
      <c r="B400" s="13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row>
    <row r="401" ht="15.75" x14ac:dyDescent="0.25">
      <c r="A401" s="74"/>
      <c r="B401" s="13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row>
    <row r="402" ht="15.75" x14ac:dyDescent="0.25">
      <c r="A402" s="74"/>
      <c r="B402" s="13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row>
    <row r="403" ht="15.75" x14ac:dyDescent="0.25">
      <c r="A403" s="74"/>
      <c r="B403" s="13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row>
    <row r="404" ht="15.75" x14ac:dyDescent="0.25">
      <c r="A404" s="74"/>
      <c r="B404" s="13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row>
    <row r="405" ht="15.75" x14ac:dyDescent="0.25">
      <c r="A405" s="74"/>
      <c r="B405" s="13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row>
    <row r="406" ht="15.75" x14ac:dyDescent="0.25">
      <c r="A406" s="74"/>
      <c r="B406" s="13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row>
    <row r="407" ht="15.75" x14ac:dyDescent="0.25">
      <c r="A407" s="74"/>
      <c r="B407" s="13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row>
    <row r="408" ht="15.75" x14ac:dyDescent="0.25">
      <c r="A408" s="74"/>
      <c r="B408" s="13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row>
    <row r="409" ht="15.75" x14ac:dyDescent="0.25">
      <c r="A409" s="74"/>
      <c r="B409" s="13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row>
    <row r="410" ht="15.75" x14ac:dyDescent="0.25">
      <c r="A410" s="74"/>
      <c r="B410" s="13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row>
    <row r="411" ht="15.75" x14ac:dyDescent="0.25">
      <c r="A411" s="74"/>
      <c r="B411" s="13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row>
    <row r="412" ht="15.75" x14ac:dyDescent="0.25">
      <c r="A412" s="74"/>
      <c r="B412" s="13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row>
    <row r="413" ht="15.75" x14ac:dyDescent="0.25">
      <c r="A413" s="74"/>
      <c r="B413" s="13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row>
    <row r="414" ht="15.75" x14ac:dyDescent="0.25">
      <c r="A414" s="74"/>
      <c r="B414" s="13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row>
    <row r="415" ht="15.75" x14ac:dyDescent="0.25">
      <c r="A415" s="74"/>
      <c r="B415" s="13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row>
    <row r="416" ht="15.75" x14ac:dyDescent="0.25">
      <c r="A416" s="74"/>
      <c r="B416" s="13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row>
    <row r="417" ht="15.75" x14ac:dyDescent="0.25">
      <c r="A417" s="74"/>
      <c r="B417" s="13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row>
    <row r="418" ht="15.75" x14ac:dyDescent="0.25">
      <c r="A418" s="74"/>
      <c r="B418" s="13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row>
    <row r="419" ht="15.75" x14ac:dyDescent="0.25">
      <c r="A419" s="74"/>
      <c r="B419" s="13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row>
    <row r="420" ht="15.75" x14ac:dyDescent="0.25">
      <c r="A420" s="74"/>
      <c r="B420" s="13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row>
    <row r="421" ht="15.75" x14ac:dyDescent="0.25">
      <c r="A421" s="74"/>
      <c r="B421" s="13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row>
    <row r="422" ht="15.75" x14ac:dyDescent="0.25">
      <c r="A422" s="74"/>
      <c r="B422" s="13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row>
    <row r="423" ht="15.75" x14ac:dyDescent="0.25">
      <c r="A423" s="74"/>
      <c r="B423" s="13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row>
    <row r="424" ht="15.75" x14ac:dyDescent="0.25">
      <c r="A424" s="74"/>
      <c r="B424" s="13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row>
    <row r="425" ht="15.75" x14ac:dyDescent="0.25">
      <c r="A425" s="74"/>
      <c r="B425" s="13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row>
    <row r="426" ht="15.75" x14ac:dyDescent="0.25">
      <c r="A426" s="74"/>
      <c r="B426" s="13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row>
    <row r="427" ht="15.75" x14ac:dyDescent="0.25">
      <c r="A427" s="74"/>
      <c r="B427" s="13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row>
    <row r="428" ht="15.75" x14ac:dyDescent="0.25">
      <c r="A428" s="74"/>
      <c r="B428" s="13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row>
    <row r="429" ht="15.75" x14ac:dyDescent="0.25">
      <c r="A429" s="74"/>
      <c r="B429" s="13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row>
    <row r="430" ht="15.75" x14ac:dyDescent="0.25">
      <c r="A430" s="74"/>
      <c r="B430" s="13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row>
    <row r="431" ht="15.75" x14ac:dyDescent="0.25">
      <c r="A431" s="74"/>
      <c r="B431" s="13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row>
    <row r="432" ht="15.75" x14ac:dyDescent="0.25">
      <c r="A432" s="74"/>
      <c r="B432" s="13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row>
    <row r="433" ht="15.75" x14ac:dyDescent="0.25">
      <c r="A433" s="74"/>
      <c r="B433" s="13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row>
    <row r="434" ht="15.75" x14ac:dyDescent="0.25">
      <c r="A434" s="74"/>
      <c r="B434" s="13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row>
    <row r="435" ht="15.75" x14ac:dyDescent="0.25">
      <c r="A435" s="74"/>
      <c r="B435" s="13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row>
    <row r="436" ht="15.75" x14ac:dyDescent="0.25">
      <c r="A436" s="74"/>
      <c r="B436" s="13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row>
    <row r="437" ht="15.75" x14ac:dyDescent="0.25">
      <c r="A437" s="74"/>
      <c r="B437" s="13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row>
    <row r="438" ht="15.75" x14ac:dyDescent="0.25">
      <c r="A438" s="74"/>
      <c r="B438" s="13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row>
    <row r="439" ht="15.75" x14ac:dyDescent="0.25">
      <c r="A439" s="74"/>
      <c r="B439" s="13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row>
    <row r="440" ht="15.75" x14ac:dyDescent="0.25">
      <c r="A440" s="74"/>
      <c r="B440" s="13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row>
    <row r="441" ht="15.75" x14ac:dyDescent="0.25">
      <c r="A441" s="74"/>
      <c r="B441" s="13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row>
    <row r="442" ht="15.75" x14ac:dyDescent="0.25">
      <c r="A442" s="74"/>
      <c r="B442" s="13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row>
    <row r="443" ht="15.75" x14ac:dyDescent="0.25">
      <c r="A443" s="74"/>
      <c r="B443" s="13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row>
    <row r="444" ht="15.75" x14ac:dyDescent="0.25">
      <c r="A444" s="74"/>
      <c r="B444" s="13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row>
    <row r="445" ht="15.75" x14ac:dyDescent="0.25">
      <c r="A445" s="74"/>
      <c r="B445" s="13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row>
    <row r="446" ht="15.75" x14ac:dyDescent="0.25">
      <c r="A446" s="74"/>
      <c r="B446" s="13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row>
    <row r="447" ht="15.75" x14ac:dyDescent="0.25">
      <c r="A447" s="74"/>
      <c r="B447" s="13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row>
    <row r="448" ht="15.75" x14ac:dyDescent="0.25">
      <c r="A448" s="74"/>
      <c r="B448" s="13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row>
    <row r="449" ht="15.75" x14ac:dyDescent="0.25">
      <c r="A449" s="74"/>
      <c r="B449" s="13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row>
    <row r="450" ht="15.75" x14ac:dyDescent="0.25">
      <c r="A450" s="74"/>
      <c r="B450" s="13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row>
    <row r="451" ht="15.75" x14ac:dyDescent="0.25">
      <c r="A451" s="74"/>
      <c r="B451" s="13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row>
    <row r="452" ht="15.75" x14ac:dyDescent="0.25">
      <c r="A452" s="74"/>
      <c r="B452" s="13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row>
    <row r="453" ht="15.75" x14ac:dyDescent="0.25">
      <c r="A453" s="74"/>
      <c r="B453" s="13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row>
    <row r="454" ht="15.75" x14ac:dyDescent="0.25">
      <c r="A454" s="74"/>
      <c r="B454" s="13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row>
    <row r="455" ht="15.75" x14ac:dyDescent="0.25">
      <c r="A455" s="74"/>
      <c r="B455" s="13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row>
    <row r="456" ht="15.75" x14ac:dyDescent="0.25">
      <c r="A456" s="74"/>
      <c r="B456" s="13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row>
    <row r="457" ht="15.75" x14ac:dyDescent="0.25">
      <c r="A457" s="74"/>
      <c r="B457" s="13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row>
    <row r="458" ht="15.75" x14ac:dyDescent="0.25">
      <c r="A458" s="74"/>
      <c r="B458" s="13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row>
    <row r="459" ht="15.75" x14ac:dyDescent="0.25">
      <c r="A459" s="74"/>
      <c r="B459" s="13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row>
    <row r="460" ht="15.75" x14ac:dyDescent="0.25">
      <c r="A460" s="74"/>
      <c r="B460" s="13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row>
    <row r="461" ht="15.75" x14ac:dyDescent="0.25">
      <c r="A461" s="74"/>
      <c r="B461" s="13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row>
    <row r="462" ht="15.75" x14ac:dyDescent="0.25">
      <c r="A462" s="74"/>
      <c r="B462" s="13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row>
    <row r="463" ht="15.75" x14ac:dyDescent="0.25">
      <c r="A463" s="74"/>
      <c r="B463" s="13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row>
    <row r="464" ht="15.75" x14ac:dyDescent="0.25">
      <c r="A464" s="74"/>
      <c r="B464" s="13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row>
    <row r="465" ht="15.75" x14ac:dyDescent="0.25">
      <c r="A465" s="74"/>
      <c r="B465" s="13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row>
    <row r="466" ht="15.75" x14ac:dyDescent="0.25">
      <c r="A466" s="74"/>
      <c r="B466" s="13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row>
    <row r="467" ht="15.75" x14ac:dyDescent="0.25">
      <c r="A467" s="74"/>
      <c r="B467" s="13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row>
    <row r="468" ht="15.75" x14ac:dyDescent="0.25">
      <c r="A468" s="74"/>
      <c r="B468" s="13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row>
    <row r="469" ht="15.75" x14ac:dyDescent="0.25">
      <c r="A469" s="74"/>
      <c r="B469" s="13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row>
    <row r="470" ht="15.75" x14ac:dyDescent="0.25">
      <c r="A470" s="74"/>
      <c r="B470" s="13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row>
    <row r="471" ht="15.75" x14ac:dyDescent="0.25">
      <c r="A471" s="74"/>
      <c r="B471" s="13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row>
    <row r="472" ht="15.75" x14ac:dyDescent="0.25">
      <c r="A472" s="74"/>
      <c r="B472" s="13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row>
    <row r="473" ht="15.75" x14ac:dyDescent="0.25">
      <c r="A473" s="74"/>
      <c r="B473" s="13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row>
    <row r="474" ht="15.75" x14ac:dyDescent="0.25">
      <c r="A474" s="74"/>
      <c r="B474" s="13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row>
    <row r="475" ht="15.75" x14ac:dyDescent="0.25">
      <c r="A475" s="74"/>
      <c r="B475" s="13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row>
    <row r="476" ht="15.75" x14ac:dyDescent="0.25">
      <c r="A476" s="74"/>
      <c r="B476" s="13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row>
    <row r="477" ht="15.75" x14ac:dyDescent="0.25">
      <c r="A477" s="74"/>
      <c r="B477" s="13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row>
    <row r="478" ht="15.75" x14ac:dyDescent="0.25">
      <c r="A478" s="74"/>
      <c r="B478" s="13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row>
    <row r="479" ht="15.75" x14ac:dyDescent="0.25">
      <c r="A479" s="74"/>
      <c r="B479" s="13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row>
    <row r="480" ht="15.75" x14ac:dyDescent="0.25">
      <c r="A480" s="74"/>
      <c r="B480" s="13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row>
    <row r="481" ht="15.75" x14ac:dyDescent="0.25">
      <c r="A481" s="74"/>
      <c r="B481" s="13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row>
    <row r="482" ht="15.75" x14ac:dyDescent="0.25">
      <c r="A482" s="74"/>
      <c r="B482" s="13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row>
    <row r="483" ht="15.75" x14ac:dyDescent="0.25">
      <c r="A483" s="74"/>
      <c r="B483" s="13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row>
    <row r="484" ht="15.75" x14ac:dyDescent="0.25">
      <c r="A484" s="74"/>
      <c r="B484" s="13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row>
    <row r="485" ht="15.75" x14ac:dyDescent="0.25">
      <c r="A485" s="74"/>
      <c r="B485" s="13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row>
    <row r="486" ht="15.75" x14ac:dyDescent="0.25">
      <c r="A486" s="74"/>
      <c r="B486" s="13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row>
    <row r="487" ht="15.75" x14ac:dyDescent="0.25">
      <c r="A487" s="74"/>
      <c r="B487" s="13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row>
    <row r="488" ht="15.75" x14ac:dyDescent="0.25">
      <c r="A488" s="74"/>
      <c r="B488" s="13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3" customWidth="true"/>
    <col min="2" max="2" width="9" style="33"/>
    <col min="3" max="3" width="5" style="33" customWidth="true"/>
    <col min="4" max="21" width="3.875" style="33" customWidth="true"/>
    <col min="22" max="22" width="3.875" style="164" customWidth="true"/>
    <col min="23" max="23" width="3.875" style="87" customWidth="true"/>
    <col min="24" max="25" width="3.875" style="87" hidden="true" customWidth="true"/>
    <col min="26" max="26" width="3.875" style="87" customWidth="true"/>
    <col min="27" max="27" width="3.875" style="164" customWidth="true"/>
    <col min="28" max="28" width="3.875" style="87" customWidth="true"/>
    <col min="29" max="30" width="3.875" style="87" hidden="true" customWidth="true"/>
    <col min="31" max="31" width="3.875" style="87" customWidth="true"/>
    <col min="32" max="32" width="3.875" style="164" customWidth="true"/>
    <col min="33" max="33" width="3.875" style="87" customWidth="true"/>
    <col min="34" max="35" width="3.875" style="87" hidden="true" customWidth="true"/>
    <col min="36" max="36" width="3.875" style="87" customWidth="true"/>
    <col min="37" max="37" width="3.875" style="164" customWidth="true"/>
    <col min="38" max="38" width="3.875" style="87" customWidth="true"/>
    <col min="39" max="40" width="3.875" style="87" hidden="true" customWidth="true"/>
    <col min="41" max="41" width="3.875" style="87" customWidth="true"/>
    <col min="42" max="42" width="3.875" style="164" customWidth="true"/>
    <col min="43" max="43" width="3.875" style="87" customWidth="true"/>
    <col min="44" max="45" width="3.875" style="87" hidden="true" customWidth="true"/>
    <col min="46" max="46" width="3.875" style="87" customWidth="true"/>
    <col min="47" max="47" width="3.875" style="164" customWidth="true"/>
    <col min="48" max="48" width="3.875" style="87" customWidth="true"/>
    <col min="49" max="50" width="3.875" style="87" hidden="true" customWidth="true"/>
    <col min="51" max="51" width="3.875" style="87" customWidth="true"/>
    <col min="52" max="52" width="3.875" style="109" customWidth="true"/>
    <col min="53" max="69" width="3.875" style="75" customWidth="true"/>
    <col min="70" max="70" width="9" style="33" customWidth="true"/>
    <col min="71" max="136" width="3.875" style="33" hidden="true" customWidth="true"/>
    <col min="137" max="137" width="9" style="33" customWidth="true"/>
    <col min="138" max="16384" width="9" style="33"/>
  </cols>
  <sheetData>
    <row r="1" ht="18" x14ac:dyDescent="0.25">
      <c r="A1" s="47" t="s">
        <v>60</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row>
    <row r="2" ht="15.75" x14ac:dyDescent="0.25">
      <c r="A2" s="49" t="s">
        <v>38</v>
      </c>
      <c r="B2" s="49"/>
      <c r="C2" s="49"/>
      <c r="D2" s="295" t="s">
        <v>13</v>
      </c>
      <c r="E2" s="48"/>
      <c r="F2" s="48"/>
      <c r="G2" s="92"/>
      <c r="H2" s="48"/>
      <c r="I2" s="48"/>
      <c r="J2" s="92"/>
      <c r="K2" s="50"/>
      <c r="L2" s="50"/>
      <c r="M2" s="92"/>
      <c r="N2" s="50"/>
      <c r="O2" s="50"/>
      <c r="P2" s="92"/>
      <c r="Q2" s="50"/>
      <c r="R2" s="50"/>
      <c r="S2" s="92"/>
      <c r="T2" s="50"/>
      <c r="U2" s="50"/>
      <c r="V2" s="296" t="s">
        <v>14</v>
      </c>
      <c r="W2" s="45"/>
      <c r="X2" s="50"/>
      <c r="Y2" s="50"/>
      <c r="Z2" s="50"/>
      <c r="AA2" s="91"/>
      <c r="AB2" s="50"/>
      <c r="AC2" s="50"/>
      <c r="AD2" s="50"/>
      <c r="AE2" s="50"/>
      <c r="AF2" s="91"/>
      <c r="AG2" s="50"/>
      <c r="AH2" s="50"/>
      <c r="AI2" s="50"/>
      <c r="AJ2" s="50"/>
      <c r="AK2" s="91"/>
      <c r="AL2" s="50"/>
      <c r="AM2" s="50"/>
      <c r="AN2" s="50"/>
      <c r="AO2" s="50"/>
      <c r="AP2" s="91"/>
      <c r="AQ2" s="50"/>
      <c r="AR2" s="50"/>
      <c r="AS2" s="50"/>
      <c r="AT2" s="50"/>
      <c r="AU2" s="91"/>
      <c r="AV2" s="50"/>
      <c r="AW2" s="50"/>
      <c r="AX2" s="50"/>
      <c r="AY2" s="50"/>
      <c r="AZ2" s="297" t="s">
        <v>15</v>
      </c>
      <c r="BA2" s="45"/>
      <c r="BB2" s="52"/>
      <c r="BC2" s="52"/>
      <c r="BD2" s="51"/>
      <c r="BE2" s="51"/>
      <c r="BF2" s="51"/>
      <c r="BG2" s="51"/>
      <c r="BH2" s="51"/>
      <c r="BI2" s="51"/>
      <c r="BJ2" s="51"/>
      <c r="BK2" s="51"/>
      <c r="BL2" s="51"/>
      <c r="BM2" s="51"/>
      <c r="BN2" s="51"/>
      <c r="BO2" s="51"/>
      <c r="BP2" s="51"/>
      <c r="BQ2" s="51"/>
    </row>
    <row r="3" ht="14.25" x14ac:dyDescent="0.2">
      <c r="A3" s="53"/>
      <c r="B3" s="48"/>
      <c r="C3" s="48"/>
      <c r="D3" s="54" t="s">
        <v>7</v>
      </c>
      <c r="E3" s="54"/>
      <c r="F3" s="54"/>
      <c r="G3" s="54" t="s">
        <v>1</v>
      </c>
      <c r="I3" s="54"/>
      <c r="J3" s="54" t="s">
        <v>2</v>
      </c>
      <c r="L3" s="54"/>
      <c r="M3" s="54" t="s">
        <v>16</v>
      </c>
      <c r="O3" s="54"/>
      <c r="P3" s="54" t="s">
        <v>17</v>
      </c>
      <c r="Q3" s="54"/>
      <c r="R3" s="54"/>
      <c r="S3" s="54" t="s">
        <v>18</v>
      </c>
      <c r="U3" s="54"/>
      <c r="V3" s="54" t="s">
        <v>7</v>
      </c>
      <c r="W3" s="45"/>
      <c r="X3" s="54"/>
      <c r="Y3" s="54"/>
      <c r="Z3" s="54"/>
      <c r="AA3" s="54" t="s">
        <v>1</v>
      </c>
      <c r="AB3" s="54"/>
      <c r="AC3" s="54"/>
      <c r="AD3" s="54"/>
      <c r="AE3" s="54"/>
      <c r="AF3" s="54" t="s">
        <v>2</v>
      </c>
      <c r="AG3" s="45"/>
      <c r="AH3" s="54"/>
      <c r="AI3" s="54"/>
      <c r="AJ3" s="54"/>
      <c r="AK3" s="54" t="s">
        <v>16</v>
      </c>
      <c r="AL3" s="54"/>
      <c r="AM3" s="54"/>
      <c r="AN3" s="54"/>
      <c r="AO3" s="54"/>
      <c r="AP3" s="54" t="s">
        <v>17</v>
      </c>
      <c r="AQ3" s="54"/>
      <c r="AR3" s="54"/>
      <c r="AS3" s="54"/>
      <c r="AT3" s="54"/>
      <c r="AU3" s="54" t="s">
        <v>18</v>
      </c>
      <c r="AV3" s="54"/>
      <c r="AW3" s="54"/>
      <c r="AX3" s="54"/>
      <c r="AY3" s="54"/>
      <c r="AZ3" s="54" t="s">
        <v>7</v>
      </c>
      <c r="BA3" s="45"/>
      <c r="BB3" s="54"/>
      <c r="BC3" s="54" t="s">
        <v>1</v>
      </c>
      <c r="BD3" s="45"/>
      <c r="BE3" s="54"/>
      <c r="BF3" s="54" t="s">
        <v>2</v>
      </c>
      <c r="BG3" s="54"/>
      <c r="BH3" s="54"/>
      <c r="BI3" s="54" t="s">
        <v>16</v>
      </c>
      <c r="BJ3" s="45"/>
      <c r="BK3" s="54"/>
      <c r="BL3" s="54" t="s">
        <v>17</v>
      </c>
      <c r="BM3" s="45"/>
      <c r="BN3" s="54"/>
      <c r="BO3" s="54" t="s">
        <v>18</v>
      </c>
      <c r="BP3" s="45"/>
      <c r="BQ3" s="54"/>
      <c r="BS3" s="54" t="s">
        <v>7</v>
      </c>
      <c r="BU3" s="54"/>
      <c r="BV3" s="54" t="s">
        <v>1</v>
      </c>
      <c r="BX3" s="54"/>
      <c r="BY3" s="54" t="s">
        <v>2</v>
      </c>
      <c r="CA3" s="54"/>
      <c r="CB3" s="54" t="s">
        <v>16</v>
      </c>
      <c r="CD3" s="54"/>
      <c r="CE3" s="54" t="s">
        <v>17</v>
      </c>
      <c r="CG3" s="54"/>
      <c r="CH3" s="54" t="s">
        <v>18</v>
      </c>
      <c r="CJ3" s="54"/>
      <c r="CK3" s="54" t="s">
        <v>7</v>
      </c>
      <c r="CM3" s="54"/>
      <c r="CN3" s="45"/>
      <c r="CO3" s="45"/>
      <c r="CP3" s="54" t="s">
        <v>1</v>
      </c>
      <c r="CR3" s="45"/>
      <c r="CS3" s="54"/>
      <c r="CT3" s="45"/>
      <c r="CU3" s="54" t="s">
        <v>2</v>
      </c>
      <c r="CW3" s="54"/>
      <c r="CX3" s="45"/>
      <c r="CY3" s="45"/>
      <c r="CZ3" s="54" t="s">
        <v>16</v>
      </c>
      <c r="DB3" s="45"/>
      <c r="DC3" s="54"/>
      <c r="DD3" s="45"/>
      <c r="DE3" s="54" t="s">
        <v>17</v>
      </c>
      <c r="DG3" s="45"/>
      <c r="DH3" s="45"/>
      <c r="DI3" s="45"/>
      <c r="DJ3" s="54" t="s">
        <v>18</v>
      </c>
      <c r="DL3" s="45"/>
      <c r="DM3" s="45"/>
      <c r="DN3" s="45"/>
      <c r="DO3" s="54" t="s">
        <v>7</v>
      </c>
      <c r="DP3" s="54"/>
      <c r="DQ3" s="54"/>
      <c r="DR3" s="54" t="s">
        <v>1</v>
      </c>
      <c r="DS3" s="54"/>
      <c r="DT3" s="54"/>
      <c r="DU3" s="54" t="s">
        <v>2</v>
      </c>
      <c r="DV3" s="54"/>
      <c r="DW3" s="54"/>
      <c r="DX3" s="54" t="s">
        <v>16</v>
      </c>
      <c r="DY3" s="54"/>
      <c r="DZ3" s="54"/>
      <c r="EA3" s="54" t="s">
        <v>17</v>
      </c>
      <c r="EB3" s="54"/>
      <c r="EC3" s="54"/>
      <c r="ED3" s="54"/>
      <c r="EE3" s="54" t="s">
        <v>18</v>
      </c>
      <c r="EF3" s="54"/>
    </row>
    <row r="4" s="84" customFormat="true" ht="160.5" customHeight="true" x14ac:dyDescent="0.2">
      <c r="A4" s="55" t="s">
        <v>5</v>
      </c>
      <c r="B4" s="55" t="s">
        <v>6</v>
      </c>
      <c r="C4" s="55" t="s">
        <v>4</v>
      </c>
      <c r="D4" s="401" t="s">
        <v>25</v>
      </c>
      <c r="E4" s="402" t="s">
        <v>19</v>
      </c>
      <c r="F4" s="403" t="s">
        <v>237</v>
      </c>
      <c r="G4" s="401" t="s">
        <v>25</v>
      </c>
      <c r="H4" s="402" t="s">
        <v>19</v>
      </c>
      <c r="I4" s="403" t="s">
        <v>237</v>
      </c>
      <c r="J4" s="401" t="s">
        <v>25</v>
      </c>
      <c r="K4" s="402" t="s">
        <v>19</v>
      </c>
      <c r="L4" s="403" t="s">
        <v>237</v>
      </c>
      <c r="M4" s="401" t="s">
        <v>25</v>
      </c>
      <c r="N4" s="402" t="s">
        <v>19</v>
      </c>
      <c r="O4" s="403" t="s">
        <v>237</v>
      </c>
      <c r="P4" s="401" t="s">
        <v>25</v>
      </c>
      <c r="Q4" s="402" t="s">
        <v>19</v>
      </c>
      <c r="R4" s="403" t="s">
        <v>237</v>
      </c>
      <c r="S4" s="401" t="s">
        <v>25</v>
      </c>
      <c r="T4" s="402" t="s">
        <v>19</v>
      </c>
      <c r="U4" s="404" t="s">
        <v>237</v>
      </c>
      <c r="V4" s="405" t="s">
        <v>25</v>
      </c>
      <c r="W4" s="406" t="s">
        <v>19</v>
      </c>
      <c r="X4" s="407" t="s">
        <v>21</v>
      </c>
      <c r="Y4" s="407" t="s">
        <v>30</v>
      </c>
      <c r="Z4" s="408" t="s">
        <v>238</v>
      </c>
      <c r="AA4" s="405" t="s">
        <v>25</v>
      </c>
      <c r="AB4" s="406" t="s">
        <v>19</v>
      </c>
      <c r="AC4" s="407" t="s">
        <v>21</v>
      </c>
      <c r="AD4" s="407" t="s">
        <v>30</v>
      </c>
      <c r="AE4" s="408" t="s">
        <v>238</v>
      </c>
      <c r="AF4" s="405" t="s">
        <v>25</v>
      </c>
      <c r="AG4" s="406" t="s">
        <v>19</v>
      </c>
      <c r="AH4" s="407" t="s">
        <v>21</v>
      </c>
      <c r="AI4" s="407" t="s">
        <v>30</v>
      </c>
      <c r="AJ4" s="408" t="s">
        <v>238</v>
      </c>
      <c r="AK4" s="405" t="s">
        <v>25</v>
      </c>
      <c r="AL4" s="406" t="s">
        <v>19</v>
      </c>
      <c r="AM4" s="407" t="s">
        <v>21</v>
      </c>
      <c r="AN4" s="407" t="s">
        <v>30</v>
      </c>
      <c r="AO4" s="408" t="s">
        <v>238</v>
      </c>
      <c r="AP4" s="405" t="s">
        <v>25</v>
      </c>
      <c r="AQ4" s="406" t="s">
        <v>19</v>
      </c>
      <c r="AR4" s="407" t="s">
        <v>21</v>
      </c>
      <c r="AS4" s="407" t="s">
        <v>30</v>
      </c>
      <c r="AT4" s="408" t="s">
        <v>238</v>
      </c>
      <c r="AU4" s="405" t="s">
        <v>25</v>
      </c>
      <c r="AV4" s="406" t="s">
        <v>19</v>
      </c>
      <c r="AW4" s="407" t="s">
        <v>21</v>
      </c>
      <c r="AX4" s="407" t="s">
        <v>30</v>
      </c>
      <c r="AY4" s="409" t="s">
        <v>238</v>
      </c>
      <c r="AZ4" s="410" t="s">
        <v>144</v>
      </c>
      <c r="BA4" s="411" t="s">
        <v>143</v>
      </c>
      <c r="BB4" s="412" t="s">
        <v>239</v>
      </c>
      <c r="BC4" s="410" t="s">
        <v>144</v>
      </c>
      <c r="BD4" s="411" t="s">
        <v>143</v>
      </c>
      <c r="BE4" s="412" t="s">
        <v>239</v>
      </c>
      <c r="BF4" s="410" t="s">
        <v>144</v>
      </c>
      <c r="BG4" s="411" t="s">
        <v>143</v>
      </c>
      <c r="BH4" s="412" t="s">
        <v>239</v>
      </c>
      <c r="BI4" s="410" t="s">
        <v>144</v>
      </c>
      <c r="BJ4" s="411" t="s">
        <v>143</v>
      </c>
      <c r="BK4" s="412" t="s">
        <v>239</v>
      </c>
      <c r="BL4" s="410" t="s">
        <v>144</v>
      </c>
      <c r="BM4" s="411" t="s">
        <v>143</v>
      </c>
      <c r="BN4" s="412" t="s">
        <v>239</v>
      </c>
      <c r="BO4" s="410" t="s">
        <v>144</v>
      </c>
      <c r="BP4" s="411" t="s">
        <v>143</v>
      </c>
      <c r="BQ4" s="412" t="s">
        <v>239</v>
      </c>
      <c r="BS4" s="158" t="s">
        <v>25</v>
      </c>
      <c r="BT4" s="159" t="s">
        <v>19</v>
      </c>
      <c r="BU4" s="98" t="s">
        <v>39</v>
      </c>
      <c r="BV4" s="158" t="s">
        <v>25</v>
      </c>
      <c r="BW4" s="159" t="s">
        <v>19</v>
      </c>
      <c r="BX4" s="160" t="s">
        <v>117</v>
      </c>
      <c r="BY4" s="158" t="s">
        <v>25</v>
      </c>
      <c r="BZ4" s="159" t="s">
        <v>19</v>
      </c>
      <c r="CA4" s="85" t="s">
        <v>39</v>
      </c>
      <c r="CB4" s="158" t="s">
        <v>25</v>
      </c>
      <c r="CC4" s="159" t="s">
        <v>19</v>
      </c>
      <c r="CD4" s="98" t="s">
        <v>39</v>
      </c>
      <c r="CE4" s="158" t="s">
        <v>25</v>
      </c>
      <c r="CF4" s="159" t="s">
        <v>19</v>
      </c>
      <c r="CG4" s="160" t="s">
        <v>39</v>
      </c>
      <c r="CH4" s="158" t="s">
        <v>25</v>
      </c>
      <c r="CI4" s="159" t="s">
        <v>19</v>
      </c>
      <c r="CJ4" s="85" t="s">
        <v>39</v>
      </c>
      <c r="CK4" s="162" t="s">
        <v>25</v>
      </c>
      <c r="CL4" s="161" t="s">
        <v>19</v>
      </c>
      <c r="CM4" s="101" t="s">
        <v>54</v>
      </c>
      <c r="CN4" s="101" t="s">
        <v>59</v>
      </c>
      <c r="CO4" s="163" t="s">
        <v>124</v>
      </c>
      <c r="CP4" s="162" t="s">
        <v>25</v>
      </c>
      <c r="CQ4" s="161" t="s">
        <v>19</v>
      </c>
      <c r="CR4" s="86" t="s">
        <v>54</v>
      </c>
      <c r="CS4" s="86" t="s">
        <v>59</v>
      </c>
      <c r="CT4" s="101" t="s">
        <v>124</v>
      </c>
      <c r="CU4" s="162" t="s">
        <v>25</v>
      </c>
      <c r="CV4" s="161" t="s">
        <v>19</v>
      </c>
      <c r="CW4" s="101" t="s">
        <v>54</v>
      </c>
      <c r="CX4" s="101" t="s">
        <v>59</v>
      </c>
      <c r="CY4" s="163" t="s">
        <v>124</v>
      </c>
      <c r="CZ4" s="162" t="s">
        <v>25</v>
      </c>
      <c r="DA4" s="161" t="s">
        <v>19</v>
      </c>
      <c r="DB4" s="86" t="s">
        <v>54</v>
      </c>
      <c r="DC4" s="86" t="s">
        <v>59</v>
      </c>
      <c r="DD4" s="101" t="s">
        <v>124</v>
      </c>
      <c r="DE4" s="162" t="s">
        <v>25</v>
      </c>
      <c r="DF4" s="161" t="s">
        <v>19</v>
      </c>
      <c r="DG4" s="101" t="s">
        <v>54</v>
      </c>
      <c r="DH4" s="101" t="s">
        <v>59</v>
      </c>
      <c r="DI4" s="163" t="s">
        <v>124</v>
      </c>
      <c r="DJ4" s="162" t="s">
        <v>25</v>
      </c>
      <c r="DK4" s="161" t="s">
        <v>19</v>
      </c>
      <c r="DL4" s="86" t="s">
        <v>54</v>
      </c>
      <c r="DM4" s="86" t="s">
        <v>59</v>
      </c>
      <c r="DN4" s="101" t="s">
        <v>124</v>
      </c>
      <c r="DO4" s="83" t="s">
        <v>130</v>
      </c>
      <c r="DP4" s="100" t="s">
        <v>131</v>
      </c>
      <c r="DQ4" s="100" t="s">
        <v>132</v>
      </c>
      <c r="DR4" s="83" t="s">
        <v>130</v>
      </c>
      <c r="DS4" s="100" t="s">
        <v>131</v>
      </c>
      <c r="DT4" s="100" t="s">
        <v>132</v>
      </c>
      <c r="DU4" s="83" t="s">
        <v>130</v>
      </c>
      <c r="DV4" s="100" t="s">
        <v>131</v>
      </c>
      <c r="DW4" s="100" t="s">
        <v>132</v>
      </c>
      <c r="DX4" s="83" t="s">
        <v>130</v>
      </c>
      <c r="DY4" s="100" t="s">
        <v>131</v>
      </c>
      <c r="DZ4" s="100" t="s">
        <v>132</v>
      </c>
      <c r="EA4" s="83" t="s">
        <v>130</v>
      </c>
      <c r="EB4" s="100" t="s">
        <v>131</v>
      </c>
      <c r="EC4" s="100" t="s">
        <v>132</v>
      </c>
      <c r="ED4" s="83" t="s">
        <v>130</v>
      </c>
      <c r="EE4" s="100" t="s">
        <v>131</v>
      </c>
      <c r="EF4" s="100" t="s">
        <v>132</v>
      </c>
    </row>
    <row r="5" ht="50.25" hidden="true" x14ac:dyDescent="0.2">
      <c r="A5" s="55" t="s">
        <v>40</v>
      </c>
      <c r="B5" s="55" t="s">
        <v>41</v>
      </c>
      <c r="C5" s="55" t="s">
        <v>42</v>
      </c>
      <c r="D5" s="298" t="s">
        <v>154</v>
      </c>
      <c r="E5" s="299" t="s">
        <v>43</v>
      </c>
      <c r="F5" s="300" t="s">
        <v>66</v>
      </c>
      <c r="G5" s="169" t="s">
        <v>155</v>
      </c>
      <c r="H5" s="169" t="s">
        <v>44</v>
      </c>
      <c r="I5" s="169" t="s">
        <v>67</v>
      </c>
      <c r="J5" s="93" t="s">
        <v>156</v>
      </c>
      <c r="K5" s="169" t="s">
        <v>45</v>
      </c>
      <c r="L5" s="169" t="s">
        <v>68</v>
      </c>
      <c r="M5" s="93" t="s">
        <v>157</v>
      </c>
      <c r="N5" s="169" t="s">
        <v>96</v>
      </c>
      <c r="O5" s="169" t="s">
        <v>97</v>
      </c>
      <c r="P5" s="93" t="s">
        <v>158</v>
      </c>
      <c r="Q5" s="169" t="s">
        <v>98</v>
      </c>
      <c r="R5" s="169" t="s">
        <v>99</v>
      </c>
      <c r="S5" s="93" t="s">
        <v>159</v>
      </c>
      <c r="T5" s="169" t="s">
        <v>100</v>
      </c>
      <c r="U5" s="169" t="s">
        <v>101</v>
      </c>
      <c r="V5" s="301" t="s">
        <v>148</v>
      </c>
      <c r="W5" s="302" t="s">
        <v>46</v>
      </c>
      <c r="X5" s="302" t="s">
        <v>69</v>
      </c>
      <c r="Y5" s="302" t="s">
        <v>70</v>
      </c>
      <c r="Z5" s="302" t="s">
        <v>123</v>
      </c>
      <c r="AA5" s="172" t="s">
        <v>149</v>
      </c>
      <c r="AB5" s="152" t="s">
        <v>47</v>
      </c>
      <c r="AC5" s="152" t="s">
        <v>71</v>
      </c>
      <c r="AD5" s="152" t="s">
        <v>72</v>
      </c>
      <c r="AE5" s="152" t="s">
        <v>125</v>
      </c>
      <c r="AF5" s="172" t="s">
        <v>150</v>
      </c>
      <c r="AG5" s="152" t="s">
        <v>48</v>
      </c>
      <c r="AH5" s="152" t="s">
        <v>73</v>
      </c>
      <c r="AI5" s="152" t="s">
        <v>74</v>
      </c>
      <c r="AJ5" s="152" t="s">
        <v>126</v>
      </c>
      <c r="AK5" s="172" t="s">
        <v>151</v>
      </c>
      <c r="AL5" s="152" t="s">
        <v>75</v>
      </c>
      <c r="AM5" s="152" t="s">
        <v>76</v>
      </c>
      <c r="AN5" s="152" t="s">
        <v>77</v>
      </c>
      <c r="AO5" s="152" t="s">
        <v>127</v>
      </c>
      <c r="AP5" s="172" t="s">
        <v>152</v>
      </c>
      <c r="AQ5" s="152" t="s">
        <v>78</v>
      </c>
      <c r="AR5" s="152" t="s">
        <v>79</v>
      </c>
      <c r="AS5" s="152" t="s">
        <v>80</v>
      </c>
      <c r="AT5" s="152" t="s">
        <v>128</v>
      </c>
      <c r="AU5" s="172" t="s">
        <v>153</v>
      </c>
      <c r="AV5" s="152" t="s">
        <v>81</v>
      </c>
      <c r="AW5" s="152" t="s">
        <v>82</v>
      </c>
      <c r="AX5" s="152" t="s">
        <v>83</v>
      </c>
      <c r="AY5" s="173" t="s">
        <v>129</v>
      </c>
      <c r="AZ5" s="175" t="s">
        <v>84</v>
      </c>
      <c r="BA5" s="88" t="s">
        <v>133</v>
      </c>
      <c r="BB5" s="155" t="s">
        <v>85</v>
      </c>
      <c r="BC5" s="120" t="s">
        <v>95</v>
      </c>
      <c r="BD5" s="156" t="s">
        <v>134</v>
      </c>
      <c r="BE5" s="121" t="s">
        <v>94</v>
      </c>
      <c r="BF5" s="120" t="s">
        <v>93</v>
      </c>
      <c r="BG5" s="156" t="s">
        <v>135</v>
      </c>
      <c r="BH5" s="121" t="s">
        <v>92</v>
      </c>
      <c r="BI5" s="120" t="s">
        <v>91</v>
      </c>
      <c r="BJ5" s="156" t="s">
        <v>136</v>
      </c>
      <c r="BK5" s="121" t="s">
        <v>90</v>
      </c>
      <c r="BL5" s="156" t="s">
        <v>89</v>
      </c>
      <c r="BM5" s="156" t="s">
        <v>137</v>
      </c>
      <c r="BN5" s="121" t="s">
        <v>88</v>
      </c>
      <c r="BO5" s="156" t="s">
        <v>87</v>
      </c>
      <c r="BP5" s="156" t="s">
        <v>138</v>
      </c>
      <c r="BQ5" s="121" t="s">
        <v>86</v>
      </c>
    </row>
    <row r="6" x14ac:dyDescent="0.2">
      <c r="A6" s="56" t="str">
        <f>'Water Data'!B1</f>
        <v>EMIS16</v>
      </c>
      <c r="B6" s="56" t="str">
        <f>+'Water Data'!A3</f>
        <v>EMIS</v>
      </c>
      <c r="C6" s="56">
        <f>'Water Data'!C3</f>
        <v>2016</v>
      </c>
      <c r="D6" s="244" t="str">
        <f>+IF(AND(ISNUMBER('Water Data'!C5),BS6="Yes"),100-'Water Data'!C5,IF(AND(ISNUMBER('Water Data'!C5),BS6="No",ISNUMBER('Water Data'!C5)),CONCATENATE("[",ROUND(100-'Water Data'!C5,0),"]"),NA()))</f>
        <v>[99]</v>
      </c>
      <c r="E6" s="244" t="str">
        <f>+IF(AND(ISNUMBER('Water Data'!C7),BT6="Yes"),'Water Data'!C7,IF(AND(ISNUMBER('Water Data'!C7),BT6="No",ISNUMBER('Water Data'!C7)),CONCATENATE("[",ROUND('Water Data'!C7,0),"]"),NA()))</f>
        <v>[87]</v>
      </c>
      <c r="F6" s="244" t="str">
        <f>+IF(AND(ISNUMBER('Water Data'!C10),BU6="Yes"),'Water Data'!C10,IF(AND(ISNUMBER('Water Data'!C10),BU6="No",ISNUMBER('Water Data'!C10)),CONCATENATE("[",ROUND('Water Data'!C10,0),"]"),NA()))</f>
        <v>[59]</v>
      </c>
      <c r="G6" s="244" t="str">
        <f>+IF(AND(ISNUMBER('Water Data'!D5),BV6="Yes"),100-'Water Data'!D5,IF(AND(ISNUMBER('Water Data'!D5),BV6="No",ISNUMBER('Water Data'!D5)),CONCATENATE("[",ROUND(100-'Water Data'!D5,0),"]"),NA()))</f>
        <v>[100]</v>
      </c>
      <c r="H6" s="244" t="str">
        <f>+IF(AND(ISNUMBER('Water Data'!D7),BW6="Yes"),'Water Data'!D7,IF(AND(ISNUMBER('Water Data'!D7),BW6="No",ISNUMBER('Water Data'!D7)),CONCATENATE("[",ROUND('Water Data'!D7,0),"]"),NA()))</f>
        <v>[86]</v>
      </c>
      <c r="I6" s="244" t="str">
        <f>+IF(AND(ISNUMBER('Water Data'!D10),BX6="Yes"),'Water Data'!D10,IF(AND(ISNUMBER('Water Data'!D10),BX6="No",ISNUMBER('Water Data'!D10)),CONCATENATE("[",ROUND('Water Data'!D10,0),"]"),NA()))</f>
        <v>[62]</v>
      </c>
      <c r="J6" s="244" t="str">
        <f>+IF(AND(ISNUMBER('Water Data'!E5),BY6="Yes"),100-'Water Data'!E5,IF(AND(ISNUMBER('Water Data'!E5),BY6="No",ISNUMBER('Water Data'!E5)),CONCATENATE("[",ROUND(100-'Water Data'!E5,0),"]"),NA()))</f>
        <v>[99]</v>
      </c>
      <c r="K6" s="244" t="str">
        <f>+IF(AND(ISNUMBER('Water Data'!E7),BZ6="Yes"),'Water Data'!E7,IF(AND(ISNUMBER('Water Data'!E7),BZ6="No",ISNUMBER('Water Data'!E7)),CONCATENATE("[",ROUND('Water Data'!E7,0),"]"),NA()))</f>
        <v>[87]</v>
      </c>
      <c r="L6" s="244" t="str">
        <f>+IF(AND(ISNUMBER('Water Data'!E10),CA6="Yes"),'Water Data'!E10,IF(AND(ISNUMBER('Water Data'!E10),CA6="No",ISNUMBER('Water Data'!E10)),CONCATENATE("[",ROUND('Water Data'!E10,0),"]"),NA()))</f>
        <v>[58]</v>
      </c>
      <c r="M6" s="244" t="str">
        <f>+IF(AND(ISNUMBER('Water Data'!F5),CB6="Yes"),100-'Water Data'!F5,IF(AND(ISNUMBER('Water Data'!F5),CB6="No",ISNUMBER('Water Data'!F5)),CONCATENATE("[",ROUND(100-'Water Data'!F5,0),"]"),NA()))</f>
        <v>[100]</v>
      </c>
      <c r="N6" s="244" t="str">
        <f>+IF(AND(ISNUMBER('Water Data'!F7),CC6="Yes"),'Water Data'!F7,IF(AND(ISNUMBER('Water Data'!F7),CC6="No",ISNUMBER('Water Data'!F7)),CONCATENATE("[",ROUND('Water Data'!F7,0),"]"),NA()))</f>
        <v>[88]</v>
      </c>
      <c r="O6" s="244" t="str">
        <f>+IF(AND(ISNUMBER('Water Data'!F10),CD6="Yes"),'Water Data'!F10,IF(AND(ISNUMBER('Water Data'!F10),CD6="No",ISNUMBER('Water Data'!F10)),CONCATENATE("[",ROUND('Water Data'!F10,0),"]"),NA()))</f>
        <v>[59]</v>
      </c>
      <c r="P6" s="244" t="str">
        <f>+IF(AND(ISNUMBER('Water Data'!G5),CE6="Yes"),100-'Water Data'!G5,IF(AND(ISNUMBER('Water Data'!G5),CE6="No",ISNUMBER('Water Data'!G5)),CONCATENATE("[",ROUND(100-'Water Data'!G5,0),"]"),NA()))</f>
        <v>[99]</v>
      </c>
      <c r="Q6" s="244" t="str">
        <f>+IF(AND(ISNUMBER('Water Data'!G7),CF6="Yes"),'Water Data'!G7,IF(AND(ISNUMBER('Water Data'!G7),CF6="No",ISNUMBER('Water Data'!G7)),CONCATENATE("[",ROUND('Water Data'!G7,0),"]"),NA()))</f>
        <v>[87]</v>
      </c>
      <c r="R6" s="244" t="str">
        <f>+IF(AND(ISNUMBER('Water Data'!G10),CG6="Yes"),'Water Data'!G10,IF(AND(ISNUMBER('Water Data'!G10),CG6="No",ISNUMBER('Water Data'!G10)),CONCATENATE("[",ROUND('Water Data'!G10,0),"]"),NA()))</f>
        <v>[59]</v>
      </c>
      <c r="S6" s="244" t="str">
        <f>+IF(AND(ISNUMBER('Water Data'!H5),CH6="Yes"),100-'Water Data'!H5,IF(AND(ISNUMBER('Water Data'!H5),CH6="No",ISNUMBER('Water Data'!H5)),CONCATENATE("[",ROUND(100-'Water Data'!H5,0),"]"),NA()))</f>
        <v>[100]</v>
      </c>
      <c r="T6" s="244" t="str">
        <f>+IF(AND(ISNUMBER('Water Data'!H7),CI6="Yes"),'Water Data'!H7,IF(AND(ISNUMBER('Water Data'!H7),CI6="No",ISNUMBER('Water Data'!H7)),CONCATENATE("[",ROUND('Water Data'!H7,0),"]"),NA()))</f>
        <v>[88]</v>
      </c>
      <c r="U6" s="244" t="str">
        <f>+IF(AND(ISNUMBER('Water Data'!H10),CJ6="Yes"),'Water Data'!H10,IF(AND(ISNUMBER('Water Data'!H10),CJ6="No",ISNUMBER('Water Data'!H10)),CONCATENATE("[",ROUND('Water Data'!H10,0),"]"),NA()))</f>
        <v>[54]</v>
      </c>
      <c r="V6" s="245" t="str">
        <f>+IF(AND(ISNUMBER('Sanitation Data'!C5),CK6="Yes"),100-'Sanitation Data'!C5,IF(AND(ISNUMBER('Sanitation Data'!C5),CK6="No",ISNUMBER('Sanitation Data'!C5)),CONCATENATE("[",ROUND(100-'Sanitation Data'!C5,0),"]"),NA()))</f>
        <v>[96]</v>
      </c>
      <c r="W6" s="245" t="str">
        <f>+IF(AND(ISNUMBER('Sanitation Data'!C7),CL6="Yes"),'Sanitation Data'!C7,IF(AND(ISNUMBER('Sanitation Data'!C7),CL6="No",ISNUMBER('Sanitation Data'!C7)),CONCATENATE("[",ROUND('Sanitation Data'!C7,0),"]"),NA()))</f>
        <v>[46]</v>
      </c>
      <c r="X6" s="245" t="str">
        <f>+IF(AND(ISNUMBER('Sanitation Data'!C11),CM6="Yes"),'Sanitation Data'!C11,IF(AND(ISNUMBER('Sanitation Data'!C11),CM6="No",ISNUMBER('Sanitation Data'!C11)),CONCATENATE("[",ROUND('Sanitation Data'!C11,0),"]"),NA()))</f>
        <v>[30]</v>
      </c>
      <c r="Y6" s="245" t="e">
        <f>+IF(AND(ISNUMBER('Sanitation Data'!C12),CN6="Yes"),'Sanitation Data'!C12,IF(AND(ISNUMBER('Sanitation Data'!C12),CN6="No",ISNUMBER('Sanitation Data'!C12)),CONCATENATE("[",ROUND('Sanitation Data'!C12,0),"]"),NA()))</f>
        <v>#N/A</v>
      </c>
      <c r="Z6" s="245" t="str">
        <f>+IF(AND(ISNUMBER('Sanitation Data'!C13),CO6="Yes"),'Sanitation Data'!C13,IF(AND(ISNUMBER('Sanitation Data'!C13),CO6="No",ISNUMBER('Sanitation Data'!C13)),CONCATENATE("[",ROUND('Sanitation Data'!C13,0),"]"),NA()))</f>
        <v>[29]</v>
      </c>
      <c r="AA6" s="245" t="str">
        <f>+IF(AND(ISNUMBER('Sanitation Data'!D5),CP6="Yes"),100-'Sanitation Data'!D5,IF(AND(ISNUMBER('Sanitation Data'!D5),CP6="No",ISNUMBER('Sanitation Data'!D5)),CONCATENATE("[",ROUND(100-'Sanitation Data'!D5,0),"]"),NA()))</f>
        <v>[97]</v>
      </c>
      <c r="AB6" s="245" t="str">
        <f>+IF(AND(ISNUMBER('Sanitation Data'!D7),CQ6="Yes"),'Sanitation Data'!D7,IF(AND(ISNUMBER('Sanitation Data'!D7),CQ6="No",ISNUMBER('Sanitation Data'!D7)),CONCATENATE("[",ROUND('Sanitation Data'!D7,0),"]"),NA()))</f>
        <v>[52]</v>
      </c>
      <c r="AC6" s="245" t="str">
        <f>+IF(AND(ISNUMBER('Sanitation Data'!D11),CR6="Yes"),'Sanitation Data'!D11,IF(AND(ISNUMBER('Sanitation Data'!D11),CR6="No",ISNUMBER('Sanitation Data'!D11)),CONCATENATE("[",ROUND('Sanitation Data'!D11,0),"]"),NA()))</f>
        <v>[29]</v>
      </c>
      <c r="AD6" s="245" t="e">
        <f>+IF(AND(ISNUMBER('Sanitation Data'!D12),CS6="Yes"),'Sanitation Data'!D12,IF(AND(ISNUMBER('Sanitation Data'!D12),CS6="No",ISNUMBER('Sanitation Data'!D12)),CONCATENATE("[",ROUND('Sanitation Data'!D12,0),"]"),NA()))</f>
        <v>#N/A</v>
      </c>
      <c r="AE6" s="245" t="str">
        <f>+IF(AND(ISNUMBER('Sanitation Data'!D13),CT6="Yes"),'Sanitation Data'!D13,IF(AND(ISNUMBER('Sanitation Data'!D13),CT6="No",ISNUMBER('Sanitation Data'!D13)),CONCATENATE("[",ROUND('Sanitation Data'!D13,0),"]"),NA()))</f>
        <v>[32]</v>
      </c>
      <c r="AF6" s="245" t="str">
        <f>+IF(AND(ISNUMBER('Sanitation Data'!E5),CU6="Yes"),100-'Sanitation Data'!E5,IF(AND(ISNUMBER('Sanitation Data'!E5),CU6="No",ISNUMBER('Sanitation Data'!E5)),CONCATENATE("[",ROUND(100-'Sanitation Data'!E5,0),"]"),NA()))</f>
        <v>[96]</v>
      </c>
      <c r="AG6" s="245" t="str">
        <f>+IF(AND(ISNUMBER('Sanitation Data'!E7),CV6="Yes"),'Sanitation Data'!E7,IF(AND(ISNUMBER('Sanitation Data'!E7),CV6="No",ISNUMBER('Sanitation Data'!E7)),CONCATENATE("[",ROUND('Sanitation Data'!E7,0),"]"),NA()))</f>
        <v>[45]</v>
      </c>
      <c r="AH6" s="245" t="str">
        <f>+IF(AND(ISNUMBER('Sanitation Data'!E11),CW6="Yes"),'Sanitation Data'!E11,IF(AND(ISNUMBER('Sanitation Data'!E11),CW6="No",ISNUMBER('Sanitation Data'!E11)),CONCATENATE("[",ROUND('Sanitation Data'!E11,0),"]"),NA()))</f>
        <v>[30]</v>
      </c>
      <c r="AI6" s="245" t="e">
        <f>+IF(AND(ISNUMBER('Sanitation Data'!E12),CX6="Yes"),'Sanitation Data'!E12,IF(AND(ISNUMBER('Sanitation Data'!E12),CX6="No",ISNUMBER('Sanitation Data'!E12)),CONCATENATE("[",ROUND('Sanitation Data'!E12,0),"]"),NA()))</f>
        <v>#N/A</v>
      </c>
      <c r="AJ6" s="245" t="str">
        <f>+IF(AND(ISNUMBER('Sanitation Data'!E13),CY6="Yes"),'Sanitation Data'!E13,IF(AND(ISNUMBER('Sanitation Data'!E13),CY6="No",ISNUMBER('Sanitation Data'!E13)),CONCATENATE("[",ROUND('Sanitation Data'!E13,0),"]"),NA()))</f>
        <v>[28]</v>
      </c>
      <c r="AK6" s="245" t="str">
        <f>+IF(AND(ISNUMBER('Sanitation Data'!F5),CZ6="Yes"),100-'Sanitation Data'!F5,IF(AND(ISNUMBER('Sanitation Data'!F5),CZ6="No",ISNUMBER('Sanitation Data'!F5)),CONCATENATE("[",ROUND(100-'Sanitation Data'!F5,0),"]"),NA()))</f>
        <v>[97]</v>
      </c>
      <c r="AL6" s="245" t="str">
        <f>+IF(AND(ISNUMBER('Sanitation Data'!F7),DA6="Yes"),'Sanitation Data'!F7,IF(AND(ISNUMBER('Sanitation Data'!F7),DA6="No",ISNUMBER('Sanitation Data'!F7)),CONCATENATE("[",ROUND('Sanitation Data'!F7,0),"]"),NA()))</f>
        <v>[46]</v>
      </c>
      <c r="AM6" s="245" t="str">
        <f>+IF(AND(ISNUMBER('Sanitation Data'!F11),DB6="Yes"),'Sanitation Data'!F11,IF(AND(ISNUMBER('Sanitation Data'!F11),DB6="No",ISNUMBER('Sanitation Data'!F11)),CONCATENATE("[",ROUND('Sanitation Data'!F11,0),"]"),NA()))</f>
        <v>[29]</v>
      </c>
      <c r="AN6" s="245" t="e">
        <f>+IF(AND(ISNUMBER('Sanitation Data'!F12),DC6="Yes"),'Sanitation Data'!F12,IF(AND(ISNUMBER('Sanitation Data'!F12),DC6="No",ISNUMBER('Sanitation Data'!F12)),CONCATENATE("[",ROUND('Sanitation Data'!F12,0),"]"),NA()))</f>
        <v>#N/A</v>
      </c>
      <c r="AO6" s="245" t="str">
        <f>+IF(AND(ISNUMBER('Sanitation Data'!F13),DD6="Yes"),'Sanitation Data'!F13,IF(AND(ISNUMBER('Sanitation Data'!F13),DD6="No",ISNUMBER('Sanitation Data'!F13)),CONCATENATE("[",ROUND('Sanitation Data'!F13,0),"]"),NA()))</f>
        <v>[29]</v>
      </c>
      <c r="AP6" s="245" t="str">
        <f>+IF(AND(ISNUMBER('Sanitation Data'!G5),DE6="Yes"),100-'Sanitation Data'!G5,IF(AND(ISNUMBER('Sanitation Data'!G5),DE6="No",ISNUMBER('Sanitation Data'!G5)),CONCATENATE("[",ROUND(100-'Sanitation Data'!G5,0),"]"),NA()))</f>
        <v>[96]</v>
      </c>
      <c r="AQ6" s="245" t="str">
        <f>+IF(AND(ISNUMBER('Sanitation Data'!G7),DF6="Yes"),'Sanitation Data'!G7,IF(AND(ISNUMBER('Sanitation Data'!G7),DF6="No",ISNUMBER('Sanitation Data'!G7)),CONCATENATE("[",ROUND('Sanitation Data'!G7,0),"]"),NA()))</f>
        <v>[46]</v>
      </c>
      <c r="AR6" s="245" t="str">
        <f>+IF(AND(ISNUMBER('Sanitation Data'!G11),DG6="Yes"),'Sanitation Data'!G11,IF(AND(ISNUMBER('Sanitation Data'!G11),DG6="No",ISNUMBER('Sanitation Data'!G11)),CONCATENATE("[",ROUND('Sanitation Data'!G11,0),"]"),NA()))</f>
        <v>[30]</v>
      </c>
      <c r="AS6" s="245" t="e">
        <f>+IF(AND(ISNUMBER('Sanitation Data'!G12),DH6="Yes"),'Sanitation Data'!G12,IF(AND(ISNUMBER('Sanitation Data'!G12),DH6="No",ISNUMBER('Sanitation Data'!G12)),CONCATENATE("[",ROUND('Sanitation Data'!G12,0),"]"),NA()))</f>
        <v>#N/A</v>
      </c>
      <c r="AT6" s="245" t="str">
        <f>+IF(AND(ISNUMBER('Sanitation Data'!G13),DI6="Yes"),'Sanitation Data'!G13,IF(AND(ISNUMBER('Sanitation Data'!G13),DI6="No",ISNUMBER('Sanitation Data'!G13)),CONCATENATE("[",ROUND('Sanitation Data'!G13,0),"]"),NA()))</f>
        <v>[29]</v>
      </c>
      <c r="AU6" s="245" t="str">
        <f>+IF(AND(ISNUMBER('Sanitation Data'!H5),DJ6="Yes"),100-'Sanitation Data'!H5,IF(AND(ISNUMBER('Sanitation Data'!H5),DJ6="No",ISNUMBER('Sanitation Data'!H5)),CONCATENATE("[",ROUND(100-'Sanitation Data'!H5,0),"]"),NA()))</f>
        <v>[93]</v>
      </c>
      <c r="AV6" s="245" t="str">
        <f>+IF(AND(ISNUMBER('Sanitation Data'!H7),DK6="Yes"),'Sanitation Data'!H7,IF(AND(ISNUMBER('Sanitation Data'!H7),DK6="No",ISNUMBER('Sanitation Data'!H7)),CONCATENATE("[",ROUND('Sanitation Data'!H7,0),"]"),NA()))</f>
        <v>[47]</v>
      </c>
      <c r="AW6" s="245" t="str">
        <f>+IF(AND(ISNUMBER('Sanitation Data'!H11),DL6="Yes"),'Sanitation Data'!H11,IF(AND(ISNUMBER('Sanitation Data'!H11),DL6="No",ISNUMBER('Sanitation Data'!H11)),CONCATENATE("[",ROUND('Sanitation Data'!H11,0),"]"),NA()))</f>
        <v>[30]</v>
      </c>
      <c r="AX6" s="245" t="e">
        <f>+IF(AND(ISNUMBER('Sanitation Data'!H12),DM6="Yes"),'Sanitation Data'!H12,IF(AND(ISNUMBER('Sanitation Data'!H12),DM6="No",ISNUMBER('Sanitation Data'!H12)),CONCATENATE("[",ROUND('Sanitation Data'!H12,0),"]"),NA()))</f>
        <v>#N/A</v>
      </c>
      <c r="AY6" s="245" t="str">
        <f>+IF(AND(ISNUMBER('Sanitation Data'!H13),DN6="Yes"),'Sanitation Data'!H13,IF(AND(ISNUMBER('Sanitation Data'!H13),DN6="No",ISNUMBER('Sanitation Data'!H13)),CONCATENATE("[",ROUND('Sanitation Data'!H13,0),"]"),NA()))</f>
        <v>[24]</v>
      </c>
      <c r="AZ6" s="246">
        <f>+IF(AND(ISNUMBER('Hygiene Data'!C6),DO6="Yes"),'Hygiene Data'!C6,IF(AND(ISNUMBER('Hygiene Data'!C6),DO6="No",ISNUMBER('Hygiene Data'!C6)),CONCATENATE("[",ROUND('Hygiene Data'!C6,0),"]"),NA()))</f>
        <v>57.400000000000006</v>
      </c>
      <c r="BA6" s="246">
        <f>+IF(AND(ISNUMBER('Hygiene Data'!C8),DP6="Yes"),'Hygiene Data'!C8,IF(AND(ISNUMBER('Hygiene Data'!C8),DP6="No",ISNUMBER('Hygiene Data'!C8)),CONCATENATE("[",ROUND('Hygiene Data'!C8,0),"]"),NA()))</f>
        <v>49.91</v>
      </c>
      <c r="BB6" s="246">
        <f>+IF(AND(ISNUMBER('Hygiene Data'!C10),DQ6="Yes"),'Hygiene Data'!C10,IF(AND(ISNUMBER('Hygiene Data'!C10),DQ6="No",ISNUMBER('Hygiene Data'!C10)),CONCATENATE("[",ROUND('Hygiene Data'!C10,0),"]"),NA()))</f>
        <v>7.49</v>
      </c>
      <c r="BC6" s="246">
        <f>+IF(AND(ISNUMBER('Hygiene Data'!D6),DR6="Yes"),'Hygiene Data'!D6,IF(AND(ISNUMBER('Hygiene Data'!D6),DR6="No",ISNUMBER('Hygiene Data'!D6)),CONCATENATE("[",ROUND('Hygiene Data'!D6,0),"]"),NA()))</f>
        <v>55.69</v>
      </c>
      <c r="BD6" s="246">
        <f>+IF(AND(ISNUMBER('Hygiene Data'!D8),DS6="Yes"),'Hygiene Data'!D8,IF(AND(ISNUMBER('Hygiene Data'!D8),DS6="No",ISNUMBER('Hygiene Data'!D8)),CONCATENATE("[",ROUND('Hygiene Data'!D8,0),"]"),NA()))</f>
        <v>49.86</v>
      </c>
      <c r="BE6" s="246">
        <f>+IF(AND(ISNUMBER('Hygiene Data'!D10),DT6="Yes"),'Hygiene Data'!D10,IF(AND(ISNUMBER('Hygiene Data'!D10),DT6="No",ISNUMBER('Hygiene Data'!D10)),CONCATENATE("[",ROUND('Hygiene Data'!D10,0),"]"),NA()))</f>
        <v>5.83</v>
      </c>
      <c r="BF6" s="246">
        <f>+IF(AND(ISNUMBER('Hygiene Data'!E6),DU6="Yes"),'Hygiene Data'!E6,IF(AND(ISNUMBER('Hygiene Data'!E6),DU6="No",ISNUMBER('Hygiene Data'!E6)),CONCATENATE("[",ROUND('Hygiene Data'!E6,0),"]"),NA()))</f>
        <v>57.64</v>
      </c>
      <c r="BG6" s="246">
        <f>+IF(AND(ISNUMBER('Hygiene Data'!E8),DV6="Yes"),'Hygiene Data'!E8,IF(AND(ISNUMBER('Hygiene Data'!E8),DV6="No",ISNUMBER('Hygiene Data'!E8)),CONCATENATE("[",ROUND('Hygiene Data'!E8,0),"]"),NA()))</f>
        <v>49.92</v>
      </c>
      <c r="BH6" s="246">
        <f>+IF(AND(ISNUMBER('Hygiene Data'!E10),DW6="Yes"),'Hygiene Data'!E10,IF(AND(ISNUMBER('Hygiene Data'!E10),DW6="No",ISNUMBER('Hygiene Data'!E10)),CONCATENATE("[",ROUND('Hygiene Data'!E10,0),"]"),NA()))</f>
        <v>7.72</v>
      </c>
      <c r="BI6" s="246">
        <f>+IF(AND(ISNUMBER('Hygiene Data'!F6),DX6="Yes"),'Hygiene Data'!F6,IF(AND(ISNUMBER('Hygiene Data'!F6),DX6="No",ISNUMBER('Hygiene Data'!F6)),CONCATENATE("[",ROUND('Hygiene Data'!F6,0),"]"),NA()))</f>
        <v>56.96</v>
      </c>
      <c r="BJ6" s="246">
        <f>+IF(AND(ISNUMBER('Hygiene Data'!F8),DY6="Yes"),'Hygiene Data'!F8,IF(AND(ISNUMBER('Hygiene Data'!F8),DY6="No",ISNUMBER('Hygiene Data'!F8)),CONCATENATE("[",ROUND('Hygiene Data'!F8,0),"]"),NA()))</f>
        <v>49.92</v>
      </c>
      <c r="BK6" s="246">
        <f>+IF(AND(ISNUMBER('Hygiene Data'!F10),DZ6="Yes"),'Hygiene Data'!F10,IF(AND(ISNUMBER('Hygiene Data'!F10),DZ6="No",ISNUMBER('Hygiene Data'!F10)),CONCATENATE("[",ROUND('Hygiene Data'!F10,0),"]"),NA()))</f>
        <v>7.05</v>
      </c>
      <c r="BL6" s="246">
        <f>+IF(AND(ISNUMBER('Hygiene Data'!G6),EA6="Yes"),'Hygiene Data'!G6,IF(AND(ISNUMBER('Hygiene Data'!G6),EA6="No",ISNUMBER('Hygiene Data'!G6)),CONCATENATE("[",ROUND('Hygiene Data'!G6,0),"]"),NA()))</f>
        <v>57.42</v>
      </c>
      <c r="BM6" s="246">
        <f>+IF(AND(ISNUMBER('Hygiene Data'!G8),EB6="Yes"),'Hygiene Data'!G8,IF(AND(ISNUMBER('Hygiene Data'!G8),EB6="No",ISNUMBER('Hygiene Data'!G8)),CONCATENATE("[",ROUND('Hygiene Data'!G8,0),"]"),NA()))</f>
        <v>49.99</v>
      </c>
      <c r="BN6" s="246">
        <f>+IF(AND(ISNUMBER('Hygiene Data'!G10),EC6="Yes"),'Hygiene Data'!G10,IF(AND(ISNUMBER('Hygiene Data'!G10),EC6="No",ISNUMBER('Hygiene Data'!G10)),CONCATENATE("[",ROUND('Hygiene Data'!G10,0),"]"),NA()))</f>
        <v>7.43</v>
      </c>
      <c r="BO6" s="246">
        <f>+IF(AND(ISNUMBER('Hygiene Data'!H6),ED6="Yes"),'Hygiene Data'!H6,IF(AND(ISNUMBER('Hygiene Data'!H6),ED6="No",ISNUMBER('Hygiene Data'!H6)),CONCATENATE("[",ROUND('Hygiene Data'!H6,0),"]"),NA()))</f>
        <v>56.7</v>
      </c>
      <c r="BP6" s="246">
        <f>+IF(AND(ISNUMBER('Hygiene Data'!H8),EE6="Yes"),'Hygiene Data'!H8,IF(AND(ISNUMBER('Hygiene Data'!H8),EE6="No",ISNUMBER('Hygiene Data'!H8)),CONCATENATE("[",ROUND('Hygiene Data'!H8,0),"]"),NA()))</f>
        <v>46.39</v>
      </c>
      <c r="BQ6" s="246">
        <f>+IF(AND(ISNUMBER('Hygiene Data'!H10),EF6="Yes"),'Hygiene Data'!H10,IF(AND(ISNUMBER('Hygiene Data'!H10),EF6="No",ISNUMBER('Hygiene Data'!H10)),CONCATENATE("[",ROUND('Hygiene Data'!H10,0),"]"),NA()))</f>
        <v>10.31</v>
      </c>
      <c r="BS6" s="33" t="str">
        <f>+'Water Data'!C28</f>
        <v>No</v>
      </c>
      <c r="BT6" s="33" t="str">
        <f>+'Water Data'!C29</f>
        <v>No</v>
      </c>
      <c r="BU6" s="33" t="str">
        <f>+'Water Data'!C30</f>
        <v>No</v>
      </c>
      <c r="BV6" s="33" t="str">
        <f>+'Water Data'!D28</f>
        <v>No</v>
      </c>
      <c r="BW6" s="33" t="str">
        <f>+'Water Data'!D29</f>
        <v>No</v>
      </c>
      <c r="BX6" s="33" t="str">
        <f>+'Water Data'!D30</f>
        <v>No</v>
      </c>
      <c r="BY6" s="33" t="str">
        <f>+'Water Data'!E28</f>
        <v>No</v>
      </c>
      <c r="BZ6" s="33" t="str">
        <f>+'Water Data'!E29</f>
        <v>No</v>
      </c>
      <c r="CA6" s="33" t="str">
        <f>+'Water Data'!E30</f>
        <v>No</v>
      </c>
      <c r="CB6" s="33" t="str">
        <f>+'Water Data'!F28</f>
        <v>No</v>
      </c>
      <c r="CC6" s="33" t="str">
        <f>+'Water Data'!F29</f>
        <v>No</v>
      </c>
      <c r="CD6" s="33" t="str">
        <f>+'Water Data'!F30</f>
        <v>No</v>
      </c>
      <c r="CE6" s="33" t="str">
        <f>+'Water Data'!G28</f>
        <v>No</v>
      </c>
      <c r="CF6" s="33" t="str">
        <f>+'Water Data'!G29</f>
        <v>No</v>
      </c>
      <c r="CG6" s="33" t="str">
        <f>+'Water Data'!G30</f>
        <v>No</v>
      </c>
      <c r="CH6" s="33" t="str">
        <f>+'Water Data'!H28</f>
        <v>No</v>
      </c>
      <c r="CI6" s="33" t="str">
        <f>+'Water Data'!H29</f>
        <v>No</v>
      </c>
      <c r="CJ6" s="33" t="str">
        <f>+'Water Data'!H30</f>
        <v>No</v>
      </c>
      <c r="CK6" s="33" t="str">
        <f>+'Sanitation Data'!C29</f>
        <v>No</v>
      </c>
      <c r="CL6" s="33" t="str">
        <f>+'Sanitation Data'!C30</f>
        <v>No</v>
      </c>
      <c r="CM6" s="33" t="str">
        <f>+'Sanitation Data'!C31</f>
        <v>No</v>
      </c>
      <c r="CN6" s="33">
        <f>+'Sanitation Data'!C32</f>
        <v>0</v>
      </c>
      <c r="CO6" s="33" t="str">
        <f>+'Sanitation Data'!C33</f>
        <v>No</v>
      </c>
      <c r="CP6" s="33" t="str">
        <f>+'Sanitation Data'!D29</f>
        <v>No</v>
      </c>
      <c r="CQ6" s="33" t="str">
        <f>+'Sanitation Data'!D30</f>
        <v>No</v>
      </c>
      <c r="CR6" s="33" t="str">
        <f>+'Sanitation Data'!D31</f>
        <v>No</v>
      </c>
      <c r="CS6" s="33">
        <f>+'Sanitation Data'!D32</f>
        <v>0</v>
      </c>
      <c r="CT6" s="33" t="str">
        <f>+'Sanitation Data'!D33</f>
        <v>No</v>
      </c>
      <c r="CU6" s="33" t="str">
        <f>+'Sanitation Data'!E29</f>
        <v>No</v>
      </c>
      <c r="CV6" s="33" t="str">
        <f>+'Sanitation Data'!E30</f>
        <v>No</v>
      </c>
      <c r="CW6" s="33" t="str">
        <f>+'Sanitation Data'!E31</f>
        <v>No</v>
      </c>
      <c r="CX6" s="33">
        <f>+'Sanitation Data'!E32</f>
        <v>0</v>
      </c>
      <c r="CY6" s="33" t="str">
        <f>+'Sanitation Data'!E33</f>
        <v>No</v>
      </c>
      <c r="CZ6" s="33" t="str">
        <f>+'Sanitation Data'!F29</f>
        <v>No</v>
      </c>
      <c r="DA6" s="33" t="str">
        <f>+'Sanitation Data'!F30</f>
        <v>No</v>
      </c>
      <c r="DB6" s="33" t="str">
        <f>+'Sanitation Data'!F31</f>
        <v>No</v>
      </c>
      <c r="DC6" s="33">
        <f>+'Sanitation Data'!F32</f>
        <v>0</v>
      </c>
      <c r="DD6" s="33" t="str">
        <f>+'Sanitation Data'!F33</f>
        <v>No</v>
      </c>
      <c r="DE6" s="33" t="str">
        <f>+'Sanitation Data'!G29</f>
        <v>No</v>
      </c>
      <c r="DF6" s="33" t="str">
        <f>+'Sanitation Data'!G30</f>
        <v>No</v>
      </c>
      <c r="DG6" s="33" t="str">
        <f>+'Sanitation Data'!G31</f>
        <v>No</v>
      </c>
      <c r="DH6" s="33">
        <f>+'Sanitation Data'!G32</f>
        <v>0</v>
      </c>
      <c r="DI6" s="33" t="str">
        <f>+'Sanitation Data'!G33</f>
        <v>No</v>
      </c>
      <c r="DJ6" s="33" t="str">
        <f>+'Sanitation Data'!H29</f>
        <v>No</v>
      </c>
      <c r="DK6" s="33" t="str">
        <f>+'Sanitation Data'!H30</f>
        <v>No</v>
      </c>
      <c r="DL6" s="33" t="str">
        <f>+'Sanitation Data'!H31</f>
        <v>No</v>
      </c>
      <c r="DM6" s="33">
        <f>+'Sanitation Data'!H32</f>
        <v>0</v>
      </c>
      <c r="DN6" s="33" t="str">
        <f>+'Sanitation Data'!H33</f>
        <v>No</v>
      </c>
      <c r="DO6" s="33" t="str">
        <f>+'Hygiene Data'!C12</f>
        <v>Yes</v>
      </c>
      <c r="DP6" s="33" t="str">
        <f>+'Hygiene Data'!C13</f>
        <v>Yes</v>
      </c>
      <c r="DQ6" s="33" t="str">
        <f>+'Hygiene Data'!C14</f>
        <v>Yes</v>
      </c>
      <c r="DR6" s="33" t="str">
        <f>+'Hygiene Data'!D12</f>
        <v>Yes</v>
      </c>
      <c r="DS6" s="33" t="str">
        <f>+'Hygiene Data'!D13</f>
        <v>Yes</v>
      </c>
      <c r="DT6" s="33" t="str">
        <f>+'Hygiene Data'!D14</f>
        <v>Yes</v>
      </c>
      <c r="DU6" s="33" t="str">
        <f>+'Hygiene Data'!E12</f>
        <v>Yes</v>
      </c>
      <c r="DV6" s="33" t="str">
        <f>+'Hygiene Data'!E13</f>
        <v>Yes</v>
      </c>
      <c r="DW6" s="33" t="str">
        <f>+'Hygiene Data'!E14</f>
        <v>Yes</v>
      </c>
      <c r="DX6" s="33" t="str">
        <f>+'Hygiene Data'!F12</f>
        <v>Yes</v>
      </c>
      <c r="DY6" s="33" t="str">
        <f>+'Hygiene Data'!F13</f>
        <v>Yes</v>
      </c>
      <c r="DZ6" s="33" t="str">
        <f>+'Hygiene Data'!F14</f>
        <v>Yes</v>
      </c>
      <c r="EA6" s="33" t="str">
        <f>+'Hygiene Data'!G12</f>
        <v>Yes</v>
      </c>
      <c r="EB6" s="33" t="str">
        <f>+'Hygiene Data'!G13</f>
        <v>Yes</v>
      </c>
      <c r="EC6" s="33" t="str">
        <f>+'Hygiene Data'!G14</f>
        <v>Yes</v>
      </c>
      <c r="ED6" s="33" t="str">
        <f>+'Hygiene Data'!H12</f>
        <v>Yes</v>
      </c>
      <c r="EE6" s="33" t="str">
        <f>+'Hygiene Data'!H13</f>
        <v>Yes</v>
      </c>
      <c r="EF6" s="33" t="str">
        <f>+'Hygiene Data'!H14</f>
        <v>Yes</v>
      </c>
    </row>
    <row r="7" x14ac:dyDescent="0.2">
      <c r="A7" s="56" t="str">
        <f ca="true">+IF(OFFSET('Water Data'!$B$1,0,10*ROW('Water Data'!B1))="","",OFFSET('Water Data'!$B$1,0,10*ROW('Water Data'!B1)))</f>
        <v>EMIS17</v>
      </c>
      <c r="B7" s="56" t="str">
        <f ca="true">+IF(OFFSET('Water Data'!$A$3,0,10*ROW('Water Data'!A1))="","",OFFSET('Water Data'!$A$3,0,10*ROW('Water Data'!A1)))</f>
        <v>EMIS</v>
      </c>
      <c r="C7" s="56">
        <f ca="true">+IF(OFFSET('Water Data'!$C$3,0,10*ROW('Water Data'!C1))="","",OFFSET('Water Data'!$C$3,0,10*ROW('Water Data'!C1)))</f>
        <v>2017</v>
      </c>
      <c r="D7" s="244">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84.384974220476309</v>
      </c>
      <c r="E7" s="244">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52.307881168671742</v>
      </c>
      <c r="F7" s="244">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46.83280137490793</v>
      </c>
      <c r="G7" s="244"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4"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4"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4"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4"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4"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4">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76.968996726362406</v>
      </c>
      <c r="N7" s="244">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39.938378586558827</v>
      </c>
      <c r="O7" s="244">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34.045830926246872</v>
      </c>
      <c r="P7" s="244">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83.920872432158262</v>
      </c>
      <c r="Q7" s="244">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51.230027897539941</v>
      </c>
      <c r="R7" s="244">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45.764646208470708</v>
      </c>
      <c r="S7" s="244">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98.235294117647058</v>
      </c>
      <c r="T7" s="244">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85.294117647058826</v>
      </c>
      <c r="U7" s="244">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80</v>
      </c>
      <c r="V7" s="245">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96.76</v>
      </c>
      <c r="W7" s="245">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61.37</v>
      </c>
      <c r="X7" s="245"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5"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5">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45.076000000000001</v>
      </c>
      <c r="AA7" s="245"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5"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5"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5"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5"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5"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5"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5"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5"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5"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5">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95.9</v>
      </c>
      <c r="AL7" s="245">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61.925699999999999</v>
      </c>
      <c r="AM7" s="245"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5"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5">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43.35</v>
      </c>
      <c r="AP7" s="245">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96.73</v>
      </c>
      <c r="AQ7" s="245">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60.689599999999999</v>
      </c>
      <c r="AR7" s="245"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5"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5">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44.28</v>
      </c>
      <c r="AU7" s="245">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97.69</v>
      </c>
      <c r="AV7" s="245">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80.924800000000005</v>
      </c>
      <c r="AW7" s="245"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5"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5">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69.36</v>
      </c>
      <c r="AZ7" s="246">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56.47</v>
      </c>
      <c r="BA7" s="246">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56.029000000000003</v>
      </c>
      <c r="BB7" s="246">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13.27</v>
      </c>
      <c r="BC7" s="246"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6"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6"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6"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6"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6"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6">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55.286000000000001</v>
      </c>
      <c r="BJ7" s="246">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54.75</v>
      </c>
      <c r="BK7" s="246">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14.21</v>
      </c>
      <c r="BL7" s="246">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56.2</v>
      </c>
      <c r="BM7" s="246">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55.74</v>
      </c>
      <c r="BN7" s="246">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12.997999999999999</v>
      </c>
      <c r="BO7" s="246">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63.01</v>
      </c>
      <c r="BP7" s="246">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63.01</v>
      </c>
      <c r="BQ7" s="246">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17.920000000000002</v>
      </c>
      <c r="BS7" s="33" t="str">
        <f ca="true">+IF(OFFSET('Water Data'!$C$28,0,10*ROW('Water Data'!C1))="","",OFFSET('Water Data'!$C$28,0,10*ROW('Water Data'!C1)))</f>
        <v>Yes</v>
      </c>
      <c r="BT7" s="33" t="str">
        <f ca="true">+IF(OFFSET('Water Data'!$C$29,0,10*ROW('Water Data'!C1))="","",OFFSET('Water Data'!$C$29,0,10*ROW('Water Data'!C1)))</f>
        <v>Yes</v>
      </c>
      <c r="BU7" s="33" t="str">
        <f ca="true">+IF(OFFSET('Water Data'!$C$30,0,10*ROW('Water Data'!C1))="","",OFFSET('Water Data'!$C$30,0,10*ROW('Water Data'!C1)))</f>
        <v>Yes</v>
      </c>
      <c r="BV7" s="33" t="str">
        <f ca="true">+IF(OFFSET('Water Data'!$D$28,0,10*ROW('Water Data'!D1))="","",OFFSET('Water Data'!$D$28,0,10*ROW('Water Data'!D1)))</f>
        <v/>
      </c>
      <c r="BW7" s="33" t="str">
        <f ca="true">+IF(OFFSET('Water Data'!$D$29,0,10*ROW('Water Data'!D1))="","",OFFSET('Water Data'!$D$29,0,10*ROW('Water Data'!D1)))</f>
        <v/>
      </c>
      <c r="BX7" s="33" t="str">
        <f ca="true">+IF(OFFSET('Water Data'!$D$30,0,10*ROW('Water Data'!D1))="","",OFFSET('Water Data'!$D$30,0,10*ROW('Water Data'!D1)))</f>
        <v/>
      </c>
      <c r="BY7" s="33" t="str">
        <f ca="true">+IF(OFFSET('Water Data'!$E$28,0,10*ROW('Water Data'!E1))="","",OFFSET('Water Data'!$E$28,0,10*ROW('Water Data'!E1)))</f>
        <v/>
      </c>
      <c r="BZ7" s="33" t="str">
        <f ca="true">+IF(OFFSET('Water Data'!$E$29,0,10*ROW('Water Data'!E1))="","",OFFSET('Water Data'!$E$29,0,10*ROW('Water Data'!E1)))</f>
        <v/>
      </c>
      <c r="CA7" s="33" t="str">
        <f ca="true">+IF(OFFSET('Water Data'!$E$30,0,10*ROW('Water Data'!E1))="","",OFFSET('Water Data'!$E$30,0,10*ROW('Water Data'!E1)))</f>
        <v/>
      </c>
      <c r="CB7" s="33" t="str">
        <f ca="true">+IF(OFFSET('Water Data'!$F$28,0,10*ROW('Water Data'!F1))="","",OFFSET('Water Data'!$F$28,0,10*ROW('Water Data'!F1)))</f>
        <v>Yes</v>
      </c>
      <c r="CC7" s="33" t="str">
        <f ca="true">+IF(OFFSET('Water Data'!$F$29,0,10*ROW('Water Data'!F1))="","",OFFSET('Water Data'!$F$29,0,10*ROW('Water Data'!F1)))</f>
        <v>Yes</v>
      </c>
      <c r="CD7" s="33" t="str">
        <f ca="true">+IF(OFFSET('Water Data'!$F$30,0,10*ROW('Water Data'!F1))="","",OFFSET('Water Data'!$F$30,0,10*ROW('Water Data'!F1)))</f>
        <v>Yes</v>
      </c>
      <c r="CE7" s="33" t="str">
        <f ca="true">+IF(OFFSET('Water Data'!$G$28,0,10*ROW('Water Data'!G1))="","",OFFSET('Water Data'!$G$28,0,10*ROW('Water Data'!G1)))</f>
        <v>Yes</v>
      </c>
      <c r="CF7" s="33" t="str">
        <f ca="true">+IF(OFFSET('Water Data'!$G$29,0,10*ROW('Water Data'!G1))="","",OFFSET('Water Data'!$G$29,0,10*ROW('Water Data'!G1)))</f>
        <v>Yes</v>
      </c>
      <c r="CG7" s="33" t="str">
        <f ca="true">+IF(OFFSET('Water Data'!$G$30,0,10*ROW('Water Data'!G1))="","",OFFSET('Water Data'!$G$30,0,10*ROW('Water Data'!G1)))</f>
        <v>Yes</v>
      </c>
      <c r="CH7" s="33" t="str">
        <f ca="true">+IF(OFFSET('Water Data'!$H$28,0,10*ROW('Water Data'!H1))="","",OFFSET('Water Data'!$H$28,0,10*ROW('Water Data'!H1)))</f>
        <v>Yes</v>
      </c>
      <c r="CI7" s="33" t="str">
        <f ca="true">+IF(OFFSET('Water Data'!$H$29,0,10*ROW('Water Data'!H1))="","",OFFSET('Water Data'!$H$29,0,10*ROW('Water Data'!H1)))</f>
        <v>Yes</v>
      </c>
      <c r="CJ7" s="33" t="str">
        <f ca="true">+IF(OFFSET('Water Data'!$H$30,0,10*ROW('Water Data'!H1))="","",OFFSET('Water Data'!$H$30,0,10*ROW('Water Data'!H1)))</f>
        <v>Yes</v>
      </c>
      <c r="CK7" s="33" t="str">
        <f ca="true">+IF(OFFSET('Sanitation Data'!$C$29,0,10*ROW('Sanitation Data'!C1))="","",OFFSET('Sanitation Data'!$C$29,0,10*ROW('Sanitation Data'!C1)))</f>
        <v>Yes</v>
      </c>
      <c r="CL7" s="33" t="str">
        <f ca="true">+IF(OFFSET('Sanitation Data'!$C$30,0,10*ROW('Sanitation Data'!C1))="","",OFFSET('Sanitation Data'!$C$30,0,10*ROW('Sanitation Data'!C1)))</f>
        <v>Yes</v>
      </c>
      <c r="CM7" s="33" t="str">
        <f ca="true">+IF(OFFSET('Sanitation Data'!$C$31,0,10*ROW('Sanitation Data'!C1))="","",OFFSET('Sanitation Data'!$C$31,0,10*ROW('Sanitation Data'!C1)))</f>
        <v/>
      </c>
      <c r="CN7" s="33" t="str">
        <f ca="true">+IF(OFFSET('Sanitation Data'!$C$32,0,10*ROW('Sanitation Data'!C1))="","",OFFSET('Sanitation Data'!$C$32,0,10*ROW('Sanitation Data'!C1)))</f>
        <v/>
      </c>
      <c r="CO7" s="33" t="str">
        <f ca="true">+IF(OFFSET('Sanitation Data'!$C$33,0,10*ROW('Sanitation Data'!C1))="","",OFFSET('Sanitation Data'!$C$33,0,10*ROW('Sanitation Data'!C1)))</f>
        <v>Yes</v>
      </c>
      <c r="CP7" s="33" t="str">
        <f ca="true">+IF(OFFSET('Sanitation Data'!$D$29,0,10*ROW('Sanitation Data'!D1))="","",OFFSET('Sanitation Data'!$D$29,0,10*ROW('Sanitation Data'!D1)))</f>
        <v/>
      </c>
      <c r="CQ7" s="33" t="str">
        <f ca="true">+IF(OFFSET('Sanitation Data'!$D$30,0,10*ROW('Sanitation Data'!D1))="","",OFFSET('Sanitation Data'!$D$30,0,10*ROW('Sanitation Data'!D1)))</f>
        <v/>
      </c>
      <c r="CR7" s="33" t="str">
        <f ca="true">+IF(OFFSET('Sanitation Data'!$D$31,0,10*ROW('Sanitation Data'!D1))="","",OFFSET('Sanitation Data'!$D$31,0,10*ROW('Sanitation Data'!D1)))</f>
        <v/>
      </c>
      <c r="CS7" s="33" t="str">
        <f ca="true">+IF(OFFSET('Sanitation Data'!$D$32,0,10*ROW('Sanitation Data'!D1))="","",OFFSET('Sanitation Data'!$D$32,0,10*ROW('Sanitation Data'!D1)))</f>
        <v/>
      </c>
      <c r="CT7" s="33" t="str">
        <f ca="true">+IF(OFFSET('Sanitation Data'!$D$33,0,10*ROW('Sanitation Data'!D1))="","",OFFSET('Sanitation Data'!$D$33,0,10*ROW('Sanitation Data'!D1)))</f>
        <v/>
      </c>
      <c r="CU7" s="33" t="str">
        <f ca="true">+IF(OFFSET('Sanitation Data'!$E$29,0,10*ROW('Sanitation Data'!E1))="","",OFFSET('Sanitation Data'!$E$29,0,10*ROW('Sanitation Data'!E1)))</f>
        <v/>
      </c>
      <c r="CV7" s="33" t="str">
        <f ca="true">+IF(OFFSET('Sanitation Data'!$E$30,0,10*ROW('Sanitation Data'!E1))="","",OFFSET('Sanitation Data'!$E$30,0,10*ROW('Sanitation Data'!E1)))</f>
        <v/>
      </c>
      <c r="CW7" s="33" t="str">
        <f ca="true">+IF(OFFSET('Sanitation Data'!$E$31,0,10*ROW('Sanitation Data'!E1))="","",OFFSET('Sanitation Data'!$E$31,0,10*ROW('Sanitation Data'!E1)))</f>
        <v/>
      </c>
      <c r="CX7" s="33" t="str">
        <f ca="true">+IF(OFFSET('Sanitation Data'!$E$32,0,10*ROW('Sanitation Data'!E1))="","",OFFSET('Sanitation Data'!$E$32,0,10*ROW('Sanitation Data'!E1)))</f>
        <v/>
      </c>
      <c r="CY7" s="33" t="str">
        <f ca="true">+IF(OFFSET('Sanitation Data'!$E$33,0,10*ROW('Sanitation Data'!E1))="","",OFFSET('Sanitation Data'!$E$33,0,10*ROW('Sanitation Data'!E1)))</f>
        <v/>
      </c>
      <c r="CZ7" s="33" t="str">
        <f ca="true">+IF(OFFSET('Sanitation Data'!$F$29,0,10*ROW('Sanitation Data'!F1))="","",OFFSET('Sanitation Data'!$F$29,0,10*ROW('Sanitation Data'!F1)))</f>
        <v>Yes</v>
      </c>
      <c r="DA7" s="33" t="str">
        <f ca="true">+IF(OFFSET('Sanitation Data'!$F$30,0,10*ROW('Sanitation Data'!F1))="","",OFFSET('Sanitation Data'!$F$30,0,10*ROW('Sanitation Data'!F1)))</f>
        <v>Yes</v>
      </c>
      <c r="DB7" s="33" t="str">
        <f ca="true">+IF(OFFSET('Sanitation Data'!$F$31,0,10*ROW('Sanitation Data'!F1))="","",OFFSET('Sanitation Data'!$F$31,0,10*ROW('Sanitation Data'!F1)))</f>
        <v/>
      </c>
      <c r="DC7" s="33" t="str">
        <f ca="true">+IF(OFFSET('Sanitation Data'!$F$32,0,10*ROW('Sanitation Data'!F1))="","",OFFSET('Sanitation Data'!$F$32,0,10*ROW('Sanitation Data'!F1)))</f>
        <v/>
      </c>
      <c r="DD7" s="33" t="str">
        <f ca="true">+IF(OFFSET('Sanitation Data'!$F$33,0,10*ROW('Sanitation Data'!F1))="","",OFFSET('Sanitation Data'!$F$33,0,10*ROW('Sanitation Data'!F1)))</f>
        <v>Yes</v>
      </c>
      <c r="DE7" s="33" t="str">
        <f ca="true">+IF(OFFSET('Sanitation Data'!$G$29,0,10*ROW('Sanitation Data'!G1))="","",OFFSET('Sanitation Data'!$G$29,0,10*ROW('Sanitation Data'!G1)))</f>
        <v>Yes</v>
      </c>
      <c r="DF7" s="33" t="str">
        <f ca="true">+IF(OFFSET('Sanitation Data'!$G$30,0,10*ROW('Sanitation Data'!G1))="","",OFFSET('Sanitation Data'!$G$30,0,10*ROW('Sanitation Data'!G1)))</f>
        <v>Yes</v>
      </c>
      <c r="DG7" s="33" t="str">
        <f ca="true">+IF(OFFSET('Sanitation Data'!$G$31,0,10*ROW('Sanitation Data'!G1))="","",OFFSET('Sanitation Data'!$G$31,0,10*ROW('Sanitation Data'!G1)))</f>
        <v/>
      </c>
      <c r="DH7" s="33" t="str">
        <f ca="true">+IF(OFFSET('Sanitation Data'!$G$32,0,10*ROW('Sanitation Data'!G1))="","",OFFSET('Sanitation Data'!$G$32,0,10*ROW('Sanitation Data'!G1)))</f>
        <v/>
      </c>
      <c r="DI7" s="33" t="str">
        <f ca="true">+IF(OFFSET('Sanitation Data'!$G$33,0,10*ROW('Sanitation Data'!G1))="","",OFFSET('Sanitation Data'!$G$33,0,10*ROW('Sanitation Data'!G1)))</f>
        <v>Yes</v>
      </c>
      <c r="DJ7" s="33" t="str">
        <f ca="true">+IF(OFFSET('Sanitation Data'!$H$29,0,10*ROW('Sanitation Data'!H1))="","",OFFSET('Sanitation Data'!$H$29,0,10*ROW('Sanitation Data'!H1)))</f>
        <v>Yes</v>
      </c>
      <c r="DK7" s="33" t="str">
        <f ca="true">+IF(OFFSET('Sanitation Data'!$H$30,0,10*ROW('Sanitation Data'!H1))="","",OFFSET('Sanitation Data'!$H$30,0,10*ROW('Sanitation Data'!H1)))</f>
        <v>Yes</v>
      </c>
      <c r="DL7" s="33" t="str">
        <f ca="true">+IF(OFFSET('Sanitation Data'!$H$31,0,10*ROW('Sanitation Data'!H1))="","",OFFSET('Sanitation Data'!$H$31,0,10*ROW('Sanitation Data'!H1)))</f>
        <v/>
      </c>
      <c r="DM7" s="33" t="str">
        <f ca="true">+IF(OFFSET('Sanitation Data'!$H$32,0,10*ROW('Sanitation Data'!H1))="","",OFFSET('Sanitation Data'!$H$32,0,10*ROW('Sanitation Data'!H1)))</f>
        <v/>
      </c>
      <c r="DN7" s="33" t="str">
        <f ca="true">+IF(OFFSET('Sanitation Data'!$H$33,0,10*ROW('Sanitation Data'!H1))="","",OFFSET('Sanitation Data'!$H$33,0,10*ROW('Sanitation Data'!H1)))</f>
        <v>Yes</v>
      </c>
      <c r="DO7" s="33" t="str">
        <f ca="true">+IF(OFFSET('Hygiene Data'!$C$12,0,10*ROW('Hygiene Data'!C1))="","",OFFSET('Hygiene Data'!$C$12,0,10*ROW('Hygiene Data'!C1)))</f>
        <v>Yes</v>
      </c>
      <c r="DP7" s="33" t="str">
        <f ca="true">+IF(OFFSET('Hygiene Data'!$C$13,0,10*ROW('Hygiene Data'!C1))="","",OFFSET('Hygiene Data'!$C$13,0,10*ROW('Hygiene Data'!C1)))</f>
        <v>Yes</v>
      </c>
      <c r="DQ7" s="33" t="str">
        <f ca="true">+IF(OFFSET('Hygiene Data'!$C$14,0,10*ROW('Hygiene Data'!C1))="","",OFFSET('Hygiene Data'!$C$14,0,10*ROW('Hygiene Data'!C1)))</f>
        <v>Yes</v>
      </c>
      <c r="DR7" s="33" t="str">
        <f ca="true">+IF(OFFSET('Hygiene Data'!$D$12,0,10*ROW('Hygiene Data'!D1))="","",OFFSET('Hygiene Data'!$D$12,0,10*ROW('Hygiene Data'!D1)))</f>
        <v/>
      </c>
      <c r="DS7" s="33" t="str">
        <f ca="true">+IF(OFFSET('Hygiene Data'!$D$13,0,10*ROW('Hygiene Data'!D1))="","",OFFSET('Hygiene Data'!$D$13,0,10*ROW('Hygiene Data'!D1)))</f>
        <v/>
      </c>
      <c r="DT7" s="33" t="str">
        <f ca="true">+IF(OFFSET('Hygiene Data'!$D$14,0,10*ROW('Hygiene Data'!D1))="","",OFFSET('Hygiene Data'!$D$14,0,10*ROW('Hygiene Data'!D1)))</f>
        <v/>
      </c>
      <c r="DU7" s="33" t="str">
        <f ca="true">+IF(OFFSET('Hygiene Data'!$E$12,0,10*ROW('Hygiene Data'!E1))="","",OFFSET('Hygiene Data'!$E$12,0,10*ROW('Hygiene Data'!E1)))</f>
        <v/>
      </c>
      <c r="DV7" s="33" t="str">
        <f ca="true">+IF(OFFSET('Hygiene Data'!$E$13,0,10*ROW('Hygiene Data'!E1))="","",OFFSET('Hygiene Data'!$E$13,0,10*ROW('Hygiene Data'!E1)))</f>
        <v/>
      </c>
      <c r="DW7" s="33" t="str">
        <f ca="true">+IF(OFFSET('Hygiene Data'!$E$14,0,10*ROW('Hygiene Data'!E1))="","",OFFSET('Hygiene Data'!$E$14,0,10*ROW('Hygiene Data'!E1)))</f>
        <v/>
      </c>
      <c r="DX7" s="33" t="str">
        <f ca="true">+IF(OFFSET('Hygiene Data'!$F$12,0,10*ROW('Hygiene Data'!F1))="","",OFFSET('Hygiene Data'!$F$12,0,10*ROW('Hygiene Data'!F1)))</f>
        <v>Yes</v>
      </c>
      <c r="DY7" s="33" t="str">
        <f ca="true">+IF(OFFSET('Hygiene Data'!$F$13,0,10*ROW('Hygiene Data'!F1))="","",OFFSET('Hygiene Data'!$F$13,0,10*ROW('Hygiene Data'!F1)))</f>
        <v>Yes</v>
      </c>
      <c r="DZ7" s="33" t="str">
        <f ca="true">+IF(OFFSET('Hygiene Data'!$F$14,0,10*ROW('Hygiene Data'!F1))="","",OFFSET('Hygiene Data'!$F$14,0,10*ROW('Hygiene Data'!F1)))</f>
        <v>Yes</v>
      </c>
      <c r="EA7" s="33" t="str">
        <f ca="true">+IF(OFFSET('Hygiene Data'!$G$12,0,10*ROW('Hygiene Data'!G1))="","",OFFSET('Hygiene Data'!$G$12,0,10*ROW('Hygiene Data'!G1)))</f>
        <v>Yes</v>
      </c>
      <c r="EB7" s="33" t="str">
        <f ca="true">+IF(OFFSET('Hygiene Data'!$G$13,0,10*ROW('Hygiene Data'!G1))="","",OFFSET('Hygiene Data'!$G$13,0,10*ROW('Hygiene Data'!G1)))</f>
        <v>Yes</v>
      </c>
      <c r="EC7" s="33" t="str">
        <f ca="true">+IF(OFFSET('Hygiene Data'!$G$14,0,10*ROW('Hygiene Data'!G1))="","",OFFSET('Hygiene Data'!$G$14,0,10*ROW('Hygiene Data'!G1)))</f>
        <v>Yes</v>
      </c>
      <c r="ED7" s="33" t="str">
        <f ca="true">+IF(OFFSET('Hygiene Data'!$H$12,0,10*ROW('Hygiene Data'!H1))="","",OFFSET('Hygiene Data'!$H$12,0,10*ROW('Hygiene Data'!H1)))</f>
        <v>Yes</v>
      </c>
      <c r="EE7" s="33" t="str">
        <f ca="true">+IF(OFFSET('Hygiene Data'!$H$13,0,10*ROW('Hygiene Data'!H1))="","",OFFSET('Hygiene Data'!$H$13,0,10*ROW('Hygiene Data'!H1)))</f>
        <v>Yes</v>
      </c>
      <c r="EF7" s="33" t="str">
        <f ca="true">+IF(OFFSET('Hygiene Data'!$H$14,0,10*ROW('Hygiene Data'!H1))="","",OFFSET('Hygiene Data'!$H$14,0,10*ROW('Hygiene Data'!H1)))</f>
        <v>Yes</v>
      </c>
    </row>
    <row r="8" x14ac:dyDescent="0.2">
      <c r="A8" s="56" t="str">
        <f ca="true">+IF(OFFSET('Water Data'!$B$1,0,10*ROW('Water Data'!B2))="","",OFFSET('Water Data'!$B$1,0,10*ROW('Water Data'!B2)))</f>
        <v/>
      </c>
      <c r="B8" s="56" t="str">
        <f ca="true">+IF(OFFSET('Water Data'!$A$3,0,10*ROW('Water Data'!A2))="","",OFFSET('Water Data'!$A$3,0,10*ROW('Water Data'!A2)))</f>
        <v/>
      </c>
      <c r="C8" s="56" t="str">
        <f ca="true">+IF(OFFSET('Water Data'!$C$3,0,10*ROW('Water Data'!C2))="","",OFFSET('Water Data'!$C$3,0,10*ROW('Water Data'!C2)))</f>
        <v/>
      </c>
      <c r="D8" s="244"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4"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4"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4"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4"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4"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4"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4"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4"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4"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4"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4"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4"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4"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4"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4"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4"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4"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5"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5"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5"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5"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5"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5"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5"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5"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5"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5"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5"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5"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5"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5"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5"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5"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5"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5"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5"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5"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5"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5"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5"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5"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5"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5"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5"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5"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5"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5"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6"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6"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6"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6"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6"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6"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6"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6"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6"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6"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6"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6"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6"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6"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6"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6"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6"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6"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3" t="str">
        <f ca="true">+IF(OFFSET('Water Data'!$C$28,0,10*ROW('Water Data'!C2))="","",OFFSET('Water Data'!$C$28,0,10*ROW('Water Data'!C2)))</f>
        <v/>
      </c>
      <c r="BT8" s="33" t="str">
        <f ca="true">+IF(OFFSET('Water Data'!$C$29,0,10*ROW('Water Data'!C2))="","",OFFSET('Water Data'!$C$29,0,10*ROW('Water Data'!C2)))</f>
        <v/>
      </c>
      <c r="BU8" s="33" t="str">
        <f ca="true">+IF(OFFSET('Water Data'!$C$30,0,10*ROW('Water Data'!C2))="","",OFFSET('Water Data'!$C$30,0,10*ROW('Water Data'!C2)))</f>
        <v/>
      </c>
      <c r="BV8" s="33" t="str">
        <f ca="true">+IF(OFFSET('Water Data'!$D$28,0,10*ROW('Water Data'!D2))="","",OFFSET('Water Data'!$D$28,0,10*ROW('Water Data'!D2)))</f>
        <v/>
      </c>
      <c r="BW8" s="33" t="str">
        <f ca="true">+IF(OFFSET('Water Data'!$D$29,0,10*ROW('Water Data'!D2))="","",OFFSET('Water Data'!$D$29,0,10*ROW('Water Data'!D2)))</f>
        <v/>
      </c>
      <c r="BX8" s="33" t="str">
        <f ca="true">+IF(OFFSET('Water Data'!$D$30,0,10*ROW('Water Data'!D2))="","",OFFSET('Water Data'!$D$30,0,10*ROW('Water Data'!D2)))</f>
        <v/>
      </c>
      <c r="BY8" s="33" t="str">
        <f ca="true">+IF(OFFSET('Water Data'!$E$28,0,10*ROW('Water Data'!E2))="","",OFFSET('Water Data'!$E$28,0,10*ROW('Water Data'!E2)))</f>
        <v/>
      </c>
      <c r="BZ8" s="33" t="str">
        <f ca="true">+IF(OFFSET('Water Data'!$E$29,0,10*ROW('Water Data'!E2))="","",OFFSET('Water Data'!$E$29,0,10*ROW('Water Data'!E2)))</f>
        <v/>
      </c>
      <c r="CA8" s="33" t="str">
        <f ca="true">+IF(OFFSET('Water Data'!$E$30,0,10*ROW('Water Data'!E2))="","",OFFSET('Water Data'!$E$30,0,10*ROW('Water Data'!E2)))</f>
        <v/>
      </c>
      <c r="CB8" s="33" t="str">
        <f ca="true">+IF(OFFSET('Water Data'!$F$28,0,10*ROW('Water Data'!F2))="","",OFFSET('Water Data'!$F$28,0,10*ROW('Water Data'!F2)))</f>
        <v/>
      </c>
      <c r="CC8" s="33" t="str">
        <f ca="true">+IF(OFFSET('Water Data'!$F$29,0,10*ROW('Water Data'!F2))="","",OFFSET('Water Data'!$F$29,0,10*ROW('Water Data'!F2)))</f>
        <v/>
      </c>
      <c r="CD8" s="33" t="str">
        <f ca="true">+IF(OFFSET('Water Data'!$F$30,0,10*ROW('Water Data'!F2))="","",OFFSET('Water Data'!$F$30,0,10*ROW('Water Data'!F2)))</f>
        <v/>
      </c>
      <c r="CE8" s="33" t="str">
        <f ca="true">+IF(OFFSET('Water Data'!$G$28,0,10*ROW('Water Data'!G2))="","",OFFSET('Water Data'!$G$28,0,10*ROW('Water Data'!G2)))</f>
        <v/>
      </c>
      <c r="CF8" s="33" t="str">
        <f ca="true">+IF(OFFSET('Water Data'!$G$29,0,10*ROW('Water Data'!G2))="","",OFFSET('Water Data'!$G$29,0,10*ROW('Water Data'!G2)))</f>
        <v/>
      </c>
      <c r="CG8" s="33" t="str">
        <f ca="true">+IF(OFFSET('Water Data'!$G$30,0,10*ROW('Water Data'!G2))="","",OFFSET('Water Data'!$G$30,0,10*ROW('Water Data'!G2)))</f>
        <v/>
      </c>
      <c r="CH8" s="33" t="str">
        <f ca="true">+IF(OFFSET('Water Data'!$H$28,0,10*ROW('Water Data'!H2))="","",OFFSET('Water Data'!$H$28,0,10*ROW('Water Data'!H2)))</f>
        <v/>
      </c>
      <c r="CI8" s="33" t="str">
        <f ca="true">+IF(OFFSET('Water Data'!$H$29,0,10*ROW('Water Data'!H2))="","",OFFSET('Water Data'!$H$29,0,10*ROW('Water Data'!H2)))</f>
        <v/>
      </c>
      <c r="CJ8" s="33" t="str">
        <f ca="true">+IF(OFFSET('Water Data'!$H$30,0,10*ROW('Water Data'!H2))="","",OFFSET('Water Data'!$H$30,0,10*ROW('Water Data'!H2)))</f>
        <v/>
      </c>
      <c r="CK8" s="33" t="str">
        <f ca="true">+IF(OFFSET('Sanitation Data'!$C$29,0,10*ROW('Sanitation Data'!C2))="","",OFFSET('Sanitation Data'!$C$29,0,10*ROW('Sanitation Data'!C2)))</f>
        <v/>
      </c>
      <c r="CL8" s="33" t="str">
        <f ca="true">+IF(OFFSET('Sanitation Data'!$C$30,0,10*ROW('Sanitation Data'!C2))="","",OFFSET('Sanitation Data'!$C$30,0,10*ROW('Sanitation Data'!C2)))</f>
        <v/>
      </c>
      <c r="CM8" s="33" t="str">
        <f ca="true">+IF(OFFSET('Sanitation Data'!$C$31,0,10*ROW('Sanitation Data'!C2))="","",OFFSET('Sanitation Data'!$C$31,0,10*ROW('Sanitation Data'!C2)))</f>
        <v/>
      </c>
      <c r="CN8" s="33" t="str">
        <f ca="true">+IF(OFFSET('Sanitation Data'!$C$32,0,10*ROW('Sanitation Data'!C2))="","",OFFSET('Sanitation Data'!$C$32,0,10*ROW('Sanitation Data'!C2)))</f>
        <v/>
      </c>
      <c r="CO8" s="33" t="str">
        <f ca="true">+IF(OFFSET('Sanitation Data'!$C$33,0,10*ROW('Sanitation Data'!C2))="","",OFFSET('Sanitation Data'!$C$33,0,10*ROW('Sanitation Data'!C2)))</f>
        <v/>
      </c>
      <c r="CP8" s="33" t="str">
        <f ca="true">+IF(OFFSET('Sanitation Data'!$D$29,0,10*ROW('Sanitation Data'!D2))="","",OFFSET('Sanitation Data'!$D$29,0,10*ROW('Sanitation Data'!D2)))</f>
        <v/>
      </c>
      <c r="CQ8" s="33" t="str">
        <f ca="true">+IF(OFFSET('Sanitation Data'!$D$30,0,10*ROW('Sanitation Data'!D2))="","",OFFSET('Sanitation Data'!$D$30,0,10*ROW('Sanitation Data'!D2)))</f>
        <v/>
      </c>
      <c r="CR8" s="33" t="str">
        <f ca="true">+IF(OFFSET('Sanitation Data'!$D$31,0,10*ROW('Sanitation Data'!D2))="","",OFFSET('Sanitation Data'!$D$31,0,10*ROW('Sanitation Data'!D2)))</f>
        <v/>
      </c>
      <c r="CS8" s="33" t="str">
        <f ca="true">+IF(OFFSET('Sanitation Data'!$D$32,0,10*ROW('Sanitation Data'!D2))="","",OFFSET('Sanitation Data'!$D$32,0,10*ROW('Sanitation Data'!D2)))</f>
        <v/>
      </c>
      <c r="CT8" s="33" t="str">
        <f ca="true">+IF(OFFSET('Sanitation Data'!$D$33,0,10*ROW('Sanitation Data'!D2))="","",OFFSET('Sanitation Data'!$D$33,0,10*ROW('Sanitation Data'!D2)))</f>
        <v/>
      </c>
      <c r="CU8" s="33" t="str">
        <f ca="true">+IF(OFFSET('Sanitation Data'!$E$29,0,10*ROW('Sanitation Data'!E2))="","",OFFSET('Sanitation Data'!$E$29,0,10*ROW('Sanitation Data'!E2)))</f>
        <v/>
      </c>
      <c r="CV8" s="33" t="str">
        <f ca="true">+IF(OFFSET('Sanitation Data'!$E$30,0,10*ROW('Sanitation Data'!E2))="","",OFFSET('Sanitation Data'!$E$30,0,10*ROW('Sanitation Data'!E2)))</f>
        <v/>
      </c>
      <c r="CW8" s="33" t="str">
        <f ca="true">+IF(OFFSET('Sanitation Data'!$E$31,0,10*ROW('Sanitation Data'!E2))="","",OFFSET('Sanitation Data'!$E$31,0,10*ROW('Sanitation Data'!E2)))</f>
        <v/>
      </c>
      <c r="CX8" s="33" t="str">
        <f ca="true">+IF(OFFSET('Sanitation Data'!$E$32,0,10*ROW('Sanitation Data'!E2))="","",OFFSET('Sanitation Data'!$E$32,0,10*ROW('Sanitation Data'!E2)))</f>
        <v/>
      </c>
      <c r="CY8" s="33" t="str">
        <f ca="true">+IF(OFFSET('Sanitation Data'!$E$33,0,10*ROW('Sanitation Data'!E2))="","",OFFSET('Sanitation Data'!$E$33,0,10*ROW('Sanitation Data'!E2)))</f>
        <v/>
      </c>
      <c r="CZ8" s="33" t="str">
        <f ca="true">+IF(OFFSET('Sanitation Data'!$F$29,0,10*ROW('Sanitation Data'!F2))="","",OFFSET('Sanitation Data'!$F$29,0,10*ROW('Sanitation Data'!F2)))</f>
        <v/>
      </c>
      <c r="DA8" s="33" t="str">
        <f ca="true">+IF(OFFSET('Sanitation Data'!$F$30,0,10*ROW('Sanitation Data'!F2))="","",OFFSET('Sanitation Data'!$F$30,0,10*ROW('Sanitation Data'!F2)))</f>
        <v/>
      </c>
      <c r="DB8" s="33" t="str">
        <f ca="true">+IF(OFFSET('Sanitation Data'!$F$31,0,10*ROW('Sanitation Data'!F2))="","",OFFSET('Sanitation Data'!$F$31,0,10*ROW('Sanitation Data'!F2)))</f>
        <v/>
      </c>
      <c r="DC8" s="33" t="str">
        <f ca="true">+IF(OFFSET('Sanitation Data'!$F$32,0,10*ROW('Sanitation Data'!F2))="","",OFFSET('Sanitation Data'!$F$32,0,10*ROW('Sanitation Data'!F2)))</f>
        <v/>
      </c>
      <c r="DD8" s="33" t="str">
        <f ca="true">+IF(OFFSET('Sanitation Data'!$F$33,0,10*ROW('Sanitation Data'!F2))="","",OFFSET('Sanitation Data'!$F$33,0,10*ROW('Sanitation Data'!F2)))</f>
        <v/>
      </c>
      <c r="DE8" s="33" t="str">
        <f ca="true">+IF(OFFSET('Sanitation Data'!$G$29,0,10*ROW('Sanitation Data'!G2))="","",OFFSET('Sanitation Data'!$G$29,0,10*ROW('Sanitation Data'!G2)))</f>
        <v/>
      </c>
      <c r="DF8" s="33" t="str">
        <f ca="true">+IF(OFFSET('Sanitation Data'!$G$30,0,10*ROW('Sanitation Data'!G2))="","",OFFSET('Sanitation Data'!$G$30,0,10*ROW('Sanitation Data'!G2)))</f>
        <v/>
      </c>
      <c r="DG8" s="33" t="str">
        <f ca="true">+IF(OFFSET('Sanitation Data'!$G$31,0,10*ROW('Sanitation Data'!G2))="","",OFFSET('Sanitation Data'!$G$31,0,10*ROW('Sanitation Data'!G2)))</f>
        <v/>
      </c>
      <c r="DH8" s="33" t="str">
        <f ca="true">+IF(OFFSET('Sanitation Data'!$G$32,0,10*ROW('Sanitation Data'!G2))="","",OFFSET('Sanitation Data'!$G$32,0,10*ROW('Sanitation Data'!G2)))</f>
        <v/>
      </c>
      <c r="DI8" s="33" t="str">
        <f ca="true">+IF(OFFSET('Sanitation Data'!$G$33,0,10*ROW('Sanitation Data'!G2))="","",OFFSET('Sanitation Data'!$G$33,0,10*ROW('Sanitation Data'!G2)))</f>
        <v/>
      </c>
      <c r="DJ8" s="33" t="str">
        <f ca="true">+IF(OFFSET('Sanitation Data'!$H$29,0,10*ROW('Sanitation Data'!H2))="","",OFFSET('Sanitation Data'!$H$29,0,10*ROW('Sanitation Data'!H2)))</f>
        <v/>
      </c>
      <c r="DK8" s="33" t="str">
        <f ca="true">+IF(OFFSET('Sanitation Data'!$H$30,0,10*ROW('Sanitation Data'!H2))="","",OFFSET('Sanitation Data'!$H$30,0,10*ROW('Sanitation Data'!H2)))</f>
        <v/>
      </c>
      <c r="DL8" s="33" t="str">
        <f ca="true">+IF(OFFSET('Sanitation Data'!$H$31,0,10*ROW('Sanitation Data'!H2))="","",OFFSET('Sanitation Data'!$H$31,0,10*ROW('Sanitation Data'!H2)))</f>
        <v/>
      </c>
      <c r="DM8" s="33" t="str">
        <f ca="true">+IF(OFFSET('Sanitation Data'!$H$32,0,10*ROW('Sanitation Data'!H2))="","",OFFSET('Sanitation Data'!$H$32,0,10*ROW('Sanitation Data'!H2)))</f>
        <v/>
      </c>
      <c r="DN8" s="33" t="str">
        <f ca="true">+IF(OFFSET('Sanitation Data'!$H$33,0,10*ROW('Sanitation Data'!H2))="","",OFFSET('Sanitation Data'!$H$33,0,10*ROW('Sanitation Data'!H2)))</f>
        <v/>
      </c>
      <c r="DO8" s="33" t="str">
        <f ca="true">+IF(OFFSET('Hygiene Data'!$C$12,0,10*ROW('Hygiene Data'!C2))="","",OFFSET('Hygiene Data'!$C$12,0,10*ROW('Hygiene Data'!C2)))</f>
        <v/>
      </c>
      <c r="DP8" s="33" t="str">
        <f ca="true">+IF(OFFSET('Hygiene Data'!$C$13,0,10*ROW('Hygiene Data'!C2))="","",OFFSET('Hygiene Data'!$C$13,0,10*ROW('Hygiene Data'!C2)))</f>
        <v/>
      </c>
      <c r="DQ8" s="33" t="str">
        <f ca="true">+IF(OFFSET('Hygiene Data'!$C$14,0,10*ROW('Hygiene Data'!C2))="","",OFFSET('Hygiene Data'!$C$14,0,10*ROW('Hygiene Data'!C2)))</f>
        <v/>
      </c>
      <c r="DR8" s="33" t="str">
        <f ca="true">+IF(OFFSET('Hygiene Data'!$D$12,0,10*ROW('Hygiene Data'!D2))="","",OFFSET('Hygiene Data'!$D$12,0,10*ROW('Hygiene Data'!D2)))</f>
        <v/>
      </c>
      <c r="DS8" s="33" t="str">
        <f ca="true">+IF(OFFSET('Hygiene Data'!$D$13,0,10*ROW('Hygiene Data'!D2))="","",OFFSET('Hygiene Data'!$D$13,0,10*ROW('Hygiene Data'!D2)))</f>
        <v/>
      </c>
      <c r="DT8" s="33" t="str">
        <f ca="true">+IF(OFFSET('Hygiene Data'!$D$14,0,10*ROW('Hygiene Data'!D2))="","",OFFSET('Hygiene Data'!$D$14,0,10*ROW('Hygiene Data'!D2)))</f>
        <v/>
      </c>
      <c r="DU8" s="33" t="str">
        <f ca="true">+IF(OFFSET('Hygiene Data'!$E$12,0,10*ROW('Hygiene Data'!E2))="","",OFFSET('Hygiene Data'!$E$12,0,10*ROW('Hygiene Data'!E2)))</f>
        <v/>
      </c>
      <c r="DV8" s="33" t="str">
        <f ca="true">+IF(OFFSET('Hygiene Data'!$E$13,0,10*ROW('Hygiene Data'!E2))="","",OFFSET('Hygiene Data'!$E$13,0,10*ROW('Hygiene Data'!E2)))</f>
        <v/>
      </c>
      <c r="DW8" s="33" t="str">
        <f ca="true">+IF(OFFSET('Hygiene Data'!$E$14,0,10*ROW('Hygiene Data'!E2))="","",OFFSET('Hygiene Data'!$E$14,0,10*ROW('Hygiene Data'!E2)))</f>
        <v/>
      </c>
      <c r="DX8" s="33" t="str">
        <f ca="true">+IF(OFFSET('Hygiene Data'!$F$12,0,10*ROW('Hygiene Data'!F2))="","",OFFSET('Hygiene Data'!$F$12,0,10*ROW('Hygiene Data'!F2)))</f>
        <v/>
      </c>
      <c r="DY8" s="33" t="str">
        <f ca="true">+IF(OFFSET('Hygiene Data'!$F$13,0,10*ROW('Hygiene Data'!F2))="","",OFFSET('Hygiene Data'!$F$13,0,10*ROW('Hygiene Data'!F2)))</f>
        <v/>
      </c>
      <c r="DZ8" s="33" t="str">
        <f ca="true">+IF(OFFSET('Hygiene Data'!$F$14,0,10*ROW('Hygiene Data'!F2))="","",OFFSET('Hygiene Data'!$F$14,0,10*ROW('Hygiene Data'!F2)))</f>
        <v/>
      </c>
      <c r="EA8" s="33" t="str">
        <f ca="true">+IF(OFFSET('Hygiene Data'!$G$12,0,10*ROW('Hygiene Data'!G2))="","",OFFSET('Hygiene Data'!$G$12,0,10*ROW('Hygiene Data'!G2)))</f>
        <v/>
      </c>
      <c r="EB8" s="33" t="str">
        <f ca="true">+IF(OFFSET('Hygiene Data'!$G$13,0,10*ROW('Hygiene Data'!G2))="","",OFFSET('Hygiene Data'!$G$13,0,10*ROW('Hygiene Data'!G2)))</f>
        <v/>
      </c>
      <c r="EC8" s="33" t="str">
        <f ca="true">+IF(OFFSET('Hygiene Data'!$G$14,0,10*ROW('Hygiene Data'!G2))="","",OFFSET('Hygiene Data'!$G$14,0,10*ROW('Hygiene Data'!G2)))</f>
        <v/>
      </c>
      <c r="ED8" s="33" t="str">
        <f ca="true">+IF(OFFSET('Hygiene Data'!$H$12,0,10*ROW('Hygiene Data'!H2))="","",OFFSET('Hygiene Data'!$H$12,0,10*ROW('Hygiene Data'!H2)))</f>
        <v/>
      </c>
      <c r="EE8" s="33" t="str">
        <f ca="true">+IF(OFFSET('Hygiene Data'!$H$13,0,10*ROW('Hygiene Data'!H2))="","",OFFSET('Hygiene Data'!$H$13,0,10*ROW('Hygiene Data'!H2)))</f>
        <v/>
      </c>
      <c r="EF8" s="33" t="str">
        <f ca="true">+IF(OFFSET('Hygiene Data'!$H$14,0,10*ROW('Hygiene Data'!H2))="","",OFFSET('Hygiene Data'!$H$14,0,10*ROW('Hygiene Data'!H2)))</f>
        <v/>
      </c>
    </row>
    <row r="9" x14ac:dyDescent="0.2">
      <c r="A9" s="56" t="str">
        <f ca="true">+IF(OFFSET('Water Data'!$B$1,0,10*ROW('Water Data'!B3))="","",OFFSET('Water Data'!$B$1,0,10*ROW('Water Data'!B3)))</f>
        <v/>
      </c>
      <c r="B9" s="56" t="str">
        <f ca="true">+IF(OFFSET('Water Data'!$A$3,0,10*ROW('Water Data'!A3))="","",OFFSET('Water Data'!$A$3,0,10*ROW('Water Data'!A3)))</f>
        <v/>
      </c>
      <c r="C9" s="56" t="str">
        <f ca="true">+IF(OFFSET('Water Data'!$C$3,0,10*ROW('Water Data'!C3))="","",OFFSET('Water Data'!$C$3,0,10*ROW('Water Data'!C3)))</f>
        <v/>
      </c>
      <c r="D9" s="244"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4"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4"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4"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4"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4"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4"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4"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4"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4"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4"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4"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4"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4"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4"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4"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4"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4"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5"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5"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5"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5"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5"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5"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5"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5"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5"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5"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5"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5"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5"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5"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5"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5"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5"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5"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5"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5"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5"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5"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5"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5"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5"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5"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5"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5"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5"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5"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6"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6"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6"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6"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6"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6"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6"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6"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6"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6"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6"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6"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6"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6"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6"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6"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6"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6"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3" t="str">
        <f ca="true">+IF(OFFSET('Water Data'!$C$28,0,10*ROW('Water Data'!C3))="","",OFFSET('Water Data'!$C$28,0,10*ROW('Water Data'!C3)))</f>
        <v/>
      </c>
      <c r="BT9" s="33" t="str">
        <f ca="true">+IF(OFFSET('Water Data'!$C$29,0,10*ROW('Water Data'!C3))="","",OFFSET('Water Data'!$C$29,0,10*ROW('Water Data'!C3)))</f>
        <v/>
      </c>
      <c r="BU9" s="33" t="str">
        <f ca="true">+IF(OFFSET('Water Data'!$C$30,0,10*ROW('Water Data'!C3))="","",OFFSET('Water Data'!$C$30,0,10*ROW('Water Data'!C3)))</f>
        <v/>
      </c>
      <c r="BV9" s="33" t="str">
        <f ca="true">+IF(OFFSET('Water Data'!$D$28,0,10*ROW('Water Data'!D3))="","",OFFSET('Water Data'!$D$28,0,10*ROW('Water Data'!D3)))</f>
        <v/>
      </c>
      <c r="BW9" s="33" t="str">
        <f ca="true">+IF(OFFSET('Water Data'!$D$29,0,10*ROW('Water Data'!D3))="","",OFFSET('Water Data'!$D$29,0,10*ROW('Water Data'!D3)))</f>
        <v/>
      </c>
      <c r="BX9" s="33" t="str">
        <f ca="true">+IF(OFFSET('Water Data'!$D$30,0,10*ROW('Water Data'!D3))="","",OFFSET('Water Data'!$D$30,0,10*ROW('Water Data'!D3)))</f>
        <v/>
      </c>
      <c r="BY9" s="33" t="str">
        <f ca="true">+IF(OFFSET('Water Data'!$E$28,0,10*ROW('Water Data'!E3))="","",OFFSET('Water Data'!$E$28,0,10*ROW('Water Data'!E3)))</f>
        <v/>
      </c>
      <c r="BZ9" s="33" t="str">
        <f ca="true">+IF(OFFSET('Water Data'!$E$29,0,10*ROW('Water Data'!E3))="","",OFFSET('Water Data'!$E$29,0,10*ROW('Water Data'!E3)))</f>
        <v/>
      </c>
      <c r="CA9" s="33" t="str">
        <f ca="true">+IF(OFFSET('Water Data'!$E$30,0,10*ROW('Water Data'!E3))="","",OFFSET('Water Data'!$E$30,0,10*ROW('Water Data'!E3)))</f>
        <v/>
      </c>
      <c r="CB9" s="33" t="str">
        <f ca="true">+IF(OFFSET('Water Data'!$F$28,0,10*ROW('Water Data'!F3))="","",OFFSET('Water Data'!$F$28,0,10*ROW('Water Data'!F3)))</f>
        <v/>
      </c>
      <c r="CC9" s="33" t="str">
        <f ca="true">+IF(OFFSET('Water Data'!$F$29,0,10*ROW('Water Data'!F3))="","",OFFSET('Water Data'!$F$29,0,10*ROW('Water Data'!F3)))</f>
        <v/>
      </c>
      <c r="CD9" s="33" t="str">
        <f ca="true">+IF(OFFSET('Water Data'!$F$30,0,10*ROW('Water Data'!F3))="","",OFFSET('Water Data'!$F$30,0,10*ROW('Water Data'!F3)))</f>
        <v/>
      </c>
      <c r="CE9" s="33" t="str">
        <f ca="true">+IF(OFFSET('Water Data'!$G$28,0,10*ROW('Water Data'!G3))="","",OFFSET('Water Data'!$G$28,0,10*ROW('Water Data'!G3)))</f>
        <v/>
      </c>
      <c r="CF9" s="33" t="str">
        <f ca="true">+IF(OFFSET('Water Data'!$G$29,0,10*ROW('Water Data'!G3))="","",OFFSET('Water Data'!$G$29,0,10*ROW('Water Data'!G3)))</f>
        <v/>
      </c>
      <c r="CG9" s="33" t="str">
        <f ca="true">+IF(OFFSET('Water Data'!$G$30,0,10*ROW('Water Data'!G3))="","",OFFSET('Water Data'!$G$30,0,10*ROW('Water Data'!G3)))</f>
        <v/>
      </c>
      <c r="CH9" s="33" t="str">
        <f ca="true">+IF(OFFSET('Water Data'!$H$28,0,10*ROW('Water Data'!H3))="","",OFFSET('Water Data'!$H$28,0,10*ROW('Water Data'!H3)))</f>
        <v/>
      </c>
      <c r="CI9" s="33" t="str">
        <f ca="true">+IF(OFFSET('Water Data'!$H$29,0,10*ROW('Water Data'!H3))="","",OFFSET('Water Data'!$H$29,0,10*ROW('Water Data'!H3)))</f>
        <v/>
      </c>
      <c r="CJ9" s="33" t="str">
        <f ca="true">+IF(OFFSET('Water Data'!$H$30,0,10*ROW('Water Data'!H3))="","",OFFSET('Water Data'!$H$30,0,10*ROW('Water Data'!H3)))</f>
        <v/>
      </c>
      <c r="CK9" s="33" t="str">
        <f ca="true">+IF(OFFSET('Sanitation Data'!$C$29,0,10*ROW('Sanitation Data'!C3))="","",OFFSET('Sanitation Data'!$C$29,0,10*ROW('Sanitation Data'!C3)))</f>
        <v/>
      </c>
      <c r="CL9" s="33" t="str">
        <f ca="true">+IF(OFFSET('Sanitation Data'!$C$30,0,10*ROW('Sanitation Data'!C3))="","",OFFSET('Sanitation Data'!$C$30,0,10*ROW('Sanitation Data'!C3)))</f>
        <v/>
      </c>
      <c r="CM9" s="33" t="str">
        <f ca="true">+IF(OFFSET('Sanitation Data'!$C$31,0,10*ROW('Sanitation Data'!C3))="","",OFFSET('Sanitation Data'!$C$31,0,10*ROW('Sanitation Data'!C3)))</f>
        <v/>
      </c>
      <c r="CN9" s="33" t="str">
        <f ca="true">+IF(OFFSET('Sanitation Data'!$C$32,0,10*ROW('Sanitation Data'!C3))="","",OFFSET('Sanitation Data'!$C$32,0,10*ROW('Sanitation Data'!C3)))</f>
        <v/>
      </c>
      <c r="CO9" s="33" t="str">
        <f ca="true">+IF(OFFSET('Sanitation Data'!$C$33,0,10*ROW('Sanitation Data'!C3))="","",OFFSET('Sanitation Data'!$C$33,0,10*ROW('Sanitation Data'!C3)))</f>
        <v/>
      </c>
      <c r="CP9" s="33" t="str">
        <f ca="true">+IF(OFFSET('Sanitation Data'!$D$29,0,10*ROW('Sanitation Data'!D3))="","",OFFSET('Sanitation Data'!$D$29,0,10*ROW('Sanitation Data'!D3)))</f>
        <v/>
      </c>
      <c r="CQ9" s="33" t="str">
        <f ca="true">+IF(OFFSET('Sanitation Data'!$D$30,0,10*ROW('Sanitation Data'!D3))="","",OFFSET('Sanitation Data'!$D$30,0,10*ROW('Sanitation Data'!D3)))</f>
        <v/>
      </c>
      <c r="CR9" s="33" t="str">
        <f ca="true">+IF(OFFSET('Sanitation Data'!$D$31,0,10*ROW('Sanitation Data'!D3))="","",OFFSET('Sanitation Data'!$D$31,0,10*ROW('Sanitation Data'!D3)))</f>
        <v/>
      </c>
      <c r="CS9" s="33" t="str">
        <f ca="true">+IF(OFFSET('Sanitation Data'!$D$32,0,10*ROW('Sanitation Data'!D3))="","",OFFSET('Sanitation Data'!$D$32,0,10*ROW('Sanitation Data'!D3)))</f>
        <v/>
      </c>
      <c r="CT9" s="33" t="str">
        <f ca="true">+IF(OFFSET('Sanitation Data'!$D$33,0,10*ROW('Sanitation Data'!D3))="","",OFFSET('Sanitation Data'!$D$33,0,10*ROW('Sanitation Data'!D3)))</f>
        <v/>
      </c>
      <c r="CU9" s="33" t="str">
        <f ca="true">+IF(OFFSET('Sanitation Data'!$E$29,0,10*ROW('Sanitation Data'!E3))="","",OFFSET('Sanitation Data'!$E$29,0,10*ROW('Sanitation Data'!E3)))</f>
        <v/>
      </c>
      <c r="CV9" s="33" t="str">
        <f ca="true">+IF(OFFSET('Sanitation Data'!$E$30,0,10*ROW('Sanitation Data'!E3))="","",OFFSET('Sanitation Data'!$E$30,0,10*ROW('Sanitation Data'!E3)))</f>
        <v/>
      </c>
      <c r="CW9" s="33" t="str">
        <f ca="true">+IF(OFFSET('Sanitation Data'!$E$31,0,10*ROW('Sanitation Data'!E3))="","",OFFSET('Sanitation Data'!$E$31,0,10*ROW('Sanitation Data'!E3)))</f>
        <v/>
      </c>
      <c r="CX9" s="33" t="str">
        <f ca="true">+IF(OFFSET('Sanitation Data'!$E$32,0,10*ROW('Sanitation Data'!E3))="","",OFFSET('Sanitation Data'!$E$32,0,10*ROW('Sanitation Data'!E3)))</f>
        <v/>
      </c>
      <c r="CY9" s="33" t="str">
        <f ca="true">+IF(OFFSET('Sanitation Data'!$E$33,0,10*ROW('Sanitation Data'!E3))="","",OFFSET('Sanitation Data'!$E$33,0,10*ROW('Sanitation Data'!E3)))</f>
        <v/>
      </c>
      <c r="CZ9" s="33" t="str">
        <f ca="true">+IF(OFFSET('Sanitation Data'!$F$29,0,10*ROW('Sanitation Data'!F3))="","",OFFSET('Sanitation Data'!$F$29,0,10*ROW('Sanitation Data'!F3)))</f>
        <v/>
      </c>
      <c r="DA9" s="33" t="str">
        <f ca="true">+IF(OFFSET('Sanitation Data'!$F$30,0,10*ROW('Sanitation Data'!F3))="","",OFFSET('Sanitation Data'!$F$30,0,10*ROW('Sanitation Data'!F3)))</f>
        <v/>
      </c>
      <c r="DB9" s="33" t="str">
        <f ca="true">+IF(OFFSET('Sanitation Data'!$F$31,0,10*ROW('Sanitation Data'!F3))="","",OFFSET('Sanitation Data'!$F$31,0,10*ROW('Sanitation Data'!F3)))</f>
        <v/>
      </c>
      <c r="DC9" s="33" t="str">
        <f ca="true">+IF(OFFSET('Sanitation Data'!$F$32,0,10*ROW('Sanitation Data'!F3))="","",OFFSET('Sanitation Data'!$F$32,0,10*ROW('Sanitation Data'!F3)))</f>
        <v/>
      </c>
      <c r="DD9" s="33" t="str">
        <f ca="true">+IF(OFFSET('Sanitation Data'!$F$33,0,10*ROW('Sanitation Data'!F3))="","",OFFSET('Sanitation Data'!$F$33,0,10*ROW('Sanitation Data'!F3)))</f>
        <v/>
      </c>
      <c r="DE9" s="33" t="str">
        <f ca="true">+IF(OFFSET('Sanitation Data'!$G$29,0,10*ROW('Sanitation Data'!G3))="","",OFFSET('Sanitation Data'!$G$29,0,10*ROW('Sanitation Data'!G3)))</f>
        <v/>
      </c>
      <c r="DF9" s="33" t="str">
        <f ca="true">+IF(OFFSET('Sanitation Data'!$G$30,0,10*ROW('Sanitation Data'!G3))="","",OFFSET('Sanitation Data'!$G$30,0,10*ROW('Sanitation Data'!G3)))</f>
        <v/>
      </c>
      <c r="DG9" s="33" t="str">
        <f ca="true">+IF(OFFSET('Sanitation Data'!$G$31,0,10*ROW('Sanitation Data'!G3))="","",OFFSET('Sanitation Data'!$G$31,0,10*ROW('Sanitation Data'!G3)))</f>
        <v/>
      </c>
      <c r="DH9" s="33" t="str">
        <f ca="true">+IF(OFFSET('Sanitation Data'!$G$32,0,10*ROW('Sanitation Data'!G3))="","",OFFSET('Sanitation Data'!$G$32,0,10*ROW('Sanitation Data'!G3)))</f>
        <v/>
      </c>
      <c r="DI9" s="33" t="str">
        <f ca="true">+IF(OFFSET('Sanitation Data'!$G$33,0,10*ROW('Sanitation Data'!G3))="","",OFFSET('Sanitation Data'!$G$33,0,10*ROW('Sanitation Data'!G3)))</f>
        <v/>
      </c>
      <c r="DJ9" s="33" t="str">
        <f ca="true">+IF(OFFSET('Sanitation Data'!$H$29,0,10*ROW('Sanitation Data'!H3))="","",OFFSET('Sanitation Data'!$H$29,0,10*ROW('Sanitation Data'!H3)))</f>
        <v/>
      </c>
      <c r="DK9" s="33" t="str">
        <f ca="true">+IF(OFFSET('Sanitation Data'!$H$30,0,10*ROW('Sanitation Data'!H3))="","",OFFSET('Sanitation Data'!$H$30,0,10*ROW('Sanitation Data'!H3)))</f>
        <v/>
      </c>
      <c r="DL9" s="33" t="str">
        <f ca="true">+IF(OFFSET('Sanitation Data'!$H$31,0,10*ROW('Sanitation Data'!H3))="","",OFFSET('Sanitation Data'!$H$31,0,10*ROW('Sanitation Data'!H3)))</f>
        <v/>
      </c>
      <c r="DM9" s="33" t="str">
        <f ca="true">+IF(OFFSET('Sanitation Data'!$H$32,0,10*ROW('Sanitation Data'!H3))="","",OFFSET('Sanitation Data'!$H$32,0,10*ROW('Sanitation Data'!H3)))</f>
        <v/>
      </c>
      <c r="DN9" s="33" t="str">
        <f ca="true">+IF(OFFSET('Sanitation Data'!$H$33,0,10*ROW('Sanitation Data'!H3))="","",OFFSET('Sanitation Data'!$H$33,0,10*ROW('Sanitation Data'!H3)))</f>
        <v/>
      </c>
      <c r="DO9" s="33" t="str">
        <f ca="true">+IF(OFFSET('Hygiene Data'!$C$12,0,10*ROW('Hygiene Data'!C3))="","",OFFSET('Hygiene Data'!$C$12,0,10*ROW('Hygiene Data'!C3)))</f>
        <v/>
      </c>
      <c r="DP9" s="33" t="str">
        <f ca="true">+IF(OFFSET('Hygiene Data'!$C$13,0,10*ROW('Hygiene Data'!C3))="","",OFFSET('Hygiene Data'!$C$13,0,10*ROW('Hygiene Data'!C3)))</f>
        <v/>
      </c>
      <c r="DQ9" s="33" t="str">
        <f ca="true">+IF(OFFSET('Hygiene Data'!$C$14,0,10*ROW('Hygiene Data'!C3))="","",OFFSET('Hygiene Data'!$C$14,0,10*ROW('Hygiene Data'!C3)))</f>
        <v/>
      </c>
      <c r="DR9" s="33" t="str">
        <f ca="true">+IF(OFFSET('Hygiene Data'!$D$12,0,10*ROW('Hygiene Data'!D3))="","",OFFSET('Hygiene Data'!$D$12,0,10*ROW('Hygiene Data'!D3)))</f>
        <v/>
      </c>
      <c r="DS9" s="33" t="str">
        <f ca="true">+IF(OFFSET('Hygiene Data'!$D$13,0,10*ROW('Hygiene Data'!D3))="","",OFFSET('Hygiene Data'!$D$13,0,10*ROW('Hygiene Data'!D3)))</f>
        <v/>
      </c>
      <c r="DT9" s="33" t="str">
        <f ca="true">+IF(OFFSET('Hygiene Data'!$D$14,0,10*ROW('Hygiene Data'!D3))="","",OFFSET('Hygiene Data'!$D$14,0,10*ROW('Hygiene Data'!D3)))</f>
        <v/>
      </c>
      <c r="DU9" s="33" t="str">
        <f ca="true">+IF(OFFSET('Hygiene Data'!$E$12,0,10*ROW('Hygiene Data'!E3))="","",OFFSET('Hygiene Data'!$E$12,0,10*ROW('Hygiene Data'!E3)))</f>
        <v/>
      </c>
      <c r="DV9" s="33" t="str">
        <f ca="true">+IF(OFFSET('Hygiene Data'!$E$13,0,10*ROW('Hygiene Data'!E3))="","",OFFSET('Hygiene Data'!$E$13,0,10*ROW('Hygiene Data'!E3)))</f>
        <v/>
      </c>
      <c r="DW9" s="33" t="str">
        <f ca="true">+IF(OFFSET('Hygiene Data'!$E$14,0,10*ROW('Hygiene Data'!E3))="","",OFFSET('Hygiene Data'!$E$14,0,10*ROW('Hygiene Data'!E3)))</f>
        <v/>
      </c>
      <c r="DX9" s="33" t="str">
        <f ca="true">+IF(OFFSET('Hygiene Data'!$F$12,0,10*ROW('Hygiene Data'!F3))="","",OFFSET('Hygiene Data'!$F$12,0,10*ROW('Hygiene Data'!F3)))</f>
        <v/>
      </c>
      <c r="DY9" s="33" t="str">
        <f ca="true">+IF(OFFSET('Hygiene Data'!$F$13,0,10*ROW('Hygiene Data'!F3))="","",OFFSET('Hygiene Data'!$F$13,0,10*ROW('Hygiene Data'!F3)))</f>
        <v/>
      </c>
      <c r="DZ9" s="33" t="str">
        <f ca="true">+IF(OFFSET('Hygiene Data'!$F$14,0,10*ROW('Hygiene Data'!F3))="","",OFFSET('Hygiene Data'!$F$14,0,10*ROW('Hygiene Data'!F3)))</f>
        <v/>
      </c>
      <c r="EA9" s="33" t="str">
        <f ca="true">+IF(OFFSET('Hygiene Data'!$G$12,0,10*ROW('Hygiene Data'!G3))="","",OFFSET('Hygiene Data'!$G$12,0,10*ROW('Hygiene Data'!G3)))</f>
        <v/>
      </c>
      <c r="EB9" s="33" t="str">
        <f ca="true">+IF(OFFSET('Hygiene Data'!$G$13,0,10*ROW('Hygiene Data'!G3))="","",OFFSET('Hygiene Data'!$G$13,0,10*ROW('Hygiene Data'!G3)))</f>
        <v/>
      </c>
      <c r="EC9" s="33" t="str">
        <f ca="true">+IF(OFFSET('Hygiene Data'!$G$14,0,10*ROW('Hygiene Data'!G3))="","",OFFSET('Hygiene Data'!$G$14,0,10*ROW('Hygiene Data'!G3)))</f>
        <v/>
      </c>
      <c r="ED9" s="33" t="str">
        <f ca="true">+IF(OFFSET('Hygiene Data'!$H$12,0,10*ROW('Hygiene Data'!H3))="","",OFFSET('Hygiene Data'!$H$12,0,10*ROW('Hygiene Data'!H3)))</f>
        <v/>
      </c>
      <c r="EE9" s="33" t="str">
        <f ca="true">+IF(OFFSET('Hygiene Data'!$H$13,0,10*ROW('Hygiene Data'!H3))="","",OFFSET('Hygiene Data'!$H$13,0,10*ROW('Hygiene Data'!H3)))</f>
        <v/>
      </c>
      <c r="EF9" s="33" t="str">
        <f ca="true">+IF(OFFSET('Hygiene Data'!$H$14,0,10*ROW('Hygiene Data'!H3))="","",OFFSET('Hygiene Data'!$H$14,0,10*ROW('Hygiene Data'!H3)))</f>
        <v/>
      </c>
    </row>
    <row r="10" x14ac:dyDescent="0.2">
      <c r="A10" s="56" t="str">
        <f ca="true">+IF(OFFSET('Water Data'!$B$1,0,10*ROW('Water Data'!B4))="","",OFFSET('Water Data'!$B$1,0,10*ROW('Water Data'!B4)))</f>
        <v/>
      </c>
      <c r="B10" s="56" t="str">
        <f ca="true">+IF(OFFSET('Water Data'!$A$3,0,10*ROW('Water Data'!A4))="","",OFFSET('Water Data'!$A$3,0,10*ROW('Water Data'!A4)))</f>
        <v/>
      </c>
      <c r="C10" s="56" t="str">
        <f ca="true">+IF(OFFSET('Water Data'!$C$3,0,10*ROW('Water Data'!C4))="","",OFFSET('Water Data'!$C$3,0,10*ROW('Water Data'!C4)))</f>
        <v/>
      </c>
      <c r="D10" s="244"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4"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4"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4"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4"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4"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4"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4"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4"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4"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4"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4"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4"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4"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4"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4"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4"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4"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5"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5"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5"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5"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5"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5"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5"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5"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5"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5"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5"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5"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5"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5"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5"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5"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5"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5"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5"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5"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5"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5"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5"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5"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5"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5"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5"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5"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5"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5"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6"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6"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6"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6"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6"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6"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6"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6"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6"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6"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6"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6"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6"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6"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6"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6"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6"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6"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3" t="str">
        <f ca="true">+IF(OFFSET('Water Data'!$C$28,0,10*ROW('Water Data'!C4))="","",OFFSET('Water Data'!$C$28,0,10*ROW('Water Data'!C4)))</f>
        <v/>
      </c>
      <c r="BT10" s="33" t="str">
        <f ca="true">+IF(OFFSET('Water Data'!$C$29,0,10*ROW('Water Data'!C4))="","",OFFSET('Water Data'!$C$29,0,10*ROW('Water Data'!C4)))</f>
        <v/>
      </c>
      <c r="BU10" s="33" t="str">
        <f ca="true">+IF(OFFSET('Water Data'!$C$30,0,10*ROW('Water Data'!C4))="","",OFFSET('Water Data'!$C$30,0,10*ROW('Water Data'!C4)))</f>
        <v/>
      </c>
      <c r="BV10" s="33" t="str">
        <f ca="true">+IF(OFFSET('Water Data'!$D$28,0,10*ROW('Water Data'!D4))="","",OFFSET('Water Data'!$D$28,0,10*ROW('Water Data'!D4)))</f>
        <v/>
      </c>
      <c r="BW10" s="33" t="str">
        <f ca="true">+IF(OFFSET('Water Data'!$D$29,0,10*ROW('Water Data'!D4))="","",OFFSET('Water Data'!$D$29,0,10*ROW('Water Data'!D4)))</f>
        <v/>
      </c>
      <c r="BX10" s="33" t="str">
        <f ca="true">+IF(OFFSET('Water Data'!$D$30,0,10*ROW('Water Data'!D4))="","",OFFSET('Water Data'!$D$30,0,10*ROW('Water Data'!D4)))</f>
        <v/>
      </c>
      <c r="BY10" s="33" t="str">
        <f ca="true">+IF(OFFSET('Water Data'!$E$28,0,10*ROW('Water Data'!E4))="","",OFFSET('Water Data'!$E$28,0,10*ROW('Water Data'!E4)))</f>
        <v/>
      </c>
      <c r="BZ10" s="33" t="str">
        <f ca="true">+IF(OFFSET('Water Data'!$E$29,0,10*ROW('Water Data'!E4))="","",OFFSET('Water Data'!$E$29,0,10*ROW('Water Data'!E4)))</f>
        <v/>
      </c>
      <c r="CA10" s="33" t="str">
        <f ca="true">+IF(OFFSET('Water Data'!$E$30,0,10*ROW('Water Data'!E4))="","",OFFSET('Water Data'!$E$30,0,10*ROW('Water Data'!E4)))</f>
        <v/>
      </c>
      <c r="CB10" s="33" t="str">
        <f ca="true">+IF(OFFSET('Water Data'!$F$28,0,10*ROW('Water Data'!F4))="","",OFFSET('Water Data'!$F$28,0,10*ROW('Water Data'!F4)))</f>
        <v/>
      </c>
      <c r="CC10" s="33" t="str">
        <f ca="true">+IF(OFFSET('Water Data'!$F$29,0,10*ROW('Water Data'!F4))="","",OFFSET('Water Data'!$F$29,0,10*ROW('Water Data'!F4)))</f>
        <v/>
      </c>
      <c r="CD10" s="33" t="str">
        <f ca="true">+IF(OFFSET('Water Data'!$F$30,0,10*ROW('Water Data'!F4))="","",OFFSET('Water Data'!$F$30,0,10*ROW('Water Data'!F4)))</f>
        <v/>
      </c>
      <c r="CE10" s="33" t="str">
        <f ca="true">+IF(OFFSET('Water Data'!$G$28,0,10*ROW('Water Data'!G4))="","",OFFSET('Water Data'!$G$28,0,10*ROW('Water Data'!G4)))</f>
        <v/>
      </c>
      <c r="CF10" s="33" t="str">
        <f ca="true">+IF(OFFSET('Water Data'!$G$29,0,10*ROW('Water Data'!G4))="","",OFFSET('Water Data'!$G$29,0,10*ROW('Water Data'!G4)))</f>
        <v/>
      </c>
      <c r="CG10" s="33" t="str">
        <f ca="true">+IF(OFFSET('Water Data'!$G$30,0,10*ROW('Water Data'!G4))="","",OFFSET('Water Data'!$G$30,0,10*ROW('Water Data'!G4)))</f>
        <v/>
      </c>
      <c r="CH10" s="33" t="str">
        <f ca="true">+IF(OFFSET('Water Data'!$H$28,0,10*ROW('Water Data'!H4))="","",OFFSET('Water Data'!$H$28,0,10*ROW('Water Data'!H4)))</f>
        <v/>
      </c>
      <c r="CI10" s="33" t="str">
        <f ca="true">+IF(OFFSET('Water Data'!$H$29,0,10*ROW('Water Data'!H4))="","",OFFSET('Water Data'!$H$29,0,10*ROW('Water Data'!H4)))</f>
        <v/>
      </c>
      <c r="CJ10" s="33" t="str">
        <f ca="true">+IF(OFFSET('Water Data'!$H$30,0,10*ROW('Water Data'!H4))="","",OFFSET('Water Data'!$H$30,0,10*ROW('Water Data'!H4)))</f>
        <v/>
      </c>
      <c r="CK10" s="33" t="str">
        <f ca="true">+IF(OFFSET('Sanitation Data'!$C$29,0,10*ROW('Sanitation Data'!C4))="","",OFFSET('Sanitation Data'!$C$29,0,10*ROW('Sanitation Data'!C4)))</f>
        <v/>
      </c>
      <c r="CL10" s="33" t="str">
        <f ca="true">+IF(OFFSET('Sanitation Data'!$C$30,0,10*ROW('Sanitation Data'!C4))="","",OFFSET('Sanitation Data'!$C$30,0,10*ROW('Sanitation Data'!C4)))</f>
        <v/>
      </c>
      <c r="CM10" s="33" t="str">
        <f ca="true">+IF(OFFSET('Sanitation Data'!$C$31,0,10*ROW('Sanitation Data'!C4))="","",OFFSET('Sanitation Data'!$C$31,0,10*ROW('Sanitation Data'!C4)))</f>
        <v/>
      </c>
      <c r="CN10" s="33" t="str">
        <f ca="true">+IF(OFFSET('Sanitation Data'!$C$32,0,10*ROW('Sanitation Data'!C4))="","",OFFSET('Sanitation Data'!$C$32,0,10*ROW('Sanitation Data'!C4)))</f>
        <v/>
      </c>
      <c r="CO10" s="33" t="str">
        <f ca="true">+IF(OFFSET('Sanitation Data'!$C$33,0,10*ROW('Sanitation Data'!C4))="","",OFFSET('Sanitation Data'!$C$33,0,10*ROW('Sanitation Data'!C4)))</f>
        <v/>
      </c>
      <c r="CP10" s="33" t="str">
        <f ca="true">+IF(OFFSET('Sanitation Data'!$D$29,0,10*ROW('Sanitation Data'!D4))="","",OFFSET('Sanitation Data'!$D$29,0,10*ROW('Sanitation Data'!D4)))</f>
        <v/>
      </c>
      <c r="CQ10" s="33" t="str">
        <f ca="true">+IF(OFFSET('Sanitation Data'!$D$30,0,10*ROW('Sanitation Data'!D4))="","",OFFSET('Sanitation Data'!$D$30,0,10*ROW('Sanitation Data'!D4)))</f>
        <v/>
      </c>
      <c r="CR10" s="33" t="str">
        <f ca="true">+IF(OFFSET('Sanitation Data'!$D$31,0,10*ROW('Sanitation Data'!D4))="","",OFFSET('Sanitation Data'!$D$31,0,10*ROW('Sanitation Data'!D4)))</f>
        <v/>
      </c>
      <c r="CS10" s="33" t="str">
        <f ca="true">+IF(OFFSET('Sanitation Data'!$D$32,0,10*ROW('Sanitation Data'!D4))="","",OFFSET('Sanitation Data'!$D$32,0,10*ROW('Sanitation Data'!D4)))</f>
        <v/>
      </c>
      <c r="CT10" s="33" t="str">
        <f ca="true">+IF(OFFSET('Sanitation Data'!$D$33,0,10*ROW('Sanitation Data'!D4))="","",OFFSET('Sanitation Data'!$D$33,0,10*ROW('Sanitation Data'!D4)))</f>
        <v/>
      </c>
      <c r="CU10" s="33" t="str">
        <f ca="true">+IF(OFFSET('Sanitation Data'!$E$29,0,10*ROW('Sanitation Data'!E4))="","",OFFSET('Sanitation Data'!$E$29,0,10*ROW('Sanitation Data'!E4)))</f>
        <v/>
      </c>
      <c r="CV10" s="33" t="str">
        <f ca="true">+IF(OFFSET('Sanitation Data'!$E$30,0,10*ROW('Sanitation Data'!E4))="","",OFFSET('Sanitation Data'!$E$30,0,10*ROW('Sanitation Data'!E4)))</f>
        <v/>
      </c>
      <c r="CW10" s="33" t="str">
        <f ca="true">+IF(OFFSET('Sanitation Data'!$E$31,0,10*ROW('Sanitation Data'!E4))="","",OFFSET('Sanitation Data'!$E$31,0,10*ROW('Sanitation Data'!E4)))</f>
        <v/>
      </c>
      <c r="CX10" s="33" t="str">
        <f ca="true">+IF(OFFSET('Sanitation Data'!$E$32,0,10*ROW('Sanitation Data'!E4))="","",OFFSET('Sanitation Data'!$E$32,0,10*ROW('Sanitation Data'!E4)))</f>
        <v/>
      </c>
      <c r="CY10" s="33" t="str">
        <f ca="true">+IF(OFFSET('Sanitation Data'!$E$33,0,10*ROW('Sanitation Data'!E4))="","",OFFSET('Sanitation Data'!$E$33,0,10*ROW('Sanitation Data'!E4)))</f>
        <v/>
      </c>
      <c r="CZ10" s="33" t="str">
        <f ca="true">+IF(OFFSET('Sanitation Data'!$F$29,0,10*ROW('Sanitation Data'!F4))="","",OFFSET('Sanitation Data'!$F$29,0,10*ROW('Sanitation Data'!F4)))</f>
        <v/>
      </c>
      <c r="DA10" s="33" t="str">
        <f ca="true">+IF(OFFSET('Sanitation Data'!$F$30,0,10*ROW('Sanitation Data'!F4))="","",OFFSET('Sanitation Data'!$F$30,0,10*ROW('Sanitation Data'!F4)))</f>
        <v/>
      </c>
      <c r="DB10" s="33" t="str">
        <f ca="true">+IF(OFFSET('Sanitation Data'!$F$31,0,10*ROW('Sanitation Data'!F4))="","",OFFSET('Sanitation Data'!$F$31,0,10*ROW('Sanitation Data'!F4)))</f>
        <v/>
      </c>
      <c r="DC10" s="33" t="str">
        <f ca="true">+IF(OFFSET('Sanitation Data'!$F$32,0,10*ROW('Sanitation Data'!F4))="","",OFFSET('Sanitation Data'!$F$32,0,10*ROW('Sanitation Data'!F4)))</f>
        <v/>
      </c>
      <c r="DD10" s="33" t="str">
        <f ca="true">+IF(OFFSET('Sanitation Data'!$F$33,0,10*ROW('Sanitation Data'!F4))="","",OFFSET('Sanitation Data'!$F$33,0,10*ROW('Sanitation Data'!F4)))</f>
        <v/>
      </c>
      <c r="DE10" s="33" t="str">
        <f ca="true">+IF(OFFSET('Sanitation Data'!$G$29,0,10*ROW('Sanitation Data'!G4))="","",OFFSET('Sanitation Data'!$G$29,0,10*ROW('Sanitation Data'!G4)))</f>
        <v/>
      </c>
      <c r="DF10" s="33" t="str">
        <f ca="true">+IF(OFFSET('Sanitation Data'!$G$30,0,10*ROW('Sanitation Data'!G4))="","",OFFSET('Sanitation Data'!$G$30,0,10*ROW('Sanitation Data'!G4)))</f>
        <v/>
      </c>
      <c r="DG10" s="33" t="str">
        <f ca="true">+IF(OFFSET('Sanitation Data'!$G$31,0,10*ROW('Sanitation Data'!G4))="","",OFFSET('Sanitation Data'!$G$31,0,10*ROW('Sanitation Data'!G4)))</f>
        <v/>
      </c>
      <c r="DH10" s="33" t="str">
        <f ca="true">+IF(OFFSET('Sanitation Data'!$G$32,0,10*ROW('Sanitation Data'!G4))="","",OFFSET('Sanitation Data'!$G$32,0,10*ROW('Sanitation Data'!G4)))</f>
        <v/>
      </c>
      <c r="DI10" s="33" t="str">
        <f ca="true">+IF(OFFSET('Sanitation Data'!$G$33,0,10*ROW('Sanitation Data'!G4))="","",OFFSET('Sanitation Data'!$G$33,0,10*ROW('Sanitation Data'!G4)))</f>
        <v/>
      </c>
      <c r="DJ10" s="33" t="str">
        <f ca="true">+IF(OFFSET('Sanitation Data'!$H$29,0,10*ROW('Sanitation Data'!H4))="","",OFFSET('Sanitation Data'!$H$29,0,10*ROW('Sanitation Data'!H4)))</f>
        <v/>
      </c>
      <c r="DK10" s="33" t="str">
        <f ca="true">+IF(OFFSET('Sanitation Data'!$H$30,0,10*ROW('Sanitation Data'!H4))="","",OFFSET('Sanitation Data'!$H$30,0,10*ROW('Sanitation Data'!H4)))</f>
        <v/>
      </c>
      <c r="DL10" s="33" t="str">
        <f ca="true">+IF(OFFSET('Sanitation Data'!$H$31,0,10*ROW('Sanitation Data'!H4))="","",OFFSET('Sanitation Data'!$H$31,0,10*ROW('Sanitation Data'!H4)))</f>
        <v/>
      </c>
      <c r="DM10" s="33" t="str">
        <f ca="true">+IF(OFFSET('Sanitation Data'!$H$32,0,10*ROW('Sanitation Data'!H4))="","",OFFSET('Sanitation Data'!$H$32,0,10*ROW('Sanitation Data'!H4)))</f>
        <v/>
      </c>
      <c r="DN10" s="33" t="str">
        <f ca="true">+IF(OFFSET('Sanitation Data'!$H$33,0,10*ROW('Sanitation Data'!H4))="","",OFFSET('Sanitation Data'!$H$33,0,10*ROW('Sanitation Data'!H4)))</f>
        <v/>
      </c>
      <c r="DO10" s="33" t="str">
        <f ca="true">+IF(OFFSET('Hygiene Data'!$C$12,0,10*ROW('Hygiene Data'!C4))="","",OFFSET('Hygiene Data'!$C$12,0,10*ROW('Hygiene Data'!C4)))</f>
        <v/>
      </c>
      <c r="DP10" s="33" t="str">
        <f ca="true">+IF(OFFSET('Hygiene Data'!$C$13,0,10*ROW('Hygiene Data'!C4))="","",OFFSET('Hygiene Data'!$C$13,0,10*ROW('Hygiene Data'!C4)))</f>
        <v/>
      </c>
      <c r="DQ10" s="33" t="str">
        <f ca="true">+IF(OFFSET('Hygiene Data'!$C$14,0,10*ROW('Hygiene Data'!C4))="","",OFFSET('Hygiene Data'!$C$14,0,10*ROW('Hygiene Data'!C4)))</f>
        <v/>
      </c>
      <c r="DR10" s="33" t="str">
        <f ca="true">+IF(OFFSET('Hygiene Data'!$D$12,0,10*ROW('Hygiene Data'!D4))="","",OFFSET('Hygiene Data'!$D$12,0,10*ROW('Hygiene Data'!D4)))</f>
        <v/>
      </c>
      <c r="DS10" s="33" t="str">
        <f ca="true">+IF(OFFSET('Hygiene Data'!$D$13,0,10*ROW('Hygiene Data'!D4))="","",OFFSET('Hygiene Data'!$D$13,0,10*ROW('Hygiene Data'!D4)))</f>
        <v/>
      </c>
      <c r="DT10" s="33" t="str">
        <f ca="true">+IF(OFFSET('Hygiene Data'!$D$14,0,10*ROW('Hygiene Data'!D4))="","",OFFSET('Hygiene Data'!$D$14,0,10*ROW('Hygiene Data'!D4)))</f>
        <v/>
      </c>
      <c r="DU10" s="33" t="str">
        <f ca="true">+IF(OFFSET('Hygiene Data'!$E$12,0,10*ROW('Hygiene Data'!E4))="","",OFFSET('Hygiene Data'!$E$12,0,10*ROW('Hygiene Data'!E4)))</f>
        <v/>
      </c>
      <c r="DV10" s="33" t="str">
        <f ca="true">+IF(OFFSET('Hygiene Data'!$E$13,0,10*ROW('Hygiene Data'!E4))="","",OFFSET('Hygiene Data'!$E$13,0,10*ROW('Hygiene Data'!E4)))</f>
        <v/>
      </c>
      <c r="DW10" s="33" t="str">
        <f ca="true">+IF(OFFSET('Hygiene Data'!$E$14,0,10*ROW('Hygiene Data'!E4))="","",OFFSET('Hygiene Data'!$E$14,0,10*ROW('Hygiene Data'!E4)))</f>
        <v/>
      </c>
      <c r="DX10" s="33" t="str">
        <f ca="true">+IF(OFFSET('Hygiene Data'!$F$12,0,10*ROW('Hygiene Data'!F4))="","",OFFSET('Hygiene Data'!$F$12,0,10*ROW('Hygiene Data'!F4)))</f>
        <v/>
      </c>
      <c r="DY10" s="33" t="str">
        <f ca="true">+IF(OFFSET('Hygiene Data'!$F$13,0,10*ROW('Hygiene Data'!F4))="","",OFFSET('Hygiene Data'!$F$13,0,10*ROW('Hygiene Data'!F4)))</f>
        <v/>
      </c>
      <c r="DZ10" s="33" t="str">
        <f ca="true">+IF(OFFSET('Hygiene Data'!$F$14,0,10*ROW('Hygiene Data'!F4))="","",OFFSET('Hygiene Data'!$F$14,0,10*ROW('Hygiene Data'!F4)))</f>
        <v/>
      </c>
      <c r="EA10" s="33" t="str">
        <f ca="true">+IF(OFFSET('Hygiene Data'!$G$12,0,10*ROW('Hygiene Data'!G4))="","",OFFSET('Hygiene Data'!$G$12,0,10*ROW('Hygiene Data'!G4)))</f>
        <v/>
      </c>
      <c r="EB10" s="33" t="str">
        <f ca="true">+IF(OFFSET('Hygiene Data'!$G$13,0,10*ROW('Hygiene Data'!G4))="","",OFFSET('Hygiene Data'!$G$13,0,10*ROW('Hygiene Data'!G4)))</f>
        <v/>
      </c>
      <c r="EC10" s="33" t="str">
        <f ca="true">+IF(OFFSET('Hygiene Data'!$G$14,0,10*ROW('Hygiene Data'!G4))="","",OFFSET('Hygiene Data'!$G$14,0,10*ROW('Hygiene Data'!G4)))</f>
        <v/>
      </c>
      <c r="ED10" s="33" t="str">
        <f ca="true">+IF(OFFSET('Hygiene Data'!$H$12,0,10*ROW('Hygiene Data'!H4))="","",OFFSET('Hygiene Data'!$H$12,0,10*ROW('Hygiene Data'!H4)))</f>
        <v/>
      </c>
      <c r="EE10" s="33" t="str">
        <f ca="true">+IF(OFFSET('Hygiene Data'!$H$13,0,10*ROW('Hygiene Data'!H4))="","",OFFSET('Hygiene Data'!$H$13,0,10*ROW('Hygiene Data'!H4)))</f>
        <v/>
      </c>
      <c r="EF10" s="33" t="str">
        <f ca="true">+IF(OFFSET('Hygiene Data'!$H$14,0,10*ROW('Hygiene Data'!H4))="","",OFFSET('Hygiene Data'!$H$14,0,10*ROW('Hygiene Data'!H4)))</f>
        <v/>
      </c>
    </row>
    <row r="11" x14ac:dyDescent="0.2">
      <c r="A11" s="56" t="str">
        <f ca="true">+IF(OFFSET('Water Data'!$B$1,0,10*ROW('Water Data'!B5))="","",OFFSET('Water Data'!$B$1,0,10*ROW('Water Data'!B5)))</f>
        <v/>
      </c>
      <c r="B11" s="56" t="str">
        <f ca="true">+IF(OFFSET('Water Data'!$A$3,0,10*ROW('Water Data'!A5))="","",OFFSET('Water Data'!$A$3,0,10*ROW('Water Data'!A5)))</f>
        <v/>
      </c>
      <c r="C11" s="56" t="str">
        <f ca="true">+IF(OFFSET('Water Data'!$C$3,0,10*ROW('Water Data'!C5))="","",OFFSET('Water Data'!$C$3,0,10*ROW('Water Data'!C5)))</f>
        <v/>
      </c>
      <c r="D11" s="244"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4"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4"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4"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4"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4"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4"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4"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4"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4"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4"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4"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4"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4"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4"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4"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4"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4"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5"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5"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5"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5"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5"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5"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5"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5"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5"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5"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5"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5"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5"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5"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5"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5"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5"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5"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5"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5"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5"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5"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5"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5"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5"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5"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5"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5"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5"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5"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6"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6"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6"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6"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6"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6"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6"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6"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6"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6"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6"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6"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6"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6"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6"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6"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6"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6"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3" t="str">
        <f ca="true">+IF(OFFSET('Water Data'!$C$28,0,10*ROW('Water Data'!C5))="","",OFFSET('Water Data'!$C$28,0,10*ROW('Water Data'!C5)))</f>
        <v/>
      </c>
      <c r="BT11" s="33" t="str">
        <f ca="true">+IF(OFFSET('Water Data'!$C$29,0,10*ROW('Water Data'!C5))="","",OFFSET('Water Data'!$C$29,0,10*ROW('Water Data'!C5)))</f>
        <v/>
      </c>
      <c r="BU11" s="33" t="str">
        <f ca="true">+IF(OFFSET('Water Data'!$C$30,0,10*ROW('Water Data'!C5))="","",OFFSET('Water Data'!$C$30,0,10*ROW('Water Data'!C5)))</f>
        <v/>
      </c>
      <c r="BV11" s="33" t="str">
        <f ca="true">+IF(OFFSET('Water Data'!$D$28,0,10*ROW('Water Data'!D5))="","",OFFSET('Water Data'!$D$28,0,10*ROW('Water Data'!D5)))</f>
        <v/>
      </c>
      <c r="BW11" s="33" t="str">
        <f ca="true">+IF(OFFSET('Water Data'!$D$29,0,10*ROW('Water Data'!D5))="","",OFFSET('Water Data'!$D$29,0,10*ROW('Water Data'!D5)))</f>
        <v/>
      </c>
      <c r="BX11" s="33" t="str">
        <f ca="true">+IF(OFFSET('Water Data'!$D$30,0,10*ROW('Water Data'!D5))="","",OFFSET('Water Data'!$D$30,0,10*ROW('Water Data'!D5)))</f>
        <v/>
      </c>
      <c r="BY11" s="33" t="str">
        <f ca="true">+IF(OFFSET('Water Data'!$E$28,0,10*ROW('Water Data'!E5))="","",OFFSET('Water Data'!$E$28,0,10*ROW('Water Data'!E5)))</f>
        <v/>
      </c>
      <c r="BZ11" s="33" t="str">
        <f ca="true">+IF(OFFSET('Water Data'!$E$29,0,10*ROW('Water Data'!E5))="","",OFFSET('Water Data'!$E$29,0,10*ROW('Water Data'!E5)))</f>
        <v/>
      </c>
      <c r="CA11" s="33" t="str">
        <f ca="true">+IF(OFFSET('Water Data'!$E$30,0,10*ROW('Water Data'!E5))="","",OFFSET('Water Data'!$E$30,0,10*ROW('Water Data'!E5)))</f>
        <v/>
      </c>
      <c r="CB11" s="33" t="str">
        <f ca="true">+IF(OFFSET('Water Data'!$F$28,0,10*ROW('Water Data'!F5))="","",OFFSET('Water Data'!$F$28,0,10*ROW('Water Data'!F5)))</f>
        <v/>
      </c>
      <c r="CC11" s="33" t="str">
        <f ca="true">+IF(OFFSET('Water Data'!$F$29,0,10*ROW('Water Data'!F5))="","",OFFSET('Water Data'!$F$29,0,10*ROW('Water Data'!F5)))</f>
        <v/>
      </c>
      <c r="CD11" s="33" t="str">
        <f ca="true">+IF(OFFSET('Water Data'!$F$30,0,10*ROW('Water Data'!F5))="","",OFFSET('Water Data'!$F$30,0,10*ROW('Water Data'!F5)))</f>
        <v/>
      </c>
      <c r="CE11" s="33" t="str">
        <f ca="true">+IF(OFFSET('Water Data'!$G$28,0,10*ROW('Water Data'!G5))="","",OFFSET('Water Data'!$G$28,0,10*ROW('Water Data'!G5)))</f>
        <v/>
      </c>
      <c r="CF11" s="33" t="str">
        <f ca="true">+IF(OFFSET('Water Data'!$G$29,0,10*ROW('Water Data'!G5))="","",OFFSET('Water Data'!$G$29,0,10*ROW('Water Data'!G5)))</f>
        <v/>
      </c>
      <c r="CG11" s="33" t="str">
        <f ca="true">+IF(OFFSET('Water Data'!$G$30,0,10*ROW('Water Data'!G5))="","",OFFSET('Water Data'!$G$30,0,10*ROW('Water Data'!G5)))</f>
        <v/>
      </c>
      <c r="CH11" s="33" t="str">
        <f ca="true">+IF(OFFSET('Water Data'!$H$28,0,10*ROW('Water Data'!H5))="","",OFFSET('Water Data'!$H$28,0,10*ROW('Water Data'!H5)))</f>
        <v/>
      </c>
      <c r="CI11" s="33" t="str">
        <f ca="true">+IF(OFFSET('Water Data'!$H$29,0,10*ROW('Water Data'!H5))="","",OFFSET('Water Data'!$H$29,0,10*ROW('Water Data'!H5)))</f>
        <v/>
      </c>
      <c r="CJ11" s="33" t="str">
        <f ca="true">+IF(OFFSET('Water Data'!$H$30,0,10*ROW('Water Data'!H5))="","",OFFSET('Water Data'!$H$30,0,10*ROW('Water Data'!H5)))</f>
        <v/>
      </c>
      <c r="CK11" s="33" t="str">
        <f ca="true">+IF(OFFSET('Sanitation Data'!$C$29,0,10*ROW('Sanitation Data'!C5))="","",OFFSET('Sanitation Data'!$C$29,0,10*ROW('Sanitation Data'!C5)))</f>
        <v/>
      </c>
      <c r="CL11" s="33" t="str">
        <f ca="true">+IF(OFFSET('Sanitation Data'!$C$30,0,10*ROW('Sanitation Data'!C5))="","",OFFSET('Sanitation Data'!$C$30,0,10*ROW('Sanitation Data'!C5)))</f>
        <v/>
      </c>
      <c r="CM11" s="33" t="str">
        <f ca="true">+IF(OFFSET('Sanitation Data'!$C$31,0,10*ROW('Sanitation Data'!C5))="","",OFFSET('Sanitation Data'!$C$31,0,10*ROW('Sanitation Data'!C5)))</f>
        <v/>
      </c>
      <c r="CN11" s="33" t="str">
        <f ca="true">+IF(OFFSET('Sanitation Data'!$C$32,0,10*ROW('Sanitation Data'!C5))="","",OFFSET('Sanitation Data'!$C$32,0,10*ROW('Sanitation Data'!C5)))</f>
        <v/>
      </c>
      <c r="CO11" s="33" t="str">
        <f ca="true">+IF(OFFSET('Sanitation Data'!$C$33,0,10*ROW('Sanitation Data'!C5))="","",OFFSET('Sanitation Data'!$C$33,0,10*ROW('Sanitation Data'!C5)))</f>
        <v/>
      </c>
      <c r="CP11" s="33" t="str">
        <f ca="true">+IF(OFFSET('Sanitation Data'!$D$29,0,10*ROW('Sanitation Data'!D5))="","",OFFSET('Sanitation Data'!$D$29,0,10*ROW('Sanitation Data'!D5)))</f>
        <v/>
      </c>
      <c r="CQ11" s="33" t="str">
        <f ca="true">+IF(OFFSET('Sanitation Data'!$D$30,0,10*ROW('Sanitation Data'!D5))="","",OFFSET('Sanitation Data'!$D$30,0,10*ROW('Sanitation Data'!D5)))</f>
        <v/>
      </c>
      <c r="CR11" s="33" t="str">
        <f ca="true">+IF(OFFSET('Sanitation Data'!$D$31,0,10*ROW('Sanitation Data'!D5))="","",OFFSET('Sanitation Data'!$D$31,0,10*ROW('Sanitation Data'!D5)))</f>
        <v/>
      </c>
      <c r="CS11" s="33" t="str">
        <f ca="true">+IF(OFFSET('Sanitation Data'!$D$32,0,10*ROW('Sanitation Data'!D5))="","",OFFSET('Sanitation Data'!$D$32,0,10*ROW('Sanitation Data'!D5)))</f>
        <v/>
      </c>
      <c r="CT11" s="33" t="str">
        <f ca="true">+IF(OFFSET('Sanitation Data'!$D$33,0,10*ROW('Sanitation Data'!D5))="","",OFFSET('Sanitation Data'!$D$33,0,10*ROW('Sanitation Data'!D5)))</f>
        <v/>
      </c>
      <c r="CU11" s="33" t="str">
        <f ca="true">+IF(OFFSET('Sanitation Data'!$E$29,0,10*ROW('Sanitation Data'!E5))="","",OFFSET('Sanitation Data'!$E$29,0,10*ROW('Sanitation Data'!E5)))</f>
        <v/>
      </c>
      <c r="CV11" s="33" t="str">
        <f ca="true">+IF(OFFSET('Sanitation Data'!$E$30,0,10*ROW('Sanitation Data'!E5))="","",OFFSET('Sanitation Data'!$E$30,0,10*ROW('Sanitation Data'!E5)))</f>
        <v/>
      </c>
      <c r="CW11" s="33" t="str">
        <f ca="true">+IF(OFFSET('Sanitation Data'!$E$31,0,10*ROW('Sanitation Data'!E5))="","",OFFSET('Sanitation Data'!$E$31,0,10*ROW('Sanitation Data'!E5)))</f>
        <v/>
      </c>
      <c r="CX11" s="33" t="str">
        <f ca="true">+IF(OFFSET('Sanitation Data'!$E$32,0,10*ROW('Sanitation Data'!E5))="","",OFFSET('Sanitation Data'!$E$32,0,10*ROW('Sanitation Data'!E5)))</f>
        <v/>
      </c>
      <c r="CY11" s="33" t="str">
        <f ca="true">+IF(OFFSET('Sanitation Data'!$E$33,0,10*ROW('Sanitation Data'!E5))="","",OFFSET('Sanitation Data'!$E$33,0,10*ROW('Sanitation Data'!E5)))</f>
        <v/>
      </c>
      <c r="CZ11" s="33" t="str">
        <f ca="true">+IF(OFFSET('Sanitation Data'!$F$29,0,10*ROW('Sanitation Data'!F5))="","",OFFSET('Sanitation Data'!$F$29,0,10*ROW('Sanitation Data'!F5)))</f>
        <v/>
      </c>
      <c r="DA11" s="33" t="str">
        <f ca="true">+IF(OFFSET('Sanitation Data'!$F$30,0,10*ROW('Sanitation Data'!F5))="","",OFFSET('Sanitation Data'!$F$30,0,10*ROW('Sanitation Data'!F5)))</f>
        <v/>
      </c>
      <c r="DB11" s="33" t="str">
        <f ca="true">+IF(OFFSET('Sanitation Data'!$F$31,0,10*ROW('Sanitation Data'!F5))="","",OFFSET('Sanitation Data'!$F$31,0,10*ROW('Sanitation Data'!F5)))</f>
        <v/>
      </c>
      <c r="DC11" s="33" t="str">
        <f ca="true">+IF(OFFSET('Sanitation Data'!$F$32,0,10*ROW('Sanitation Data'!F5))="","",OFFSET('Sanitation Data'!$F$32,0,10*ROW('Sanitation Data'!F5)))</f>
        <v/>
      </c>
      <c r="DD11" s="33" t="str">
        <f ca="true">+IF(OFFSET('Sanitation Data'!$F$33,0,10*ROW('Sanitation Data'!F5))="","",OFFSET('Sanitation Data'!$F$33,0,10*ROW('Sanitation Data'!F5)))</f>
        <v/>
      </c>
      <c r="DE11" s="33" t="str">
        <f ca="true">+IF(OFFSET('Sanitation Data'!$G$29,0,10*ROW('Sanitation Data'!G5))="","",OFFSET('Sanitation Data'!$G$29,0,10*ROW('Sanitation Data'!G5)))</f>
        <v/>
      </c>
      <c r="DF11" s="33" t="str">
        <f ca="true">+IF(OFFSET('Sanitation Data'!$G$30,0,10*ROW('Sanitation Data'!G5))="","",OFFSET('Sanitation Data'!$G$30,0,10*ROW('Sanitation Data'!G5)))</f>
        <v/>
      </c>
      <c r="DG11" s="33" t="str">
        <f ca="true">+IF(OFFSET('Sanitation Data'!$G$31,0,10*ROW('Sanitation Data'!G5))="","",OFFSET('Sanitation Data'!$G$31,0,10*ROW('Sanitation Data'!G5)))</f>
        <v/>
      </c>
      <c r="DH11" s="33" t="str">
        <f ca="true">+IF(OFFSET('Sanitation Data'!$G$32,0,10*ROW('Sanitation Data'!G5))="","",OFFSET('Sanitation Data'!$G$32,0,10*ROW('Sanitation Data'!G5)))</f>
        <v/>
      </c>
      <c r="DI11" s="33" t="str">
        <f ca="true">+IF(OFFSET('Sanitation Data'!$G$33,0,10*ROW('Sanitation Data'!G5))="","",OFFSET('Sanitation Data'!$G$33,0,10*ROW('Sanitation Data'!G5)))</f>
        <v/>
      </c>
      <c r="DJ11" s="33" t="str">
        <f ca="true">+IF(OFFSET('Sanitation Data'!$H$29,0,10*ROW('Sanitation Data'!H5))="","",OFFSET('Sanitation Data'!$H$29,0,10*ROW('Sanitation Data'!H5)))</f>
        <v/>
      </c>
      <c r="DK11" s="33" t="str">
        <f ca="true">+IF(OFFSET('Sanitation Data'!$H$30,0,10*ROW('Sanitation Data'!H5))="","",OFFSET('Sanitation Data'!$H$30,0,10*ROW('Sanitation Data'!H5)))</f>
        <v/>
      </c>
      <c r="DL11" s="33" t="str">
        <f ca="true">+IF(OFFSET('Sanitation Data'!$H$31,0,10*ROW('Sanitation Data'!H5))="","",OFFSET('Sanitation Data'!$H$31,0,10*ROW('Sanitation Data'!H5)))</f>
        <v/>
      </c>
      <c r="DM11" s="33" t="str">
        <f ca="true">+IF(OFFSET('Sanitation Data'!$H$32,0,10*ROW('Sanitation Data'!H5))="","",OFFSET('Sanitation Data'!$H$32,0,10*ROW('Sanitation Data'!H5)))</f>
        <v/>
      </c>
      <c r="DN11" s="33" t="str">
        <f ca="true">+IF(OFFSET('Sanitation Data'!$H$33,0,10*ROW('Sanitation Data'!H5))="","",OFFSET('Sanitation Data'!$H$33,0,10*ROW('Sanitation Data'!H5)))</f>
        <v/>
      </c>
      <c r="DO11" s="33" t="str">
        <f ca="true">+IF(OFFSET('Hygiene Data'!$C$12,0,10*ROW('Hygiene Data'!C5))="","",OFFSET('Hygiene Data'!$C$12,0,10*ROW('Hygiene Data'!C5)))</f>
        <v/>
      </c>
      <c r="DP11" s="33" t="str">
        <f ca="true">+IF(OFFSET('Hygiene Data'!$C$13,0,10*ROW('Hygiene Data'!C5))="","",OFFSET('Hygiene Data'!$C$13,0,10*ROW('Hygiene Data'!C5)))</f>
        <v/>
      </c>
      <c r="DQ11" s="33" t="str">
        <f ca="true">+IF(OFFSET('Hygiene Data'!$C$14,0,10*ROW('Hygiene Data'!C5))="","",OFFSET('Hygiene Data'!$C$14,0,10*ROW('Hygiene Data'!C5)))</f>
        <v/>
      </c>
      <c r="DR11" s="33" t="str">
        <f ca="true">+IF(OFFSET('Hygiene Data'!$D$12,0,10*ROW('Hygiene Data'!D5))="","",OFFSET('Hygiene Data'!$D$12,0,10*ROW('Hygiene Data'!D5)))</f>
        <v/>
      </c>
      <c r="DS11" s="33" t="str">
        <f ca="true">+IF(OFFSET('Hygiene Data'!$D$13,0,10*ROW('Hygiene Data'!D5))="","",OFFSET('Hygiene Data'!$D$13,0,10*ROW('Hygiene Data'!D5)))</f>
        <v/>
      </c>
      <c r="DT11" s="33" t="str">
        <f ca="true">+IF(OFFSET('Hygiene Data'!$D$14,0,10*ROW('Hygiene Data'!D5))="","",OFFSET('Hygiene Data'!$D$14,0,10*ROW('Hygiene Data'!D5)))</f>
        <v/>
      </c>
      <c r="DU11" s="33" t="str">
        <f ca="true">+IF(OFFSET('Hygiene Data'!$E$12,0,10*ROW('Hygiene Data'!E5))="","",OFFSET('Hygiene Data'!$E$12,0,10*ROW('Hygiene Data'!E5)))</f>
        <v/>
      </c>
      <c r="DV11" s="33" t="str">
        <f ca="true">+IF(OFFSET('Hygiene Data'!$E$13,0,10*ROW('Hygiene Data'!E5))="","",OFFSET('Hygiene Data'!$E$13,0,10*ROW('Hygiene Data'!E5)))</f>
        <v/>
      </c>
      <c r="DW11" s="33" t="str">
        <f ca="true">+IF(OFFSET('Hygiene Data'!$E$14,0,10*ROW('Hygiene Data'!E5))="","",OFFSET('Hygiene Data'!$E$14,0,10*ROW('Hygiene Data'!E5)))</f>
        <v/>
      </c>
      <c r="DX11" s="33" t="str">
        <f ca="true">+IF(OFFSET('Hygiene Data'!$F$12,0,10*ROW('Hygiene Data'!F5))="","",OFFSET('Hygiene Data'!$F$12,0,10*ROW('Hygiene Data'!F5)))</f>
        <v/>
      </c>
      <c r="DY11" s="33" t="str">
        <f ca="true">+IF(OFFSET('Hygiene Data'!$F$13,0,10*ROW('Hygiene Data'!F5))="","",OFFSET('Hygiene Data'!$F$13,0,10*ROW('Hygiene Data'!F5)))</f>
        <v/>
      </c>
      <c r="DZ11" s="33" t="str">
        <f ca="true">+IF(OFFSET('Hygiene Data'!$F$14,0,10*ROW('Hygiene Data'!F5))="","",OFFSET('Hygiene Data'!$F$14,0,10*ROW('Hygiene Data'!F5)))</f>
        <v/>
      </c>
      <c r="EA11" s="33" t="str">
        <f ca="true">+IF(OFFSET('Hygiene Data'!$G$12,0,10*ROW('Hygiene Data'!G5))="","",OFFSET('Hygiene Data'!$G$12,0,10*ROW('Hygiene Data'!G5)))</f>
        <v/>
      </c>
      <c r="EB11" s="33" t="str">
        <f ca="true">+IF(OFFSET('Hygiene Data'!$G$13,0,10*ROW('Hygiene Data'!G5))="","",OFFSET('Hygiene Data'!$G$13,0,10*ROW('Hygiene Data'!G5)))</f>
        <v/>
      </c>
      <c r="EC11" s="33" t="str">
        <f ca="true">+IF(OFFSET('Hygiene Data'!$G$14,0,10*ROW('Hygiene Data'!G5))="","",OFFSET('Hygiene Data'!$G$14,0,10*ROW('Hygiene Data'!G5)))</f>
        <v/>
      </c>
      <c r="ED11" s="33" t="str">
        <f ca="true">+IF(OFFSET('Hygiene Data'!$H$12,0,10*ROW('Hygiene Data'!H5))="","",OFFSET('Hygiene Data'!$H$12,0,10*ROW('Hygiene Data'!H5)))</f>
        <v/>
      </c>
      <c r="EE11" s="33" t="str">
        <f ca="true">+IF(OFFSET('Hygiene Data'!$H$13,0,10*ROW('Hygiene Data'!H5))="","",OFFSET('Hygiene Data'!$H$13,0,10*ROW('Hygiene Data'!H5)))</f>
        <v/>
      </c>
      <c r="EF11" s="33" t="str">
        <f ca="true">+IF(OFFSET('Hygiene Data'!$H$14,0,10*ROW('Hygiene Data'!H5))="","",OFFSET('Hygiene Data'!$H$14,0,10*ROW('Hygiene Data'!H5)))</f>
        <v/>
      </c>
    </row>
    <row r="12" x14ac:dyDescent="0.2">
      <c r="A12" s="56" t="str">
        <f ca="true">+IF(OFFSET('Water Data'!$B$1,0,10*ROW('Water Data'!B6))="","",OFFSET('Water Data'!$B$1,0,10*ROW('Water Data'!B6)))</f>
        <v/>
      </c>
      <c r="B12" s="56" t="str">
        <f ca="true">+IF(OFFSET('Water Data'!$A$3,0,10*ROW('Water Data'!A6))="","",OFFSET('Water Data'!$A$3,0,10*ROW('Water Data'!A6)))</f>
        <v/>
      </c>
      <c r="C12" s="56" t="str">
        <f ca="true">+IF(OFFSET('Water Data'!$C$3,0,10*ROW('Water Data'!C6))="","",OFFSET('Water Data'!$C$3,0,10*ROW('Water Data'!C6)))</f>
        <v/>
      </c>
      <c r="D12" s="244"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4"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4"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4"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4"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4"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4"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4"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4"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4"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4"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4"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4"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4"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4"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4"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4"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4"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5"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5"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5"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5"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5"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5"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5"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5"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5"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5"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5"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5"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5"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5"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5"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5"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5"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5"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5"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5"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5"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5"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5"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5"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5"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5"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5"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5"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5"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5"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6"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6"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6"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6"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6"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6"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6"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6"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6"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6"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6"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6"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6"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6"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6"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6"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6"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6"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3" t="str">
        <f ca="true">+IF(OFFSET('Water Data'!$C$28,0,10*ROW('Water Data'!C6))="","",OFFSET('Water Data'!$C$28,0,10*ROW('Water Data'!C6)))</f>
        <v/>
      </c>
      <c r="BT12" s="33" t="str">
        <f ca="true">+IF(OFFSET('Water Data'!$C$29,0,10*ROW('Water Data'!C6))="","",OFFSET('Water Data'!$C$29,0,10*ROW('Water Data'!C6)))</f>
        <v/>
      </c>
      <c r="BU12" s="33" t="str">
        <f ca="true">+IF(OFFSET('Water Data'!$C$30,0,10*ROW('Water Data'!C6))="","",OFFSET('Water Data'!$C$30,0,10*ROW('Water Data'!C6)))</f>
        <v/>
      </c>
      <c r="BV12" s="33" t="str">
        <f ca="true">+IF(OFFSET('Water Data'!$D$28,0,10*ROW('Water Data'!D6))="","",OFFSET('Water Data'!$D$28,0,10*ROW('Water Data'!D6)))</f>
        <v/>
      </c>
      <c r="BW12" s="33" t="str">
        <f ca="true">+IF(OFFSET('Water Data'!$D$29,0,10*ROW('Water Data'!D6))="","",OFFSET('Water Data'!$D$29,0,10*ROW('Water Data'!D6)))</f>
        <v/>
      </c>
      <c r="BX12" s="33" t="str">
        <f ca="true">+IF(OFFSET('Water Data'!$D$30,0,10*ROW('Water Data'!D6))="","",OFFSET('Water Data'!$D$30,0,10*ROW('Water Data'!D6)))</f>
        <v/>
      </c>
      <c r="BY12" s="33" t="str">
        <f ca="true">+IF(OFFSET('Water Data'!$E$28,0,10*ROW('Water Data'!E6))="","",OFFSET('Water Data'!$E$28,0,10*ROW('Water Data'!E6)))</f>
        <v/>
      </c>
      <c r="BZ12" s="33" t="str">
        <f ca="true">+IF(OFFSET('Water Data'!$E$29,0,10*ROW('Water Data'!E6))="","",OFFSET('Water Data'!$E$29,0,10*ROW('Water Data'!E6)))</f>
        <v/>
      </c>
      <c r="CA12" s="33" t="str">
        <f ca="true">+IF(OFFSET('Water Data'!$E$30,0,10*ROW('Water Data'!E6))="","",OFFSET('Water Data'!$E$30,0,10*ROW('Water Data'!E6)))</f>
        <v/>
      </c>
      <c r="CB12" s="33" t="str">
        <f ca="true">+IF(OFFSET('Water Data'!$F$28,0,10*ROW('Water Data'!F6))="","",OFFSET('Water Data'!$F$28,0,10*ROW('Water Data'!F6)))</f>
        <v/>
      </c>
      <c r="CC12" s="33" t="str">
        <f ca="true">+IF(OFFSET('Water Data'!$F$29,0,10*ROW('Water Data'!F6))="","",OFFSET('Water Data'!$F$29,0,10*ROW('Water Data'!F6)))</f>
        <v/>
      </c>
      <c r="CD12" s="33" t="str">
        <f ca="true">+IF(OFFSET('Water Data'!$F$30,0,10*ROW('Water Data'!F6))="","",OFFSET('Water Data'!$F$30,0,10*ROW('Water Data'!F6)))</f>
        <v/>
      </c>
      <c r="CE12" s="33" t="str">
        <f ca="true">+IF(OFFSET('Water Data'!$G$28,0,10*ROW('Water Data'!G6))="","",OFFSET('Water Data'!$G$28,0,10*ROW('Water Data'!G6)))</f>
        <v/>
      </c>
      <c r="CF12" s="33" t="str">
        <f ca="true">+IF(OFFSET('Water Data'!$G$29,0,10*ROW('Water Data'!G6))="","",OFFSET('Water Data'!$G$29,0,10*ROW('Water Data'!G6)))</f>
        <v/>
      </c>
      <c r="CG12" s="33" t="str">
        <f ca="true">+IF(OFFSET('Water Data'!$G$30,0,10*ROW('Water Data'!G6))="","",OFFSET('Water Data'!$G$30,0,10*ROW('Water Data'!G6)))</f>
        <v/>
      </c>
      <c r="CH12" s="33" t="str">
        <f ca="true">+IF(OFFSET('Water Data'!$H$28,0,10*ROW('Water Data'!H6))="","",OFFSET('Water Data'!$H$28,0,10*ROW('Water Data'!H6)))</f>
        <v/>
      </c>
      <c r="CI12" s="33" t="str">
        <f ca="true">+IF(OFFSET('Water Data'!$H$29,0,10*ROW('Water Data'!H6))="","",OFFSET('Water Data'!$H$29,0,10*ROW('Water Data'!H6)))</f>
        <v/>
      </c>
      <c r="CJ12" s="33" t="str">
        <f ca="true">+IF(OFFSET('Water Data'!$H$30,0,10*ROW('Water Data'!H6))="","",OFFSET('Water Data'!$H$30,0,10*ROW('Water Data'!H6)))</f>
        <v/>
      </c>
      <c r="CK12" s="33" t="str">
        <f ca="true">+IF(OFFSET('Sanitation Data'!$C$29,0,10*ROW('Sanitation Data'!C6))="","",OFFSET('Sanitation Data'!$C$29,0,10*ROW('Sanitation Data'!C6)))</f>
        <v/>
      </c>
      <c r="CL12" s="33" t="str">
        <f ca="true">+IF(OFFSET('Sanitation Data'!$C$30,0,10*ROW('Sanitation Data'!C6))="","",OFFSET('Sanitation Data'!$C$30,0,10*ROW('Sanitation Data'!C6)))</f>
        <v/>
      </c>
      <c r="CM12" s="33" t="str">
        <f ca="true">+IF(OFFSET('Sanitation Data'!$C$31,0,10*ROW('Sanitation Data'!C6))="","",OFFSET('Sanitation Data'!$C$31,0,10*ROW('Sanitation Data'!C6)))</f>
        <v/>
      </c>
      <c r="CN12" s="33" t="str">
        <f ca="true">+IF(OFFSET('Sanitation Data'!$C$32,0,10*ROW('Sanitation Data'!C6))="","",OFFSET('Sanitation Data'!$C$32,0,10*ROW('Sanitation Data'!C6)))</f>
        <v/>
      </c>
      <c r="CO12" s="33" t="str">
        <f ca="true">+IF(OFFSET('Sanitation Data'!$C$33,0,10*ROW('Sanitation Data'!C6))="","",OFFSET('Sanitation Data'!$C$33,0,10*ROW('Sanitation Data'!C6)))</f>
        <v/>
      </c>
      <c r="CP12" s="33" t="str">
        <f ca="true">+IF(OFFSET('Sanitation Data'!$D$29,0,10*ROW('Sanitation Data'!D6))="","",OFFSET('Sanitation Data'!$D$29,0,10*ROW('Sanitation Data'!D6)))</f>
        <v/>
      </c>
      <c r="CQ12" s="33" t="str">
        <f ca="true">+IF(OFFSET('Sanitation Data'!$D$30,0,10*ROW('Sanitation Data'!D6))="","",OFFSET('Sanitation Data'!$D$30,0,10*ROW('Sanitation Data'!D6)))</f>
        <v/>
      </c>
      <c r="CR12" s="33" t="str">
        <f ca="true">+IF(OFFSET('Sanitation Data'!$D$31,0,10*ROW('Sanitation Data'!D6))="","",OFFSET('Sanitation Data'!$D$31,0,10*ROW('Sanitation Data'!D6)))</f>
        <v/>
      </c>
      <c r="CS12" s="33" t="str">
        <f ca="true">+IF(OFFSET('Sanitation Data'!$D$32,0,10*ROW('Sanitation Data'!D6))="","",OFFSET('Sanitation Data'!$D$32,0,10*ROW('Sanitation Data'!D6)))</f>
        <v/>
      </c>
      <c r="CT12" s="33" t="str">
        <f ca="true">+IF(OFFSET('Sanitation Data'!$D$33,0,10*ROW('Sanitation Data'!D6))="","",OFFSET('Sanitation Data'!$D$33,0,10*ROW('Sanitation Data'!D6)))</f>
        <v/>
      </c>
      <c r="CU12" s="33" t="str">
        <f ca="true">+IF(OFFSET('Sanitation Data'!$E$29,0,10*ROW('Sanitation Data'!E6))="","",OFFSET('Sanitation Data'!$E$29,0,10*ROW('Sanitation Data'!E6)))</f>
        <v/>
      </c>
      <c r="CV12" s="33" t="str">
        <f ca="true">+IF(OFFSET('Sanitation Data'!$E$30,0,10*ROW('Sanitation Data'!E6))="","",OFFSET('Sanitation Data'!$E$30,0,10*ROW('Sanitation Data'!E6)))</f>
        <v/>
      </c>
      <c r="CW12" s="33" t="str">
        <f ca="true">+IF(OFFSET('Sanitation Data'!$E$31,0,10*ROW('Sanitation Data'!E6))="","",OFFSET('Sanitation Data'!$E$31,0,10*ROW('Sanitation Data'!E6)))</f>
        <v/>
      </c>
      <c r="CX12" s="33" t="str">
        <f ca="true">+IF(OFFSET('Sanitation Data'!$E$32,0,10*ROW('Sanitation Data'!E6))="","",OFFSET('Sanitation Data'!$E$32,0,10*ROW('Sanitation Data'!E6)))</f>
        <v/>
      </c>
      <c r="CY12" s="33" t="str">
        <f ca="true">+IF(OFFSET('Sanitation Data'!$E$33,0,10*ROW('Sanitation Data'!E6))="","",OFFSET('Sanitation Data'!$E$33,0,10*ROW('Sanitation Data'!E6)))</f>
        <v/>
      </c>
      <c r="CZ12" s="33" t="str">
        <f ca="true">+IF(OFFSET('Sanitation Data'!$F$29,0,10*ROW('Sanitation Data'!F6))="","",OFFSET('Sanitation Data'!$F$29,0,10*ROW('Sanitation Data'!F6)))</f>
        <v/>
      </c>
      <c r="DA12" s="33" t="str">
        <f ca="true">+IF(OFFSET('Sanitation Data'!$F$30,0,10*ROW('Sanitation Data'!F6))="","",OFFSET('Sanitation Data'!$F$30,0,10*ROW('Sanitation Data'!F6)))</f>
        <v/>
      </c>
      <c r="DB12" s="33" t="str">
        <f ca="true">+IF(OFFSET('Sanitation Data'!$F$31,0,10*ROW('Sanitation Data'!F6))="","",OFFSET('Sanitation Data'!$F$31,0,10*ROW('Sanitation Data'!F6)))</f>
        <v/>
      </c>
      <c r="DC12" s="33" t="str">
        <f ca="true">+IF(OFFSET('Sanitation Data'!$F$32,0,10*ROW('Sanitation Data'!F6))="","",OFFSET('Sanitation Data'!$F$32,0,10*ROW('Sanitation Data'!F6)))</f>
        <v/>
      </c>
      <c r="DD12" s="33" t="str">
        <f ca="true">+IF(OFFSET('Sanitation Data'!$F$33,0,10*ROW('Sanitation Data'!F6))="","",OFFSET('Sanitation Data'!$F$33,0,10*ROW('Sanitation Data'!F6)))</f>
        <v/>
      </c>
      <c r="DE12" s="33" t="str">
        <f ca="true">+IF(OFFSET('Sanitation Data'!$G$29,0,10*ROW('Sanitation Data'!G6))="","",OFFSET('Sanitation Data'!$G$29,0,10*ROW('Sanitation Data'!G6)))</f>
        <v/>
      </c>
      <c r="DF12" s="33" t="str">
        <f ca="true">+IF(OFFSET('Sanitation Data'!$G$30,0,10*ROW('Sanitation Data'!G6))="","",OFFSET('Sanitation Data'!$G$30,0,10*ROW('Sanitation Data'!G6)))</f>
        <v/>
      </c>
      <c r="DG12" s="33" t="str">
        <f ca="true">+IF(OFFSET('Sanitation Data'!$G$31,0,10*ROW('Sanitation Data'!G6))="","",OFFSET('Sanitation Data'!$G$31,0,10*ROW('Sanitation Data'!G6)))</f>
        <v/>
      </c>
      <c r="DH12" s="33" t="str">
        <f ca="true">+IF(OFFSET('Sanitation Data'!$G$32,0,10*ROW('Sanitation Data'!G6))="","",OFFSET('Sanitation Data'!$G$32,0,10*ROW('Sanitation Data'!G6)))</f>
        <v/>
      </c>
      <c r="DI12" s="33" t="str">
        <f ca="true">+IF(OFFSET('Sanitation Data'!$G$33,0,10*ROW('Sanitation Data'!G6))="","",OFFSET('Sanitation Data'!$G$33,0,10*ROW('Sanitation Data'!G6)))</f>
        <v/>
      </c>
      <c r="DJ12" s="33" t="str">
        <f ca="true">+IF(OFFSET('Sanitation Data'!$H$29,0,10*ROW('Sanitation Data'!H6))="","",OFFSET('Sanitation Data'!$H$29,0,10*ROW('Sanitation Data'!H6)))</f>
        <v/>
      </c>
      <c r="DK12" s="33" t="str">
        <f ca="true">+IF(OFFSET('Sanitation Data'!$H$30,0,10*ROW('Sanitation Data'!H6))="","",OFFSET('Sanitation Data'!$H$30,0,10*ROW('Sanitation Data'!H6)))</f>
        <v/>
      </c>
      <c r="DL12" s="33" t="str">
        <f ca="true">+IF(OFFSET('Sanitation Data'!$H$31,0,10*ROW('Sanitation Data'!H6))="","",OFFSET('Sanitation Data'!$H$31,0,10*ROW('Sanitation Data'!H6)))</f>
        <v/>
      </c>
      <c r="DM12" s="33" t="str">
        <f ca="true">+IF(OFFSET('Sanitation Data'!$H$32,0,10*ROW('Sanitation Data'!H6))="","",OFFSET('Sanitation Data'!$H$32,0,10*ROW('Sanitation Data'!H6)))</f>
        <v/>
      </c>
      <c r="DN12" s="33" t="str">
        <f ca="true">+IF(OFFSET('Sanitation Data'!$H$33,0,10*ROW('Sanitation Data'!H6))="","",OFFSET('Sanitation Data'!$H$33,0,10*ROW('Sanitation Data'!H6)))</f>
        <v/>
      </c>
      <c r="DO12" s="33" t="str">
        <f ca="true">+IF(OFFSET('Hygiene Data'!$C$12,0,10*ROW('Hygiene Data'!C6))="","",OFFSET('Hygiene Data'!$C$12,0,10*ROW('Hygiene Data'!C6)))</f>
        <v/>
      </c>
      <c r="DP12" s="33" t="str">
        <f ca="true">+IF(OFFSET('Hygiene Data'!$C$13,0,10*ROW('Hygiene Data'!C6))="","",OFFSET('Hygiene Data'!$C$13,0,10*ROW('Hygiene Data'!C6)))</f>
        <v/>
      </c>
      <c r="DQ12" s="33" t="str">
        <f ca="true">+IF(OFFSET('Hygiene Data'!$C$14,0,10*ROW('Hygiene Data'!C6))="","",OFFSET('Hygiene Data'!$C$14,0,10*ROW('Hygiene Data'!C6)))</f>
        <v/>
      </c>
      <c r="DR12" s="33" t="str">
        <f ca="true">+IF(OFFSET('Hygiene Data'!$D$12,0,10*ROW('Hygiene Data'!D6))="","",OFFSET('Hygiene Data'!$D$12,0,10*ROW('Hygiene Data'!D6)))</f>
        <v/>
      </c>
      <c r="DS12" s="33" t="str">
        <f ca="true">+IF(OFFSET('Hygiene Data'!$D$13,0,10*ROW('Hygiene Data'!D6))="","",OFFSET('Hygiene Data'!$D$13,0,10*ROW('Hygiene Data'!D6)))</f>
        <v/>
      </c>
      <c r="DT12" s="33" t="str">
        <f ca="true">+IF(OFFSET('Hygiene Data'!$D$14,0,10*ROW('Hygiene Data'!D6))="","",OFFSET('Hygiene Data'!$D$14,0,10*ROW('Hygiene Data'!D6)))</f>
        <v/>
      </c>
      <c r="DU12" s="33" t="str">
        <f ca="true">+IF(OFFSET('Hygiene Data'!$E$12,0,10*ROW('Hygiene Data'!E6))="","",OFFSET('Hygiene Data'!$E$12,0,10*ROW('Hygiene Data'!E6)))</f>
        <v/>
      </c>
      <c r="DV12" s="33" t="str">
        <f ca="true">+IF(OFFSET('Hygiene Data'!$E$13,0,10*ROW('Hygiene Data'!E6))="","",OFFSET('Hygiene Data'!$E$13,0,10*ROW('Hygiene Data'!E6)))</f>
        <v/>
      </c>
      <c r="DW12" s="33" t="str">
        <f ca="true">+IF(OFFSET('Hygiene Data'!$E$14,0,10*ROW('Hygiene Data'!E6))="","",OFFSET('Hygiene Data'!$E$14,0,10*ROW('Hygiene Data'!E6)))</f>
        <v/>
      </c>
      <c r="DX12" s="33" t="str">
        <f ca="true">+IF(OFFSET('Hygiene Data'!$F$12,0,10*ROW('Hygiene Data'!F6))="","",OFFSET('Hygiene Data'!$F$12,0,10*ROW('Hygiene Data'!F6)))</f>
        <v/>
      </c>
      <c r="DY12" s="33" t="str">
        <f ca="true">+IF(OFFSET('Hygiene Data'!$F$13,0,10*ROW('Hygiene Data'!F6))="","",OFFSET('Hygiene Data'!$F$13,0,10*ROW('Hygiene Data'!F6)))</f>
        <v/>
      </c>
      <c r="DZ12" s="33" t="str">
        <f ca="true">+IF(OFFSET('Hygiene Data'!$F$14,0,10*ROW('Hygiene Data'!F6))="","",OFFSET('Hygiene Data'!$F$14,0,10*ROW('Hygiene Data'!F6)))</f>
        <v/>
      </c>
      <c r="EA12" s="33" t="str">
        <f ca="true">+IF(OFFSET('Hygiene Data'!$G$12,0,10*ROW('Hygiene Data'!G6))="","",OFFSET('Hygiene Data'!$G$12,0,10*ROW('Hygiene Data'!G6)))</f>
        <v/>
      </c>
      <c r="EB12" s="33" t="str">
        <f ca="true">+IF(OFFSET('Hygiene Data'!$G$13,0,10*ROW('Hygiene Data'!G6))="","",OFFSET('Hygiene Data'!$G$13,0,10*ROW('Hygiene Data'!G6)))</f>
        <v/>
      </c>
      <c r="EC12" s="33" t="str">
        <f ca="true">+IF(OFFSET('Hygiene Data'!$G$14,0,10*ROW('Hygiene Data'!G6))="","",OFFSET('Hygiene Data'!$G$14,0,10*ROW('Hygiene Data'!G6)))</f>
        <v/>
      </c>
      <c r="ED12" s="33" t="str">
        <f ca="true">+IF(OFFSET('Hygiene Data'!$H$12,0,10*ROW('Hygiene Data'!H6))="","",OFFSET('Hygiene Data'!$H$12,0,10*ROW('Hygiene Data'!H6)))</f>
        <v/>
      </c>
      <c r="EE12" s="33" t="str">
        <f ca="true">+IF(OFFSET('Hygiene Data'!$H$13,0,10*ROW('Hygiene Data'!H6))="","",OFFSET('Hygiene Data'!$H$13,0,10*ROW('Hygiene Data'!H6)))</f>
        <v/>
      </c>
      <c r="EF12" s="33" t="str">
        <f ca="true">+IF(OFFSET('Hygiene Data'!$H$14,0,10*ROW('Hygiene Data'!H6))="","",OFFSET('Hygiene Data'!$H$14,0,10*ROW('Hygiene Data'!H6)))</f>
        <v/>
      </c>
    </row>
    <row r="13" x14ac:dyDescent="0.2">
      <c r="A13" s="56" t="str">
        <f ca="true">+IF(OFFSET('Water Data'!$B$1,0,10*ROW('Water Data'!B7))="","",OFFSET('Water Data'!$B$1,0,10*ROW('Water Data'!B7)))</f>
        <v/>
      </c>
      <c r="B13" s="56" t="str">
        <f ca="true">+IF(OFFSET('Water Data'!$A$3,0,10*ROW('Water Data'!A7))="","",OFFSET('Water Data'!$A$3,0,10*ROW('Water Data'!A7)))</f>
        <v/>
      </c>
      <c r="C13" s="56" t="str">
        <f ca="true">+IF(OFFSET('Water Data'!$C$3,0,10*ROW('Water Data'!C7))="","",OFFSET('Water Data'!$C$3,0,10*ROW('Water Data'!C7)))</f>
        <v/>
      </c>
      <c r="D13" s="244"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4"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4"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4"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4"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4"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4"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4"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4"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4"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4"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4"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4"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4"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4"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4"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4"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4"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5"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5"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5"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5"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5"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5"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5"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5"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5"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5"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5"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5"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5"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5"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5"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5"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5"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5"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5"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5"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5"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5"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5"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5"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5"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5"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5"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5"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5"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5"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6"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6"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6"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6"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6"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6"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6"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6"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6"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6"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6"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6"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6"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6"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6"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6"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6"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6"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3" t="str">
        <f ca="true">+IF(OFFSET('Water Data'!$C$28,0,10*ROW('Water Data'!C7))="","",OFFSET('Water Data'!$C$28,0,10*ROW('Water Data'!C7)))</f>
        <v/>
      </c>
      <c r="BT13" s="33" t="str">
        <f ca="true">+IF(OFFSET('Water Data'!$C$29,0,10*ROW('Water Data'!C7))="","",OFFSET('Water Data'!$C$29,0,10*ROW('Water Data'!C7)))</f>
        <v/>
      </c>
      <c r="BU13" s="33" t="str">
        <f ca="true">+IF(OFFSET('Water Data'!$C$30,0,10*ROW('Water Data'!C7))="","",OFFSET('Water Data'!$C$30,0,10*ROW('Water Data'!C7)))</f>
        <v/>
      </c>
      <c r="BV13" s="33" t="str">
        <f ca="true">+IF(OFFSET('Water Data'!$D$28,0,10*ROW('Water Data'!D7))="","",OFFSET('Water Data'!$D$28,0,10*ROW('Water Data'!D7)))</f>
        <v/>
      </c>
      <c r="BW13" s="33" t="str">
        <f ca="true">+IF(OFFSET('Water Data'!$D$29,0,10*ROW('Water Data'!D7))="","",OFFSET('Water Data'!$D$29,0,10*ROW('Water Data'!D7)))</f>
        <v/>
      </c>
      <c r="BX13" s="33" t="str">
        <f ca="true">+IF(OFFSET('Water Data'!$D$30,0,10*ROW('Water Data'!D7))="","",OFFSET('Water Data'!$D$30,0,10*ROW('Water Data'!D7)))</f>
        <v/>
      </c>
      <c r="BY13" s="33" t="str">
        <f ca="true">+IF(OFFSET('Water Data'!$E$28,0,10*ROW('Water Data'!E7))="","",OFFSET('Water Data'!$E$28,0,10*ROW('Water Data'!E7)))</f>
        <v/>
      </c>
      <c r="BZ13" s="33" t="str">
        <f ca="true">+IF(OFFSET('Water Data'!$E$29,0,10*ROW('Water Data'!E7))="","",OFFSET('Water Data'!$E$29,0,10*ROW('Water Data'!E7)))</f>
        <v/>
      </c>
      <c r="CA13" s="33" t="str">
        <f ca="true">+IF(OFFSET('Water Data'!$E$30,0,10*ROW('Water Data'!E7))="","",OFFSET('Water Data'!$E$30,0,10*ROW('Water Data'!E7)))</f>
        <v/>
      </c>
      <c r="CB13" s="33" t="str">
        <f ca="true">+IF(OFFSET('Water Data'!$F$28,0,10*ROW('Water Data'!F7))="","",OFFSET('Water Data'!$F$28,0,10*ROW('Water Data'!F7)))</f>
        <v/>
      </c>
      <c r="CC13" s="33" t="str">
        <f ca="true">+IF(OFFSET('Water Data'!$F$29,0,10*ROW('Water Data'!F7))="","",OFFSET('Water Data'!$F$29,0,10*ROW('Water Data'!F7)))</f>
        <v/>
      </c>
      <c r="CD13" s="33" t="str">
        <f ca="true">+IF(OFFSET('Water Data'!$F$30,0,10*ROW('Water Data'!F7))="","",OFFSET('Water Data'!$F$30,0,10*ROW('Water Data'!F7)))</f>
        <v/>
      </c>
      <c r="CE13" s="33" t="str">
        <f ca="true">+IF(OFFSET('Water Data'!$G$28,0,10*ROW('Water Data'!G7))="","",OFFSET('Water Data'!$G$28,0,10*ROW('Water Data'!G7)))</f>
        <v/>
      </c>
      <c r="CF13" s="33" t="str">
        <f ca="true">+IF(OFFSET('Water Data'!$G$29,0,10*ROW('Water Data'!G7))="","",OFFSET('Water Data'!$G$29,0,10*ROW('Water Data'!G7)))</f>
        <v/>
      </c>
      <c r="CG13" s="33" t="str">
        <f ca="true">+IF(OFFSET('Water Data'!$G$30,0,10*ROW('Water Data'!G7))="","",OFFSET('Water Data'!$G$30,0,10*ROW('Water Data'!G7)))</f>
        <v/>
      </c>
      <c r="CH13" s="33" t="str">
        <f ca="true">+IF(OFFSET('Water Data'!$H$28,0,10*ROW('Water Data'!H7))="","",OFFSET('Water Data'!$H$28,0,10*ROW('Water Data'!H7)))</f>
        <v/>
      </c>
      <c r="CI13" s="33" t="str">
        <f ca="true">+IF(OFFSET('Water Data'!$H$29,0,10*ROW('Water Data'!H7))="","",OFFSET('Water Data'!$H$29,0,10*ROW('Water Data'!H7)))</f>
        <v/>
      </c>
      <c r="CJ13" s="33" t="str">
        <f ca="true">+IF(OFFSET('Water Data'!$H$30,0,10*ROW('Water Data'!H7))="","",OFFSET('Water Data'!$H$30,0,10*ROW('Water Data'!H7)))</f>
        <v/>
      </c>
      <c r="CK13" s="33" t="str">
        <f ca="true">+IF(OFFSET('Sanitation Data'!$C$29,0,10*ROW('Sanitation Data'!C7))="","",OFFSET('Sanitation Data'!$C$29,0,10*ROW('Sanitation Data'!C7)))</f>
        <v/>
      </c>
      <c r="CL13" s="33" t="str">
        <f ca="true">+IF(OFFSET('Sanitation Data'!$C$30,0,10*ROW('Sanitation Data'!C7))="","",OFFSET('Sanitation Data'!$C$30,0,10*ROW('Sanitation Data'!C7)))</f>
        <v/>
      </c>
      <c r="CM13" s="33" t="str">
        <f ca="true">+IF(OFFSET('Sanitation Data'!$C$31,0,10*ROW('Sanitation Data'!C7))="","",OFFSET('Sanitation Data'!$C$31,0,10*ROW('Sanitation Data'!C7)))</f>
        <v/>
      </c>
      <c r="CN13" s="33" t="str">
        <f ca="true">+IF(OFFSET('Sanitation Data'!$C$32,0,10*ROW('Sanitation Data'!C7))="","",OFFSET('Sanitation Data'!$C$32,0,10*ROW('Sanitation Data'!C7)))</f>
        <v/>
      </c>
      <c r="CO13" s="33" t="str">
        <f ca="true">+IF(OFFSET('Sanitation Data'!$C$33,0,10*ROW('Sanitation Data'!C7))="","",OFFSET('Sanitation Data'!$C$33,0,10*ROW('Sanitation Data'!C7)))</f>
        <v/>
      </c>
      <c r="CP13" s="33" t="str">
        <f ca="true">+IF(OFFSET('Sanitation Data'!$D$29,0,10*ROW('Sanitation Data'!D7))="","",OFFSET('Sanitation Data'!$D$29,0,10*ROW('Sanitation Data'!D7)))</f>
        <v/>
      </c>
      <c r="CQ13" s="33" t="str">
        <f ca="true">+IF(OFFSET('Sanitation Data'!$D$30,0,10*ROW('Sanitation Data'!D7))="","",OFFSET('Sanitation Data'!$D$30,0,10*ROW('Sanitation Data'!D7)))</f>
        <v/>
      </c>
      <c r="CR13" s="33" t="str">
        <f ca="true">+IF(OFFSET('Sanitation Data'!$D$31,0,10*ROW('Sanitation Data'!D7))="","",OFFSET('Sanitation Data'!$D$31,0,10*ROW('Sanitation Data'!D7)))</f>
        <v/>
      </c>
      <c r="CS13" s="33" t="str">
        <f ca="true">+IF(OFFSET('Sanitation Data'!$D$32,0,10*ROW('Sanitation Data'!D7))="","",OFFSET('Sanitation Data'!$D$32,0,10*ROW('Sanitation Data'!D7)))</f>
        <v/>
      </c>
      <c r="CT13" s="33" t="str">
        <f ca="true">+IF(OFFSET('Sanitation Data'!$D$33,0,10*ROW('Sanitation Data'!D7))="","",OFFSET('Sanitation Data'!$D$33,0,10*ROW('Sanitation Data'!D7)))</f>
        <v/>
      </c>
      <c r="CU13" s="33" t="str">
        <f ca="true">+IF(OFFSET('Sanitation Data'!$E$29,0,10*ROW('Sanitation Data'!E7))="","",OFFSET('Sanitation Data'!$E$29,0,10*ROW('Sanitation Data'!E7)))</f>
        <v/>
      </c>
      <c r="CV13" s="33" t="str">
        <f ca="true">+IF(OFFSET('Sanitation Data'!$E$30,0,10*ROW('Sanitation Data'!E7))="","",OFFSET('Sanitation Data'!$E$30,0,10*ROW('Sanitation Data'!E7)))</f>
        <v/>
      </c>
      <c r="CW13" s="33" t="str">
        <f ca="true">+IF(OFFSET('Sanitation Data'!$E$31,0,10*ROW('Sanitation Data'!E7))="","",OFFSET('Sanitation Data'!$E$31,0,10*ROW('Sanitation Data'!E7)))</f>
        <v/>
      </c>
      <c r="CX13" s="33" t="str">
        <f ca="true">+IF(OFFSET('Sanitation Data'!$E$32,0,10*ROW('Sanitation Data'!E7))="","",OFFSET('Sanitation Data'!$E$32,0,10*ROW('Sanitation Data'!E7)))</f>
        <v/>
      </c>
      <c r="CY13" s="33" t="str">
        <f ca="true">+IF(OFFSET('Sanitation Data'!$E$33,0,10*ROW('Sanitation Data'!E7))="","",OFFSET('Sanitation Data'!$E$33,0,10*ROW('Sanitation Data'!E7)))</f>
        <v/>
      </c>
      <c r="CZ13" s="33" t="str">
        <f ca="true">+IF(OFFSET('Sanitation Data'!$F$29,0,10*ROW('Sanitation Data'!F7))="","",OFFSET('Sanitation Data'!$F$29,0,10*ROW('Sanitation Data'!F7)))</f>
        <v/>
      </c>
      <c r="DA13" s="33" t="str">
        <f ca="true">+IF(OFFSET('Sanitation Data'!$F$30,0,10*ROW('Sanitation Data'!F7))="","",OFFSET('Sanitation Data'!$F$30,0,10*ROW('Sanitation Data'!F7)))</f>
        <v/>
      </c>
      <c r="DB13" s="33" t="str">
        <f ca="true">+IF(OFFSET('Sanitation Data'!$F$31,0,10*ROW('Sanitation Data'!F7))="","",OFFSET('Sanitation Data'!$F$31,0,10*ROW('Sanitation Data'!F7)))</f>
        <v/>
      </c>
      <c r="DC13" s="33" t="str">
        <f ca="true">+IF(OFFSET('Sanitation Data'!$F$32,0,10*ROW('Sanitation Data'!F7))="","",OFFSET('Sanitation Data'!$F$32,0,10*ROW('Sanitation Data'!F7)))</f>
        <v/>
      </c>
      <c r="DD13" s="33" t="str">
        <f ca="true">+IF(OFFSET('Sanitation Data'!$F$33,0,10*ROW('Sanitation Data'!F7))="","",OFFSET('Sanitation Data'!$F$33,0,10*ROW('Sanitation Data'!F7)))</f>
        <v/>
      </c>
      <c r="DE13" s="33" t="str">
        <f ca="true">+IF(OFFSET('Sanitation Data'!$G$29,0,10*ROW('Sanitation Data'!G7))="","",OFFSET('Sanitation Data'!$G$29,0,10*ROW('Sanitation Data'!G7)))</f>
        <v/>
      </c>
      <c r="DF13" s="33" t="str">
        <f ca="true">+IF(OFFSET('Sanitation Data'!$G$30,0,10*ROW('Sanitation Data'!G7))="","",OFFSET('Sanitation Data'!$G$30,0,10*ROW('Sanitation Data'!G7)))</f>
        <v/>
      </c>
      <c r="DG13" s="33" t="str">
        <f ca="true">+IF(OFFSET('Sanitation Data'!$G$31,0,10*ROW('Sanitation Data'!G7))="","",OFFSET('Sanitation Data'!$G$31,0,10*ROW('Sanitation Data'!G7)))</f>
        <v/>
      </c>
      <c r="DH13" s="33" t="str">
        <f ca="true">+IF(OFFSET('Sanitation Data'!$G$32,0,10*ROW('Sanitation Data'!G7))="","",OFFSET('Sanitation Data'!$G$32,0,10*ROW('Sanitation Data'!G7)))</f>
        <v/>
      </c>
      <c r="DI13" s="33" t="str">
        <f ca="true">+IF(OFFSET('Sanitation Data'!$G$33,0,10*ROW('Sanitation Data'!G7))="","",OFFSET('Sanitation Data'!$G$33,0,10*ROW('Sanitation Data'!G7)))</f>
        <v/>
      </c>
      <c r="DJ13" s="33" t="str">
        <f ca="true">+IF(OFFSET('Sanitation Data'!$H$29,0,10*ROW('Sanitation Data'!H7))="","",OFFSET('Sanitation Data'!$H$29,0,10*ROW('Sanitation Data'!H7)))</f>
        <v/>
      </c>
      <c r="DK13" s="33" t="str">
        <f ca="true">+IF(OFFSET('Sanitation Data'!$H$30,0,10*ROW('Sanitation Data'!H7))="","",OFFSET('Sanitation Data'!$H$30,0,10*ROW('Sanitation Data'!H7)))</f>
        <v/>
      </c>
      <c r="DL13" s="33" t="str">
        <f ca="true">+IF(OFFSET('Sanitation Data'!$H$31,0,10*ROW('Sanitation Data'!H7))="","",OFFSET('Sanitation Data'!$H$31,0,10*ROW('Sanitation Data'!H7)))</f>
        <v/>
      </c>
      <c r="DM13" s="33" t="str">
        <f ca="true">+IF(OFFSET('Sanitation Data'!$H$32,0,10*ROW('Sanitation Data'!H7))="","",OFFSET('Sanitation Data'!$H$32,0,10*ROW('Sanitation Data'!H7)))</f>
        <v/>
      </c>
      <c r="DN13" s="33" t="str">
        <f ca="true">+IF(OFFSET('Sanitation Data'!$H$33,0,10*ROW('Sanitation Data'!H7))="","",OFFSET('Sanitation Data'!$H$33,0,10*ROW('Sanitation Data'!H7)))</f>
        <v/>
      </c>
      <c r="DO13" s="33" t="str">
        <f ca="true">+IF(OFFSET('Hygiene Data'!$C$12,0,10*ROW('Hygiene Data'!C7))="","",OFFSET('Hygiene Data'!$C$12,0,10*ROW('Hygiene Data'!C7)))</f>
        <v/>
      </c>
      <c r="DP13" s="33" t="str">
        <f ca="true">+IF(OFFSET('Hygiene Data'!$C$13,0,10*ROW('Hygiene Data'!C7))="","",OFFSET('Hygiene Data'!$C$13,0,10*ROW('Hygiene Data'!C7)))</f>
        <v/>
      </c>
      <c r="DQ13" s="33" t="str">
        <f ca="true">+IF(OFFSET('Hygiene Data'!$C$14,0,10*ROW('Hygiene Data'!C7))="","",OFFSET('Hygiene Data'!$C$14,0,10*ROW('Hygiene Data'!C7)))</f>
        <v/>
      </c>
      <c r="DR13" s="33" t="str">
        <f ca="true">+IF(OFFSET('Hygiene Data'!$D$12,0,10*ROW('Hygiene Data'!D7))="","",OFFSET('Hygiene Data'!$D$12,0,10*ROW('Hygiene Data'!D7)))</f>
        <v/>
      </c>
      <c r="DS13" s="33" t="str">
        <f ca="true">+IF(OFFSET('Hygiene Data'!$D$13,0,10*ROW('Hygiene Data'!D7))="","",OFFSET('Hygiene Data'!$D$13,0,10*ROW('Hygiene Data'!D7)))</f>
        <v/>
      </c>
      <c r="DT13" s="33" t="str">
        <f ca="true">+IF(OFFSET('Hygiene Data'!$D$14,0,10*ROW('Hygiene Data'!D7))="","",OFFSET('Hygiene Data'!$D$14,0,10*ROW('Hygiene Data'!D7)))</f>
        <v/>
      </c>
      <c r="DU13" s="33" t="str">
        <f ca="true">+IF(OFFSET('Hygiene Data'!$E$12,0,10*ROW('Hygiene Data'!E7))="","",OFFSET('Hygiene Data'!$E$12,0,10*ROW('Hygiene Data'!E7)))</f>
        <v/>
      </c>
      <c r="DV13" s="33" t="str">
        <f ca="true">+IF(OFFSET('Hygiene Data'!$E$13,0,10*ROW('Hygiene Data'!E7))="","",OFFSET('Hygiene Data'!$E$13,0,10*ROW('Hygiene Data'!E7)))</f>
        <v/>
      </c>
      <c r="DW13" s="33" t="str">
        <f ca="true">+IF(OFFSET('Hygiene Data'!$E$14,0,10*ROW('Hygiene Data'!E7))="","",OFFSET('Hygiene Data'!$E$14,0,10*ROW('Hygiene Data'!E7)))</f>
        <v/>
      </c>
      <c r="DX13" s="33" t="str">
        <f ca="true">+IF(OFFSET('Hygiene Data'!$F$12,0,10*ROW('Hygiene Data'!F7))="","",OFFSET('Hygiene Data'!$F$12,0,10*ROW('Hygiene Data'!F7)))</f>
        <v/>
      </c>
      <c r="DY13" s="33" t="str">
        <f ca="true">+IF(OFFSET('Hygiene Data'!$F$13,0,10*ROW('Hygiene Data'!F7))="","",OFFSET('Hygiene Data'!$F$13,0,10*ROW('Hygiene Data'!F7)))</f>
        <v/>
      </c>
      <c r="DZ13" s="33" t="str">
        <f ca="true">+IF(OFFSET('Hygiene Data'!$F$14,0,10*ROW('Hygiene Data'!F7))="","",OFFSET('Hygiene Data'!$F$14,0,10*ROW('Hygiene Data'!F7)))</f>
        <v/>
      </c>
      <c r="EA13" s="33" t="str">
        <f ca="true">+IF(OFFSET('Hygiene Data'!$G$12,0,10*ROW('Hygiene Data'!G7))="","",OFFSET('Hygiene Data'!$G$12,0,10*ROW('Hygiene Data'!G7)))</f>
        <v/>
      </c>
      <c r="EB13" s="33" t="str">
        <f ca="true">+IF(OFFSET('Hygiene Data'!$G$13,0,10*ROW('Hygiene Data'!G7))="","",OFFSET('Hygiene Data'!$G$13,0,10*ROW('Hygiene Data'!G7)))</f>
        <v/>
      </c>
      <c r="EC13" s="33" t="str">
        <f ca="true">+IF(OFFSET('Hygiene Data'!$G$14,0,10*ROW('Hygiene Data'!G7))="","",OFFSET('Hygiene Data'!$G$14,0,10*ROW('Hygiene Data'!G7)))</f>
        <v/>
      </c>
      <c r="ED13" s="33" t="str">
        <f ca="true">+IF(OFFSET('Hygiene Data'!$H$12,0,10*ROW('Hygiene Data'!H7))="","",OFFSET('Hygiene Data'!$H$12,0,10*ROW('Hygiene Data'!H7)))</f>
        <v/>
      </c>
      <c r="EE13" s="33" t="str">
        <f ca="true">+IF(OFFSET('Hygiene Data'!$H$13,0,10*ROW('Hygiene Data'!H7))="","",OFFSET('Hygiene Data'!$H$13,0,10*ROW('Hygiene Data'!H7)))</f>
        <v/>
      </c>
      <c r="EF13" s="33" t="str">
        <f ca="true">+IF(OFFSET('Hygiene Data'!$H$14,0,10*ROW('Hygiene Data'!H7))="","",OFFSET('Hygiene Data'!$H$14,0,10*ROW('Hygiene Data'!H7)))</f>
        <v/>
      </c>
    </row>
    <row r="14" x14ac:dyDescent="0.2">
      <c r="A14" s="56" t="str">
        <f ca="true">+IF(OFFSET('Water Data'!$B$1,0,10*ROW('Water Data'!B8))="","",OFFSET('Water Data'!$B$1,0,10*ROW('Water Data'!B8)))</f>
        <v/>
      </c>
      <c r="B14" s="56" t="str">
        <f ca="true">+IF(OFFSET('Water Data'!$A$3,0,10*ROW('Water Data'!A8))="","",OFFSET('Water Data'!$A$3,0,10*ROW('Water Data'!A8)))</f>
        <v/>
      </c>
      <c r="C14" s="56" t="str">
        <f ca="true">+IF(OFFSET('Water Data'!$C$3,0,10*ROW('Water Data'!C8))="","",OFFSET('Water Data'!$C$3,0,10*ROW('Water Data'!C8)))</f>
        <v/>
      </c>
      <c r="D14" s="244"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4"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4"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4"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4"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4"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4"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4"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4"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4"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4"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4"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4"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4"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4"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4"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4"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4"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5"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5"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5"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5"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5"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5"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5"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5"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5"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5"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5"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5"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5"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5"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5"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5"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5"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5"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5"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5"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5"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5"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5"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5"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5"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5"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5"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5"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5"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5"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6"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6"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6"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6"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6"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6"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6"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6"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6"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6"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6"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6"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6"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6"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6"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6"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6"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6"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3" t="str">
        <f ca="true">+IF(OFFSET('Water Data'!$C$28,0,10*ROW('Water Data'!C8))="","",OFFSET('Water Data'!$C$28,0,10*ROW('Water Data'!C8)))</f>
        <v/>
      </c>
      <c r="BT14" s="33" t="str">
        <f ca="true">+IF(OFFSET('Water Data'!$C$29,0,10*ROW('Water Data'!C8))="","",OFFSET('Water Data'!$C$29,0,10*ROW('Water Data'!C8)))</f>
        <v/>
      </c>
      <c r="BU14" s="33" t="str">
        <f ca="true">+IF(OFFSET('Water Data'!$C$30,0,10*ROW('Water Data'!C8))="","",OFFSET('Water Data'!$C$30,0,10*ROW('Water Data'!C8)))</f>
        <v/>
      </c>
      <c r="BV14" s="33" t="str">
        <f ca="true">+IF(OFFSET('Water Data'!$D$28,0,10*ROW('Water Data'!D8))="","",OFFSET('Water Data'!$D$28,0,10*ROW('Water Data'!D8)))</f>
        <v/>
      </c>
      <c r="BW14" s="33" t="str">
        <f ca="true">+IF(OFFSET('Water Data'!$D$29,0,10*ROW('Water Data'!D8))="","",OFFSET('Water Data'!$D$29,0,10*ROW('Water Data'!D8)))</f>
        <v/>
      </c>
      <c r="BX14" s="33" t="str">
        <f ca="true">+IF(OFFSET('Water Data'!$D$30,0,10*ROW('Water Data'!D8))="","",OFFSET('Water Data'!$D$30,0,10*ROW('Water Data'!D8)))</f>
        <v/>
      </c>
      <c r="BY14" s="33" t="str">
        <f ca="true">+IF(OFFSET('Water Data'!$E$28,0,10*ROW('Water Data'!E8))="","",OFFSET('Water Data'!$E$28,0,10*ROW('Water Data'!E8)))</f>
        <v/>
      </c>
      <c r="BZ14" s="33" t="str">
        <f ca="true">+IF(OFFSET('Water Data'!$E$29,0,10*ROW('Water Data'!E8))="","",OFFSET('Water Data'!$E$29,0,10*ROW('Water Data'!E8)))</f>
        <v/>
      </c>
      <c r="CA14" s="33" t="str">
        <f ca="true">+IF(OFFSET('Water Data'!$E$30,0,10*ROW('Water Data'!E8))="","",OFFSET('Water Data'!$E$30,0,10*ROW('Water Data'!E8)))</f>
        <v/>
      </c>
      <c r="CB14" s="33" t="str">
        <f ca="true">+IF(OFFSET('Water Data'!$F$28,0,10*ROW('Water Data'!F8))="","",OFFSET('Water Data'!$F$28,0,10*ROW('Water Data'!F8)))</f>
        <v/>
      </c>
      <c r="CC14" s="33" t="str">
        <f ca="true">+IF(OFFSET('Water Data'!$F$29,0,10*ROW('Water Data'!F8))="","",OFFSET('Water Data'!$F$29,0,10*ROW('Water Data'!F8)))</f>
        <v/>
      </c>
      <c r="CD14" s="33" t="str">
        <f ca="true">+IF(OFFSET('Water Data'!$F$30,0,10*ROW('Water Data'!F8))="","",OFFSET('Water Data'!$F$30,0,10*ROW('Water Data'!F8)))</f>
        <v/>
      </c>
      <c r="CE14" s="33" t="str">
        <f ca="true">+IF(OFFSET('Water Data'!$G$28,0,10*ROW('Water Data'!G8))="","",OFFSET('Water Data'!$G$28,0,10*ROW('Water Data'!G8)))</f>
        <v/>
      </c>
      <c r="CF14" s="33" t="str">
        <f ca="true">+IF(OFFSET('Water Data'!$G$29,0,10*ROW('Water Data'!G8))="","",OFFSET('Water Data'!$G$29,0,10*ROW('Water Data'!G8)))</f>
        <v/>
      </c>
      <c r="CG14" s="33" t="str">
        <f ca="true">+IF(OFFSET('Water Data'!$G$30,0,10*ROW('Water Data'!G8))="","",OFFSET('Water Data'!$G$30,0,10*ROW('Water Data'!G8)))</f>
        <v/>
      </c>
      <c r="CH14" s="33" t="str">
        <f ca="true">+IF(OFFSET('Water Data'!$H$28,0,10*ROW('Water Data'!H8))="","",OFFSET('Water Data'!$H$28,0,10*ROW('Water Data'!H8)))</f>
        <v/>
      </c>
      <c r="CI14" s="33" t="str">
        <f ca="true">+IF(OFFSET('Water Data'!$H$29,0,10*ROW('Water Data'!H8))="","",OFFSET('Water Data'!$H$29,0,10*ROW('Water Data'!H8)))</f>
        <v/>
      </c>
      <c r="CJ14" s="33" t="str">
        <f ca="true">+IF(OFFSET('Water Data'!$H$30,0,10*ROW('Water Data'!H8))="","",OFFSET('Water Data'!$H$30,0,10*ROW('Water Data'!H8)))</f>
        <v/>
      </c>
      <c r="CK14" s="33" t="str">
        <f ca="true">+IF(OFFSET('Sanitation Data'!$C$29,0,10*ROW('Sanitation Data'!C8))="","",OFFSET('Sanitation Data'!$C$29,0,10*ROW('Sanitation Data'!C8)))</f>
        <v/>
      </c>
      <c r="CL14" s="33" t="str">
        <f ca="true">+IF(OFFSET('Sanitation Data'!$C$30,0,10*ROW('Sanitation Data'!C8))="","",OFFSET('Sanitation Data'!$C$30,0,10*ROW('Sanitation Data'!C8)))</f>
        <v/>
      </c>
      <c r="CM14" s="33" t="str">
        <f ca="true">+IF(OFFSET('Sanitation Data'!$C$31,0,10*ROW('Sanitation Data'!C8))="","",OFFSET('Sanitation Data'!$C$31,0,10*ROW('Sanitation Data'!C8)))</f>
        <v/>
      </c>
      <c r="CN14" s="33" t="str">
        <f ca="true">+IF(OFFSET('Sanitation Data'!$C$32,0,10*ROW('Sanitation Data'!C8))="","",OFFSET('Sanitation Data'!$C$32,0,10*ROW('Sanitation Data'!C8)))</f>
        <v/>
      </c>
      <c r="CO14" s="33" t="str">
        <f ca="true">+IF(OFFSET('Sanitation Data'!$C$33,0,10*ROW('Sanitation Data'!C8))="","",OFFSET('Sanitation Data'!$C$33,0,10*ROW('Sanitation Data'!C8)))</f>
        <v/>
      </c>
      <c r="CP14" s="33" t="str">
        <f ca="true">+IF(OFFSET('Sanitation Data'!$D$29,0,10*ROW('Sanitation Data'!D8))="","",OFFSET('Sanitation Data'!$D$29,0,10*ROW('Sanitation Data'!D8)))</f>
        <v/>
      </c>
      <c r="CQ14" s="33" t="str">
        <f ca="true">+IF(OFFSET('Sanitation Data'!$D$30,0,10*ROW('Sanitation Data'!D8))="","",OFFSET('Sanitation Data'!$D$30,0,10*ROW('Sanitation Data'!D8)))</f>
        <v/>
      </c>
      <c r="CR14" s="33" t="str">
        <f ca="true">+IF(OFFSET('Sanitation Data'!$D$31,0,10*ROW('Sanitation Data'!D8))="","",OFFSET('Sanitation Data'!$D$31,0,10*ROW('Sanitation Data'!D8)))</f>
        <v/>
      </c>
      <c r="CS14" s="33" t="str">
        <f ca="true">+IF(OFFSET('Sanitation Data'!$D$32,0,10*ROW('Sanitation Data'!D8))="","",OFFSET('Sanitation Data'!$D$32,0,10*ROW('Sanitation Data'!D8)))</f>
        <v/>
      </c>
      <c r="CT14" s="33" t="str">
        <f ca="true">+IF(OFFSET('Sanitation Data'!$D$33,0,10*ROW('Sanitation Data'!D8))="","",OFFSET('Sanitation Data'!$D$33,0,10*ROW('Sanitation Data'!D8)))</f>
        <v/>
      </c>
      <c r="CU14" s="33" t="str">
        <f ca="true">+IF(OFFSET('Sanitation Data'!$E$29,0,10*ROW('Sanitation Data'!E8))="","",OFFSET('Sanitation Data'!$E$29,0,10*ROW('Sanitation Data'!E8)))</f>
        <v/>
      </c>
      <c r="CV14" s="33" t="str">
        <f ca="true">+IF(OFFSET('Sanitation Data'!$E$30,0,10*ROW('Sanitation Data'!E8))="","",OFFSET('Sanitation Data'!$E$30,0,10*ROW('Sanitation Data'!E8)))</f>
        <v/>
      </c>
      <c r="CW14" s="33" t="str">
        <f ca="true">+IF(OFFSET('Sanitation Data'!$E$31,0,10*ROW('Sanitation Data'!E8))="","",OFFSET('Sanitation Data'!$E$31,0,10*ROW('Sanitation Data'!E8)))</f>
        <v/>
      </c>
      <c r="CX14" s="33" t="str">
        <f ca="true">+IF(OFFSET('Sanitation Data'!$E$32,0,10*ROW('Sanitation Data'!E8))="","",OFFSET('Sanitation Data'!$E$32,0,10*ROW('Sanitation Data'!E8)))</f>
        <v/>
      </c>
      <c r="CY14" s="33" t="str">
        <f ca="true">+IF(OFFSET('Sanitation Data'!$E$33,0,10*ROW('Sanitation Data'!E8))="","",OFFSET('Sanitation Data'!$E$33,0,10*ROW('Sanitation Data'!E8)))</f>
        <v/>
      </c>
      <c r="CZ14" s="33" t="str">
        <f ca="true">+IF(OFFSET('Sanitation Data'!$F$29,0,10*ROW('Sanitation Data'!F8))="","",OFFSET('Sanitation Data'!$F$29,0,10*ROW('Sanitation Data'!F8)))</f>
        <v/>
      </c>
      <c r="DA14" s="33" t="str">
        <f ca="true">+IF(OFFSET('Sanitation Data'!$F$30,0,10*ROW('Sanitation Data'!F8))="","",OFFSET('Sanitation Data'!$F$30,0,10*ROW('Sanitation Data'!F8)))</f>
        <v/>
      </c>
      <c r="DB14" s="33" t="str">
        <f ca="true">+IF(OFFSET('Sanitation Data'!$F$31,0,10*ROW('Sanitation Data'!F8))="","",OFFSET('Sanitation Data'!$F$31,0,10*ROW('Sanitation Data'!F8)))</f>
        <v/>
      </c>
      <c r="DC14" s="33" t="str">
        <f ca="true">+IF(OFFSET('Sanitation Data'!$F$32,0,10*ROW('Sanitation Data'!F8))="","",OFFSET('Sanitation Data'!$F$32,0,10*ROW('Sanitation Data'!F8)))</f>
        <v/>
      </c>
      <c r="DD14" s="33" t="str">
        <f ca="true">+IF(OFFSET('Sanitation Data'!$F$33,0,10*ROW('Sanitation Data'!F8))="","",OFFSET('Sanitation Data'!$F$33,0,10*ROW('Sanitation Data'!F8)))</f>
        <v/>
      </c>
      <c r="DE14" s="33" t="str">
        <f ca="true">+IF(OFFSET('Sanitation Data'!$G$29,0,10*ROW('Sanitation Data'!G8))="","",OFFSET('Sanitation Data'!$G$29,0,10*ROW('Sanitation Data'!G8)))</f>
        <v/>
      </c>
      <c r="DF14" s="33" t="str">
        <f ca="true">+IF(OFFSET('Sanitation Data'!$G$30,0,10*ROW('Sanitation Data'!G8))="","",OFFSET('Sanitation Data'!$G$30,0,10*ROW('Sanitation Data'!G8)))</f>
        <v/>
      </c>
      <c r="DG14" s="33" t="str">
        <f ca="true">+IF(OFFSET('Sanitation Data'!$G$31,0,10*ROW('Sanitation Data'!G8))="","",OFFSET('Sanitation Data'!$G$31,0,10*ROW('Sanitation Data'!G8)))</f>
        <v/>
      </c>
      <c r="DH14" s="33" t="str">
        <f ca="true">+IF(OFFSET('Sanitation Data'!$G$32,0,10*ROW('Sanitation Data'!G8))="","",OFFSET('Sanitation Data'!$G$32,0,10*ROW('Sanitation Data'!G8)))</f>
        <v/>
      </c>
      <c r="DI14" s="33" t="str">
        <f ca="true">+IF(OFFSET('Sanitation Data'!$G$33,0,10*ROW('Sanitation Data'!G8))="","",OFFSET('Sanitation Data'!$G$33,0,10*ROW('Sanitation Data'!G8)))</f>
        <v/>
      </c>
      <c r="DJ14" s="33" t="str">
        <f ca="true">+IF(OFFSET('Sanitation Data'!$H$29,0,10*ROW('Sanitation Data'!H8))="","",OFFSET('Sanitation Data'!$H$29,0,10*ROW('Sanitation Data'!H8)))</f>
        <v/>
      </c>
      <c r="DK14" s="33" t="str">
        <f ca="true">+IF(OFFSET('Sanitation Data'!$H$30,0,10*ROW('Sanitation Data'!H8))="","",OFFSET('Sanitation Data'!$H$30,0,10*ROW('Sanitation Data'!H8)))</f>
        <v/>
      </c>
      <c r="DL14" s="33" t="str">
        <f ca="true">+IF(OFFSET('Sanitation Data'!$H$31,0,10*ROW('Sanitation Data'!H8))="","",OFFSET('Sanitation Data'!$H$31,0,10*ROW('Sanitation Data'!H8)))</f>
        <v/>
      </c>
      <c r="DM14" s="33" t="str">
        <f ca="true">+IF(OFFSET('Sanitation Data'!$H$32,0,10*ROW('Sanitation Data'!H8))="","",OFFSET('Sanitation Data'!$H$32,0,10*ROW('Sanitation Data'!H8)))</f>
        <v/>
      </c>
      <c r="DN14" s="33" t="str">
        <f ca="true">+IF(OFFSET('Sanitation Data'!$H$33,0,10*ROW('Sanitation Data'!H8))="","",OFFSET('Sanitation Data'!$H$33,0,10*ROW('Sanitation Data'!H8)))</f>
        <v/>
      </c>
      <c r="DO14" s="33" t="str">
        <f ca="true">+IF(OFFSET('Hygiene Data'!$C$12,0,10*ROW('Hygiene Data'!C8))="","",OFFSET('Hygiene Data'!$C$12,0,10*ROW('Hygiene Data'!C8)))</f>
        <v/>
      </c>
      <c r="DP14" s="33" t="str">
        <f ca="true">+IF(OFFSET('Hygiene Data'!$C$13,0,10*ROW('Hygiene Data'!C8))="","",OFFSET('Hygiene Data'!$C$13,0,10*ROW('Hygiene Data'!C8)))</f>
        <v/>
      </c>
      <c r="DQ14" s="33" t="str">
        <f ca="true">+IF(OFFSET('Hygiene Data'!$C$14,0,10*ROW('Hygiene Data'!C8))="","",OFFSET('Hygiene Data'!$C$14,0,10*ROW('Hygiene Data'!C8)))</f>
        <v/>
      </c>
      <c r="DR14" s="33" t="str">
        <f ca="true">+IF(OFFSET('Hygiene Data'!$D$12,0,10*ROW('Hygiene Data'!D8))="","",OFFSET('Hygiene Data'!$D$12,0,10*ROW('Hygiene Data'!D8)))</f>
        <v/>
      </c>
      <c r="DS14" s="33" t="str">
        <f ca="true">+IF(OFFSET('Hygiene Data'!$D$13,0,10*ROW('Hygiene Data'!D8))="","",OFFSET('Hygiene Data'!$D$13,0,10*ROW('Hygiene Data'!D8)))</f>
        <v/>
      </c>
      <c r="DT14" s="33" t="str">
        <f ca="true">+IF(OFFSET('Hygiene Data'!$D$14,0,10*ROW('Hygiene Data'!D8))="","",OFFSET('Hygiene Data'!$D$14,0,10*ROW('Hygiene Data'!D8)))</f>
        <v/>
      </c>
      <c r="DU14" s="33" t="str">
        <f ca="true">+IF(OFFSET('Hygiene Data'!$E$12,0,10*ROW('Hygiene Data'!E8))="","",OFFSET('Hygiene Data'!$E$12,0,10*ROW('Hygiene Data'!E8)))</f>
        <v/>
      </c>
      <c r="DV14" s="33" t="str">
        <f ca="true">+IF(OFFSET('Hygiene Data'!$E$13,0,10*ROW('Hygiene Data'!E8))="","",OFFSET('Hygiene Data'!$E$13,0,10*ROW('Hygiene Data'!E8)))</f>
        <v/>
      </c>
      <c r="DW14" s="33" t="str">
        <f ca="true">+IF(OFFSET('Hygiene Data'!$E$14,0,10*ROW('Hygiene Data'!E8))="","",OFFSET('Hygiene Data'!$E$14,0,10*ROW('Hygiene Data'!E8)))</f>
        <v/>
      </c>
      <c r="DX14" s="33" t="str">
        <f ca="true">+IF(OFFSET('Hygiene Data'!$F$12,0,10*ROW('Hygiene Data'!F8))="","",OFFSET('Hygiene Data'!$F$12,0,10*ROW('Hygiene Data'!F8)))</f>
        <v/>
      </c>
      <c r="DY14" s="33" t="str">
        <f ca="true">+IF(OFFSET('Hygiene Data'!$F$13,0,10*ROW('Hygiene Data'!F8))="","",OFFSET('Hygiene Data'!$F$13,0,10*ROW('Hygiene Data'!F8)))</f>
        <v/>
      </c>
      <c r="DZ14" s="33" t="str">
        <f ca="true">+IF(OFFSET('Hygiene Data'!$F$14,0,10*ROW('Hygiene Data'!F8))="","",OFFSET('Hygiene Data'!$F$14,0,10*ROW('Hygiene Data'!F8)))</f>
        <v/>
      </c>
      <c r="EA14" s="33" t="str">
        <f ca="true">+IF(OFFSET('Hygiene Data'!$G$12,0,10*ROW('Hygiene Data'!G8))="","",OFFSET('Hygiene Data'!$G$12,0,10*ROW('Hygiene Data'!G8)))</f>
        <v/>
      </c>
      <c r="EB14" s="33" t="str">
        <f ca="true">+IF(OFFSET('Hygiene Data'!$G$13,0,10*ROW('Hygiene Data'!G8))="","",OFFSET('Hygiene Data'!$G$13,0,10*ROW('Hygiene Data'!G8)))</f>
        <v/>
      </c>
      <c r="EC14" s="33" t="str">
        <f ca="true">+IF(OFFSET('Hygiene Data'!$G$14,0,10*ROW('Hygiene Data'!G8))="","",OFFSET('Hygiene Data'!$G$14,0,10*ROW('Hygiene Data'!G8)))</f>
        <v/>
      </c>
      <c r="ED14" s="33" t="str">
        <f ca="true">+IF(OFFSET('Hygiene Data'!$H$12,0,10*ROW('Hygiene Data'!H8))="","",OFFSET('Hygiene Data'!$H$12,0,10*ROW('Hygiene Data'!H8)))</f>
        <v/>
      </c>
      <c r="EE14" s="33" t="str">
        <f ca="true">+IF(OFFSET('Hygiene Data'!$H$13,0,10*ROW('Hygiene Data'!H8))="","",OFFSET('Hygiene Data'!$H$13,0,10*ROW('Hygiene Data'!H8)))</f>
        <v/>
      </c>
      <c r="EF14" s="33" t="str">
        <f ca="true">+IF(OFFSET('Hygiene Data'!$H$14,0,10*ROW('Hygiene Data'!H8))="","",OFFSET('Hygiene Data'!$H$14,0,10*ROW('Hygiene Data'!H8)))</f>
        <v/>
      </c>
    </row>
    <row r="15" x14ac:dyDescent="0.2">
      <c r="A15" s="56" t="str">
        <f ca="true">+IF(OFFSET('Water Data'!$B$1,0,10*ROW('Water Data'!B9))="","",OFFSET('Water Data'!$B$1,0,10*ROW('Water Data'!B9)))</f>
        <v/>
      </c>
      <c r="B15" s="56" t="str">
        <f ca="true">+IF(OFFSET('Water Data'!$A$3,0,10*ROW('Water Data'!A9))="","",OFFSET('Water Data'!$A$3,0,10*ROW('Water Data'!A9)))</f>
        <v/>
      </c>
      <c r="C15" s="56" t="str">
        <f ca="true">+IF(OFFSET('Water Data'!$C$3,0,10*ROW('Water Data'!C9))="","",OFFSET('Water Data'!$C$3,0,10*ROW('Water Data'!C9)))</f>
        <v/>
      </c>
      <c r="D15" s="244"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4"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4"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4"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4"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4"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4"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4"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4"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4"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4"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4"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4"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4"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4"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4"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4"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4"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5"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5"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5"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5"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5"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5"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5"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5"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5"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5"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5"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5"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5"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5"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5"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5"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5"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5"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5"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5"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5"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5"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5"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5"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5"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5"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5"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5"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5"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5"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6"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6"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6"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6"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6"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6"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6"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6"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6"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6"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6"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6"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6"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6"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6"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6"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6"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6"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3" t="str">
        <f ca="true">+IF(OFFSET('Water Data'!$C$28,0,10*ROW('Water Data'!C9))="","",OFFSET('Water Data'!$C$28,0,10*ROW('Water Data'!C9)))</f>
        <v/>
      </c>
      <c r="BT15" s="33" t="str">
        <f ca="true">+IF(OFFSET('Water Data'!$C$29,0,10*ROW('Water Data'!C9))="","",OFFSET('Water Data'!$C$29,0,10*ROW('Water Data'!C9)))</f>
        <v/>
      </c>
      <c r="BU15" s="33" t="str">
        <f ca="true">+IF(OFFSET('Water Data'!$C$30,0,10*ROW('Water Data'!C9))="","",OFFSET('Water Data'!$C$30,0,10*ROW('Water Data'!C9)))</f>
        <v/>
      </c>
      <c r="BV15" s="33" t="str">
        <f ca="true">+IF(OFFSET('Water Data'!$D$28,0,10*ROW('Water Data'!D9))="","",OFFSET('Water Data'!$D$28,0,10*ROW('Water Data'!D9)))</f>
        <v/>
      </c>
      <c r="BW15" s="33" t="str">
        <f ca="true">+IF(OFFSET('Water Data'!$D$29,0,10*ROW('Water Data'!D9))="","",OFFSET('Water Data'!$D$29,0,10*ROW('Water Data'!D9)))</f>
        <v/>
      </c>
      <c r="BX15" s="33" t="str">
        <f ca="true">+IF(OFFSET('Water Data'!$D$30,0,10*ROW('Water Data'!D9))="","",OFFSET('Water Data'!$D$30,0,10*ROW('Water Data'!D9)))</f>
        <v/>
      </c>
      <c r="BY15" s="33" t="str">
        <f ca="true">+IF(OFFSET('Water Data'!$E$28,0,10*ROW('Water Data'!E9))="","",OFFSET('Water Data'!$E$28,0,10*ROW('Water Data'!E9)))</f>
        <v/>
      </c>
      <c r="BZ15" s="33" t="str">
        <f ca="true">+IF(OFFSET('Water Data'!$E$29,0,10*ROW('Water Data'!E9))="","",OFFSET('Water Data'!$E$29,0,10*ROW('Water Data'!E9)))</f>
        <v/>
      </c>
      <c r="CA15" s="33" t="str">
        <f ca="true">+IF(OFFSET('Water Data'!$E$30,0,10*ROW('Water Data'!E9))="","",OFFSET('Water Data'!$E$30,0,10*ROW('Water Data'!E9)))</f>
        <v/>
      </c>
      <c r="CB15" s="33" t="str">
        <f ca="true">+IF(OFFSET('Water Data'!$F$28,0,10*ROW('Water Data'!F9))="","",OFFSET('Water Data'!$F$28,0,10*ROW('Water Data'!F9)))</f>
        <v/>
      </c>
      <c r="CC15" s="33" t="str">
        <f ca="true">+IF(OFFSET('Water Data'!$F$29,0,10*ROW('Water Data'!F9))="","",OFFSET('Water Data'!$F$29,0,10*ROW('Water Data'!F9)))</f>
        <v/>
      </c>
      <c r="CD15" s="33" t="str">
        <f ca="true">+IF(OFFSET('Water Data'!$F$30,0,10*ROW('Water Data'!F9))="","",OFFSET('Water Data'!$F$30,0,10*ROW('Water Data'!F9)))</f>
        <v/>
      </c>
      <c r="CE15" s="33" t="str">
        <f ca="true">+IF(OFFSET('Water Data'!$G$28,0,10*ROW('Water Data'!G9))="","",OFFSET('Water Data'!$G$28,0,10*ROW('Water Data'!G9)))</f>
        <v/>
      </c>
      <c r="CF15" s="33" t="str">
        <f ca="true">+IF(OFFSET('Water Data'!$G$29,0,10*ROW('Water Data'!G9))="","",OFFSET('Water Data'!$G$29,0,10*ROW('Water Data'!G9)))</f>
        <v/>
      </c>
      <c r="CG15" s="33" t="str">
        <f ca="true">+IF(OFFSET('Water Data'!$G$30,0,10*ROW('Water Data'!G9))="","",OFFSET('Water Data'!$G$30,0,10*ROW('Water Data'!G9)))</f>
        <v/>
      </c>
      <c r="CH15" s="33" t="str">
        <f ca="true">+IF(OFFSET('Water Data'!$H$28,0,10*ROW('Water Data'!H9))="","",OFFSET('Water Data'!$H$28,0,10*ROW('Water Data'!H9)))</f>
        <v/>
      </c>
      <c r="CI15" s="33" t="str">
        <f ca="true">+IF(OFFSET('Water Data'!$H$29,0,10*ROW('Water Data'!H9))="","",OFFSET('Water Data'!$H$29,0,10*ROW('Water Data'!H9)))</f>
        <v/>
      </c>
      <c r="CJ15" s="33" t="str">
        <f ca="true">+IF(OFFSET('Water Data'!$H$30,0,10*ROW('Water Data'!H9))="","",OFFSET('Water Data'!$H$30,0,10*ROW('Water Data'!H9)))</f>
        <v/>
      </c>
      <c r="CK15" s="33" t="str">
        <f ca="true">+IF(OFFSET('Sanitation Data'!$C$29,0,10*ROW('Sanitation Data'!C9))="","",OFFSET('Sanitation Data'!$C$29,0,10*ROW('Sanitation Data'!C9)))</f>
        <v/>
      </c>
      <c r="CL15" s="33" t="str">
        <f ca="true">+IF(OFFSET('Sanitation Data'!$C$30,0,10*ROW('Sanitation Data'!C9))="","",OFFSET('Sanitation Data'!$C$30,0,10*ROW('Sanitation Data'!C9)))</f>
        <v/>
      </c>
      <c r="CM15" s="33" t="str">
        <f ca="true">+IF(OFFSET('Sanitation Data'!$C$31,0,10*ROW('Sanitation Data'!C9))="","",OFFSET('Sanitation Data'!$C$31,0,10*ROW('Sanitation Data'!C9)))</f>
        <v/>
      </c>
      <c r="CN15" s="33" t="str">
        <f ca="true">+IF(OFFSET('Sanitation Data'!$C$32,0,10*ROW('Sanitation Data'!C9))="","",OFFSET('Sanitation Data'!$C$32,0,10*ROW('Sanitation Data'!C9)))</f>
        <v/>
      </c>
      <c r="CO15" s="33" t="str">
        <f ca="true">+IF(OFFSET('Sanitation Data'!$C$33,0,10*ROW('Sanitation Data'!C9))="","",OFFSET('Sanitation Data'!$C$33,0,10*ROW('Sanitation Data'!C9)))</f>
        <v/>
      </c>
      <c r="CP15" s="33" t="str">
        <f ca="true">+IF(OFFSET('Sanitation Data'!$D$29,0,10*ROW('Sanitation Data'!D9))="","",OFFSET('Sanitation Data'!$D$29,0,10*ROW('Sanitation Data'!D9)))</f>
        <v/>
      </c>
      <c r="CQ15" s="33" t="str">
        <f ca="true">+IF(OFFSET('Sanitation Data'!$D$30,0,10*ROW('Sanitation Data'!D9))="","",OFFSET('Sanitation Data'!$D$30,0,10*ROW('Sanitation Data'!D9)))</f>
        <v/>
      </c>
      <c r="CR15" s="33" t="str">
        <f ca="true">+IF(OFFSET('Sanitation Data'!$D$31,0,10*ROW('Sanitation Data'!D9))="","",OFFSET('Sanitation Data'!$D$31,0,10*ROW('Sanitation Data'!D9)))</f>
        <v/>
      </c>
      <c r="CS15" s="33" t="str">
        <f ca="true">+IF(OFFSET('Sanitation Data'!$D$32,0,10*ROW('Sanitation Data'!D9))="","",OFFSET('Sanitation Data'!$D$32,0,10*ROW('Sanitation Data'!D9)))</f>
        <v/>
      </c>
      <c r="CT15" s="33" t="str">
        <f ca="true">+IF(OFFSET('Sanitation Data'!$D$33,0,10*ROW('Sanitation Data'!D9))="","",OFFSET('Sanitation Data'!$D$33,0,10*ROW('Sanitation Data'!D9)))</f>
        <v/>
      </c>
      <c r="CU15" s="33" t="str">
        <f ca="true">+IF(OFFSET('Sanitation Data'!$E$29,0,10*ROW('Sanitation Data'!E9))="","",OFFSET('Sanitation Data'!$E$29,0,10*ROW('Sanitation Data'!E9)))</f>
        <v/>
      </c>
      <c r="CV15" s="33" t="str">
        <f ca="true">+IF(OFFSET('Sanitation Data'!$E$30,0,10*ROW('Sanitation Data'!E9))="","",OFFSET('Sanitation Data'!$E$30,0,10*ROW('Sanitation Data'!E9)))</f>
        <v/>
      </c>
      <c r="CW15" s="33" t="str">
        <f ca="true">+IF(OFFSET('Sanitation Data'!$E$31,0,10*ROW('Sanitation Data'!E9))="","",OFFSET('Sanitation Data'!$E$31,0,10*ROW('Sanitation Data'!E9)))</f>
        <v/>
      </c>
      <c r="CX15" s="33" t="str">
        <f ca="true">+IF(OFFSET('Sanitation Data'!$E$32,0,10*ROW('Sanitation Data'!E9))="","",OFFSET('Sanitation Data'!$E$32,0,10*ROW('Sanitation Data'!E9)))</f>
        <v/>
      </c>
      <c r="CY15" s="33" t="str">
        <f ca="true">+IF(OFFSET('Sanitation Data'!$E$33,0,10*ROW('Sanitation Data'!E9))="","",OFFSET('Sanitation Data'!$E$33,0,10*ROW('Sanitation Data'!E9)))</f>
        <v/>
      </c>
      <c r="CZ15" s="33" t="str">
        <f ca="true">+IF(OFFSET('Sanitation Data'!$F$29,0,10*ROW('Sanitation Data'!F9))="","",OFFSET('Sanitation Data'!$F$29,0,10*ROW('Sanitation Data'!F9)))</f>
        <v/>
      </c>
      <c r="DA15" s="33" t="str">
        <f ca="true">+IF(OFFSET('Sanitation Data'!$F$30,0,10*ROW('Sanitation Data'!F9))="","",OFFSET('Sanitation Data'!$F$30,0,10*ROW('Sanitation Data'!F9)))</f>
        <v/>
      </c>
      <c r="DB15" s="33" t="str">
        <f ca="true">+IF(OFFSET('Sanitation Data'!$F$31,0,10*ROW('Sanitation Data'!F9))="","",OFFSET('Sanitation Data'!$F$31,0,10*ROW('Sanitation Data'!F9)))</f>
        <v/>
      </c>
      <c r="DC15" s="33" t="str">
        <f ca="true">+IF(OFFSET('Sanitation Data'!$F$32,0,10*ROW('Sanitation Data'!F9))="","",OFFSET('Sanitation Data'!$F$32,0,10*ROW('Sanitation Data'!F9)))</f>
        <v/>
      </c>
      <c r="DD15" s="33" t="str">
        <f ca="true">+IF(OFFSET('Sanitation Data'!$F$33,0,10*ROW('Sanitation Data'!F9))="","",OFFSET('Sanitation Data'!$F$33,0,10*ROW('Sanitation Data'!F9)))</f>
        <v/>
      </c>
      <c r="DE15" s="33" t="str">
        <f ca="true">+IF(OFFSET('Sanitation Data'!$G$29,0,10*ROW('Sanitation Data'!G9))="","",OFFSET('Sanitation Data'!$G$29,0,10*ROW('Sanitation Data'!G9)))</f>
        <v/>
      </c>
      <c r="DF15" s="33" t="str">
        <f ca="true">+IF(OFFSET('Sanitation Data'!$G$30,0,10*ROW('Sanitation Data'!G9))="","",OFFSET('Sanitation Data'!$G$30,0,10*ROW('Sanitation Data'!G9)))</f>
        <v/>
      </c>
      <c r="DG15" s="33" t="str">
        <f ca="true">+IF(OFFSET('Sanitation Data'!$G$31,0,10*ROW('Sanitation Data'!G9))="","",OFFSET('Sanitation Data'!$G$31,0,10*ROW('Sanitation Data'!G9)))</f>
        <v/>
      </c>
      <c r="DH15" s="33" t="str">
        <f ca="true">+IF(OFFSET('Sanitation Data'!$G$32,0,10*ROW('Sanitation Data'!G9))="","",OFFSET('Sanitation Data'!$G$32,0,10*ROW('Sanitation Data'!G9)))</f>
        <v/>
      </c>
      <c r="DI15" s="33" t="str">
        <f ca="true">+IF(OFFSET('Sanitation Data'!$G$33,0,10*ROW('Sanitation Data'!G9))="","",OFFSET('Sanitation Data'!$G$33,0,10*ROW('Sanitation Data'!G9)))</f>
        <v/>
      </c>
      <c r="DJ15" s="33" t="str">
        <f ca="true">+IF(OFFSET('Sanitation Data'!$H$29,0,10*ROW('Sanitation Data'!H9))="","",OFFSET('Sanitation Data'!$H$29,0,10*ROW('Sanitation Data'!H9)))</f>
        <v/>
      </c>
      <c r="DK15" s="33" t="str">
        <f ca="true">+IF(OFFSET('Sanitation Data'!$H$30,0,10*ROW('Sanitation Data'!H9))="","",OFFSET('Sanitation Data'!$H$30,0,10*ROW('Sanitation Data'!H9)))</f>
        <v/>
      </c>
      <c r="DL15" s="33" t="str">
        <f ca="true">+IF(OFFSET('Sanitation Data'!$H$31,0,10*ROW('Sanitation Data'!H9))="","",OFFSET('Sanitation Data'!$H$31,0,10*ROW('Sanitation Data'!H9)))</f>
        <v/>
      </c>
      <c r="DM15" s="33" t="str">
        <f ca="true">+IF(OFFSET('Sanitation Data'!$H$32,0,10*ROW('Sanitation Data'!H9))="","",OFFSET('Sanitation Data'!$H$32,0,10*ROW('Sanitation Data'!H9)))</f>
        <v/>
      </c>
      <c r="DN15" s="33" t="str">
        <f ca="true">+IF(OFFSET('Sanitation Data'!$H$33,0,10*ROW('Sanitation Data'!H9))="","",OFFSET('Sanitation Data'!$H$33,0,10*ROW('Sanitation Data'!H9)))</f>
        <v/>
      </c>
      <c r="DO15" s="33" t="str">
        <f ca="true">+IF(OFFSET('Hygiene Data'!$C$12,0,10*ROW('Hygiene Data'!C9))="","",OFFSET('Hygiene Data'!$C$12,0,10*ROW('Hygiene Data'!C9)))</f>
        <v/>
      </c>
      <c r="DP15" s="33" t="str">
        <f ca="true">+IF(OFFSET('Hygiene Data'!$C$13,0,10*ROW('Hygiene Data'!C9))="","",OFFSET('Hygiene Data'!$C$13,0,10*ROW('Hygiene Data'!C9)))</f>
        <v/>
      </c>
      <c r="DQ15" s="33" t="str">
        <f ca="true">+IF(OFFSET('Hygiene Data'!$C$14,0,10*ROW('Hygiene Data'!C9))="","",OFFSET('Hygiene Data'!$C$14,0,10*ROW('Hygiene Data'!C9)))</f>
        <v/>
      </c>
      <c r="DR15" s="33" t="str">
        <f ca="true">+IF(OFFSET('Hygiene Data'!$D$12,0,10*ROW('Hygiene Data'!D9))="","",OFFSET('Hygiene Data'!$D$12,0,10*ROW('Hygiene Data'!D9)))</f>
        <v/>
      </c>
      <c r="DS15" s="33" t="str">
        <f ca="true">+IF(OFFSET('Hygiene Data'!$D$13,0,10*ROW('Hygiene Data'!D9))="","",OFFSET('Hygiene Data'!$D$13,0,10*ROW('Hygiene Data'!D9)))</f>
        <v/>
      </c>
      <c r="DT15" s="33" t="str">
        <f ca="true">+IF(OFFSET('Hygiene Data'!$D$14,0,10*ROW('Hygiene Data'!D9))="","",OFFSET('Hygiene Data'!$D$14,0,10*ROW('Hygiene Data'!D9)))</f>
        <v/>
      </c>
      <c r="DU15" s="33" t="str">
        <f ca="true">+IF(OFFSET('Hygiene Data'!$E$12,0,10*ROW('Hygiene Data'!E9))="","",OFFSET('Hygiene Data'!$E$12,0,10*ROW('Hygiene Data'!E9)))</f>
        <v/>
      </c>
      <c r="DV15" s="33" t="str">
        <f ca="true">+IF(OFFSET('Hygiene Data'!$E$13,0,10*ROW('Hygiene Data'!E9))="","",OFFSET('Hygiene Data'!$E$13,0,10*ROW('Hygiene Data'!E9)))</f>
        <v/>
      </c>
      <c r="DW15" s="33" t="str">
        <f ca="true">+IF(OFFSET('Hygiene Data'!$E$14,0,10*ROW('Hygiene Data'!E9))="","",OFFSET('Hygiene Data'!$E$14,0,10*ROW('Hygiene Data'!E9)))</f>
        <v/>
      </c>
      <c r="DX15" s="33" t="str">
        <f ca="true">+IF(OFFSET('Hygiene Data'!$F$12,0,10*ROW('Hygiene Data'!F9))="","",OFFSET('Hygiene Data'!$F$12,0,10*ROW('Hygiene Data'!F9)))</f>
        <v/>
      </c>
      <c r="DY15" s="33" t="str">
        <f ca="true">+IF(OFFSET('Hygiene Data'!$F$13,0,10*ROW('Hygiene Data'!F9))="","",OFFSET('Hygiene Data'!$F$13,0,10*ROW('Hygiene Data'!F9)))</f>
        <v/>
      </c>
      <c r="DZ15" s="33" t="str">
        <f ca="true">+IF(OFFSET('Hygiene Data'!$F$14,0,10*ROW('Hygiene Data'!F9))="","",OFFSET('Hygiene Data'!$F$14,0,10*ROW('Hygiene Data'!F9)))</f>
        <v/>
      </c>
      <c r="EA15" s="33" t="str">
        <f ca="true">+IF(OFFSET('Hygiene Data'!$G$12,0,10*ROW('Hygiene Data'!G9))="","",OFFSET('Hygiene Data'!$G$12,0,10*ROW('Hygiene Data'!G9)))</f>
        <v/>
      </c>
      <c r="EB15" s="33" t="str">
        <f ca="true">+IF(OFFSET('Hygiene Data'!$G$13,0,10*ROW('Hygiene Data'!G9))="","",OFFSET('Hygiene Data'!$G$13,0,10*ROW('Hygiene Data'!G9)))</f>
        <v/>
      </c>
      <c r="EC15" s="33" t="str">
        <f ca="true">+IF(OFFSET('Hygiene Data'!$G$14,0,10*ROW('Hygiene Data'!G9))="","",OFFSET('Hygiene Data'!$G$14,0,10*ROW('Hygiene Data'!G9)))</f>
        <v/>
      </c>
      <c r="ED15" s="33" t="str">
        <f ca="true">+IF(OFFSET('Hygiene Data'!$H$12,0,10*ROW('Hygiene Data'!H9))="","",OFFSET('Hygiene Data'!$H$12,0,10*ROW('Hygiene Data'!H9)))</f>
        <v/>
      </c>
      <c r="EE15" s="33" t="str">
        <f ca="true">+IF(OFFSET('Hygiene Data'!$H$13,0,10*ROW('Hygiene Data'!H9))="","",OFFSET('Hygiene Data'!$H$13,0,10*ROW('Hygiene Data'!H9)))</f>
        <v/>
      </c>
      <c r="EF15" s="33" t="str">
        <f ca="true">+IF(OFFSET('Hygiene Data'!$H$14,0,10*ROW('Hygiene Data'!H9))="","",OFFSET('Hygiene Data'!$H$14,0,10*ROW('Hygiene Data'!H9)))</f>
        <v/>
      </c>
    </row>
    <row r="16" x14ac:dyDescent="0.2">
      <c r="A16" s="56" t="str">
        <f ca="true">+IF(OFFSET('Water Data'!$B$1,0,10*ROW('Water Data'!B10))="","",OFFSET('Water Data'!$B$1,0,10*ROW('Water Data'!B10)))</f>
        <v/>
      </c>
      <c r="B16" s="56" t="str">
        <f ca="true">+IF(OFFSET('Water Data'!$A$3,0,10*ROW('Water Data'!A10))="","",OFFSET('Water Data'!$A$3,0,10*ROW('Water Data'!A10)))</f>
        <v/>
      </c>
      <c r="C16" s="56" t="str">
        <f ca="true">+IF(OFFSET('Water Data'!$C$3,0,10*ROW('Water Data'!C10))="","",OFFSET('Water Data'!$C$3,0,10*ROW('Water Data'!C10)))</f>
        <v/>
      </c>
      <c r="D16" s="244"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4"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4"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4"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4"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4"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4"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4"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4"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4"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4"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4"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4"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4"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4"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4"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4"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4"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5"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5"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5"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5"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5"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5"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5"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5"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5"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5"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5"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5"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5"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5"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5"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5"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5"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5"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5"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5"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5"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5"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5"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5"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5"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5"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5"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5"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5"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5"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6"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6"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6"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6"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6"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6"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6"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6"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6"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6"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6"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6"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6"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6"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6"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6"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6"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6"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3" t="str">
        <f ca="true">+IF(OFFSET('Water Data'!$C$28,0,10*ROW('Water Data'!C10))="","",OFFSET('Water Data'!$C$28,0,10*ROW('Water Data'!C10)))</f>
        <v/>
      </c>
      <c r="BT16" s="33" t="str">
        <f ca="true">+IF(OFFSET('Water Data'!$C$29,0,10*ROW('Water Data'!C10))="","",OFFSET('Water Data'!$C$29,0,10*ROW('Water Data'!C10)))</f>
        <v/>
      </c>
      <c r="BU16" s="33" t="str">
        <f ca="true">+IF(OFFSET('Water Data'!$C$30,0,10*ROW('Water Data'!C10))="","",OFFSET('Water Data'!$C$30,0,10*ROW('Water Data'!C10)))</f>
        <v/>
      </c>
      <c r="BV16" s="33" t="str">
        <f ca="true">+IF(OFFSET('Water Data'!$D$28,0,10*ROW('Water Data'!D10))="","",OFFSET('Water Data'!$D$28,0,10*ROW('Water Data'!D10)))</f>
        <v/>
      </c>
      <c r="BW16" s="33" t="str">
        <f ca="true">+IF(OFFSET('Water Data'!$D$29,0,10*ROW('Water Data'!D10))="","",OFFSET('Water Data'!$D$29,0,10*ROW('Water Data'!D10)))</f>
        <v/>
      </c>
      <c r="BX16" s="33" t="str">
        <f ca="true">+IF(OFFSET('Water Data'!$D$30,0,10*ROW('Water Data'!D10))="","",OFFSET('Water Data'!$D$30,0,10*ROW('Water Data'!D10)))</f>
        <v/>
      </c>
      <c r="BY16" s="33" t="str">
        <f ca="true">+IF(OFFSET('Water Data'!$E$28,0,10*ROW('Water Data'!E10))="","",OFFSET('Water Data'!$E$28,0,10*ROW('Water Data'!E10)))</f>
        <v/>
      </c>
      <c r="BZ16" s="33" t="str">
        <f ca="true">+IF(OFFSET('Water Data'!$E$29,0,10*ROW('Water Data'!E10))="","",OFFSET('Water Data'!$E$29,0,10*ROW('Water Data'!E10)))</f>
        <v/>
      </c>
      <c r="CA16" s="33" t="str">
        <f ca="true">+IF(OFFSET('Water Data'!$E$30,0,10*ROW('Water Data'!E10))="","",OFFSET('Water Data'!$E$30,0,10*ROW('Water Data'!E10)))</f>
        <v/>
      </c>
      <c r="CB16" s="33" t="str">
        <f ca="true">+IF(OFFSET('Water Data'!$F$28,0,10*ROW('Water Data'!F10))="","",OFFSET('Water Data'!$F$28,0,10*ROW('Water Data'!F10)))</f>
        <v/>
      </c>
      <c r="CC16" s="33" t="str">
        <f ca="true">+IF(OFFSET('Water Data'!$F$29,0,10*ROW('Water Data'!F10))="","",OFFSET('Water Data'!$F$29,0,10*ROW('Water Data'!F10)))</f>
        <v/>
      </c>
      <c r="CD16" s="33" t="str">
        <f ca="true">+IF(OFFSET('Water Data'!$F$30,0,10*ROW('Water Data'!F10))="","",OFFSET('Water Data'!$F$30,0,10*ROW('Water Data'!F10)))</f>
        <v/>
      </c>
      <c r="CE16" s="33" t="str">
        <f ca="true">+IF(OFFSET('Water Data'!$G$28,0,10*ROW('Water Data'!G10))="","",OFFSET('Water Data'!$G$28,0,10*ROW('Water Data'!G10)))</f>
        <v/>
      </c>
      <c r="CF16" s="33" t="str">
        <f ca="true">+IF(OFFSET('Water Data'!$G$29,0,10*ROW('Water Data'!G10))="","",OFFSET('Water Data'!$G$29,0,10*ROW('Water Data'!G10)))</f>
        <v/>
      </c>
      <c r="CG16" s="33" t="str">
        <f ca="true">+IF(OFFSET('Water Data'!$G$30,0,10*ROW('Water Data'!G10))="","",OFFSET('Water Data'!$G$30,0,10*ROW('Water Data'!G10)))</f>
        <v/>
      </c>
      <c r="CH16" s="33" t="str">
        <f ca="true">+IF(OFFSET('Water Data'!$H$28,0,10*ROW('Water Data'!H10))="","",OFFSET('Water Data'!$H$28,0,10*ROW('Water Data'!H10)))</f>
        <v/>
      </c>
      <c r="CI16" s="33" t="str">
        <f ca="true">+IF(OFFSET('Water Data'!$H$29,0,10*ROW('Water Data'!H10))="","",OFFSET('Water Data'!$H$29,0,10*ROW('Water Data'!H10)))</f>
        <v/>
      </c>
      <c r="CJ16" s="33" t="str">
        <f ca="true">+IF(OFFSET('Water Data'!$H$30,0,10*ROW('Water Data'!H10))="","",OFFSET('Water Data'!$H$30,0,10*ROW('Water Data'!H10)))</f>
        <v/>
      </c>
      <c r="CK16" s="33" t="str">
        <f ca="true">+IF(OFFSET('Sanitation Data'!$C$29,0,10*ROW('Sanitation Data'!C10))="","",OFFSET('Sanitation Data'!$C$29,0,10*ROW('Sanitation Data'!C10)))</f>
        <v/>
      </c>
      <c r="CL16" s="33" t="str">
        <f ca="true">+IF(OFFSET('Sanitation Data'!$C$30,0,10*ROW('Sanitation Data'!C10))="","",OFFSET('Sanitation Data'!$C$30,0,10*ROW('Sanitation Data'!C10)))</f>
        <v/>
      </c>
      <c r="CM16" s="33" t="str">
        <f ca="true">+IF(OFFSET('Sanitation Data'!$C$31,0,10*ROW('Sanitation Data'!C10))="","",OFFSET('Sanitation Data'!$C$31,0,10*ROW('Sanitation Data'!C10)))</f>
        <v/>
      </c>
      <c r="CN16" s="33" t="str">
        <f ca="true">+IF(OFFSET('Sanitation Data'!$C$32,0,10*ROW('Sanitation Data'!C10))="","",OFFSET('Sanitation Data'!$C$32,0,10*ROW('Sanitation Data'!C10)))</f>
        <v/>
      </c>
      <c r="CO16" s="33" t="str">
        <f ca="true">+IF(OFFSET('Sanitation Data'!$C$33,0,10*ROW('Sanitation Data'!C10))="","",OFFSET('Sanitation Data'!$C$33,0,10*ROW('Sanitation Data'!C10)))</f>
        <v/>
      </c>
      <c r="CP16" s="33" t="str">
        <f ca="true">+IF(OFFSET('Sanitation Data'!$D$29,0,10*ROW('Sanitation Data'!D10))="","",OFFSET('Sanitation Data'!$D$29,0,10*ROW('Sanitation Data'!D10)))</f>
        <v/>
      </c>
      <c r="CQ16" s="33" t="str">
        <f ca="true">+IF(OFFSET('Sanitation Data'!$D$30,0,10*ROW('Sanitation Data'!D10))="","",OFFSET('Sanitation Data'!$D$30,0,10*ROW('Sanitation Data'!D10)))</f>
        <v/>
      </c>
      <c r="CR16" s="33" t="str">
        <f ca="true">+IF(OFFSET('Sanitation Data'!$D$31,0,10*ROW('Sanitation Data'!D10))="","",OFFSET('Sanitation Data'!$D$31,0,10*ROW('Sanitation Data'!D10)))</f>
        <v/>
      </c>
      <c r="CS16" s="33" t="str">
        <f ca="true">+IF(OFFSET('Sanitation Data'!$D$32,0,10*ROW('Sanitation Data'!D10))="","",OFFSET('Sanitation Data'!$D$32,0,10*ROW('Sanitation Data'!D10)))</f>
        <v/>
      </c>
      <c r="CT16" s="33" t="str">
        <f ca="true">+IF(OFFSET('Sanitation Data'!$D$33,0,10*ROW('Sanitation Data'!D10))="","",OFFSET('Sanitation Data'!$D$33,0,10*ROW('Sanitation Data'!D10)))</f>
        <v/>
      </c>
      <c r="CU16" s="33" t="str">
        <f ca="true">+IF(OFFSET('Sanitation Data'!$E$29,0,10*ROW('Sanitation Data'!E10))="","",OFFSET('Sanitation Data'!$E$29,0,10*ROW('Sanitation Data'!E10)))</f>
        <v/>
      </c>
      <c r="CV16" s="33" t="str">
        <f ca="true">+IF(OFFSET('Sanitation Data'!$E$30,0,10*ROW('Sanitation Data'!E10))="","",OFFSET('Sanitation Data'!$E$30,0,10*ROW('Sanitation Data'!E10)))</f>
        <v/>
      </c>
      <c r="CW16" s="33" t="str">
        <f ca="true">+IF(OFFSET('Sanitation Data'!$E$31,0,10*ROW('Sanitation Data'!E10))="","",OFFSET('Sanitation Data'!$E$31,0,10*ROW('Sanitation Data'!E10)))</f>
        <v/>
      </c>
      <c r="CX16" s="33" t="str">
        <f ca="true">+IF(OFFSET('Sanitation Data'!$E$32,0,10*ROW('Sanitation Data'!E10))="","",OFFSET('Sanitation Data'!$E$32,0,10*ROW('Sanitation Data'!E10)))</f>
        <v/>
      </c>
      <c r="CY16" s="33" t="str">
        <f ca="true">+IF(OFFSET('Sanitation Data'!$E$33,0,10*ROW('Sanitation Data'!E10))="","",OFFSET('Sanitation Data'!$E$33,0,10*ROW('Sanitation Data'!E10)))</f>
        <v/>
      </c>
      <c r="CZ16" s="33" t="str">
        <f ca="true">+IF(OFFSET('Sanitation Data'!$F$29,0,10*ROW('Sanitation Data'!F10))="","",OFFSET('Sanitation Data'!$F$29,0,10*ROW('Sanitation Data'!F10)))</f>
        <v/>
      </c>
      <c r="DA16" s="33" t="str">
        <f ca="true">+IF(OFFSET('Sanitation Data'!$F$30,0,10*ROW('Sanitation Data'!F10))="","",OFFSET('Sanitation Data'!$F$30,0,10*ROW('Sanitation Data'!F10)))</f>
        <v/>
      </c>
      <c r="DB16" s="33" t="str">
        <f ca="true">+IF(OFFSET('Sanitation Data'!$F$31,0,10*ROW('Sanitation Data'!F10))="","",OFFSET('Sanitation Data'!$F$31,0,10*ROW('Sanitation Data'!F10)))</f>
        <v/>
      </c>
      <c r="DC16" s="33" t="str">
        <f ca="true">+IF(OFFSET('Sanitation Data'!$F$32,0,10*ROW('Sanitation Data'!F10))="","",OFFSET('Sanitation Data'!$F$32,0,10*ROW('Sanitation Data'!F10)))</f>
        <v/>
      </c>
      <c r="DD16" s="33" t="str">
        <f ca="true">+IF(OFFSET('Sanitation Data'!$F$33,0,10*ROW('Sanitation Data'!F10))="","",OFFSET('Sanitation Data'!$F$33,0,10*ROW('Sanitation Data'!F10)))</f>
        <v/>
      </c>
      <c r="DE16" s="33" t="str">
        <f ca="true">+IF(OFFSET('Sanitation Data'!$G$29,0,10*ROW('Sanitation Data'!G10))="","",OFFSET('Sanitation Data'!$G$29,0,10*ROW('Sanitation Data'!G10)))</f>
        <v/>
      </c>
      <c r="DF16" s="33" t="str">
        <f ca="true">+IF(OFFSET('Sanitation Data'!$G$30,0,10*ROW('Sanitation Data'!G10))="","",OFFSET('Sanitation Data'!$G$30,0,10*ROW('Sanitation Data'!G10)))</f>
        <v/>
      </c>
      <c r="DG16" s="33" t="str">
        <f ca="true">+IF(OFFSET('Sanitation Data'!$G$31,0,10*ROW('Sanitation Data'!G10))="","",OFFSET('Sanitation Data'!$G$31,0,10*ROW('Sanitation Data'!G10)))</f>
        <v/>
      </c>
      <c r="DH16" s="33" t="str">
        <f ca="true">+IF(OFFSET('Sanitation Data'!$G$32,0,10*ROW('Sanitation Data'!G10))="","",OFFSET('Sanitation Data'!$G$32,0,10*ROW('Sanitation Data'!G10)))</f>
        <v/>
      </c>
      <c r="DI16" s="33" t="str">
        <f ca="true">+IF(OFFSET('Sanitation Data'!$G$33,0,10*ROW('Sanitation Data'!G10))="","",OFFSET('Sanitation Data'!$G$33,0,10*ROW('Sanitation Data'!G10)))</f>
        <v/>
      </c>
      <c r="DJ16" s="33" t="str">
        <f ca="true">+IF(OFFSET('Sanitation Data'!$H$29,0,10*ROW('Sanitation Data'!H10))="","",OFFSET('Sanitation Data'!$H$29,0,10*ROW('Sanitation Data'!H10)))</f>
        <v/>
      </c>
      <c r="DK16" s="33" t="str">
        <f ca="true">+IF(OFFSET('Sanitation Data'!$H$30,0,10*ROW('Sanitation Data'!H10))="","",OFFSET('Sanitation Data'!$H$30,0,10*ROW('Sanitation Data'!H10)))</f>
        <v/>
      </c>
      <c r="DL16" s="33" t="str">
        <f ca="true">+IF(OFFSET('Sanitation Data'!$H$31,0,10*ROW('Sanitation Data'!H10))="","",OFFSET('Sanitation Data'!$H$31,0,10*ROW('Sanitation Data'!H10)))</f>
        <v/>
      </c>
      <c r="DM16" s="33" t="str">
        <f ca="true">+IF(OFFSET('Sanitation Data'!$H$32,0,10*ROW('Sanitation Data'!H10))="","",OFFSET('Sanitation Data'!$H$32,0,10*ROW('Sanitation Data'!H10)))</f>
        <v/>
      </c>
      <c r="DN16" s="33" t="str">
        <f ca="true">+IF(OFFSET('Sanitation Data'!$H$33,0,10*ROW('Sanitation Data'!H10))="","",OFFSET('Sanitation Data'!$H$33,0,10*ROW('Sanitation Data'!H10)))</f>
        <v/>
      </c>
      <c r="DO16" s="33" t="str">
        <f ca="true">+IF(OFFSET('Hygiene Data'!$C$12,0,10*ROW('Hygiene Data'!C10))="","",OFFSET('Hygiene Data'!$C$12,0,10*ROW('Hygiene Data'!C10)))</f>
        <v/>
      </c>
      <c r="DP16" s="33" t="str">
        <f ca="true">+IF(OFFSET('Hygiene Data'!$C$13,0,10*ROW('Hygiene Data'!C10))="","",OFFSET('Hygiene Data'!$C$13,0,10*ROW('Hygiene Data'!C10)))</f>
        <v/>
      </c>
      <c r="DQ16" s="33" t="str">
        <f ca="true">+IF(OFFSET('Hygiene Data'!$C$14,0,10*ROW('Hygiene Data'!C10))="","",OFFSET('Hygiene Data'!$C$14,0,10*ROW('Hygiene Data'!C10)))</f>
        <v/>
      </c>
      <c r="DR16" s="33" t="str">
        <f ca="true">+IF(OFFSET('Hygiene Data'!$D$12,0,10*ROW('Hygiene Data'!D10))="","",OFFSET('Hygiene Data'!$D$12,0,10*ROW('Hygiene Data'!D10)))</f>
        <v/>
      </c>
      <c r="DS16" s="33" t="str">
        <f ca="true">+IF(OFFSET('Hygiene Data'!$D$13,0,10*ROW('Hygiene Data'!D10))="","",OFFSET('Hygiene Data'!$D$13,0,10*ROW('Hygiene Data'!D10)))</f>
        <v/>
      </c>
      <c r="DT16" s="33" t="str">
        <f ca="true">+IF(OFFSET('Hygiene Data'!$D$14,0,10*ROW('Hygiene Data'!D10))="","",OFFSET('Hygiene Data'!$D$14,0,10*ROW('Hygiene Data'!D10)))</f>
        <v/>
      </c>
      <c r="DU16" s="33" t="str">
        <f ca="true">+IF(OFFSET('Hygiene Data'!$E$12,0,10*ROW('Hygiene Data'!E10))="","",OFFSET('Hygiene Data'!$E$12,0,10*ROW('Hygiene Data'!E10)))</f>
        <v/>
      </c>
      <c r="DV16" s="33" t="str">
        <f ca="true">+IF(OFFSET('Hygiene Data'!$E$13,0,10*ROW('Hygiene Data'!E10))="","",OFFSET('Hygiene Data'!$E$13,0,10*ROW('Hygiene Data'!E10)))</f>
        <v/>
      </c>
      <c r="DW16" s="33" t="str">
        <f ca="true">+IF(OFFSET('Hygiene Data'!$E$14,0,10*ROW('Hygiene Data'!E10))="","",OFFSET('Hygiene Data'!$E$14,0,10*ROW('Hygiene Data'!E10)))</f>
        <v/>
      </c>
      <c r="DX16" s="33" t="str">
        <f ca="true">+IF(OFFSET('Hygiene Data'!$F$12,0,10*ROW('Hygiene Data'!F10))="","",OFFSET('Hygiene Data'!$F$12,0,10*ROW('Hygiene Data'!F10)))</f>
        <v/>
      </c>
      <c r="DY16" s="33" t="str">
        <f ca="true">+IF(OFFSET('Hygiene Data'!$F$13,0,10*ROW('Hygiene Data'!F10))="","",OFFSET('Hygiene Data'!$F$13,0,10*ROW('Hygiene Data'!F10)))</f>
        <v/>
      </c>
      <c r="DZ16" s="33" t="str">
        <f ca="true">+IF(OFFSET('Hygiene Data'!$F$14,0,10*ROW('Hygiene Data'!F10))="","",OFFSET('Hygiene Data'!$F$14,0,10*ROW('Hygiene Data'!F10)))</f>
        <v/>
      </c>
      <c r="EA16" s="33" t="str">
        <f ca="true">+IF(OFFSET('Hygiene Data'!$G$12,0,10*ROW('Hygiene Data'!G10))="","",OFFSET('Hygiene Data'!$G$12,0,10*ROW('Hygiene Data'!G10)))</f>
        <v/>
      </c>
      <c r="EB16" s="33" t="str">
        <f ca="true">+IF(OFFSET('Hygiene Data'!$G$13,0,10*ROW('Hygiene Data'!G10))="","",OFFSET('Hygiene Data'!$G$13,0,10*ROW('Hygiene Data'!G10)))</f>
        <v/>
      </c>
      <c r="EC16" s="33" t="str">
        <f ca="true">+IF(OFFSET('Hygiene Data'!$G$14,0,10*ROW('Hygiene Data'!G10))="","",OFFSET('Hygiene Data'!$G$14,0,10*ROW('Hygiene Data'!G10)))</f>
        <v/>
      </c>
      <c r="ED16" s="33" t="str">
        <f ca="true">+IF(OFFSET('Hygiene Data'!$H$12,0,10*ROW('Hygiene Data'!H10))="","",OFFSET('Hygiene Data'!$H$12,0,10*ROW('Hygiene Data'!H10)))</f>
        <v/>
      </c>
      <c r="EE16" s="33" t="str">
        <f ca="true">+IF(OFFSET('Hygiene Data'!$H$13,0,10*ROW('Hygiene Data'!H10))="","",OFFSET('Hygiene Data'!$H$13,0,10*ROW('Hygiene Data'!H10)))</f>
        <v/>
      </c>
      <c r="EF16" s="33" t="str">
        <f ca="true">+IF(OFFSET('Hygiene Data'!$H$14,0,10*ROW('Hygiene Data'!H10))="","",OFFSET('Hygiene Data'!$H$14,0,10*ROW('Hygiene Data'!H10)))</f>
        <v/>
      </c>
    </row>
    <row r="17" x14ac:dyDescent="0.2">
      <c r="A17" s="56" t="str">
        <f ca="true">+IF(OFFSET('Water Data'!$B$1,0,10*ROW('Water Data'!B11))="","",OFFSET('Water Data'!$B$1,0,10*ROW('Water Data'!B11)))</f>
        <v/>
      </c>
      <c r="B17" s="56" t="str">
        <f ca="true">+IF(OFFSET('Water Data'!$A$3,0,10*ROW('Water Data'!A11))="","",OFFSET('Water Data'!$A$3,0,10*ROW('Water Data'!A11)))</f>
        <v/>
      </c>
      <c r="C17" s="56" t="str">
        <f ca="true">+IF(OFFSET('Water Data'!$C$3,0,10*ROW('Water Data'!C11))="","",OFFSET('Water Data'!$C$3,0,10*ROW('Water Data'!C11)))</f>
        <v/>
      </c>
      <c r="D17" s="244"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4"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4"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4"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4"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4"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4"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4"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4"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4"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4"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4"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4"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4"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4"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4"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4"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4"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5"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5"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5"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5"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5"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5"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5"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5"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5"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5"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5"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5"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5"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5"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5"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5"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5"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5"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5"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5"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5"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5"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5"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5"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5"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5"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5"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5"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5"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5"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6"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6"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6"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6"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6"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6"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6"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6"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6"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6"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6"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6"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6"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6"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6"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6"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6"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6"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3" t="str">
        <f ca="true">+IF(OFFSET('Water Data'!$C$28,0,10*ROW('Water Data'!C11))="","",OFFSET('Water Data'!$C$28,0,10*ROW('Water Data'!C11)))</f>
        <v/>
      </c>
      <c r="BT17" s="33" t="str">
        <f ca="true">+IF(OFFSET('Water Data'!$C$29,0,10*ROW('Water Data'!C11))="","",OFFSET('Water Data'!$C$29,0,10*ROW('Water Data'!C11)))</f>
        <v/>
      </c>
      <c r="BU17" s="33" t="str">
        <f ca="true">+IF(OFFSET('Water Data'!$C$30,0,10*ROW('Water Data'!C11))="","",OFFSET('Water Data'!$C$30,0,10*ROW('Water Data'!C11)))</f>
        <v/>
      </c>
      <c r="BV17" s="33" t="str">
        <f ca="true">+IF(OFFSET('Water Data'!$D$28,0,10*ROW('Water Data'!D11))="","",OFFSET('Water Data'!$D$28,0,10*ROW('Water Data'!D11)))</f>
        <v/>
      </c>
      <c r="BW17" s="33" t="str">
        <f ca="true">+IF(OFFSET('Water Data'!$D$29,0,10*ROW('Water Data'!D11))="","",OFFSET('Water Data'!$D$29,0,10*ROW('Water Data'!D11)))</f>
        <v/>
      </c>
      <c r="BX17" s="33" t="str">
        <f ca="true">+IF(OFFSET('Water Data'!$D$30,0,10*ROW('Water Data'!D11))="","",OFFSET('Water Data'!$D$30,0,10*ROW('Water Data'!D11)))</f>
        <v/>
      </c>
      <c r="BY17" s="33" t="str">
        <f ca="true">+IF(OFFSET('Water Data'!$E$28,0,10*ROW('Water Data'!E11))="","",OFFSET('Water Data'!$E$28,0,10*ROW('Water Data'!E11)))</f>
        <v/>
      </c>
      <c r="BZ17" s="33" t="str">
        <f ca="true">+IF(OFFSET('Water Data'!$E$29,0,10*ROW('Water Data'!E11))="","",OFFSET('Water Data'!$E$29,0,10*ROW('Water Data'!E11)))</f>
        <v/>
      </c>
      <c r="CA17" s="33" t="str">
        <f ca="true">+IF(OFFSET('Water Data'!$E$30,0,10*ROW('Water Data'!E11))="","",OFFSET('Water Data'!$E$30,0,10*ROW('Water Data'!E11)))</f>
        <v/>
      </c>
      <c r="CB17" s="33" t="str">
        <f ca="true">+IF(OFFSET('Water Data'!$F$28,0,10*ROW('Water Data'!F11))="","",OFFSET('Water Data'!$F$28,0,10*ROW('Water Data'!F11)))</f>
        <v/>
      </c>
      <c r="CC17" s="33" t="str">
        <f ca="true">+IF(OFFSET('Water Data'!$F$29,0,10*ROW('Water Data'!F11))="","",OFFSET('Water Data'!$F$29,0,10*ROW('Water Data'!F11)))</f>
        <v/>
      </c>
      <c r="CD17" s="33" t="str">
        <f ca="true">+IF(OFFSET('Water Data'!$F$30,0,10*ROW('Water Data'!F11))="","",OFFSET('Water Data'!$F$30,0,10*ROW('Water Data'!F11)))</f>
        <v/>
      </c>
      <c r="CE17" s="33" t="str">
        <f ca="true">+IF(OFFSET('Water Data'!$G$28,0,10*ROW('Water Data'!G11))="","",OFFSET('Water Data'!$G$28,0,10*ROW('Water Data'!G11)))</f>
        <v/>
      </c>
      <c r="CF17" s="33" t="str">
        <f ca="true">+IF(OFFSET('Water Data'!$G$29,0,10*ROW('Water Data'!G11))="","",OFFSET('Water Data'!$G$29,0,10*ROW('Water Data'!G11)))</f>
        <v/>
      </c>
      <c r="CG17" s="33" t="str">
        <f ca="true">+IF(OFFSET('Water Data'!$G$30,0,10*ROW('Water Data'!G11))="","",OFFSET('Water Data'!$G$30,0,10*ROW('Water Data'!G11)))</f>
        <v/>
      </c>
      <c r="CH17" s="33" t="str">
        <f ca="true">+IF(OFFSET('Water Data'!$H$28,0,10*ROW('Water Data'!H11))="","",OFFSET('Water Data'!$H$28,0,10*ROW('Water Data'!H11)))</f>
        <v/>
      </c>
      <c r="CI17" s="33" t="str">
        <f ca="true">+IF(OFFSET('Water Data'!$H$29,0,10*ROW('Water Data'!H11))="","",OFFSET('Water Data'!$H$29,0,10*ROW('Water Data'!H11)))</f>
        <v/>
      </c>
      <c r="CJ17" s="33" t="str">
        <f ca="true">+IF(OFFSET('Water Data'!$H$30,0,10*ROW('Water Data'!H11))="","",OFFSET('Water Data'!$H$30,0,10*ROW('Water Data'!H11)))</f>
        <v/>
      </c>
      <c r="CK17" s="33" t="str">
        <f ca="true">+IF(OFFSET('Sanitation Data'!$C$29,0,10*ROW('Sanitation Data'!C11))="","",OFFSET('Sanitation Data'!$C$29,0,10*ROW('Sanitation Data'!C11)))</f>
        <v/>
      </c>
      <c r="CL17" s="33" t="str">
        <f ca="true">+IF(OFFSET('Sanitation Data'!$C$30,0,10*ROW('Sanitation Data'!C11))="","",OFFSET('Sanitation Data'!$C$30,0,10*ROW('Sanitation Data'!C11)))</f>
        <v/>
      </c>
      <c r="CM17" s="33" t="str">
        <f ca="true">+IF(OFFSET('Sanitation Data'!$C$31,0,10*ROW('Sanitation Data'!C11))="","",OFFSET('Sanitation Data'!$C$31,0,10*ROW('Sanitation Data'!C11)))</f>
        <v/>
      </c>
      <c r="CN17" s="33" t="str">
        <f ca="true">+IF(OFFSET('Sanitation Data'!$C$32,0,10*ROW('Sanitation Data'!C11))="","",OFFSET('Sanitation Data'!$C$32,0,10*ROW('Sanitation Data'!C11)))</f>
        <v/>
      </c>
      <c r="CO17" s="33" t="str">
        <f ca="true">+IF(OFFSET('Sanitation Data'!$C$33,0,10*ROW('Sanitation Data'!C11))="","",OFFSET('Sanitation Data'!$C$33,0,10*ROW('Sanitation Data'!C11)))</f>
        <v/>
      </c>
      <c r="CP17" s="33" t="str">
        <f ca="true">+IF(OFFSET('Sanitation Data'!$D$29,0,10*ROW('Sanitation Data'!D11))="","",OFFSET('Sanitation Data'!$D$29,0,10*ROW('Sanitation Data'!D11)))</f>
        <v/>
      </c>
      <c r="CQ17" s="33" t="str">
        <f ca="true">+IF(OFFSET('Sanitation Data'!$D$30,0,10*ROW('Sanitation Data'!D11))="","",OFFSET('Sanitation Data'!$D$30,0,10*ROW('Sanitation Data'!D11)))</f>
        <v/>
      </c>
      <c r="CR17" s="33" t="str">
        <f ca="true">+IF(OFFSET('Sanitation Data'!$D$31,0,10*ROW('Sanitation Data'!D11))="","",OFFSET('Sanitation Data'!$D$31,0,10*ROW('Sanitation Data'!D11)))</f>
        <v/>
      </c>
      <c r="CS17" s="33" t="str">
        <f ca="true">+IF(OFFSET('Sanitation Data'!$D$32,0,10*ROW('Sanitation Data'!D11))="","",OFFSET('Sanitation Data'!$D$32,0,10*ROW('Sanitation Data'!D11)))</f>
        <v/>
      </c>
      <c r="CT17" s="33" t="str">
        <f ca="true">+IF(OFFSET('Sanitation Data'!$D$33,0,10*ROW('Sanitation Data'!D11))="","",OFFSET('Sanitation Data'!$D$33,0,10*ROW('Sanitation Data'!D11)))</f>
        <v/>
      </c>
      <c r="CU17" s="33" t="str">
        <f ca="true">+IF(OFFSET('Sanitation Data'!$E$29,0,10*ROW('Sanitation Data'!E11))="","",OFFSET('Sanitation Data'!$E$29,0,10*ROW('Sanitation Data'!E11)))</f>
        <v/>
      </c>
      <c r="CV17" s="33" t="str">
        <f ca="true">+IF(OFFSET('Sanitation Data'!$E$30,0,10*ROW('Sanitation Data'!E11))="","",OFFSET('Sanitation Data'!$E$30,0,10*ROW('Sanitation Data'!E11)))</f>
        <v/>
      </c>
      <c r="CW17" s="33" t="str">
        <f ca="true">+IF(OFFSET('Sanitation Data'!$E$31,0,10*ROW('Sanitation Data'!E11))="","",OFFSET('Sanitation Data'!$E$31,0,10*ROW('Sanitation Data'!E11)))</f>
        <v/>
      </c>
      <c r="CX17" s="33" t="str">
        <f ca="true">+IF(OFFSET('Sanitation Data'!$E$32,0,10*ROW('Sanitation Data'!E11))="","",OFFSET('Sanitation Data'!$E$32,0,10*ROW('Sanitation Data'!E11)))</f>
        <v/>
      </c>
      <c r="CY17" s="33" t="str">
        <f ca="true">+IF(OFFSET('Sanitation Data'!$E$33,0,10*ROW('Sanitation Data'!E11))="","",OFFSET('Sanitation Data'!$E$33,0,10*ROW('Sanitation Data'!E11)))</f>
        <v/>
      </c>
      <c r="CZ17" s="33" t="str">
        <f ca="true">+IF(OFFSET('Sanitation Data'!$F$29,0,10*ROW('Sanitation Data'!F11))="","",OFFSET('Sanitation Data'!$F$29,0,10*ROW('Sanitation Data'!F11)))</f>
        <v/>
      </c>
      <c r="DA17" s="33" t="str">
        <f ca="true">+IF(OFFSET('Sanitation Data'!$F$30,0,10*ROW('Sanitation Data'!F11))="","",OFFSET('Sanitation Data'!$F$30,0,10*ROW('Sanitation Data'!F11)))</f>
        <v/>
      </c>
      <c r="DB17" s="33" t="str">
        <f ca="true">+IF(OFFSET('Sanitation Data'!$F$31,0,10*ROW('Sanitation Data'!F11))="","",OFFSET('Sanitation Data'!$F$31,0,10*ROW('Sanitation Data'!F11)))</f>
        <v/>
      </c>
      <c r="DC17" s="33" t="str">
        <f ca="true">+IF(OFFSET('Sanitation Data'!$F$32,0,10*ROW('Sanitation Data'!F11))="","",OFFSET('Sanitation Data'!$F$32,0,10*ROW('Sanitation Data'!F11)))</f>
        <v/>
      </c>
      <c r="DD17" s="33" t="str">
        <f ca="true">+IF(OFFSET('Sanitation Data'!$F$33,0,10*ROW('Sanitation Data'!F11))="","",OFFSET('Sanitation Data'!$F$33,0,10*ROW('Sanitation Data'!F11)))</f>
        <v/>
      </c>
      <c r="DE17" s="33" t="str">
        <f ca="true">+IF(OFFSET('Sanitation Data'!$G$29,0,10*ROW('Sanitation Data'!G11))="","",OFFSET('Sanitation Data'!$G$29,0,10*ROW('Sanitation Data'!G11)))</f>
        <v/>
      </c>
      <c r="DF17" s="33" t="str">
        <f ca="true">+IF(OFFSET('Sanitation Data'!$G$30,0,10*ROW('Sanitation Data'!G11))="","",OFFSET('Sanitation Data'!$G$30,0,10*ROW('Sanitation Data'!G11)))</f>
        <v/>
      </c>
      <c r="DG17" s="33" t="str">
        <f ca="true">+IF(OFFSET('Sanitation Data'!$G$31,0,10*ROW('Sanitation Data'!G11))="","",OFFSET('Sanitation Data'!$G$31,0,10*ROW('Sanitation Data'!G11)))</f>
        <v/>
      </c>
      <c r="DH17" s="33" t="str">
        <f ca="true">+IF(OFFSET('Sanitation Data'!$G$32,0,10*ROW('Sanitation Data'!G11))="","",OFFSET('Sanitation Data'!$G$32,0,10*ROW('Sanitation Data'!G11)))</f>
        <v/>
      </c>
      <c r="DI17" s="33" t="str">
        <f ca="true">+IF(OFFSET('Sanitation Data'!$G$33,0,10*ROW('Sanitation Data'!G11))="","",OFFSET('Sanitation Data'!$G$33,0,10*ROW('Sanitation Data'!G11)))</f>
        <v/>
      </c>
      <c r="DJ17" s="33" t="str">
        <f ca="true">+IF(OFFSET('Sanitation Data'!$H$29,0,10*ROW('Sanitation Data'!H11))="","",OFFSET('Sanitation Data'!$H$29,0,10*ROW('Sanitation Data'!H11)))</f>
        <v/>
      </c>
      <c r="DK17" s="33" t="str">
        <f ca="true">+IF(OFFSET('Sanitation Data'!$H$30,0,10*ROW('Sanitation Data'!H11))="","",OFFSET('Sanitation Data'!$H$30,0,10*ROW('Sanitation Data'!H11)))</f>
        <v/>
      </c>
      <c r="DL17" s="33" t="str">
        <f ca="true">+IF(OFFSET('Sanitation Data'!$H$31,0,10*ROW('Sanitation Data'!H11))="","",OFFSET('Sanitation Data'!$H$31,0,10*ROW('Sanitation Data'!H11)))</f>
        <v/>
      </c>
      <c r="DM17" s="33" t="str">
        <f ca="true">+IF(OFFSET('Sanitation Data'!$H$32,0,10*ROW('Sanitation Data'!H11))="","",OFFSET('Sanitation Data'!$H$32,0,10*ROW('Sanitation Data'!H11)))</f>
        <v/>
      </c>
      <c r="DN17" s="33" t="str">
        <f ca="true">+IF(OFFSET('Sanitation Data'!$H$33,0,10*ROW('Sanitation Data'!H11))="","",OFFSET('Sanitation Data'!$H$33,0,10*ROW('Sanitation Data'!H11)))</f>
        <v/>
      </c>
      <c r="DO17" s="33" t="str">
        <f ca="true">+IF(OFFSET('Hygiene Data'!$C$12,0,10*ROW('Hygiene Data'!C11))="","",OFFSET('Hygiene Data'!$C$12,0,10*ROW('Hygiene Data'!C11)))</f>
        <v/>
      </c>
      <c r="DP17" s="33" t="str">
        <f ca="true">+IF(OFFSET('Hygiene Data'!$C$13,0,10*ROW('Hygiene Data'!C11))="","",OFFSET('Hygiene Data'!$C$13,0,10*ROW('Hygiene Data'!C11)))</f>
        <v/>
      </c>
      <c r="DQ17" s="33" t="str">
        <f ca="true">+IF(OFFSET('Hygiene Data'!$C$14,0,10*ROW('Hygiene Data'!C11))="","",OFFSET('Hygiene Data'!$C$14,0,10*ROW('Hygiene Data'!C11)))</f>
        <v/>
      </c>
      <c r="DR17" s="33" t="str">
        <f ca="true">+IF(OFFSET('Hygiene Data'!$D$12,0,10*ROW('Hygiene Data'!D11))="","",OFFSET('Hygiene Data'!$D$12,0,10*ROW('Hygiene Data'!D11)))</f>
        <v/>
      </c>
      <c r="DS17" s="33" t="str">
        <f ca="true">+IF(OFFSET('Hygiene Data'!$D$13,0,10*ROW('Hygiene Data'!D11))="","",OFFSET('Hygiene Data'!$D$13,0,10*ROW('Hygiene Data'!D11)))</f>
        <v/>
      </c>
      <c r="DT17" s="33" t="str">
        <f ca="true">+IF(OFFSET('Hygiene Data'!$D$14,0,10*ROW('Hygiene Data'!D11))="","",OFFSET('Hygiene Data'!$D$14,0,10*ROW('Hygiene Data'!D11)))</f>
        <v/>
      </c>
      <c r="DU17" s="33" t="str">
        <f ca="true">+IF(OFFSET('Hygiene Data'!$E$12,0,10*ROW('Hygiene Data'!E11))="","",OFFSET('Hygiene Data'!$E$12,0,10*ROW('Hygiene Data'!E11)))</f>
        <v/>
      </c>
      <c r="DV17" s="33" t="str">
        <f ca="true">+IF(OFFSET('Hygiene Data'!$E$13,0,10*ROW('Hygiene Data'!E11))="","",OFFSET('Hygiene Data'!$E$13,0,10*ROW('Hygiene Data'!E11)))</f>
        <v/>
      </c>
      <c r="DW17" s="33" t="str">
        <f ca="true">+IF(OFFSET('Hygiene Data'!$E$14,0,10*ROW('Hygiene Data'!E11))="","",OFFSET('Hygiene Data'!$E$14,0,10*ROW('Hygiene Data'!E11)))</f>
        <v/>
      </c>
      <c r="DX17" s="33" t="str">
        <f ca="true">+IF(OFFSET('Hygiene Data'!$F$12,0,10*ROW('Hygiene Data'!F11))="","",OFFSET('Hygiene Data'!$F$12,0,10*ROW('Hygiene Data'!F11)))</f>
        <v/>
      </c>
      <c r="DY17" s="33" t="str">
        <f ca="true">+IF(OFFSET('Hygiene Data'!$F$13,0,10*ROW('Hygiene Data'!F11))="","",OFFSET('Hygiene Data'!$F$13,0,10*ROW('Hygiene Data'!F11)))</f>
        <v/>
      </c>
      <c r="DZ17" s="33" t="str">
        <f ca="true">+IF(OFFSET('Hygiene Data'!$F$14,0,10*ROW('Hygiene Data'!F11))="","",OFFSET('Hygiene Data'!$F$14,0,10*ROW('Hygiene Data'!F11)))</f>
        <v/>
      </c>
      <c r="EA17" s="33" t="str">
        <f ca="true">+IF(OFFSET('Hygiene Data'!$G$12,0,10*ROW('Hygiene Data'!G11))="","",OFFSET('Hygiene Data'!$G$12,0,10*ROW('Hygiene Data'!G11)))</f>
        <v/>
      </c>
      <c r="EB17" s="33" t="str">
        <f ca="true">+IF(OFFSET('Hygiene Data'!$G$13,0,10*ROW('Hygiene Data'!G11))="","",OFFSET('Hygiene Data'!$G$13,0,10*ROW('Hygiene Data'!G11)))</f>
        <v/>
      </c>
      <c r="EC17" s="33" t="str">
        <f ca="true">+IF(OFFSET('Hygiene Data'!$G$14,0,10*ROW('Hygiene Data'!G11))="","",OFFSET('Hygiene Data'!$G$14,0,10*ROW('Hygiene Data'!G11)))</f>
        <v/>
      </c>
      <c r="ED17" s="33" t="str">
        <f ca="true">+IF(OFFSET('Hygiene Data'!$H$12,0,10*ROW('Hygiene Data'!H11))="","",OFFSET('Hygiene Data'!$H$12,0,10*ROW('Hygiene Data'!H11)))</f>
        <v/>
      </c>
      <c r="EE17" s="33" t="str">
        <f ca="true">+IF(OFFSET('Hygiene Data'!$H$13,0,10*ROW('Hygiene Data'!H11))="","",OFFSET('Hygiene Data'!$H$13,0,10*ROW('Hygiene Data'!H11)))</f>
        <v/>
      </c>
      <c r="EF17" s="33" t="str">
        <f ca="true">+IF(OFFSET('Hygiene Data'!$H$14,0,10*ROW('Hygiene Data'!H11))="","",OFFSET('Hygiene Data'!$H$14,0,10*ROW('Hygiene Data'!H11)))</f>
        <v/>
      </c>
    </row>
    <row r="18" x14ac:dyDescent="0.2">
      <c r="A18" s="56" t="str">
        <f ca="true">+IF(OFFSET('Water Data'!$B$1,0,10*ROW('Water Data'!B12))="","",OFFSET('Water Data'!$B$1,0,10*ROW('Water Data'!B12)))</f>
        <v/>
      </c>
      <c r="B18" s="56" t="str">
        <f ca="true">+IF(OFFSET('Water Data'!$A$3,0,10*ROW('Water Data'!A12))="","",OFFSET('Water Data'!$A$3,0,10*ROW('Water Data'!A12)))</f>
        <v/>
      </c>
      <c r="C18" s="56" t="str">
        <f ca="true">+IF(OFFSET('Water Data'!$C$3,0,10*ROW('Water Data'!C12))="","",OFFSET('Water Data'!$C$3,0,10*ROW('Water Data'!C12)))</f>
        <v/>
      </c>
      <c r="D18" s="244"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4"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4"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4"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4"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4"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4"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4"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4"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4"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4"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4"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4"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4"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4"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4"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4"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4"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5"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5"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5"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5"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5"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5"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5"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5"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5"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5"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5"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5"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5"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5"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5"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5"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5"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5"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5"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5"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5"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5"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5"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5"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5"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5"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5"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5"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5"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5"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6"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6"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6"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6"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6"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6"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6"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6"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6"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6"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6"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6"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6"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6"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6"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6"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6"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6"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3" t="str">
        <f ca="true">+IF(OFFSET('Water Data'!$C$28,0,10*ROW('Water Data'!C12))="","",OFFSET('Water Data'!$C$28,0,10*ROW('Water Data'!C12)))</f>
        <v/>
      </c>
      <c r="BT18" s="33" t="str">
        <f ca="true">+IF(OFFSET('Water Data'!$C$29,0,10*ROW('Water Data'!C12))="","",OFFSET('Water Data'!$C$29,0,10*ROW('Water Data'!C12)))</f>
        <v/>
      </c>
      <c r="BU18" s="33" t="str">
        <f ca="true">+IF(OFFSET('Water Data'!$C$30,0,10*ROW('Water Data'!C12))="","",OFFSET('Water Data'!$C$30,0,10*ROW('Water Data'!C12)))</f>
        <v/>
      </c>
      <c r="BV18" s="33" t="str">
        <f ca="true">+IF(OFFSET('Water Data'!$D$28,0,10*ROW('Water Data'!D12))="","",OFFSET('Water Data'!$D$28,0,10*ROW('Water Data'!D12)))</f>
        <v/>
      </c>
      <c r="BW18" s="33" t="str">
        <f ca="true">+IF(OFFSET('Water Data'!$D$29,0,10*ROW('Water Data'!D12))="","",OFFSET('Water Data'!$D$29,0,10*ROW('Water Data'!D12)))</f>
        <v/>
      </c>
      <c r="BX18" s="33" t="str">
        <f ca="true">+IF(OFFSET('Water Data'!$D$30,0,10*ROW('Water Data'!D12))="","",OFFSET('Water Data'!$D$30,0,10*ROW('Water Data'!D12)))</f>
        <v/>
      </c>
      <c r="BY18" s="33" t="str">
        <f ca="true">+IF(OFFSET('Water Data'!$E$28,0,10*ROW('Water Data'!E12))="","",OFFSET('Water Data'!$E$28,0,10*ROW('Water Data'!E12)))</f>
        <v/>
      </c>
      <c r="BZ18" s="33" t="str">
        <f ca="true">+IF(OFFSET('Water Data'!$E$29,0,10*ROW('Water Data'!E12))="","",OFFSET('Water Data'!$E$29,0,10*ROW('Water Data'!E12)))</f>
        <v/>
      </c>
      <c r="CA18" s="33" t="str">
        <f ca="true">+IF(OFFSET('Water Data'!$E$30,0,10*ROW('Water Data'!E12))="","",OFFSET('Water Data'!$E$30,0,10*ROW('Water Data'!E12)))</f>
        <v/>
      </c>
      <c r="CB18" s="33" t="str">
        <f ca="true">+IF(OFFSET('Water Data'!$F$28,0,10*ROW('Water Data'!F12))="","",OFFSET('Water Data'!$F$28,0,10*ROW('Water Data'!F12)))</f>
        <v/>
      </c>
      <c r="CC18" s="33" t="str">
        <f ca="true">+IF(OFFSET('Water Data'!$F$29,0,10*ROW('Water Data'!F12))="","",OFFSET('Water Data'!$F$29,0,10*ROW('Water Data'!F12)))</f>
        <v/>
      </c>
      <c r="CD18" s="33" t="str">
        <f ca="true">+IF(OFFSET('Water Data'!$F$30,0,10*ROW('Water Data'!F12))="","",OFFSET('Water Data'!$F$30,0,10*ROW('Water Data'!F12)))</f>
        <v/>
      </c>
      <c r="CE18" s="33" t="str">
        <f ca="true">+IF(OFFSET('Water Data'!$G$28,0,10*ROW('Water Data'!G12))="","",OFFSET('Water Data'!$G$28,0,10*ROW('Water Data'!G12)))</f>
        <v/>
      </c>
      <c r="CF18" s="33" t="str">
        <f ca="true">+IF(OFFSET('Water Data'!$G$29,0,10*ROW('Water Data'!G12))="","",OFFSET('Water Data'!$G$29,0,10*ROW('Water Data'!G12)))</f>
        <v/>
      </c>
      <c r="CG18" s="33" t="str">
        <f ca="true">+IF(OFFSET('Water Data'!$G$30,0,10*ROW('Water Data'!G12))="","",OFFSET('Water Data'!$G$30,0,10*ROW('Water Data'!G12)))</f>
        <v/>
      </c>
      <c r="CH18" s="33" t="str">
        <f ca="true">+IF(OFFSET('Water Data'!$H$28,0,10*ROW('Water Data'!H12))="","",OFFSET('Water Data'!$H$28,0,10*ROW('Water Data'!H12)))</f>
        <v/>
      </c>
      <c r="CI18" s="33" t="str">
        <f ca="true">+IF(OFFSET('Water Data'!$H$29,0,10*ROW('Water Data'!H12))="","",OFFSET('Water Data'!$H$29,0,10*ROW('Water Data'!H12)))</f>
        <v/>
      </c>
      <c r="CJ18" s="33" t="str">
        <f ca="true">+IF(OFFSET('Water Data'!$H$30,0,10*ROW('Water Data'!H12))="","",OFFSET('Water Data'!$H$30,0,10*ROW('Water Data'!H12)))</f>
        <v/>
      </c>
      <c r="CK18" s="33" t="str">
        <f ca="true">+IF(OFFSET('Sanitation Data'!$C$29,0,10*ROW('Sanitation Data'!C12))="","",OFFSET('Sanitation Data'!$C$29,0,10*ROW('Sanitation Data'!C12)))</f>
        <v/>
      </c>
      <c r="CL18" s="33" t="str">
        <f ca="true">+IF(OFFSET('Sanitation Data'!$C$30,0,10*ROW('Sanitation Data'!C12))="","",OFFSET('Sanitation Data'!$C$30,0,10*ROW('Sanitation Data'!C12)))</f>
        <v/>
      </c>
      <c r="CM18" s="33" t="str">
        <f ca="true">+IF(OFFSET('Sanitation Data'!$C$31,0,10*ROW('Sanitation Data'!C12))="","",OFFSET('Sanitation Data'!$C$31,0,10*ROW('Sanitation Data'!C12)))</f>
        <v/>
      </c>
      <c r="CN18" s="33" t="str">
        <f ca="true">+IF(OFFSET('Sanitation Data'!$C$32,0,10*ROW('Sanitation Data'!C12))="","",OFFSET('Sanitation Data'!$C$32,0,10*ROW('Sanitation Data'!C12)))</f>
        <v/>
      </c>
      <c r="CO18" s="33" t="str">
        <f ca="true">+IF(OFFSET('Sanitation Data'!$C$33,0,10*ROW('Sanitation Data'!C12))="","",OFFSET('Sanitation Data'!$C$33,0,10*ROW('Sanitation Data'!C12)))</f>
        <v/>
      </c>
      <c r="CP18" s="33" t="str">
        <f ca="true">+IF(OFFSET('Sanitation Data'!$D$29,0,10*ROW('Sanitation Data'!D12))="","",OFFSET('Sanitation Data'!$D$29,0,10*ROW('Sanitation Data'!D12)))</f>
        <v/>
      </c>
      <c r="CQ18" s="33" t="str">
        <f ca="true">+IF(OFFSET('Sanitation Data'!$D$30,0,10*ROW('Sanitation Data'!D12))="","",OFFSET('Sanitation Data'!$D$30,0,10*ROW('Sanitation Data'!D12)))</f>
        <v/>
      </c>
      <c r="CR18" s="33" t="str">
        <f ca="true">+IF(OFFSET('Sanitation Data'!$D$31,0,10*ROW('Sanitation Data'!D12))="","",OFFSET('Sanitation Data'!$D$31,0,10*ROW('Sanitation Data'!D12)))</f>
        <v/>
      </c>
      <c r="CS18" s="33" t="str">
        <f ca="true">+IF(OFFSET('Sanitation Data'!$D$32,0,10*ROW('Sanitation Data'!D12))="","",OFFSET('Sanitation Data'!$D$32,0,10*ROW('Sanitation Data'!D12)))</f>
        <v/>
      </c>
      <c r="CT18" s="33" t="str">
        <f ca="true">+IF(OFFSET('Sanitation Data'!$D$33,0,10*ROW('Sanitation Data'!D12))="","",OFFSET('Sanitation Data'!$D$33,0,10*ROW('Sanitation Data'!D12)))</f>
        <v/>
      </c>
      <c r="CU18" s="33" t="str">
        <f ca="true">+IF(OFFSET('Sanitation Data'!$E$29,0,10*ROW('Sanitation Data'!E12))="","",OFFSET('Sanitation Data'!$E$29,0,10*ROW('Sanitation Data'!E12)))</f>
        <v/>
      </c>
      <c r="CV18" s="33" t="str">
        <f ca="true">+IF(OFFSET('Sanitation Data'!$E$30,0,10*ROW('Sanitation Data'!E12))="","",OFFSET('Sanitation Data'!$E$30,0,10*ROW('Sanitation Data'!E12)))</f>
        <v/>
      </c>
      <c r="CW18" s="33" t="str">
        <f ca="true">+IF(OFFSET('Sanitation Data'!$E$31,0,10*ROW('Sanitation Data'!E12))="","",OFFSET('Sanitation Data'!$E$31,0,10*ROW('Sanitation Data'!E12)))</f>
        <v/>
      </c>
      <c r="CX18" s="33" t="str">
        <f ca="true">+IF(OFFSET('Sanitation Data'!$E$32,0,10*ROW('Sanitation Data'!E12))="","",OFFSET('Sanitation Data'!$E$32,0,10*ROW('Sanitation Data'!E12)))</f>
        <v/>
      </c>
      <c r="CY18" s="33" t="str">
        <f ca="true">+IF(OFFSET('Sanitation Data'!$E$33,0,10*ROW('Sanitation Data'!E12))="","",OFFSET('Sanitation Data'!$E$33,0,10*ROW('Sanitation Data'!E12)))</f>
        <v/>
      </c>
      <c r="CZ18" s="33" t="str">
        <f ca="true">+IF(OFFSET('Sanitation Data'!$F$29,0,10*ROW('Sanitation Data'!F12))="","",OFFSET('Sanitation Data'!$F$29,0,10*ROW('Sanitation Data'!F12)))</f>
        <v/>
      </c>
      <c r="DA18" s="33" t="str">
        <f ca="true">+IF(OFFSET('Sanitation Data'!$F$30,0,10*ROW('Sanitation Data'!F12))="","",OFFSET('Sanitation Data'!$F$30,0,10*ROW('Sanitation Data'!F12)))</f>
        <v/>
      </c>
      <c r="DB18" s="33" t="str">
        <f ca="true">+IF(OFFSET('Sanitation Data'!$F$31,0,10*ROW('Sanitation Data'!F12))="","",OFFSET('Sanitation Data'!$F$31,0,10*ROW('Sanitation Data'!F12)))</f>
        <v/>
      </c>
      <c r="DC18" s="33" t="str">
        <f ca="true">+IF(OFFSET('Sanitation Data'!$F$32,0,10*ROW('Sanitation Data'!F12))="","",OFFSET('Sanitation Data'!$F$32,0,10*ROW('Sanitation Data'!F12)))</f>
        <v/>
      </c>
      <c r="DD18" s="33" t="str">
        <f ca="true">+IF(OFFSET('Sanitation Data'!$F$33,0,10*ROW('Sanitation Data'!F12))="","",OFFSET('Sanitation Data'!$F$33,0,10*ROW('Sanitation Data'!F12)))</f>
        <v/>
      </c>
      <c r="DE18" s="33" t="str">
        <f ca="true">+IF(OFFSET('Sanitation Data'!$G$29,0,10*ROW('Sanitation Data'!G12))="","",OFFSET('Sanitation Data'!$G$29,0,10*ROW('Sanitation Data'!G12)))</f>
        <v/>
      </c>
      <c r="DF18" s="33" t="str">
        <f ca="true">+IF(OFFSET('Sanitation Data'!$G$30,0,10*ROW('Sanitation Data'!G12))="","",OFFSET('Sanitation Data'!$G$30,0,10*ROW('Sanitation Data'!G12)))</f>
        <v/>
      </c>
      <c r="DG18" s="33" t="str">
        <f ca="true">+IF(OFFSET('Sanitation Data'!$G$31,0,10*ROW('Sanitation Data'!G12))="","",OFFSET('Sanitation Data'!$G$31,0,10*ROW('Sanitation Data'!G12)))</f>
        <v/>
      </c>
      <c r="DH18" s="33" t="str">
        <f ca="true">+IF(OFFSET('Sanitation Data'!$G$32,0,10*ROW('Sanitation Data'!G12))="","",OFFSET('Sanitation Data'!$G$32,0,10*ROW('Sanitation Data'!G12)))</f>
        <v/>
      </c>
      <c r="DI18" s="33" t="str">
        <f ca="true">+IF(OFFSET('Sanitation Data'!$G$33,0,10*ROW('Sanitation Data'!G12))="","",OFFSET('Sanitation Data'!$G$33,0,10*ROW('Sanitation Data'!G12)))</f>
        <v/>
      </c>
      <c r="DJ18" s="33" t="str">
        <f ca="true">+IF(OFFSET('Sanitation Data'!$H$29,0,10*ROW('Sanitation Data'!H12))="","",OFFSET('Sanitation Data'!$H$29,0,10*ROW('Sanitation Data'!H12)))</f>
        <v/>
      </c>
      <c r="DK18" s="33" t="str">
        <f ca="true">+IF(OFFSET('Sanitation Data'!$H$30,0,10*ROW('Sanitation Data'!H12))="","",OFFSET('Sanitation Data'!$H$30,0,10*ROW('Sanitation Data'!H12)))</f>
        <v/>
      </c>
      <c r="DL18" s="33" t="str">
        <f ca="true">+IF(OFFSET('Sanitation Data'!$H$31,0,10*ROW('Sanitation Data'!H12))="","",OFFSET('Sanitation Data'!$H$31,0,10*ROW('Sanitation Data'!H12)))</f>
        <v/>
      </c>
      <c r="DM18" s="33" t="str">
        <f ca="true">+IF(OFFSET('Sanitation Data'!$H$32,0,10*ROW('Sanitation Data'!H12))="","",OFFSET('Sanitation Data'!$H$32,0,10*ROW('Sanitation Data'!H12)))</f>
        <v/>
      </c>
      <c r="DN18" s="33" t="str">
        <f ca="true">+IF(OFFSET('Sanitation Data'!$H$33,0,10*ROW('Sanitation Data'!H12))="","",OFFSET('Sanitation Data'!$H$33,0,10*ROW('Sanitation Data'!H12)))</f>
        <v/>
      </c>
      <c r="DO18" s="33" t="str">
        <f ca="true">+IF(OFFSET('Hygiene Data'!$C$12,0,10*ROW('Hygiene Data'!C12))="","",OFFSET('Hygiene Data'!$C$12,0,10*ROW('Hygiene Data'!C12)))</f>
        <v/>
      </c>
      <c r="DP18" s="33" t="str">
        <f ca="true">+IF(OFFSET('Hygiene Data'!$C$13,0,10*ROW('Hygiene Data'!C12))="","",OFFSET('Hygiene Data'!$C$13,0,10*ROW('Hygiene Data'!C12)))</f>
        <v/>
      </c>
      <c r="DQ18" s="33" t="str">
        <f ca="true">+IF(OFFSET('Hygiene Data'!$C$14,0,10*ROW('Hygiene Data'!C12))="","",OFFSET('Hygiene Data'!$C$14,0,10*ROW('Hygiene Data'!C12)))</f>
        <v/>
      </c>
      <c r="DR18" s="33" t="str">
        <f ca="true">+IF(OFFSET('Hygiene Data'!$D$12,0,10*ROW('Hygiene Data'!D12))="","",OFFSET('Hygiene Data'!$D$12,0,10*ROW('Hygiene Data'!D12)))</f>
        <v/>
      </c>
      <c r="DS18" s="33" t="str">
        <f ca="true">+IF(OFFSET('Hygiene Data'!$D$13,0,10*ROW('Hygiene Data'!D12))="","",OFFSET('Hygiene Data'!$D$13,0,10*ROW('Hygiene Data'!D12)))</f>
        <v/>
      </c>
      <c r="DT18" s="33" t="str">
        <f ca="true">+IF(OFFSET('Hygiene Data'!$D$14,0,10*ROW('Hygiene Data'!D12))="","",OFFSET('Hygiene Data'!$D$14,0,10*ROW('Hygiene Data'!D12)))</f>
        <v/>
      </c>
      <c r="DU18" s="33" t="str">
        <f ca="true">+IF(OFFSET('Hygiene Data'!$E$12,0,10*ROW('Hygiene Data'!E12))="","",OFFSET('Hygiene Data'!$E$12,0,10*ROW('Hygiene Data'!E12)))</f>
        <v/>
      </c>
      <c r="DV18" s="33" t="str">
        <f ca="true">+IF(OFFSET('Hygiene Data'!$E$13,0,10*ROW('Hygiene Data'!E12))="","",OFFSET('Hygiene Data'!$E$13,0,10*ROW('Hygiene Data'!E12)))</f>
        <v/>
      </c>
      <c r="DW18" s="33" t="str">
        <f ca="true">+IF(OFFSET('Hygiene Data'!$E$14,0,10*ROW('Hygiene Data'!E12))="","",OFFSET('Hygiene Data'!$E$14,0,10*ROW('Hygiene Data'!E12)))</f>
        <v/>
      </c>
      <c r="DX18" s="33" t="str">
        <f ca="true">+IF(OFFSET('Hygiene Data'!$F$12,0,10*ROW('Hygiene Data'!F12))="","",OFFSET('Hygiene Data'!$F$12,0,10*ROW('Hygiene Data'!F12)))</f>
        <v/>
      </c>
      <c r="DY18" s="33" t="str">
        <f ca="true">+IF(OFFSET('Hygiene Data'!$F$13,0,10*ROW('Hygiene Data'!F12))="","",OFFSET('Hygiene Data'!$F$13,0,10*ROW('Hygiene Data'!F12)))</f>
        <v/>
      </c>
      <c r="DZ18" s="33" t="str">
        <f ca="true">+IF(OFFSET('Hygiene Data'!$F$14,0,10*ROW('Hygiene Data'!F12))="","",OFFSET('Hygiene Data'!$F$14,0,10*ROW('Hygiene Data'!F12)))</f>
        <v/>
      </c>
      <c r="EA18" s="33" t="str">
        <f ca="true">+IF(OFFSET('Hygiene Data'!$G$12,0,10*ROW('Hygiene Data'!G12))="","",OFFSET('Hygiene Data'!$G$12,0,10*ROW('Hygiene Data'!G12)))</f>
        <v/>
      </c>
      <c r="EB18" s="33" t="str">
        <f ca="true">+IF(OFFSET('Hygiene Data'!$G$13,0,10*ROW('Hygiene Data'!G12))="","",OFFSET('Hygiene Data'!$G$13,0,10*ROW('Hygiene Data'!G12)))</f>
        <v/>
      </c>
      <c r="EC18" s="33" t="str">
        <f ca="true">+IF(OFFSET('Hygiene Data'!$G$14,0,10*ROW('Hygiene Data'!G12))="","",OFFSET('Hygiene Data'!$G$14,0,10*ROW('Hygiene Data'!G12)))</f>
        <v/>
      </c>
      <c r="ED18" s="33" t="str">
        <f ca="true">+IF(OFFSET('Hygiene Data'!$H$12,0,10*ROW('Hygiene Data'!H12))="","",OFFSET('Hygiene Data'!$H$12,0,10*ROW('Hygiene Data'!H12)))</f>
        <v/>
      </c>
      <c r="EE18" s="33" t="str">
        <f ca="true">+IF(OFFSET('Hygiene Data'!$H$13,0,10*ROW('Hygiene Data'!H12))="","",OFFSET('Hygiene Data'!$H$13,0,10*ROW('Hygiene Data'!H12)))</f>
        <v/>
      </c>
      <c r="EF18" s="33" t="str">
        <f ca="true">+IF(OFFSET('Hygiene Data'!$H$14,0,10*ROW('Hygiene Data'!H12))="","",OFFSET('Hygiene Data'!$H$14,0,10*ROW('Hygiene Data'!H12)))</f>
        <v/>
      </c>
    </row>
    <row r="19" x14ac:dyDescent="0.2">
      <c r="A19" s="56" t="str">
        <f ca="true">+IF(OFFSET('Water Data'!$B$1,0,10*ROW('Water Data'!B13))="","",OFFSET('Water Data'!$B$1,0,10*ROW('Water Data'!B13)))</f>
        <v/>
      </c>
      <c r="B19" s="56" t="str">
        <f ca="true">+IF(OFFSET('Water Data'!$A$3,0,10*ROW('Water Data'!A13))="","",OFFSET('Water Data'!$A$3,0,10*ROW('Water Data'!A13)))</f>
        <v/>
      </c>
      <c r="C19" s="56" t="str">
        <f ca="true">+IF(OFFSET('Water Data'!$C$3,0,10*ROW('Water Data'!C13))="","",OFFSET('Water Data'!$C$3,0,10*ROW('Water Data'!C13)))</f>
        <v/>
      </c>
      <c r="D19" s="244"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4"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4"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4"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4"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4"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4"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4"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4"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4"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4"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4"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4"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4"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4"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4"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4"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4"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5"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5"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5"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5"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5"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5"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5"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5"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5"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5"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5"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5"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5"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5"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5"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5"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5"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5"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5"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5"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5"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5"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5"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5"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5"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5"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5"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5"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5"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5"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6"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6"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6"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6"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6"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6"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6"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6"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6"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6"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6"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6"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6"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6"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6"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6"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6"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6"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3" t="str">
        <f ca="true">+IF(OFFSET('Water Data'!$C$28,0,10*ROW('Water Data'!C13))="","",OFFSET('Water Data'!$C$28,0,10*ROW('Water Data'!C13)))</f>
        <v/>
      </c>
      <c r="BT19" s="33" t="str">
        <f ca="true">+IF(OFFSET('Water Data'!$C$29,0,10*ROW('Water Data'!C13))="","",OFFSET('Water Data'!$C$29,0,10*ROW('Water Data'!C13)))</f>
        <v/>
      </c>
      <c r="BU19" s="33" t="str">
        <f ca="true">+IF(OFFSET('Water Data'!$C$30,0,10*ROW('Water Data'!C13))="","",OFFSET('Water Data'!$C$30,0,10*ROW('Water Data'!C13)))</f>
        <v/>
      </c>
      <c r="BV19" s="33" t="str">
        <f ca="true">+IF(OFFSET('Water Data'!$D$28,0,10*ROW('Water Data'!D13))="","",OFFSET('Water Data'!$D$28,0,10*ROW('Water Data'!D13)))</f>
        <v/>
      </c>
      <c r="BW19" s="33" t="str">
        <f ca="true">+IF(OFFSET('Water Data'!$D$29,0,10*ROW('Water Data'!D13))="","",OFFSET('Water Data'!$D$29,0,10*ROW('Water Data'!D13)))</f>
        <v/>
      </c>
      <c r="BX19" s="33" t="str">
        <f ca="true">+IF(OFFSET('Water Data'!$D$30,0,10*ROW('Water Data'!D13))="","",OFFSET('Water Data'!$D$30,0,10*ROW('Water Data'!D13)))</f>
        <v/>
      </c>
      <c r="BY19" s="33" t="str">
        <f ca="true">+IF(OFFSET('Water Data'!$E$28,0,10*ROW('Water Data'!E13))="","",OFFSET('Water Data'!$E$28,0,10*ROW('Water Data'!E13)))</f>
        <v/>
      </c>
      <c r="BZ19" s="33" t="str">
        <f ca="true">+IF(OFFSET('Water Data'!$E$29,0,10*ROW('Water Data'!E13))="","",OFFSET('Water Data'!$E$29,0,10*ROW('Water Data'!E13)))</f>
        <v/>
      </c>
      <c r="CA19" s="33" t="str">
        <f ca="true">+IF(OFFSET('Water Data'!$E$30,0,10*ROW('Water Data'!E13))="","",OFFSET('Water Data'!$E$30,0,10*ROW('Water Data'!E13)))</f>
        <v/>
      </c>
      <c r="CB19" s="33" t="str">
        <f ca="true">+IF(OFFSET('Water Data'!$F$28,0,10*ROW('Water Data'!F13))="","",OFFSET('Water Data'!$F$28,0,10*ROW('Water Data'!F13)))</f>
        <v/>
      </c>
      <c r="CC19" s="33" t="str">
        <f ca="true">+IF(OFFSET('Water Data'!$F$29,0,10*ROW('Water Data'!F13))="","",OFFSET('Water Data'!$F$29,0,10*ROW('Water Data'!F13)))</f>
        <v/>
      </c>
      <c r="CD19" s="33" t="str">
        <f ca="true">+IF(OFFSET('Water Data'!$F$30,0,10*ROW('Water Data'!F13))="","",OFFSET('Water Data'!$F$30,0,10*ROW('Water Data'!F13)))</f>
        <v/>
      </c>
      <c r="CE19" s="33" t="str">
        <f ca="true">+IF(OFFSET('Water Data'!$G$28,0,10*ROW('Water Data'!G13))="","",OFFSET('Water Data'!$G$28,0,10*ROW('Water Data'!G13)))</f>
        <v/>
      </c>
      <c r="CF19" s="33" t="str">
        <f ca="true">+IF(OFFSET('Water Data'!$G$29,0,10*ROW('Water Data'!G13))="","",OFFSET('Water Data'!$G$29,0,10*ROW('Water Data'!G13)))</f>
        <v/>
      </c>
      <c r="CG19" s="33" t="str">
        <f ca="true">+IF(OFFSET('Water Data'!$G$30,0,10*ROW('Water Data'!G13))="","",OFFSET('Water Data'!$G$30,0,10*ROW('Water Data'!G13)))</f>
        <v/>
      </c>
      <c r="CH19" s="33" t="str">
        <f ca="true">+IF(OFFSET('Water Data'!$H$28,0,10*ROW('Water Data'!H13))="","",OFFSET('Water Data'!$H$28,0,10*ROW('Water Data'!H13)))</f>
        <v/>
      </c>
      <c r="CI19" s="33" t="str">
        <f ca="true">+IF(OFFSET('Water Data'!$H$29,0,10*ROW('Water Data'!H13))="","",OFFSET('Water Data'!$H$29,0,10*ROW('Water Data'!H13)))</f>
        <v/>
      </c>
      <c r="CJ19" s="33" t="str">
        <f ca="true">+IF(OFFSET('Water Data'!$H$30,0,10*ROW('Water Data'!H13))="","",OFFSET('Water Data'!$H$30,0,10*ROW('Water Data'!H13)))</f>
        <v/>
      </c>
      <c r="CK19" s="33" t="str">
        <f ca="true">+IF(OFFSET('Sanitation Data'!$C$29,0,10*ROW('Sanitation Data'!C13))="","",OFFSET('Sanitation Data'!$C$29,0,10*ROW('Sanitation Data'!C13)))</f>
        <v/>
      </c>
      <c r="CL19" s="33" t="str">
        <f ca="true">+IF(OFFSET('Sanitation Data'!$C$30,0,10*ROW('Sanitation Data'!C13))="","",OFFSET('Sanitation Data'!$C$30,0,10*ROW('Sanitation Data'!C13)))</f>
        <v/>
      </c>
      <c r="CM19" s="33" t="str">
        <f ca="true">+IF(OFFSET('Sanitation Data'!$C$31,0,10*ROW('Sanitation Data'!C13))="","",OFFSET('Sanitation Data'!$C$31,0,10*ROW('Sanitation Data'!C13)))</f>
        <v/>
      </c>
      <c r="CN19" s="33" t="str">
        <f ca="true">+IF(OFFSET('Sanitation Data'!$C$32,0,10*ROW('Sanitation Data'!C13))="","",OFFSET('Sanitation Data'!$C$32,0,10*ROW('Sanitation Data'!C13)))</f>
        <v/>
      </c>
      <c r="CO19" s="33" t="str">
        <f ca="true">+IF(OFFSET('Sanitation Data'!$C$33,0,10*ROW('Sanitation Data'!C13))="","",OFFSET('Sanitation Data'!$C$33,0,10*ROW('Sanitation Data'!C13)))</f>
        <v/>
      </c>
      <c r="CP19" s="33" t="str">
        <f ca="true">+IF(OFFSET('Sanitation Data'!$D$29,0,10*ROW('Sanitation Data'!D13))="","",OFFSET('Sanitation Data'!$D$29,0,10*ROW('Sanitation Data'!D13)))</f>
        <v/>
      </c>
      <c r="CQ19" s="33" t="str">
        <f ca="true">+IF(OFFSET('Sanitation Data'!$D$30,0,10*ROW('Sanitation Data'!D13))="","",OFFSET('Sanitation Data'!$D$30,0,10*ROW('Sanitation Data'!D13)))</f>
        <v/>
      </c>
      <c r="CR19" s="33" t="str">
        <f ca="true">+IF(OFFSET('Sanitation Data'!$D$31,0,10*ROW('Sanitation Data'!D13))="","",OFFSET('Sanitation Data'!$D$31,0,10*ROW('Sanitation Data'!D13)))</f>
        <v/>
      </c>
      <c r="CS19" s="33" t="str">
        <f ca="true">+IF(OFFSET('Sanitation Data'!$D$32,0,10*ROW('Sanitation Data'!D13))="","",OFFSET('Sanitation Data'!$D$32,0,10*ROW('Sanitation Data'!D13)))</f>
        <v/>
      </c>
      <c r="CT19" s="33" t="str">
        <f ca="true">+IF(OFFSET('Sanitation Data'!$D$33,0,10*ROW('Sanitation Data'!D13))="","",OFFSET('Sanitation Data'!$D$33,0,10*ROW('Sanitation Data'!D13)))</f>
        <v/>
      </c>
      <c r="CU19" s="33" t="str">
        <f ca="true">+IF(OFFSET('Sanitation Data'!$E$29,0,10*ROW('Sanitation Data'!E13))="","",OFFSET('Sanitation Data'!$E$29,0,10*ROW('Sanitation Data'!E13)))</f>
        <v/>
      </c>
      <c r="CV19" s="33" t="str">
        <f ca="true">+IF(OFFSET('Sanitation Data'!$E$30,0,10*ROW('Sanitation Data'!E13))="","",OFFSET('Sanitation Data'!$E$30,0,10*ROW('Sanitation Data'!E13)))</f>
        <v/>
      </c>
      <c r="CW19" s="33" t="str">
        <f ca="true">+IF(OFFSET('Sanitation Data'!$E$31,0,10*ROW('Sanitation Data'!E13))="","",OFFSET('Sanitation Data'!$E$31,0,10*ROW('Sanitation Data'!E13)))</f>
        <v/>
      </c>
      <c r="CX19" s="33" t="str">
        <f ca="true">+IF(OFFSET('Sanitation Data'!$E$32,0,10*ROW('Sanitation Data'!E13))="","",OFFSET('Sanitation Data'!$E$32,0,10*ROW('Sanitation Data'!E13)))</f>
        <v/>
      </c>
      <c r="CY19" s="33" t="str">
        <f ca="true">+IF(OFFSET('Sanitation Data'!$E$33,0,10*ROW('Sanitation Data'!E13))="","",OFFSET('Sanitation Data'!$E$33,0,10*ROW('Sanitation Data'!E13)))</f>
        <v/>
      </c>
      <c r="CZ19" s="33" t="str">
        <f ca="true">+IF(OFFSET('Sanitation Data'!$F$29,0,10*ROW('Sanitation Data'!F13))="","",OFFSET('Sanitation Data'!$F$29,0,10*ROW('Sanitation Data'!F13)))</f>
        <v/>
      </c>
      <c r="DA19" s="33" t="str">
        <f ca="true">+IF(OFFSET('Sanitation Data'!$F$30,0,10*ROW('Sanitation Data'!F13))="","",OFFSET('Sanitation Data'!$F$30,0,10*ROW('Sanitation Data'!F13)))</f>
        <v/>
      </c>
      <c r="DB19" s="33" t="str">
        <f ca="true">+IF(OFFSET('Sanitation Data'!$F$31,0,10*ROW('Sanitation Data'!F13))="","",OFFSET('Sanitation Data'!$F$31,0,10*ROW('Sanitation Data'!F13)))</f>
        <v/>
      </c>
      <c r="DC19" s="33" t="str">
        <f ca="true">+IF(OFFSET('Sanitation Data'!$F$32,0,10*ROW('Sanitation Data'!F13))="","",OFFSET('Sanitation Data'!$F$32,0,10*ROW('Sanitation Data'!F13)))</f>
        <v/>
      </c>
      <c r="DD19" s="33" t="str">
        <f ca="true">+IF(OFFSET('Sanitation Data'!$F$33,0,10*ROW('Sanitation Data'!F13))="","",OFFSET('Sanitation Data'!$F$33,0,10*ROW('Sanitation Data'!F13)))</f>
        <v/>
      </c>
      <c r="DE19" s="33" t="str">
        <f ca="true">+IF(OFFSET('Sanitation Data'!$G$29,0,10*ROW('Sanitation Data'!G13))="","",OFFSET('Sanitation Data'!$G$29,0,10*ROW('Sanitation Data'!G13)))</f>
        <v/>
      </c>
      <c r="DF19" s="33" t="str">
        <f ca="true">+IF(OFFSET('Sanitation Data'!$G$30,0,10*ROW('Sanitation Data'!G13))="","",OFFSET('Sanitation Data'!$G$30,0,10*ROW('Sanitation Data'!G13)))</f>
        <v/>
      </c>
      <c r="DG19" s="33" t="str">
        <f ca="true">+IF(OFFSET('Sanitation Data'!$G$31,0,10*ROW('Sanitation Data'!G13))="","",OFFSET('Sanitation Data'!$G$31,0,10*ROW('Sanitation Data'!G13)))</f>
        <v/>
      </c>
      <c r="DH19" s="33" t="str">
        <f ca="true">+IF(OFFSET('Sanitation Data'!$G$32,0,10*ROW('Sanitation Data'!G13))="","",OFFSET('Sanitation Data'!$G$32,0,10*ROW('Sanitation Data'!G13)))</f>
        <v/>
      </c>
      <c r="DI19" s="33" t="str">
        <f ca="true">+IF(OFFSET('Sanitation Data'!$G$33,0,10*ROW('Sanitation Data'!G13))="","",OFFSET('Sanitation Data'!$G$33,0,10*ROW('Sanitation Data'!G13)))</f>
        <v/>
      </c>
      <c r="DJ19" s="33" t="str">
        <f ca="true">+IF(OFFSET('Sanitation Data'!$H$29,0,10*ROW('Sanitation Data'!H13))="","",OFFSET('Sanitation Data'!$H$29,0,10*ROW('Sanitation Data'!H13)))</f>
        <v/>
      </c>
      <c r="DK19" s="33" t="str">
        <f ca="true">+IF(OFFSET('Sanitation Data'!$H$30,0,10*ROW('Sanitation Data'!H13))="","",OFFSET('Sanitation Data'!$H$30,0,10*ROW('Sanitation Data'!H13)))</f>
        <v/>
      </c>
      <c r="DL19" s="33" t="str">
        <f ca="true">+IF(OFFSET('Sanitation Data'!$H$31,0,10*ROW('Sanitation Data'!H13))="","",OFFSET('Sanitation Data'!$H$31,0,10*ROW('Sanitation Data'!H13)))</f>
        <v/>
      </c>
      <c r="DM19" s="33" t="str">
        <f ca="true">+IF(OFFSET('Sanitation Data'!$H$32,0,10*ROW('Sanitation Data'!H13))="","",OFFSET('Sanitation Data'!$H$32,0,10*ROW('Sanitation Data'!H13)))</f>
        <v/>
      </c>
      <c r="DN19" s="33" t="str">
        <f ca="true">+IF(OFFSET('Sanitation Data'!$H$33,0,10*ROW('Sanitation Data'!H13))="","",OFFSET('Sanitation Data'!$H$33,0,10*ROW('Sanitation Data'!H13)))</f>
        <v/>
      </c>
      <c r="DO19" s="33" t="str">
        <f ca="true">+IF(OFFSET('Hygiene Data'!$C$12,0,10*ROW('Hygiene Data'!C13))="","",OFFSET('Hygiene Data'!$C$12,0,10*ROW('Hygiene Data'!C13)))</f>
        <v/>
      </c>
      <c r="DP19" s="33" t="str">
        <f ca="true">+IF(OFFSET('Hygiene Data'!$C$13,0,10*ROW('Hygiene Data'!C13))="","",OFFSET('Hygiene Data'!$C$13,0,10*ROW('Hygiene Data'!C13)))</f>
        <v/>
      </c>
      <c r="DQ19" s="33" t="str">
        <f ca="true">+IF(OFFSET('Hygiene Data'!$C$14,0,10*ROW('Hygiene Data'!C13))="","",OFFSET('Hygiene Data'!$C$14,0,10*ROW('Hygiene Data'!C13)))</f>
        <v/>
      </c>
      <c r="DR19" s="33" t="str">
        <f ca="true">+IF(OFFSET('Hygiene Data'!$D$12,0,10*ROW('Hygiene Data'!D13))="","",OFFSET('Hygiene Data'!$D$12,0,10*ROW('Hygiene Data'!D13)))</f>
        <v/>
      </c>
      <c r="DS19" s="33" t="str">
        <f ca="true">+IF(OFFSET('Hygiene Data'!$D$13,0,10*ROW('Hygiene Data'!D13))="","",OFFSET('Hygiene Data'!$D$13,0,10*ROW('Hygiene Data'!D13)))</f>
        <v/>
      </c>
      <c r="DT19" s="33" t="str">
        <f ca="true">+IF(OFFSET('Hygiene Data'!$D$14,0,10*ROW('Hygiene Data'!D13))="","",OFFSET('Hygiene Data'!$D$14,0,10*ROW('Hygiene Data'!D13)))</f>
        <v/>
      </c>
      <c r="DU19" s="33" t="str">
        <f ca="true">+IF(OFFSET('Hygiene Data'!$E$12,0,10*ROW('Hygiene Data'!E13))="","",OFFSET('Hygiene Data'!$E$12,0,10*ROW('Hygiene Data'!E13)))</f>
        <v/>
      </c>
      <c r="DV19" s="33" t="str">
        <f ca="true">+IF(OFFSET('Hygiene Data'!$E$13,0,10*ROW('Hygiene Data'!E13))="","",OFFSET('Hygiene Data'!$E$13,0,10*ROW('Hygiene Data'!E13)))</f>
        <v/>
      </c>
      <c r="DW19" s="33" t="str">
        <f ca="true">+IF(OFFSET('Hygiene Data'!$E$14,0,10*ROW('Hygiene Data'!E13))="","",OFFSET('Hygiene Data'!$E$14,0,10*ROW('Hygiene Data'!E13)))</f>
        <v/>
      </c>
      <c r="DX19" s="33" t="str">
        <f ca="true">+IF(OFFSET('Hygiene Data'!$F$12,0,10*ROW('Hygiene Data'!F13))="","",OFFSET('Hygiene Data'!$F$12,0,10*ROW('Hygiene Data'!F13)))</f>
        <v/>
      </c>
      <c r="DY19" s="33" t="str">
        <f ca="true">+IF(OFFSET('Hygiene Data'!$F$13,0,10*ROW('Hygiene Data'!F13))="","",OFFSET('Hygiene Data'!$F$13,0,10*ROW('Hygiene Data'!F13)))</f>
        <v/>
      </c>
      <c r="DZ19" s="33" t="str">
        <f ca="true">+IF(OFFSET('Hygiene Data'!$F$14,0,10*ROW('Hygiene Data'!F13))="","",OFFSET('Hygiene Data'!$F$14,0,10*ROW('Hygiene Data'!F13)))</f>
        <v/>
      </c>
      <c r="EA19" s="33" t="str">
        <f ca="true">+IF(OFFSET('Hygiene Data'!$G$12,0,10*ROW('Hygiene Data'!G13))="","",OFFSET('Hygiene Data'!$G$12,0,10*ROW('Hygiene Data'!G13)))</f>
        <v/>
      </c>
      <c r="EB19" s="33" t="str">
        <f ca="true">+IF(OFFSET('Hygiene Data'!$G$13,0,10*ROW('Hygiene Data'!G13))="","",OFFSET('Hygiene Data'!$G$13,0,10*ROW('Hygiene Data'!G13)))</f>
        <v/>
      </c>
      <c r="EC19" s="33" t="str">
        <f ca="true">+IF(OFFSET('Hygiene Data'!$G$14,0,10*ROW('Hygiene Data'!G13))="","",OFFSET('Hygiene Data'!$G$14,0,10*ROW('Hygiene Data'!G13)))</f>
        <v/>
      </c>
      <c r="ED19" s="33" t="str">
        <f ca="true">+IF(OFFSET('Hygiene Data'!$H$12,0,10*ROW('Hygiene Data'!H13))="","",OFFSET('Hygiene Data'!$H$12,0,10*ROW('Hygiene Data'!H13)))</f>
        <v/>
      </c>
      <c r="EE19" s="33" t="str">
        <f ca="true">+IF(OFFSET('Hygiene Data'!$H$13,0,10*ROW('Hygiene Data'!H13))="","",OFFSET('Hygiene Data'!$H$13,0,10*ROW('Hygiene Data'!H13)))</f>
        <v/>
      </c>
      <c r="EF19" s="33" t="str">
        <f ca="true">+IF(OFFSET('Hygiene Data'!$H$14,0,10*ROW('Hygiene Data'!H13))="","",OFFSET('Hygiene Data'!$H$14,0,10*ROW('Hygiene Data'!H13)))</f>
        <v/>
      </c>
    </row>
    <row r="20" x14ac:dyDescent="0.2">
      <c r="A20" s="56" t="str">
        <f ca="true">+IF(OFFSET('Water Data'!$B$1,0,10*ROW('Water Data'!B14))="","",OFFSET('Water Data'!$B$1,0,10*ROW('Water Data'!B14)))</f>
        <v/>
      </c>
      <c r="B20" s="56" t="str">
        <f ca="true">+IF(OFFSET('Water Data'!$A$3,0,10*ROW('Water Data'!A14))="","",OFFSET('Water Data'!$A$3,0,10*ROW('Water Data'!A14)))</f>
        <v/>
      </c>
      <c r="C20" s="56" t="str">
        <f ca="true">+IF(OFFSET('Water Data'!$C$3,0,10*ROW('Water Data'!C14))="","",OFFSET('Water Data'!$C$3,0,10*ROW('Water Data'!C14)))</f>
        <v/>
      </c>
      <c r="D20" s="244"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4"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4"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4"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4"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4"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4"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4"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4"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4"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4"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4"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4"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4"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4"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4"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4"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4"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5"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5"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5"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5"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5"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5"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5"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5"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5"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5"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5"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5"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5"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5"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5"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5"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5"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5"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5"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5"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5"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5"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5"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5"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5"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5"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5"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5"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5"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5"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6"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6"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6"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6"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6"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6"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6"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6"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6"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6"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6"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6"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6"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6"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6"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6"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6"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6"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3" t="str">
        <f ca="true">+IF(OFFSET('Water Data'!$C$28,0,10*ROW('Water Data'!C14))="","",OFFSET('Water Data'!$C$28,0,10*ROW('Water Data'!C14)))</f>
        <v/>
      </c>
      <c r="BT20" s="33" t="str">
        <f ca="true">+IF(OFFSET('Water Data'!$C$29,0,10*ROW('Water Data'!C14))="","",OFFSET('Water Data'!$C$29,0,10*ROW('Water Data'!C14)))</f>
        <v/>
      </c>
      <c r="BU20" s="33" t="str">
        <f ca="true">+IF(OFFSET('Water Data'!$C$30,0,10*ROW('Water Data'!C14))="","",OFFSET('Water Data'!$C$30,0,10*ROW('Water Data'!C14)))</f>
        <v/>
      </c>
      <c r="BV20" s="33" t="str">
        <f ca="true">+IF(OFFSET('Water Data'!$D$28,0,10*ROW('Water Data'!D14))="","",OFFSET('Water Data'!$D$28,0,10*ROW('Water Data'!D14)))</f>
        <v/>
      </c>
      <c r="BW20" s="33" t="str">
        <f ca="true">+IF(OFFSET('Water Data'!$D$29,0,10*ROW('Water Data'!D14))="","",OFFSET('Water Data'!$D$29,0,10*ROW('Water Data'!D14)))</f>
        <v/>
      </c>
      <c r="BX20" s="33" t="str">
        <f ca="true">+IF(OFFSET('Water Data'!$D$30,0,10*ROW('Water Data'!D14))="","",OFFSET('Water Data'!$D$30,0,10*ROW('Water Data'!D14)))</f>
        <v/>
      </c>
      <c r="BY20" s="33" t="str">
        <f ca="true">+IF(OFFSET('Water Data'!$E$28,0,10*ROW('Water Data'!E14))="","",OFFSET('Water Data'!$E$28,0,10*ROW('Water Data'!E14)))</f>
        <v/>
      </c>
      <c r="BZ20" s="33" t="str">
        <f ca="true">+IF(OFFSET('Water Data'!$E$29,0,10*ROW('Water Data'!E14))="","",OFFSET('Water Data'!$E$29,0,10*ROW('Water Data'!E14)))</f>
        <v/>
      </c>
      <c r="CA20" s="33" t="str">
        <f ca="true">+IF(OFFSET('Water Data'!$E$30,0,10*ROW('Water Data'!E14))="","",OFFSET('Water Data'!$E$30,0,10*ROW('Water Data'!E14)))</f>
        <v/>
      </c>
      <c r="CB20" s="33" t="str">
        <f ca="true">+IF(OFFSET('Water Data'!$F$28,0,10*ROW('Water Data'!F14))="","",OFFSET('Water Data'!$F$28,0,10*ROW('Water Data'!F14)))</f>
        <v/>
      </c>
      <c r="CC20" s="33" t="str">
        <f ca="true">+IF(OFFSET('Water Data'!$F$29,0,10*ROW('Water Data'!F14))="","",OFFSET('Water Data'!$F$29,0,10*ROW('Water Data'!F14)))</f>
        <v/>
      </c>
      <c r="CD20" s="33" t="str">
        <f ca="true">+IF(OFFSET('Water Data'!$F$30,0,10*ROW('Water Data'!F14))="","",OFFSET('Water Data'!$F$30,0,10*ROW('Water Data'!F14)))</f>
        <v/>
      </c>
      <c r="CE20" s="33" t="str">
        <f ca="true">+IF(OFFSET('Water Data'!$G$28,0,10*ROW('Water Data'!G14))="","",OFFSET('Water Data'!$G$28,0,10*ROW('Water Data'!G14)))</f>
        <v/>
      </c>
      <c r="CF20" s="33" t="str">
        <f ca="true">+IF(OFFSET('Water Data'!$G$29,0,10*ROW('Water Data'!G14))="","",OFFSET('Water Data'!$G$29,0,10*ROW('Water Data'!G14)))</f>
        <v/>
      </c>
      <c r="CG20" s="33" t="str">
        <f ca="true">+IF(OFFSET('Water Data'!$G$30,0,10*ROW('Water Data'!G14))="","",OFFSET('Water Data'!$G$30,0,10*ROW('Water Data'!G14)))</f>
        <v/>
      </c>
      <c r="CH20" s="33" t="str">
        <f ca="true">+IF(OFFSET('Water Data'!$H$28,0,10*ROW('Water Data'!H14))="","",OFFSET('Water Data'!$H$28,0,10*ROW('Water Data'!H14)))</f>
        <v/>
      </c>
      <c r="CI20" s="33" t="str">
        <f ca="true">+IF(OFFSET('Water Data'!$H$29,0,10*ROW('Water Data'!H14))="","",OFFSET('Water Data'!$H$29,0,10*ROW('Water Data'!H14)))</f>
        <v/>
      </c>
      <c r="CJ20" s="33" t="str">
        <f ca="true">+IF(OFFSET('Water Data'!$H$30,0,10*ROW('Water Data'!H14))="","",OFFSET('Water Data'!$H$30,0,10*ROW('Water Data'!H14)))</f>
        <v/>
      </c>
      <c r="CK20" s="33" t="str">
        <f ca="true">+IF(OFFSET('Sanitation Data'!$C$29,0,10*ROW('Sanitation Data'!C14))="","",OFFSET('Sanitation Data'!$C$29,0,10*ROW('Sanitation Data'!C14)))</f>
        <v/>
      </c>
      <c r="CL20" s="33" t="str">
        <f ca="true">+IF(OFFSET('Sanitation Data'!$C$30,0,10*ROW('Sanitation Data'!C14))="","",OFFSET('Sanitation Data'!$C$30,0,10*ROW('Sanitation Data'!C14)))</f>
        <v/>
      </c>
      <c r="CM20" s="33" t="str">
        <f ca="true">+IF(OFFSET('Sanitation Data'!$C$31,0,10*ROW('Sanitation Data'!C14))="","",OFFSET('Sanitation Data'!$C$31,0,10*ROW('Sanitation Data'!C14)))</f>
        <v/>
      </c>
      <c r="CN20" s="33" t="str">
        <f ca="true">+IF(OFFSET('Sanitation Data'!$C$32,0,10*ROW('Sanitation Data'!C14))="","",OFFSET('Sanitation Data'!$C$32,0,10*ROW('Sanitation Data'!C14)))</f>
        <v/>
      </c>
      <c r="CO20" s="33" t="str">
        <f ca="true">+IF(OFFSET('Sanitation Data'!$C$33,0,10*ROW('Sanitation Data'!C14))="","",OFFSET('Sanitation Data'!$C$33,0,10*ROW('Sanitation Data'!C14)))</f>
        <v/>
      </c>
      <c r="CP20" s="33" t="str">
        <f ca="true">+IF(OFFSET('Sanitation Data'!$D$29,0,10*ROW('Sanitation Data'!D14))="","",OFFSET('Sanitation Data'!$D$29,0,10*ROW('Sanitation Data'!D14)))</f>
        <v/>
      </c>
      <c r="CQ20" s="33" t="str">
        <f ca="true">+IF(OFFSET('Sanitation Data'!$D$30,0,10*ROW('Sanitation Data'!D14))="","",OFFSET('Sanitation Data'!$D$30,0,10*ROW('Sanitation Data'!D14)))</f>
        <v/>
      </c>
      <c r="CR20" s="33" t="str">
        <f ca="true">+IF(OFFSET('Sanitation Data'!$D$31,0,10*ROW('Sanitation Data'!D14))="","",OFFSET('Sanitation Data'!$D$31,0,10*ROW('Sanitation Data'!D14)))</f>
        <v/>
      </c>
      <c r="CS20" s="33" t="str">
        <f ca="true">+IF(OFFSET('Sanitation Data'!$D$32,0,10*ROW('Sanitation Data'!D14))="","",OFFSET('Sanitation Data'!$D$32,0,10*ROW('Sanitation Data'!D14)))</f>
        <v/>
      </c>
      <c r="CT20" s="33" t="str">
        <f ca="true">+IF(OFFSET('Sanitation Data'!$D$33,0,10*ROW('Sanitation Data'!D14))="","",OFFSET('Sanitation Data'!$D$33,0,10*ROW('Sanitation Data'!D14)))</f>
        <v/>
      </c>
      <c r="CU20" s="33" t="str">
        <f ca="true">+IF(OFFSET('Sanitation Data'!$E$29,0,10*ROW('Sanitation Data'!E14))="","",OFFSET('Sanitation Data'!$E$29,0,10*ROW('Sanitation Data'!E14)))</f>
        <v/>
      </c>
      <c r="CV20" s="33" t="str">
        <f ca="true">+IF(OFFSET('Sanitation Data'!$E$30,0,10*ROW('Sanitation Data'!E14))="","",OFFSET('Sanitation Data'!$E$30,0,10*ROW('Sanitation Data'!E14)))</f>
        <v/>
      </c>
      <c r="CW20" s="33" t="str">
        <f ca="true">+IF(OFFSET('Sanitation Data'!$E$31,0,10*ROW('Sanitation Data'!E14))="","",OFFSET('Sanitation Data'!$E$31,0,10*ROW('Sanitation Data'!E14)))</f>
        <v/>
      </c>
      <c r="CX20" s="33" t="str">
        <f ca="true">+IF(OFFSET('Sanitation Data'!$E$32,0,10*ROW('Sanitation Data'!E14))="","",OFFSET('Sanitation Data'!$E$32,0,10*ROW('Sanitation Data'!E14)))</f>
        <v/>
      </c>
      <c r="CY20" s="33" t="str">
        <f ca="true">+IF(OFFSET('Sanitation Data'!$E$33,0,10*ROW('Sanitation Data'!E14))="","",OFFSET('Sanitation Data'!$E$33,0,10*ROW('Sanitation Data'!E14)))</f>
        <v/>
      </c>
      <c r="CZ20" s="33" t="str">
        <f ca="true">+IF(OFFSET('Sanitation Data'!$F$29,0,10*ROW('Sanitation Data'!F14))="","",OFFSET('Sanitation Data'!$F$29,0,10*ROW('Sanitation Data'!F14)))</f>
        <v/>
      </c>
      <c r="DA20" s="33" t="str">
        <f ca="true">+IF(OFFSET('Sanitation Data'!$F$30,0,10*ROW('Sanitation Data'!F14))="","",OFFSET('Sanitation Data'!$F$30,0,10*ROW('Sanitation Data'!F14)))</f>
        <v/>
      </c>
      <c r="DB20" s="33" t="str">
        <f ca="true">+IF(OFFSET('Sanitation Data'!$F$31,0,10*ROW('Sanitation Data'!F14))="","",OFFSET('Sanitation Data'!$F$31,0,10*ROW('Sanitation Data'!F14)))</f>
        <v/>
      </c>
      <c r="DC20" s="33" t="str">
        <f ca="true">+IF(OFFSET('Sanitation Data'!$F$32,0,10*ROW('Sanitation Data'!F14))="","",OFFSET('Sanitation Data'!$F$32,0,10*ROW('Sanitation Data'!F14)))</f>
        <v/>
      </c>
      <c r="DD20" s="33" t="str">
        <f ca="true">+IF(OFFSET('Sanitation Data'!$F$33,0,10*ROW('Sanitation Data'!F14))="","",OFFSET('Sanitation Data'!$F$33,0,10*ROW('Sanitation Data'!F14)))</f>
        <v/>
      </c>
      <c r="DE20" s="33" t="str">
        <f ca="true">+IF(OFFSET('Sanitation Data'!$G$29,0,10*ROW('Sanitation Data'!G14))="","",OFFSET('Sanitation Data'!$G$29,0,10*ROW('Sanitation Data'!G14)))</f>
        <v/>
      </c>
      <c r="DF20" s="33" t="str">
        <f ca="true">+IF(OFFSET('Sanitation Data'!$G$30,0,10*ROW('Sanitation Data'!G14))="","",OFFSET('Sanitation Data'!$G$30,0,10*ROW('Sanitation Data'!G14)))</f>
        <v/>
      </c>
      <c r="DG20" s="33" t="str">
        <f ca="true">+IF(OFFSET('Sanitation Data'!$G$31,0,10*ROW('Sanitation Data'!G14))="","",OFFSET('Sanitation Data'!$G$31,0,10*ROW('Sanitation Data'!G14)))</f>
        <v/>
      </c>
      <c r="DH20" s="33" t="str">
        <f ca="true">+IF(OFFSET('Sanitation Data'!$G$32,0,10*ROW('Sanitation Data'!G14))="","",OFFSET('Sanitation Data'!$G$32,0,10*ROW('Sanitation Data'!G14)))</f>
        <v/>
      </c>
      <c r="DI20" s="33" t="str">
        <f ca="true">+IF(OFFSET('Sanitation Data'!$G$33,0,10*ROW('Sanitation Data'!G14))="","",OFFSET('Sanitation Data'!$G$33,0,10*ROW('Sanitation Data'!G14)))</f>
        <v/>
      </c>
      <c r="DJ20" s="33" t="str">
        <f ca="true">+IF(OFFSET('Sanitation Data'!$H$29,0,10*ROW('Sanitation Data'!H14))="","",OFFSET('Sanitation Data'!$H$29,0,10*ROW('Sanitation Data'!H14)))</f>
        <v/>
      </c>
      <c r="DK20" s="33" t="str">
        <f ca="true">+IF(OFFSET('Sanitation Data'!$H$30,0,10*ROW('Sanitation Data'!H14))="","",OFFSET('Sanitation Data'!$H$30,0,10*ROW('Sanitation Data'!H14)))</f>
        <v/>
      </c>
      <c r="DL20" s="33" t="str">
        <f ca="true">+IF(OFFSET('Sanitation Data'!$H$31,0,10*ROW('Sanitation Data'!H14))="","",OFFSET('Sanitation Data'!$H$31,0,10*ROW('Sanitation Data'!H14)))</f>
        <v/>
      </c>
      <c r="DM20" s="33" t="str">
        <f ca="true">+IF(OFFSET('Sanitation Data'!$H$32,0,10*ROW('Sanitation Data'!H14))="","",OFFSET('Sanitation Data'!$H$32,0,10*ROW('Sanitation Data'!H14)))</f>
        <v/>
      </c>
      <c r="DN20" s="33" t="str">
        <f ca="true">+IF(OFFSET('Sanitation Data'!$H$33,0,10*ROW('Sanitation Data'!H14))="","",OFFSET('Sanitation Data'!$H$33,0,10*ROW('Sanitation Data'!H14)))</f>
        <v/>
      </c>
      <c r="DO20" s="33" t="str">
        <f ca="true">+IF(OFFSET('Hygiene Data'!$C$12,0,10*ROW('Hygiene Data'!C14))="","",OFFSET('Hygiene Data'!$C$12,0,10*ROW('Hygiene Data'!C14)))</f>
        <v/>
      </c>
      <c r="DP20" s="33" t="str">
        <f ca="true">+IF(OFFSET('Hygiene Data'!$C$13,0,10*ROW('Hygiene Data'!C14))="","",OFFSET('Hygiene Data'!$C$13,0,10*ROW('Hygiene Data'!C14)))</f>
        <v/>
      </c>
      <c r="DQ20" s="33" t="str">
        <f ca="true">+IF(OFFSET('Hygiene Data'!$C$14,0,10*ROW('Hygiene Data'!C14))="","",OFFSET('Hygiene Data'!$C$14,0,10*ROW('Hygiene Data'!C14)))</f>
        <v/>
      </c>
      <c r="DR20" s="33" t="str">
        <f ca="true">+IF(OFFSET('Hygiene Data'!$D$12,0,10*ROW('Hygiene Data'!D14))="","",OFFSET('Hygiene Data'!$D$12,0,10*ROW('Hygiene Data'!D14)))</f>
        <v/>
      </c>
      <c r="DS20" s="33" t="str">
        <f ca="true">+IF(OFFSET('Hygiene Data'!$D$13,0,10*ROW('Hygiene Data'!D14))="","",OFFSET('Hygiene Data'!$D$13,0,10*ROW('Hygiene Data'!D14)))</f>
        <v/>
      </c>
      <c r="DT20" s="33" t="str">
        <f ca="true">+IF(OFFSET('Hygiene Data'!$D$14,0,10*ROW('Hygiene Data'!D14))="","",OFFSET('Hygiene Data'!$D$14,0,10*ROW('Hygiene Data'!D14)))</f>
        <v/>
      </c>
      <c r="DU20" s="33" t="str">
        <f ca="true">+IF(OFFSET('Hygiene Data'!$E$12,0,10*ROW('Hygiene Data'!E14))="","",OFFSET('Hygiene Data'!$E$12,0,10*ROW('Hygiene Data'!E14)))</f>
        <v/>
      </c>
      <c r="DV20" s="33" t="str">
        <f ca="true">+IF(OFFSET('Hygiene Data'!$E$13,0,10*ROW('Hygiene Data'!E14))="","",OFFSET('Hygiene Data'!$E$13,0,10*ROW('Hygiene Data'!E14)))</f>
        <v/>
      </c>
      <c r="DW20" s="33" t="str">
        <f ca="true">+IF(OFFSET('Hygiene Data'!$E$14,0,10*ROW('Hygiene Data'!E14))="","",OFFSET('Hygiene Data'!$E$14,0,10*ROW('Hygiene Data'!E14)))</f>
        <v/>
      </c>
      <c r="DX20" s="33" t="str">
        <f ca="true">+IF(OFFSET('Hygiene Data'!$F$12,0,10*ROW('Hygiene Data'!F14))="","",OFFSET('Hygiene Data'!$F$12,0,10*ROW('Hygiene Data'!F14)))</f>
        <v/>
      </c>
      <c r="DY20" s="33" t="str">
        <f ca="true">+IF(OFFSET('Hygiene Data'!$F$13,0,10*ROW('Hygiene Data'!F14))="","",OFFSET('Hygiene Data'!$F$13,0,10*ROW('Hygiene Data'!F14)))</f>
        <v/>
      </c>
      <c r="DZ20" s="33" t="str">
        <f ca="true">+IF(OFFSET('Hygiene Data'!$F$14,0,10*ROW('Hygiene Data'!F14))="","",OFFSET('Hygiene Data'!$F$14,0,10*ROW('Hygiene Data'!F14)))</f>
        <v/>
      </c>
      <c r="EA20" s="33" t="str">
        <f ca="true">+IF(OFFSET('Hygiene Data'!$G$12,0,10*ROW('Hygiene Data'!G14))="","",OFFSET('Hygiene Data'!$G$12,0,10*ROW('Hygiene Data'!G14)))</f>
        <v/>
      </c>
      <c r="EB20" s="33" t="str">
        <f ca="true">+IF(OFFSET('Hygiene Data'!$G$13,0,10*ROW('Hygiene Data'!G14))="","",OFFSET('Hygiene Data'!$G$13,0,10*ROW('Hygiene Data'!G14)))</f>
        <v/>
      </c>
      <c r="EC20" s="33" t="str">
        <f ca="true">+IF(OFFSET('Hygiene Data'!$G$14,0,10*ROW('Hygiene Data'!G14))="","",OFFSET('Hygiene Data'!$G$14,0,10*ROW('Hygiene Data'!G14)))</f>
        <v/>
      </c>
      <c r="ED20" s="33" t="str">
        <f ca="true">+IF(OFFSET('Hygiene Data'!$H$12,0,10*ROW('Hygiene Data'!H14))="","",OFFSET('Hygiene Data'!$H$12,0,10*ROW('Hygiene Data'!H14)))</f>
        <v/>
      </c>
      <c r="EE20" s="33" t="str">
        <f ca="true">+IF(OFFSET('Hygiene Data'!$H$13,0,10*ROW('Hygiene Data'!H14))="","",OFFSET('Hygiene Data'!$H$13,0,10*ROW('Hygiene Data'!H14)))</f>
        <v/>
      </c>
      <c r="EF20" s="33" t="str">
        <f ca="true">+IF(OFFSET('Hygiene Data'!$H$14,0,10*ROW('Hygiene Data'!H14))="","",OFFSET('Hygiene Data'!$H$14,0,10*ROW('Hygiene Data'!H14)))</f>
        <v/>
      </c>
    </row>
    <row r="21" x14ac:dyDescent="0.2">
      <c r="A21" s="56" t="str">
        <f ca="true">+IF(OFFSET('Water Data'!$B$1,0,10*ROW('Water Data'!B15))="","",OFFSET('Water Data'!$B$1,0,10*ROW('Water Data'!B15)))</f>
        <v/>
      </c>
      <c r="B21" s="56" t="str">
        <f ca="true">+IF(OFFSET('Water Data'!$A$3,0,10*ROW('Water Data'!A15))="","",OFFSET('Water Data'!$A$3,0,10*ROW('Water Data'!A15)))</f>
        <v/>
      </c>
      <c r="C21" s="56" t="str">
        <f ca="true">+IF(OFFSET('Water Data'!$C$3,0,10*ROW('Water Data'!C15))="","",OFFSET('Water Data'!$C$3,0,10*ROW('Water Data'!C15)))</f>
        <v/>
      </c>
      <c r="D21" s="244"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4"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4"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4"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4"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4"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4"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4"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4"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4"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4"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4"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4"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4"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4"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4"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4"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4"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5"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5"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5"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5"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5"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5"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5"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5"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5"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5"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5"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5"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5"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5"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5"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5"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5"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5"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5"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5"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5"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5"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5"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5"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5"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5"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5"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5"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5"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5"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6"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6"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6"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6"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6"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6"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6"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6"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6"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6"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6"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6"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6"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6"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6"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6"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6"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6"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3" t="str">
        <f ca="true">+IF(OFFSET('Water Data'!$C$28,0,10*ROW('Water Data'!C15))="","",OFFSET('Water Data'!$C$28,0,10*ROW('Water Data'!C15)))</f>
        <v/>
      </c>
      <c r="BT21" s="33" t="str">
        <f ca="true">+IF(OFFSET('Water Data'!$C$29,0,10*ROW('Water Data'!C15))="","",OFFSET('Water Data'!$C$29,0,10*ROW('Water Data'!C15)))</f>
        <v/>
      </c>
      <c r="BU21" s="33" t="str">
        <f ca="true">+IF(OFFSET('Water Data'!$C$30,0,10*ROW('Water Data'!C15))="","",OFFSET('Water Data'!$C$30,0,10*ROW('Water Data'!C15)))</f>
        <v/>
      </c>
      <c r="BV21" s="33" t="str">
        <f ca="true">+IF(OFFSET('Water Data'!$D$28,0,10*ROW('Water Data'!D15))="","",OFFSET('Water Data'!$D$28,0,10*ROW('Water Data'!D15)))</f>
        <v/>
      </c>
      <c r="BW21" s="33" t="str">
        <f ca="true">+IF(OFFSET('Water Data'!$D$29,0,10*ROW('Water Data'!D15))="","",OFFSET('Water Data'!$D$29,0,10*ROW('Water Data'!D15)))</f>
        <v/>
      </c>
      <c r="BX21" s="33" t="str">
        <f ca="true">+IF(OFFSET('Water Data'!$D$30,0,10*ROW('Water Data'!D15))="","",OFFSET('Water Data'!$D$30,0,10*ROW('Water Data'!D15)))</f>
        <v/>
      </c>
      <c r="BY21" s="33" t="str">
        <f ca="true">+IF(OFFSET('Water Data'!$E$28,0,10*ROW('Water Data'!E15))="","",OFFSET('Water Data'!$E$28,0,10*ROW('Water Data'!E15)))</f>
        <v/>
      </c>
      <c r="BZ21" s="33" t="str">
        <f ca="true">+IF(OFFSET('Water Data'!$E$29,0,10*ROW('Water Data'!E15))="","",OFFSET('Water Data'!$E$29,0,10*ROW('Water Data'!E15)))</f>
        <v/>
      </c>
      <c r="CA21" s="33" t="str">
        <f ca="true">+IF(OFFSET('Water Data'!$E$30,0,10*ROW('Water Data'!E15))="","",OFFSET('Water Data'!$E$30,0,10*ROW('Water Data'!E15)))</f>
        <v/>
      </c>
      <c r="CB21" s="33" t="str">
        <f ca="true">+IF(OFFSET('Water Data'!$F$28,0,10*ROW('Water Data'!F15))="","",OFFSET('Water Data'!$F$28,0,10*ROW('Water Data'!F15)))</f>
        <v/>
      </c>
      <c r="CC21" s="33" t="str">
        <f ca="true">+IF(OFFSET('Water Data'!$F$29,0,10*ROW('Water Data'!F15))="","",OFFSET('Water Data'!$F$29,0,10*ROW('Water Data'!F15)))</f>
        <v/>
      </c>
      <c r="CD21" s="33" t="str">
        <f ca="true">+IF(OFFSET('Water Data'!$F$30,0,10*ROW('Water Data'!F15))="","",OFFSET('Water Data'!$F$30,0,10*ROW('Water Data'!F15)))</f>
        <v/>
      </c>
      <c r="CE21" s="33" t="str">
        <f ca="true">+IF(OFFSET('Water Data'!$G$28,0,10*ROW('Water Data'!G15))="","",OFFSET('Water Data'!$G$28,0,10*ROW('Water Data'!G15)))</f>
        <v/>
      </c>
      <c r="CF21" s="33" t="str">
        <f ca="true">+IF(OFFSET('Water Data'!$G$29,0,10*ROW('Water Data'!G15))="","",OFFSET('Water Data'!$G$29,0,10*ROW('Water Data'!G15)))</f>
        <v/>
      </c>
      <c r="CG21" s="33" t="str">
        <f ca="true">+IF(OFFSET('Water Data'!$G$30,0,10*ROW('Water Data'!G15))="","",OFFSET('Water Data'!$G$30,0,10*ROW('Water Data'!G15)))</f>
        <v/>
      </c>
      <c r="CH21" s="33" t="str">
        <f ca="true">+IF(OFFSET('Water Data'!$H$28,0,10*ROW('Water Data'!H15))="","",OFFSET('Water Data'!$H$28,0,10*ROW('Water Data'!H15)))</f>
        <v/>
      </c>
      <c r="CI21" s="33" t="str">
        <f ca="true">+IF(OFFSET('Water Data'!$H$29,0,10*ROW('Water Data'!H15))="","",OFFSET('Water Data'!$H$29,0,10*ROW('Water Data'!H15)))</f>
        <v/>
      </c>
      <c r="CJ21" s="33" t="str">
        <f ca="true">+IF(OFFSET('Water Data'!$H$30,0,10*ROW('Water Data'!H15))="","",OFFSET('Water Data'!$H$30,0,10*ROW('Water Data'!H15)))</f>
        <v/>
      </c>
      <c r="CK21" s="33" t="str">
        <f ca="true">+IF(OFFSET('Sanitation Data'!$C$29,0,10*ROW('Sanitation Data'!C15))="","",OFFSET('Sanitation Data'!$C$29,0,10*ROW('Sanitation Data'!C15)))</f>
        <v/>
      </c>
      <c r="CL21" s="33" t="str">
        <f ca="true">+IF(OFFSET('Sanitation Data'!$C$30,0,10*ROW('Sanitation Data'!C15))="","",OFFSET('Sanitation Data'!$C$30,0,10*ROW('Sanitation Data'!C15)))</f>
        <v/>
      </c>
      <c r="CM21" s="33" t="str">
        <f ca="true">+IF(OFFSET('Sanitation Data'!$C$31,0,10*ROW('Sanitation Data'!C15))="","",OFFSET('Sanitation Data'!$C$31,0,10*ROW('Sanitation Data'!C15)))</f>
        <v/>
      </c>
      <c r="CN21" s="33" t="str">
        <f ca="true">+IF(OFFSET('Sanitation Data'!$C$32,0,10*ROW('Sanitation Data'!C15))="","",OFFSET('Sanitation Data'!$C$32,0,10*ROW('Sanitation Data'!C15)))</f>
        <v/>
      </c>
      <c r="CO21" s="33" t="str">
        <f ca="true">+IF(OFFSET('Sanitation Data'!$C$33,0,10*ROW('Sanitation Data'!C15))="","",OFFSET('Sanitation Data'!$C$33,0,10*ROW('Sanitation Data'!C15)))</f>
        <v/>
      </c>
      <c r="CP21" s="33" t="str">
        <f ca="true">+IF(OFFSET('Sanitation Data'!$D$29,0,10*ROW('Sanitation Data'!D15))="","",OFFSET('Sanitation Data'!$D$29,0,10*ROW('Sanitation Data'!D15)))</f>
        <v/>
      </c>
      <c r="CQ21" s="33" t="str">
        <f ca="true">+IF(OFFSET('Sanitation Data'!$D$30,0,10*ROW('Sanitation Data'!D15))="","",OFFSET('Sanitation Data'!$D$30,0,10*ROW('Sanitation Data'!D15)))</f>
        <v/>
      </c>
      <c r="CR21" s="33" t="str">
        <f ca="true">+IF(OFFSET('Sanitation Data'!$D$31,0,10*ROW('Sanitation Data'!D15))="","",OFFSET('Sanitation Data'!$D$31,0,10*ROW('Sanitation Data'!D15)))</f>
        <v/>
      </c>
      <c r="CS21" s="33" t="str">
        <f ca="true">+IF(OFFSET('Sanitation Data'!$D$32,0,10*ROW('Sanitation Data'!D15))="","",OFFSET('Sanitation Data'!$D$32,0,10*ROW('Sanitation Data'!D15)))</f>
        <v/>
      </c>
      <c r="CT21" s="33" t="str">
        <f ca="true">+IF(OFFSET('Sanitation Data'!$D$33,0,10*ROW('Sanitation Data'!D15))="","",OFFSET('Sanitation Data'!$D$33,0,10*ROW('Sanitation Data'!D15)))</f>
        <v/>
      </c>
      <c r="CU21" s="33" t="str">
        <f ca="true">+IF(OFFSET('Sanitation Data'!$E$29,0,10*ROW('Sanitation Data'!E15))="","",OFFSET('Sanitation Data'!$E$29,0,10*ROW('Sanitation Data'!E15)))</f>
        <v/>
      </c>
      <c r="CV21" s="33" t="str">
        <f ca="true">+IF(OFFSET('Sanitation Data'!$E$30,0,10*ROW('Sanitation Data'!E15))="","",OFFSET('Sanitation Data'!$E$30,0,10*ROW('Sanitation Data'!E15)))</f>
        <v/>
      </c>
      <c r="CW21" s="33" t="str">
        <f ca="true">+IF(OFFSET('Sanitation Data'!$E$31,0,10*ROW('Sanitation Data'!E15))="","",OFFSET('Sanitation Data'!$E$31,0,10*ROW('Sanitation Data'!E15)))</f>
        <v/>
      </c>
      <c r="CX21" s="33" t="str">
        <f ca="true">+IF(OFFSET('Sanitation Data'!$E$32,0,10*ROW('Sanitation Data'!E15))="","",OFFSET('Sanitation Data'!$E$32,0,10*ROW('Sanitation Data'!E15)))</f>
        <v/>
      </c>
      <c r="CY21" s="33" t="str">
        <f ca="true">+IF(OFFSET('Sanitation Data'!$E$33,0,10*ROW('Sanitation Data'!E15))="","",OFFSET('Sanitation Data'!$E$33,0,10*ROW('Sanitation Data'!E15)))</f>
        <v/>
      </c>
      <c r="CZ21" s="33" t="str">
        <f ca="true">+IF(OFFSET('Sanitation Data'!$F$29,0,10*ROW('Sanitation Data'!F15))="","",OFFSET('Sanitation Data'!$F$29,0,10*ROW('Sanitation Data'!F15)))</f>
        <v/>
      </c>
      <c r="DA21" s="33" t="str">
        <f ca="true">+IF(OFFSET('Sanitation Data'!$F$30,0,10*ROW('Sanitation Data'!F15))="","",OFFSET('Sanitation Data'!$F$30,0,10*ROW('Sanitation Data'!F15)))</f>
        <v/>
      </c>
      <c r="DB21" s="33" t="str">
        <f ca="true">+IF(OFFSET('Sanitation Data'!$F$31,0,10*ROW('Sanitation Data'!F15))="","",OFFSET('Sanitation Data'!$F$31,0,10*ROW('Sanitation Data'!F15)))</f>
        <v/>
      </c>
      <c r="DC21" s="33" t="str">
        <f ca="true">+IF(OFFSET('Sanitation Data'!$F$32,0,10*ROW('Sanitation Data'!F15))="","",OFFSET('Sanitation Data'!$F$32,0,10*ROW('Sanitation Data'!F15)))</f>
        <v/>
      </c>
      <c r="DD21" s="33" t="str">
        <f ca="true">+IF(OFFSET('Sanitation Data'!$F$33,0,10*ROW('Sanitation Data'!F15))="","",OFFSET('Sanitation Data'!$F$33,0,10*ROW('Sanitation Data'!F15)))</f>
        <v/>
      </c>
      <c r="DE21" s="33" t="str">
        <f ca="true">+IF(OFFSET('Sanitation Data'!$G$29,0,10*ROW('Sanitation Data'!G15))="","",OFFSET('Sanitation Data'!$G$29,0,10*ROW('Sanitation Data'!G15)))</f>
        <v/>
      </c>
      <c r="DF21" s="33" t="str">
        <f ca="true">+IF(OFFSET('Sanitation Data'!$G$30,0,10*ROW('Sanitation Data'!G15))="","",OFFSET('Sanitation Data'!$G$30,0,10*ROW('Sanitation Data'!G15)))</f>
        <v/>
      </c>
      <c r="DG21" s="33" t="str">
        <f ca="true">+IF(OFFSET('Sanitation Data'!$G$31,0,10*ROW('Sanitation Data'!G15))="","",OFFSET('Sanitation Data'!$G$31,0,10*ROW('Sanitation Data'!G15)))</f>
        <v/>
      </c>
      <c r="DH21" s="33" t="str">
        <f ca="true">+IF(OFFSET('Sanitation Data'!$G$32,0,10*ROW('Sanitation Data'!G15))="","",OFFSET('Sanitation Data'!$G$32,0,10*ROW('Sanitation Data'!G15)))</f>
        <v/>
      </c>
      <c r="DI21" s="33" t="str">
        <f ca="true">+IF(OFFSET('Sanitation Data'!$G$33,0,10*ROW('Sanitation Data'!G15))="","",OFFSET('Sanitation Data'!$G$33,0,10*ROW('Sanitation Data'!G15)))</f>
        <v/>
      </c>
      <c r="DJ21" s="33" t="str">
        <f ca="true">+IF(OFFSET('Sanitation Data'!$H$29,0,10*ROW('Sanitation Data'!H15))="","",OFFSET('Sanitation Data'!$H$29,0,10*ROW('Sanitation Data'!H15)))</f>
        <v/>
      </c>
      <c r="DK21" s="33" t="str">
        <f ca="true">+IF(OFFSET('Sanitation Data'!$H$30,0,10*ROW('Sanitation Data'!H15))="","",OFFSET('Sanitation Data'!$H$30,0,10*ROW('Sanitation Data'!H15)))</f>
        <v/>
      </c>
      <c r="DL21" s="33" t="str">
        <f ca="true">+IF(OFFSET('Sanitation Data'!$H$31,0,10*ROW('Sanitation Data'!H15))="","",OFFSET('Sanitation Data'!$H$31,0,10*ROW('Sanitation Data'!H15)))</f>
        <v/>
      </c>
      <c r="DM21" s="33" t="str">
        <f ca="true">+IF(OFFSET('Sanitation Data'!$H$32,0,10*ROW('Sanitation Data'!H15))="","",OFFSET('Sanitation Data'!$H$32,0,10*ROW('Sanitation Data'!H15)))</f>
        <v/>
      </c>
      <c r="DN21" s="33" t="str">
        <f ca="true">+IF(OFFSET('Sanitation Data'!$H$33,0,10*ROW('Sanitation Data'!H15))="","",OFFSET('Sanitation Data'!$H$33,0,10*ROW('Sanitation Data'!H15)))</f>
        <v/>
      </c>
      <c r="DO21" s="33" t="str">
        <f ca="true">+IF(OFFSET('Hygiene Data'!$C$12,0,10*ROW('Hygiene Data'!C15))="","",OFFSET('Hygiene Data'!$C$12,0,10*ROW('Hygiene Data'!C15)))</f>
        <v/>
      </c>
      <c r="DP21" s="33" t="str">
        <f ca="true">+IF(OFFSET('Hygiene Data'!$C$13,0,10*ROW('Hygiene Data'!C15))="","",OFFSET('Hygiene Data'!$C$13,0,10*ROW('Hygiene Data'!C15)))</f>
        <v/>
      </c>
      <c r="DQ21" s="33" t="str">
        <f ca="true">+IF(OFFSET('Hygiene Data'!$C$14,0,10*ROW('Hygiene Data'!C15))="","",OFFSET('Hygiene Data'!$C$14,0,10*ROW('Hygiene Data'!C15)))</f>
        <v/>
      </c>
      <c r="DR21" s="33" t="str">
        <f ca="true">+IF(OFFSET('Hygiene Data'!$D$12,0,10*ROW('Hygiene Data'!D15))="","",OFFSET('Hygiene Data'!$D$12,0,10*ROW('Hygiene Data'!D15)))</f>
        <v/>
      </c>
      <c r="DS21" s="33" t="str">
        <f ca="true">+IF(OFFSET('Hygiene Data'!$D$13,0,10*ROW('Hygiene Data'!D15))="","",OFFSET('Hygiene Data'!$D$13,0,10*ROW('Hygiene Data'!D15)))</f>
        <v/>
      </c>
      <c r="DT21" s="33" t="str">
        <f ca="true">+IF(OFFSET('Hygiene Data'!$D$14,0,10*ROW('Hygiene Data'!D15))="","",OFFSET('Hygiene Data'!$D$14,0,10*ROW('Hygiene Data'!D15)))</f>
        <v/>
      </c>
      <c r="DU21" s="33" t="str">
        <f ca="true">+IF(OFFSET('Hygiene Data'!$E$12,0,10*ROW('Hygiene Data'!E15))="","",OFFSET('Hygiene Data'!$E$12,0,10*ROW('Hygiene Data'!E15)))</f>
        <v/>
      </c>
      <c r="DV21" s="33" t="str">
        <f ca="true">+IF(OFFSET('Hygiene Data'!$E$13,0,10*ROW('Hygiene Data'!E15))="","",OFFSET('Hygiene Data'!$E$13,0,10*ROW('Hygiene Data'!E15)))</f>
        <v/>
      </c>
      <c r="DW21" s="33" t="str">
        <f ca="true">+IF(OFFSET('Hygiene Data'!$E$14,0,10*ROW('Hygiene Data'!E15))="","",OFFSET('Hygiene Data'!$E$14,0,10*ROW('Hygiene Data'!E15)))</f>
        <v/>
      </c>
      <c r="DX21" s="33" t="str">
        <f ca="true">+IF(OFFSET('Hygiene Data'!$F$12,0,10*ROW('Hygiene Data'!F15))="","",OFFSET('Hygiene Data'!$F$12,0,10*ROW('Hygiene Data'!F15)))</f>
        <v/>
      </c>
      <c r="DY21" s="33" t="str">
        <f ca="true">+IF(OFFSET('Hygiene Data'!$F$13,0,10*ROW('Hygiene Data'!F15))="","",OFFSET('Hygiene Data'!$F$13,0,10*ROW('Hygiene Data'!F15)))</f>
        <v/>
      </c>
      <c r="DZ21" s="33" t="str">
        <f ca="true">+IF(OFFSET('Hygiene Data'!$F$14,0,10*ROW('Hygiene Data'!F15))="","",OFFSET('Hygiene Data'!$F$14,0,10*ROW('Hygiene Data'!F15)))</f>
        <v/>
      </c>
      <c r="EA21" s="33" t="str">
        <f ca="true">+IF(OFFSET('Hygiene Data'!$G$12,0,10*ROW('Hygiene Data'!G15))="","",OFFSET('Hygiene Data'!$G$12,0,10*ROW('Hygiene Data'!G15)))</f>
        <v/>
      </c>
      <c r="EB21" s="33" t="str">
        <f ca="true">+IF(OFFSET('Hygiene Data'!$G$13,0,10*ROW('Hygiene Data'!G15))="","",OFFSET('Hygiene Data'!$G$13,0,10*ROW('Hygiene Data'!G15)))</f>
        <v/>
      </c>
      <c r="EC21" s="33" t="str">
        <f ca="true">+IF(OFFSET('Hygiene Data'!$G$14,0,10*ROW('Hygiene Data'!G15))="","",OFFSET('Hygiene Data'!$G$14,0,10*ROW('Hygiene Data'!G15)))</f>
        <v/>
      </c>
      <c r="ED21" s="33" t="str">
        <f ca="true">+IF(OFFSET('Hygiene Data'!$H$12,0,10*ROW('Hygiene Data'!H15))="","",OFFSET('Hygiene Data'!$H$12,0,10*ROW('Hygiene Data'!H15)))</f>
        <v/>
      </c>
      <c r="EE21" s="33" t="str">
        <f ca="true">+IF(OFFSET('Hygiene Data'!$H$13,0,10*ROW('Hygiene Data'!H15))="","",OFFSET('Hygiene Data'!$H$13,0,10*ROW('Hygiene Data'!H15)))</f>
        <v/>
      </c>
      <c r="EF21" s="33" t="str">
        <f ca="true">+IF(OFFSET('Hygiene Data'!$H$14,0,10*ROW('Hygiene Data'!H15))="","",OFFSET('Hygiene Data'!$H$14,0,10*ROW('Hygiene Data'!H15)))</f>
        <v/>
      </c>
    </row>
    <row r="22" x14ac:dyDescent="0.2">
      <c r="A22" s="56" t="str">
        <f ca="true">+IF(OFFSET('Water Data'!$B$1,0,10*ROW('Water Data'!B16))="","",OFFSET('Water Data'!$B$1,0,10*ROW('Water Data'!B16)))</f>
        <v/>
      </c>
      <c r="B22" s="56" t="str">
        <f ca="true">+IF(OFFSET('Water Data'!$A$3,0,10*ROW('Water Data'!A16))="","",OFFSET('Water Data'!$A$3,0,10*ROW('Water Data'!A16)))</f>
        <v/>
      </c>
      <c r="C22" s="56" t="str">
        <f ca="true">+IF(OFFSET('Water Data'!$C$3,0,10*ROW('Water Data'!C16))="","",OFFSET('Water Data'!$C$3,0,10*ROW('Water Data'!C16)))</f>
        <v/>
      </c>
      <c r="D22" s="244"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4"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4"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4"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4"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4"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4"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4"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4"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4"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4"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4"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4"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4"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4"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4"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4"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4"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5"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5"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5"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5"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5"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5"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5"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5"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5"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5"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5"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5"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5"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5"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5"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5"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5"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5"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5"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5"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5"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5"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5"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5"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5"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5"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5"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5"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5"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5"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6"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6"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6"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6"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6"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6"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6"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6"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6"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6"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6"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6"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6"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6"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6"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6"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6"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6"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3" t="str">
        <f ca="true">+IF(OFFSET('Water Data'!$C$28,0,10*ROW('Water Data'!C16))="","",OFFSET('Water Data'!$C$28,0,10*ROW('Water Data'!C16)))</f>
        <v/>
      </c>
      <c r="BT22" s="33" t="str">
        <f ca="true">+IF(OFFSET('Water Data'!$C$29,0,10*ROW('Water Data'!C16))="","",OFFSET('Water Data'!$C$29,0,10*ROW('Water Data'!C16)))</f>
        <v/>
      </c>
      <c r="BU22" s="33" t="str">
        <f ca="true">+IF(OFFSET('Water Data'!$C$30,0,10*ROW('Water Data'!C16))="","",OFFSET('Water Data'!$C$30,0,10*ROW('Water Data'!C16)))</f>
        <v/>
      </c>
      <c r="BV22" s="33" t="str">
        <f ca="true">+IF(OFFSET('Water Data'!$D$28,0,10*ROW('Water Data'!D16))="","",OFFSET('Water Data'!$D$28,0,10*ROW('Water Data'!D16)))</f>
        <v/>
      </c>
      <c r="BW22" s="33" t="str">
        <f ca="true">+IF(OFFSET('Water Data'!$D$29,0,10*ROW('Water Data'!D16))="","",OFFSET('Water Data'!$D$29,0,10*ROW('Water Data'!D16)))</f>
        <v/>
      </c>
      <c r="BX22" s="33" t="str">
        <f ca="true">+IF(OFFSET('Water Data'!$D$30,0,10*ROW('Water Data'!D16))="","",OFFSET('Water Data'!$D$30,0,10*ROW('Water Data'!D16)))</f>
        <v/>
      </c>
      <c r="BY22" s="33" t="str">
        <f ca="true">+IF(OFFSET('Water Data'!$E$28,0,10*ROW('Water Data'!E16))="","",OFFSET('Water Data'!$E$28,0,10*ROW('Water Data'!E16)))</f>
        <v/>
      </c>
      <c r="BZ22" s="33" t="str">
        <f ca="true">+IF(OFFSET('Water Data'!$E$29,0,10*ROW('Water Data'!E16))="","",OFFSET('Water Data'!$E$29,0,10*ROW('Water Data'!E16)))</f>
        <v/>
      </c>
      <c r="CA22" s="33" t="str">
        <f ca="true">+IF(OFFSET('Water Data'!$E$30,0,10*ROW('Water Data'!E16))="","",OFFSET('Water Data'!$E$30,0,10*ROW('Water Data'!E16)))</f>
        <v/>
      </c>
      <c r="CB22" s="33" t="str">
        <f ca="true">+IF(OFFSET('Water Data'!$F$28,0,10*ROW('Water Data'!F16))="","",OFFSET('Water Data'!$F$28,0,10*ROW('Water Data'!F16)))</f>
        <v/>
      </c>
      <c r="CC22" s="33" t="str">
        <f ca="true">+IF(OFFSET('Water Data'!$F$29,0,10*ROW('Water Data'!F16))="","",OFFSET('Water Data'!$F$29,0,10*ROW('Water Data'!F16)))</f>
        <v/>
      </c>
      <c r="CD22" s="33" t="str">
        <f ca="true">+IF(OFFSET('Water Data'!$F$30,0,10*ROW('Water Data'!F16))="","",OFFSET('Water Data'!$F$30,0,10*ROW('Water Data'!F16)))</f>
        <v/>
      </c>
      <c r="CE22" s="33" t="str">
        <f ca="true">+IF(OFFSET('Water Data'!$G$28,0,10*ROW('Water Data'!G16))="","",OFFSET('Water Data'!$G$28,0,10*ROW('Water Data'!G16)))</f>
        <v/>
      </c>
      <c r="CF22" s="33" t="str">
        <f ca="true">+IF(OFFSET('Water Data'!$G$29,0,10*ROW('Water Data'!G16))="","",OFFSET('Water Data'!$G$29,0,10*ROW('Water Data'!G16)))</f>
        <v/>
      </c>
      <c r="CG22" s="33" t="str">
        <f ca="true">+IF(OFFSET('Water Data'!$G$30,0,10*ROW('Water Data'!G16))="","",OFFSET('Water Data'!$G$30,0,10*ROW('Water Data'!G16)))</f>
        <v/>
      </c>
      <c r="CH22" s="33" t="str">
        <f ca="true">+IF(OFFSET('Water Data'!$H$28,0,10*ROW('Water Data'!H16))="","",OFFSET('Water Data'!$H$28,0,10*ROW('Water Data'!H16)))</f>
        <v/>
      </c>
      <c r="CI22" s="33" t="str">
        <f ca="true">+IF(OFFSET('Water Data'!$H$29,0,10*ROW('Water Data'!H16))="","",OFFSET('Water Data'!$H$29,0,10*ROW('Water Data'!H16)))</f>
        <v/>
      </c>
      <c r="CJ22" s="33" t="str">
        <f ca="true">+IF(OFFSET('Water Data'!$H$30,0,10*ROW('Water Data'!H16))="","",OFFSET('Water Data'!$H$30,0,10*ROW('Water Data'!H16)))</f>
        <v/>
      </c>
      <c r="CK22" s="33" t="str">
        <f ca="true">+IF(OFFSET('Sanitation Data'!$C$29,0,10*ROW('Sanitation Data'!C16))="","",OFFSET('Sanitation Data'!$C$29,0,10*ROW('Sanitation Data'!C16)))</f>
        <v/>
      </c>
      <c r="CL22" s="33" t="str">
        <f ca="true">+IF(OFFSET('Sanitation Data'!$C$30,0,10*ROW('Sanitation Data'!C16))="","",OFFSET('Sanitation Data'!$C$30,0,10*ROW('Sanitation Data'!C16)))</f>
        <v/>
      </c>
      <c r="CM22" s="33" t="str">
        <f ca="true">+IF(OFFSET('Sanitation Data'!$C$31,0,10*ROW('Sanitation Data'!C16))="","",OFFSET('Sanitation Data'!$C$31,0,10*ROW('Sanitation Data'!C16)))</f>
        <v/>
      </c>
      <c r="CN22" s="33" t="str">
        <f ca="true">+IF(OFFSET('Sanitation Data'!$C$32,0,10*ROW('Sanitation Data'!C16))="","",OFFSET('Sanitation Data'!$C$32,0,10*ROW('Sanitation Data'!C16)))</f>
        <v/>
      </c>
      <c r="CO22" s="33" t="str">
        <f ca="true">+IF(OFFSET('Sanitation Data'!$C$33,0,10*ROW('Sanitation Data'!C16))="","",OFFSET('Sanitation Data'!$C$33,0,10*ROW('Sanitation Data'!C16)))</f>
        <v/>
      </c>
      <c r="CP22" s="33" t="str">
        <f ca="true">+IF(OFFSET('Sanitation Data'!$D$29,0,10*ROW('Sanitation Data'!D16))="","",OFFSET('Sanitation Data'!$D$29,0,10*ROW('Sanitation Data'!D16)))</f>
        <v/>
      </c>
      <c r="CQ22" s="33" t="str">
        <f ca="true">+IF(OFFSET('Sanitation Data'!$D$30,0,10*ROW('Sanitation Data'!D16))="","",OFFSET('Sanitation Data'!$D$30,0,10*ROW('Sanitation Data'!D16)))</f>
        <v/>
      </c>
      <c r="CR22" s="33" t="str">
        <f ca="true">+IF(OFFSET('Sanitation Data'!$D$31,0,10*ROW('Sanitation Data'!D16))="","",OFFSET('Sanitation Data'!$D$31,0,10*ROW('Sanitation Data'!D16)))</f>
        <v/>
      </c>
      <c r="CS22" s="33" t="str">
        <f ca="true">+IF(OFFSET('Sanitation Data'!$D$32,0,10*ROW('Sanitation Data'!D16))="","",OFFSET('Sanitation Data'!$D$32,0,10*ROW('Sanitation Data'!D16)))</f>
        <v/>
      </c>
      <c r="CT22" s="33" t="str">
        <f ca="true">+IF(OFFSET('Sanitation Data'!$D$33,0,10*ROW('Sanitation Data'!D16))="","",OFFSET('Sanitation Data'!$D$33,0,10*ROW('Sanitation Data'!D16)))</f>
        <v/>
      </c>
      <c r="CU22" s="33" t="str">
        <f ca="true">+IF(OFFSET('Sanitation Data'!$E$29,0,10*ROW('Sanitation Data'!E16))="","",OFFSET('Sanitation Data'!$E$29,0,10*ROW('Sanitation Data'!E16)))</f>
        <v/>
      </c>
      <c r="CV22" s="33" t="str">
        <f ca="true">+IF(OFFSET('Sanitation Data'!$E$30,0,10*ROW('Sanitation Data'!E16))="","",OFFSET('Sanitation Data'!$E$30,0,10*ROW('Sanitation Data'!E16)))</f>
        <v/>
      </c>
      <c r="CW22" s="33" t="str">
        <f ca="true">+IF(OFFSET('Sanitation Data'!$E$31,0,10*ROW('Sanitation Data'!E16))="","",OFFSET('Sanitation Data'!$E$31,0,10*ROW('Sanitation Data'!E16)))</f>
        <v/>
      </c>
      <c r="CX22" s="33" t="str">
        <f ca="true">+IF(OFFSET('Sanitation Data'!$E$32,0,10*ROW('Sanitation Data'!E16))="","",OFFSET('Sanitation Data'!$E$32,0,10*ROW('Sanitation Data'!E16)))</f>
        <v/>
      </c>
      <c r="CY22" s="33" t="str">
        <f ca="true">+IF(OFFSET('Sanitation Data'!$E$33,0,10*ROW('Sanitation Data'!E16))="","",OFFSET('Sanitation Data'!$E$33,0,10*ROW('Sanitation Data'!E16)))</f>
        <v/>
      </c>
      <c r="CZ22" s="33" t="str">
        <f ca="true">+IF(OFFSET('Sanitation Data'!$F$29,0,10*ROW('Sanitation Data'!F16))="","",OFFSET('Sanitation Data'!$F$29,0,10*ROW('Sanitation Data'!F16)))</f>
        <v/>
      </c>
      <c r="DA22" s="33" t="str">
        <f ca="true">+IF(OFFSET('Sanitation Data'!$F$30,0,10*ROW('Sanitation Data'!F16))="","",OFFSET('Sanitation Data'!$F$30,0,10*ROW('Sanitation Data'!F16)))</f>
        <v/>
      </c>
      <c r="DB22" s="33" t="str">
        <f ca="true">+IF(OFFSET('Sanitation Data'!$F$31,0,10*ROW('Sanitation Data'!F16))="","",OFFSET('Sanitation Data'!$F$31,0,10*ROW('Sanitation Data'!F16)))</f>
        <v/>
      </c>
      <c r="DC22" s="33" t="str">
        <f ca="true">+IF(OFFSET('Sanitation Data'!$F$32,0,10*ROW('Sanitation Data'!F16))="","",OFFSET('Sanitation Data'!$F$32,0,10*ROW('Sanitation Data'!F16)))</f>
        <v/>
      </c>
      <c r="DD22" s="33" t="str">
        <f ca="true">+IF(OFFSET('Sanitation Data'!$F$33,0,10*ROW('Sanitation Data'!F16))="","",OFFSET('Sanitation Data'!$F$33,0,10*ROW('Sanitation Data'!F16)))</f>
        <v/>
      </c>
      <c r="DE22" s="33" t="str">
        <f ca="true">+IF(OFFSET('Sanitation Data'!$G$29,0,10*ROW('Sanitation Data'!G16))="","",OFFSET('Sanitation Data'!$G$29,0,10*ROW('Sanitation Data'!G16)))</f>
        <v/>
      </c>
      <c r="DF22" s="33" t="str">
        <f ca="true">+IF(OFFSET('Sanitation Data'!$G$30,0,10*ROW('Sanitation Data'!G16))="","",OFFSET('Sanitation Data'!$G$30,0,10*ROW('Sanitation Data'!G16)))</f>
        <v/>
      </c>
      <c r="DG22" s="33" t="str">
        <f ca="true">+IF(OFFSET('Sanitation Data'!$G$31,0,10*ROW('Sanitation Data'!G16))="","",OFFSET('Sanitation Data'!$G$31,0,10*ROW('Sanitation Data'!G16)))</f>
        <v/>
      </c>
      <c r="DH22" s="33" t="str">
        <f ca="true">+IF(OFFSET('Sanitation Data'!$G$32,0,10*ROW('Sanitation Data'!G16))="","",OFFSET('Sanitation Data'!$G$32,0,10*ROW('Sanitation Data'!G16)))</f>
        <v/>
      </c>
      <c r="DI22" s="33" t="str">
        <f ca="true">+IF(OFFSET('Sanitation Data'!$G$33,0,10*ROW('Sanitation Data'!G16))="","",OFFSET('Sanitation Data'!$G$33,0,10*ROW('Sanitation Data'!G16)))</f>
        <v/>
      </c>
      <c r="DJ22" s="33" t="str">
        <f ca="true">+IF(OFFSET('Sanitation Data'!$H$29,0,10*ROW('Sanitation Data'!H16))="","",OFFSET('Sanitation Data'!$H$29,0,10*ROW('Sanitation Data'!H16)))</f>
        <v/>
      </c>
      <c r="DK22" s="33" t="str">
        <f ca="true">+IF(OFFSET('Sanitation Data'!$H$30,0,10*ROW('Sanitation Data'!H16))="","",OFFSET('Sanitation Data'!$H$30,0,10*ROW('Sanitation Data'!H16)))</f>
        <v/>
      </c>
      <c r="DL22" s="33" t="str">
        <f ca="true">+IF(OFFSET('Sanitation Data'!$H$31,0,10*ROW('Sanitation Data'!H16))="","",OFFSET('Sanitation Data'!$H$31,0,10*ROW('Sanitation Data'!H16)))</f>
        <v/>
      </c>
      <c r="DM22" s="33" t="str">
        <f ca="true">+IF(OFFSET('Sanitation Data'!$H$32,0,10*ROW('Sanitation Data'!H16))="","",OFFSET('Sanitation Data'!$H$32,0,10*ROW('Sanitation Data'!H16)))</f>
        <v/>
      </c>
      <c r="DN22" s="33" t="str">
        <f ca="true">+IF(OFFSET('Sanitation Data'!$H$33,0,10*ROW('Sanitation Data'!H16))="","",OFFSET('Sanitation Data'!$H$33,0,10*ROW('Sanitation Data'!H16)))</f>
        <v/>
      </c>
      <c r="DO22" s="33" t="str">
        <f ca="true">+IF(OFFSET('Hygiene Data'!$C$12,0,10*ROW('Hygiene Data'!C16))="","",OFFSET('Hygiene Data'!$C$12,0,10*ROW('Hygiene Data'!C16)))</f>
        <v/>
      </c>
      <c r="DP22" s="33" t="str">
        <f ca="true">+IF(OFFSET('Hygiene Data'!$C$13,0,10*ROW('Hygiene Data'!C16))="","",OFFSET('Hygiene Data'!$C$13,0,10*ROW('Hygiene Data'!C16)))</f>
        <v/>
      </c>
      <c r="DQ22" s="33" t="str">
        <f ca="true">+IF(OFFSET('Hygiene Data'!$C$14,0,10*ROW('Hygiene Data'!C16))="","",OFFSET('Hygiene Data'!$C$14,0,10*ROW('Hygiene Data'!C16)))</f>
        <v/>
      </c>
      <c r="DR22" s="33" t="str">
        <f ca="true">+IF(OFFSET('Hygiene Data'!$D$12,0,10*ROW('Hygiene Data'!D16))="","",OFFSET('Hygiene Data'!$D$12,0,10*ROW('Hygiene Data'!D16)))</f>
        <v/>
      </c>
      <c r="DS22" s="33" t="str">
        <f ca="true">+IF(OFFSET('Hygiene Data'!$D$13,0,10*ROW('Hygiene Data'!D16))="","",OFFSET('Hygiene Data'!$D$13,0,10*ROW('Hygiene Data'!D16)))</f>
        <v/>
      </c>
      <c r="DT22" s="33" t="str">
        <f ca="true">+IF(OFFSET('Hygiene Data'!$D$14,0,10*ROW('Hygiene Data'!D16))="","",OFFSET('Hygiene Data'!$D$14,0,10*ROW('Hygiene Data'!D16)))</f>
        <v/>
      </c>
      <c r="DU22" s="33" t="str">
        <f ca="true">+IF(OFFSET('Hygiene Data'!$E$12,0,10*ROW('Hygiene Data'!E16))="","",OFFSET('Hygiene Data'!$E$12,0,10*ROW('Hygiene Data'!E16)))</f>
        <v/>
      </c>
      <c r="DV22" s="33" t="str">
        <f ca="true">+IF(OFFSET('Hygiene Data'!$E$13,0,10*ROW('Hygiene Data'!E16))="","",OFFSET('Hygiene Data'!$E$13,0,10*ROW('Hygiene Data'!E16)))</f>
        <v/>
      </c>
      <c r="DW22" s="33" t="str">
        <f ca="true">+IF(OFFSET('Hygiene Data'!$E$14,0,10*ROW('Hygiene Data'!E16))="","",OFFSET('Hygiene Data'!$E$14,0,10*ROW('Hygiene Data'!E16)))</f>
        <v/>
      </c>
      <c r="DX22" s="33" t="str">
        <f ca="true">+IF(OFFSET('Hygiene Data'!$F$12,0,10*ROW('Hygiene Data'!F16))="","",OFFSET('Hygiene Data'!$F$12,0,10*ROW('Hygiene Data'!F16)))</f>
        <v/>
      </c>
      <c r="DY22" s="33" t="str">
        <f ca="true">+IF(OFFSET('Hygiene Data'!$F$13,0,10*ROW('Hygiene Data'!F16))="","",OFFSET('Hygiene Data'!$F$13,0,10*ROW('Hygiene Data'!F16)))</f>
        <v/>
      </c>
      <c r="DZ22" s="33" t="str">
        <f ca="true">+IF(OFFSET('Hygiene Data'!$F$14,0,10*ROW('Hygiene Data'!F16))="","",OFFSET('Hygiene Data'!$F$14,0,10*ROW('Hygiene Data'!F16)))</f>
        <v/>
      </c>
      <c r="EA22" s="33" t="str">
        <f ca="true">+IF(OFFSET('Hygiene Data'!$G$12,0,10*ROW('Hygiene Data'!G16))="","",OFFSET('Hygiene Data'!$G$12,0,10*ROW('Hygiene Data'!G16)))</f>
        <v/>
      </c>
      <c r="EB22" s="33" t="str">
        <f ca="true">+IF(OFFSET('Hygiene Data'!$G$13,0,10*ROW('Hygiene Data'!G16))="","",OFFSET('Hygiene Data'!$G$13,0,10*ROW('Hygiene Data'!G16)))</f>
        <v/>
      </c>
      <c r="EC22" s="33" t="str">
        <f ca="true">+IF(OFFSET('Hygiene Data'!$G$14,0,10*ROW('Hygiene Data'!G16))="","",OFFSET('Hygiene Data'!$G$14,0,10*ROW('Hygiene Data'!G16)))</f>
        <v/>
      </c>
      <c r="ED22" s="33" t="str">
        <f ca="true">+IF(OFFSET('Hygiene Data'!$H$12,0,10*ROW('Hygiene Data'!H16))="","",OFFSET('Hygiene Data'!$H$12,0,10*ROW('Hygiene Data'!H16)))</f>
        <v/>
      </c>
      <c r="EE22" s="33" t="str">
        <f ca="true">+IF(OFFSET('Hygiene Data'!$H$13,0,10*ROW('Hygiene Data'!H16))="","",OFFSET('Hygiene Data'!$H$13,0,10*ROW('Hygiene Data'!H16)))</f>
        <v/>
      </c>
      <c r="EF22" s="33" t="str">
        <f ca="true">+IF(OFFSET('Hygiene Data'!$H$14,0,10*ROW('Hygiene Data'!H16))="","",OFFSET('Hygiene Data'!$H$14,0,10*ROW('Hygiene Data'!H16)))</f>
        <v/>
      </c>
    </row>
    <row r="23" x14ac:dyDescent="0.2">
      <c r="A23" s="56" t="str">
        <f ca="true">+IF(OFFSET('Water Data'!$B$1,0,10*ROW('Water Data'!B17))="","",OFFSET('Water Data'!$B$1,0,10*ROW('Water Data'!B17)))</f>
        <v/>
      </c>
      <c r="B23" s="56" t="str">
        <f ca="true">+IF(OFFSET('Water Data'!$A$3,0,10*ROW('Water Data'!A17))="","",OFFSET('Water Data'!$A$3,0,10*ROW('Water Data'!A17)))</f>
        <v/>
      </c>
      <c r="C23" s="56" t="str">
        <f ca="true">+IF(OFFSET('Water Data'!$C$3,0,10*ROW('Water Data'!C17))="","",OFFSET('Water Data'!$C$3,0,10*ROW('Water Data'!C17)))</f>
        <v/>
      </c>
      <c r="D23" s="244"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4"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4"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4"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4"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4"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4"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4"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4"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4"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4"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4"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4"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4"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4"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4"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4"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4"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5"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5"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5"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5"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5"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5"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5"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5"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5"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5"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5"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5"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5"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5"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5"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5"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5"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5"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5"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5"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5"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5"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5"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5"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5"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5"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5"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5"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5"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5"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6"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6"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6"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6"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6"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6"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6"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6"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6"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6"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6"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6"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6"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6"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6"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6"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6"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6"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3" t="str">
        <f ca="true">+IF(OFFSET('Water Data'!$C$28,0,10*ROW('Water Data'!C17))="","",OFFSET('Water Data'!$C$28,0,10*ROW('Water Data'!C17)))</f>
        <v/>
      </c>
      <c r="BT23" s="33" t="str">
        <f ca="true">+IF(OFFSET('Water Data'!$C$29,0,10*ROW('Water Data'!C17))="","",OFFSET('Water Data'!$C$29,0,10*ROW('Water Data'!C17)))</f>
        <v/>
      </c>
      <c r="BU23" s="33" t="str">
        <f ca="true">+IF(OFFSET('Water Data'!$C$30,0,10*ROW('Water Data'!C17))="","",OFFSET('Water Data'!$C$30,0,10*ROW('Water Data'!C17)))</f>
        <v/>
      </c>
      <c r="BV23" s="33" t="str">
        <f ca="true">+IF(OFFSET('Water Data'!$D$28,0,10*ROW('Water Data'!D17))="","",OFFSET('Water Data'!$D$28,0,10*ROW('Water Data'!D17)))</f>
        <v/>
      </c>
      <c r="BW23" s="33" t="str">
        <f ca="true">+IF(OFFSET('Water Data'!$D$29,0,10*ROW('Water Data'!D17))="","",OFFSET('Water Data'!$D$29,0,10*ROW('Water Data'!D17)))</f>
        <v/>
      </c>
      <c r="BX23" s="33" t="str">
        <f ca="true">+IF(OFFSET('Water Data'!$D$30,0,10*ROW('Water Data'!D17))="","",OFFSET('Water Data'!$D$30,0,10*ROW('Water Data'!D17)))</f>
        <v/>
      </c>
      <c r="BY23" s="33" t="str">
        <f ca="true">+IF(OFFSET('Water Data'!$E$28,0,10*ROW('Water Data'!E17))="","",OFFSET('Water Data'!$E$28,0,10*ROW('Water Data'!E17)))</f>
        <v/>
      </c>
      <c r="BZ23" s="33" t="str">
        <f ca="true">+IF(OFFSET('Water Data'!$E$29,0,10*ROW('Water Data'!E17))="","",OFFSET('Water Data'!$E$29,0,10*ROW('Water Data'!E17)))</f>
        <v/>
      </c>
      <c r="CA23" s="33" t="str">
        <f ca="true">+IF(OFFSET('Water Data'!$E$30,0,10*ROW('Water Data'!E17))="","",OFFSET('Water Data'!$E$30,0,10*ROW('Water Data'!E17)))</f>
        <v/>
      </c>
      <c r="CB23" s="33" t="str">
        <f ca="true">+IF(OFFSET('Water Data'!$F$28,0,10*ROW('Water Data'!F17))="","",OFFSET('Water Data'!$F$28,0,10*ROW('Water Data'!F17)))</f>
        <v/>
      </c>
      <c r="CC23" s="33" t="str">
        <f ca="true">+IF(OFFSET('Water Data'!$F$29,0,10*ROW('Water Data'!F17))="","",OFFSET('Water Data'!$F$29,0,10*ROW('Water Data'!F17)))</f>
        <v/>
      </c>
      <c r="CD23" s="33" t="str">
        <f ca="true">+IF(OFFSET('Water Data'!$F$30,0,10*ROW('Water Data'!F17))="","",OFFSET('Water Data'!$F$30,0,10*ROW('Water Data'!F17)))</f>
        <v/>
      </c>
      <c r="CE23" s="33" t="str">
        <f ca="true">+IF(OFFSET('Water Data'!$G$28,0,10*ROW('Water Data'!G17))="","",OFFSET('Water Data'!$G$28,0,10*ROW('Water Data'!G17)))</f>
        <v/>
      </c>
      <c r="CF23" s="33" t="str">
        <f ca="true">+IF(OFFSET('Water Data'!$G$29,0,10*ROW('Water Data'!G17))="","",OFFSET('Water Data'!$G$29,0,10*ROW('Water Data'!G17)))</f>
        <v/>
      </c>
      <c r="CG23" s="33" t="str">
        <f ca="true">+IF(OFFSET('Water Data'!$G$30,0,10*ROW('Water Data'!G17))="","",OFFSET('Water Data'!$G$30,0,10*ROW('Water Data'!G17)))</f>
        <v/>
      </c>
      <c r="CH23" s="33" t="str">
        <f ca="true">+IF(OFFSET('Water Data'!$H$28,0,10*ROW('Water Data'!H17))="","",OFFSET('Water Data'!$H$28,0,10*ROW('Water Data'!H17)))</f>
        <v/>
      </c>
      <c r="CI23" s="33" t="str">
        <f ca="true">+IF(OFFSET('Water Data'!$H$29,0,10*ROW('Water Data'!H17))="","",OFFSET('Water Data'!$H$29,0,10*ROW('Water Data'!H17)))</f>
        <v/>
      </c>
      <c r="CJ23" s="33" t="str">
        <f ca="true">+IF(OFFSET('Water Data'!$H$30,0,10*ROW('Water Data'!H17))="","",OFFSET('Water Data'!$H$30,0,10*ROW('Water Data'!H17)))</f>
        <v/>
      </c>
      <c r="CK23" s="33" t="str">
        <f ca="true">+IF(OFFSET('Sanitation Data'!$C$29,0,10*ROW('Sanitation Data'!C17))="","",OFFSET('Sanitation Data'!$C$29,0,10*ROW('Sanitation Data'!C17)))</f>
        <v/>
      </c>
      <c r="CL23" s="33" t="str">
        <f ca="true">+IF(OFFSET('Sanitation Data'!$C$30,0,10*ROW('Sanitation Data'!C17))="","",OFFSET('Sanitation Data'!$C$30,0,10*ROW('Sanitation Data'!C17)))</f>
        <v/>
      </c>
      <c r="CM23" s="33" t="str">
        <f ca="true">+IF(OFFSET('Sanitation Data'!$C$31,0,10*ROW('Sanitation Data'!C17))="","",OFFSET('Sanitation Data'!$C$31,0,10*ROW('Sanitation Data'!C17)))</f>
        <v/>
      </c>
      <c r="CN23" s="33" t="str">
        <f ca="true">+IF(OFFSET('Sanitation Data'!$C$32,0,10*ROW('Sanitation Data'!C17))="","",OFFSET('Sanitation Data'!$C$32,0,10*ROW('Sanitation Data'!C17)))</f>
        <v/>
      </c>
      <c r="CO23" s="33" t="str">
        <f ca="true">+IF(OFFSET('Sanitation Data'!$C$33,0,10*ROW('Sanitation Data'!C17))="","",OFFSET('Sanitation Data'!$C$33,0,10*ROW('Sanitation Data'!C17)))</f>
        <v/>
      </c>
      <c r="CP23" s="33" t="str">
        <f ca="true">+IF(OFFSET('Sanitation Data'!$D$29,0,10*ROW('Sanitation Data'!D17))="","",OFFSET('Sanitation Data'!$D$29,0,10*ROW('Sanitation Data'!D17)))</f>
        <v/>
      </c>
      <c r="CQ23" s="33" t="str">
        <f ca="true">+IF(OFFSET('Sanitation Data'!$D$30,0,10*ROW('Sanitation Data'!D17))="","",OFFSET('Sanitation Data'!$D$30,0,10*ROW('Sanitation Data'!D17)))</f>
        <v/>
      </c>
      <c r="CR23" s="33" t="str">
        <f ca="true">+IF(OFFSET('Sanitation Data'!$D$31,0,10*ROW('Sanitation Data'!D17))="","",OFFSET('Sanitation Data'!$D$31,0,10*ROW('Sanitation Data'!D17)))</f>
        <v/>
      </c>
      <c r="CS23" s="33" t="str">
        <f ca="true">+IF(OFFSET('Sanitation Data'!$D$32,0,10*ROW('Sanitation Data'!D17))="","",OFFSET('Sanitation Data'!$D$32,0,10*ROW('Sanitation Data'!D17)))</f>
        <v/>
      </c>
      <c r="CT23" s="33" t="str">
        <f ca="true">+IF(OFFSET('Sanitation Data'!$D$33,0,10*ROW('Sanitation Data'!D17))="","",OFFSET('Sanitation Data'!$D$33,0,10*ROW('Sanitation Data'!D17)))</f>
        <v/>
      </c>
      <c r="CU23" s="33" t="str">
        <f ca="true">+IF(OFFSET('Sanitation Data'!$E$29,0,10*ROW('Sanitation Data'!E17))="","",OFFSET('Sanitation Data'!$E$29,0,10*ROW('Sanitation Data'!E17)))</f>
        <v/>
      </c>
      <c r="CV23" s="33" t="str">
        <f ca="true">+IF(OFFSET('Sanitation Data'!$E$30,0,10*ROW('Sanitation Data'!E17))="","",OFFSET('Sanitation Data'!$E$30,0,10*ROW('Sanitation Data'!E17)))</f>
        <v/>
      </c>
      <c r="CW23" s="33" t="str">
        <f ca="true">+IF(OFFSET('Sanitation Data'!$E$31,0,10*ROW('Sanitation Data'!E17))="","",OFFSET('Sanitation Data'!$E$31,0,10*ROW('Sanitation Data'!E17)))</f>
        <v/>
      </c>
      <c r="CX23" s="33" t="str">
        <f ca="true">+IF(OFFSET('Sanitation Data'!$E$32,0,10*ROW('Sanitation Data'!E17))="","",OFFSET('Sanitation Data'!$E$32,0,10*ROW('Sanitation Data'!E17)))</f>
        <v/>
      </c>
      <c r="CY23" s="33" t="str">
        <f ca="true">+IF(OFFSET('Sanitation Data'!$E$33,0,10*ROW('Sanitation Data'!E17))="","",OFFSET('Sanitation Data'!$E$33,0,10*ROW('Sanitation Data'!E17)))</f>
        <v/>
      </c>
      <c r="CZ23" s="33" t="str">
        <f ca="true">+IF(OFFSET('Sanitation Data'!$F$29,0,10*ROW('Sanitation Data'!F17))="","",OFFSET('Sanitation Data'!$F$29,0,10*ROW('Sanitation Data'!F17)))</f>
        <v/>
      </c>
      <c r="DA23" s="33" t="str">
        <f ca="true">+IF(OFFSET('Sanitation Data'!$F$30,0,10*ROW('Sanitation Data'!F17))="","",OFFSET('Sanitation Data'!$F$30,0,10*ROW('Sanitation Data'!F17)))</f>
        <v/>
      </c>
      <c r="DB23" s="33" t="str">
        <f ca="true">+IF(OFFSET('Sanitation Data'!$F$31,0,10*ROW('Sanitation Data'!F17))="","",OFFSET('Sanitation Data'!$F$31,0,10*ROW('Sanitation Data'!F17)))</f>
        <v/>
      </c>
      <c r="DC23" s="33" t="str">
        <f ca="true">+IF(OFFSET('Sanitation Data'!$F$32,0,10*ROW('Sanitation Data'!F17))="","",OFFSET('Sanitation Data'!$F$32,0,10*ROW('Sanitation Data'!F17)))</f>
        <v/>
      </c>
      <c r="DD23" s="33" t="str">
        <f ca="true">+IF(OFFSET('Sanitation Data'!$F$33,0,10*ROW('Sanitation Data'!F17))="","",OFFSET('Sanitation Data'!$F$33,0,10*ROW('Sanitation Data'!F17)))</f>
        <v/>
      </c>
      <c r="DE23" s="33" t="str">
        <f ca="true">+IF(OFFSET('Sanitation Data'!$G$29,0,10*ROW('Sanitation Data'!G17))="","",OFFSET('Sanitation Data'!$G$29,0,10*ROW('Sanitation Data'!G17)))</f>
        <v/>
      </c>
      <c r="DF23" s="33" t="str">
        <f ca="true">+IF(OFFSET('Sanitation Data'!$G$30,0,10*ROW('Sanitation Data'!G17))="","",OFFSET('Sanitation Data'!$G$30,0,10*ROW('Sanitation Data'!G17)))</f>
        <v/>
      </c>
      <c r="DG23" s="33" t="str">
        <f ca="true">+IF(OFFSET('Sanitation Data'!$G$31,0,10*ROW('Sanitation Data'!G17))="","",OFFSET('Sanitation Data'!$G$31,0,10*ROW('Sanitation Data'!G17)))</f>
        <v/>
      </c>
      <c r="DH23" s="33" t="str">
        <f ca="true">+IF(OFFSET('Sanitation Data'!$G$32,0,10*ROW('Sanitation Data'!G17))="","",OFFSET('Sanitation Data'!$G$32,0,10*ROW('Sanitation Data'!G17)))</f>
        <v/>
      </c>
      <c r="DI23" s="33" t="str">
        <f ca="true">+IF(OFFSET('Sanitation Data'!$G$33,0,10*ROW('Sanitation Data'!G17))="","",OFFSET('Sanitation Data'!$G$33,0,10*ROW('Sanitation Data'!G17)))</f>
        <v/>
      </c>
      <c r="DJ23" s="33" t="str">
        <f ca="true">+IF(OFFSET('Sanitation Data'!$H$29,0,10*ROW('Sanitation Data'!H17))="","",OFFSET('Sanitation Data'!$H$29,0,10*ROW('Sanitation Data'!H17)))</f>
        <v/>
      </c>
      <c r="DK23" s="33" t="str">
        <f ca="true">+IF(OFFSET('Sanitation Data'!$H$30,0,10*ROW('Sanitation Data'!H17))="","",OFFSET('Sanitation Data'!$H$30,0,10*ROW('Sanitation Data'!H17)))</f>
        <v/>
      </c>
      <c r="DL23" s="33" t="str">
        <f ca="true">+IF(OFFSET('Sanitation Data'!$H$31,0,10*ROW('Sanitation Data'!H17))="","",OFFSET('Sanitation Data'!$H$31,0,10*ROW('Sanitation Data'!H17)))</f>
        <v/>
      </c>
      <c r="DM23" s="33" t="str">
        <f ca="true">+IF(OFFSET('Sanitation Data'!$H$32,0,10*ROW('Sanitation Data'!H17))="","",OFFSET('Sanitation Data'!$H$32,0,10*ROW('Sanitation Data'!H17)))</f>
        <v/>
      </c>
      <c r="DN23" s="33" t="str">
        <f ca="true">+IF(OFFSET('Sanitation Data'!$H$33,0,10*ROW('Sanitation Data'!H17))="","",OFFSET('Sanitation Data'!$H$33,0,10*ROW('Sanitation Data'!H17)))</f>
        <v/>
      </c>
      <c r="DO23" s="33" t="str">
        <f ca="true">+IF(OFFSET('Hygiene Data'!$C$12,0,10*ROW('Hygiene Data'!C17))="","",OFFSET('Hygiene Data'!$C$12,0,10*ROW('Hygiene Data'!C17)))</f>
        <v/>
      </c>
      <c r="DP23" s="33" t="str">
        <f ca="true">+IF(OFFSET('Hygiene Data'!$C$13,0,10*ROW('Hygiene Data'!C17))="","",OFFSET('Hygiene Data'!$C$13,0,10*ROW('Hygiene Data'!C17)))</f>
        <v/>
      </c>
      <c r="DQ23" s="33" t="str">
        <f ca="true">+IF(OFFSET('Hygiene Data'!$C$14,0,10*ROW('Hygiene Data'!C17))="","",OFFSET('Hygiene Data'!$C$14,0,10*ROW('Hygiene Data'!C17)))</f>
        <v/>
      </c>
      <c r="DR23" s="33" t="str">
        <f ca="true">+IF(OFFSET('Hygiene Data'!$D$12,0,10*ROW('Hygiene Data'!D17))="","",OFFSET('Hygiene Data'!$D$12,0,10*ROW('Hygiene Data'!D17)))</f>
        <v/>
      </c>
      <c r="DS23" s="33" t="str">
        <f ca="true">+IF(OFFSET('Hygiene Data'!$D$13,0,10*ROW('Hygiene Data'!D17))="","",OFFSET('Hygiene Data'!$D$13,0,10*ROW('Hygiene Data'!D17)))</f>
        <v/>
      </c>
      <c r="DT23" s="33" t="str">
        <f ca="true">+IF(OFFSET('Hygiene Data'!$D$14,0,10*ROW('Hygiene Data'!D17))="","",OFFSET('Hygiene Data'!$D$14,0,10*ROW('Hygiene Data'!D17)))</f>
        <v/>
      </c>
      <c r="DU23" s="33" t="str">
        <f ca="true">+IF(OFFSET('Hygiene Data'!$E$12,0,10*ROW('Hygiene Data'!E17))="","",OFFSET('Hygiene Data'!$E$12,0,10*ROW('Hygiene Data'!E17)))</f>
        <v/>
      </c>
      <c r="DV23" s="33" t="str">
        <f ca="true">+IF(OFFSET('Hygiene Data'!$E$13,0,10*ROW('Hygiene Data'!E17))="","",OFFSET('Hygiene Data'!$E$13,0,10*ROW('Hygiene Data'!E17)))</f>
        <v/>
      </c>
      <c r="DW23" s="33" t="str">
        <f ca="true">+IF(OFFSET('Hygiene Data'!$E$14,0,10*ROW('Hygiene Data'!E17))="","",OFFSET('Hygiene Data'!$E$14,0,10*ROW('Hygiene Data'!E17)))</f>
        <v/>
      </c>
      <c r="DX23" s="33" t="str">
        <f ca="true">+IF(OFFSET('Hygiene Data'!$F$12,0,10*ROW('Hygiene Data'!F17))="","",OFFSET('Hygiene Data'!$F$12,0,10*ROW('Hygiene Data'!F17)))</f>
        <v/>
      </c>
      <c r="DY23" s="33" t="str">
        <f ca="true">+IF(OFFSET('Hygiene Data'!$F$13,0,10*ROW('Hygiene Data'!F17))="","",OFFSET('Hygiene Data'!$F$13,0,10*ROW('Hygiene Data'!F17)))</f>
        <v/>
      </c>
      <c r="DZ23" s="33" t="str">
        <f ca="true">+IF(OFFSET('Hygiene Data'!$F$14,0,10*ROW('Hygiene Data'!F17))="","",OFFSET('Hygiene Data'!$F$14,0,10*ROW('Hygiene Data'!F17)))</f>
        <v/>
      </c>
      <c r="EA23" s="33" t="str">
        <f ca="true">+IF(OFFSET('Hygiene Data'!$G$12,0,10*ROW('Hygiene Data'!G17))="","",OFFSET('Hygiene Data'!$G$12,0,10*ROW('Hygiene Data'!G17)))</f>
        <v/>
      </c>
      <c r="EB23" s="33" t="str">
        <f ca="true">+IF(OFFSET('Hygiene Data'!$G$13,0,10*ROW('Hygiene Data'!G17))="","",OFFSET('Hygiene Data'!$G$13,0,10*ROW('Hygiene Data'!G17)))</f>
        <v/>
      </c>
      <c r="EC23" s="33" t="str">
        <f ca="true">+IF(OFFSET('Hygiene Data'!$G$14,0,10*ROW('Hygiene Data'!G17))="","",OFFSET('Hygiene Data'!$G$14,0,10*ROW('Hygiene Data'!G17)))</f>
        <v/>
      </c>
      <c r="ED23" s="33" t="str">
        <f ca="true">+IF(OFFSET('Hygiene Data'!$H$12,0,10*ROW('Hygiene Data'!H17))="","",OFFSET('Hygiene Data'!$H$12,0,10*ROW('Hygiene Data'!H17)))</f>
        <v/>
      </c>
      <c r="EE23" s="33" t="str">
        <f ca="true">+IF(OFFSET('Hygiene Data'!$H$13,0,10*ROW('Hygiene Data'!H17))="","",OFFSET('Hygiene Data'!$H$13,0,10*ROW('Hygiene Data'!H17)))</f>
        <v/>
      </c>
      <c r="EF23" s="33" t="str">
        <f ca="true">+IF(OFFSET('Hygiene Data'!$H$14,0,10*ROW('Hygiene Data'!H17))="","",OFFSET('Hygiene Data'!$H$14,0,10*ROW('Hygiene Data'!H17)))</f>
        <v/>
      </c>
    </row>
    <row r="24" x14ac:dyDescent="0.2">
      <c r="A24" s="56" t="str">
        <f ca="true">+IF(OFFSET('Water Data'!$B$1,0,10*ROW('Water Data'!B18))="","",OFFSET('Water Data'!$B$1,0,10*ROW('Water Data'!B18)))</f>
        <v/>
      </c>
      <c r="B24" s="56" t="str">
        <f ca="true">+IF(OFFSET('Water Data'!$A$3,0,10*ROW('Water Data'!A18))="","",OFFSET('Water Data'!$A$3,0,10*ROW('Water Data'!A18)))</f>
        <v/>
      </c>
      <c r="C24" s="56" t="str">
        <f ca="true">+IF(OFFSET('Water Data'!$C$3,0,10*ROW('Water Data'!C18))="","",OFFSET('Water Data'!$C$3,0,10*ROW('Water Data'!C18)))</f>
        <v/>
      </c>
      <c r="D24" s="244"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4"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4"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4"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4"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4"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4"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4"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4"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4"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4"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4"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4"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4"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4"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4"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4"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4"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5"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5"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5"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5"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5"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5"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5"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5"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5"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5"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5"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5"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5"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5"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5"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5"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5"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5"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5"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5"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5"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5"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5"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5"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5"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5"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5"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5"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5"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5"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6"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6"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6"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6"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6"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6"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6"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6"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6"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6"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6"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6"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6"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6"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6"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6"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6"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6"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3" t="str">
        <f ca="true">+IF(OFFSET('Water Data'!$C$28,0,10*ROW('Water Data'!C18))="","",OFFSET('Water Data'!$C$28,0,10*ROW('Water Data'!C18)))</f>
        <v/>
      </c>
      <c r="BT24" s="33" t="str">
        <f ca="true">+IF(OFFSET('Water Data'!$C$29,0,10*ROW('Water Data'!C18))="","",OFFSET('Water Data'!$C$29,0,10*ROW('Water Data'!C18)))</f>
        <v/>
      </c>
      <c r="BU24" s="33" t="str">
        <f ca="true">+IF(OFFSET('Water Data'!$C$30,0,10*ROW('Water Data'!C18))="","",OFFSET('Water Data'!$C$30,0,10*ROW('Water Data'!C18)))</f>
        <v/>
      </c>
      <c r="BV24" s="33" t="str">
        <f ca="true">+IF(OFFSET('Water Data'!$D$28,0,10*ROW('Water Data'!D18))="","",OFFSET('Water Data'!$D$28,0,10*ROW('Water Data'!D18)))</f>
        <v/>
      </c>
      <c r="BW24" s="33" t="str">
        <f ca="true">+IF(OFFSET('Water Data'!$D$29,0,10*ROW('Water Data'!D18))="","",OFFSET('Water Data'!$D$29,0,10*ROW('Water Data'!D18)))</f>
        <v/>
      </c>
      <c r="BX24" s="33" t="str">
        <f ca="true">+IF(OFFSET('Water Data'!$D$30,0,10*ROW('Water Data'!D18))="","",OFFSET('Water Data'!$D$30,0,10*ROW('Water Data'!D18)))</f>
        <v/>
      </c>
      <c r="BY24" s="33" t="str">
        <f ca="true">+IF(OFFSET('Water Data'!$E$28,0,10*ROW('Water Data'!E18))="","",OFFSET('Water Data'!$E$28,0,10*ROW('Water Data'!E18)))</f>
        <v/>
      </c>
      <c r="BZ24" s="33" t="str">
        <f ca="true">+IF(OFFSET('Water Data'!$E$29,0,10*ROW('Water Data'!E18))="","",OFFSET('Water Data'!$E$29,0,10*ROW('Water Data'!E18)))</f>
        <v/>
      </c>
      <c r="CA24" s="33" t="str">
        <f ca="true">+IF(OFFSET('Water Data'!$E$30,0,10*ROW('Water Data'!E18))="","",OFFSET('Water Data'!$E$30,0,10*ROW('Water Data'!E18)))</f>
        <v/>
      </c>
      <c r="CB24" s="33" t="str">
        <f ca="true">+IF(OFFSET('Water Data'!$F$28,0,10*ROW('Water Data'!F18))="","",OFFSET('Water Data'!$F$28,0,10*ROW('Water Data'!F18)))</f>
        <v/>
      </c>
      <c r="CC24" s="33" t="str">
        <f ca="true">+IF(OFFSET('Water Data'!$F$29,0,10*ROW('Water Data'!F18))="","",OFFSET('Water Data'!$F$29,0,10*ROW('Water Data'!F18)))</f>
        <v/>
      </c>
      <c r="CD24" s="33" t="str">
        <f ca="true">+IF(OFFSET('Water Data'!$F$30,0,10*ROW('Water Data'!F18))="","",OFFSET('Water Data'!$F$30,0,10*ROW('Water Data'!F18)))</f>
        <v/>
      </c>
      <c r="CE24" s="33" t="str">
        <f ca="true">+IF(OFFSET('Water Data'!$G$28,0,10*ROW('Water Data'!G18))="","",OFFSET('Water Data'!$G$28,0,10*ROW('Water Data'!G18)))</f>
        <v/>
      </c>
      <c r="CF24" s="33" t="str">
        <f ca="true">+IF(OFFSET('Water Data'!$G$29,0,10*ROW('Water Data'!G18))="","",OFFSET('Water Data'!$G$29,0,10*ROW('Water Data'!G18)))</f>
        <v/>
      </c>
      <c r="CG24" s="33" t="str">
        <f ca="true">+IF(OFFSET('Water Data'!$G$30,0,10*ROW('Water Data'!G18))="","",OFFSET('Water Data'!$G$30,0,10*ROW('Water Data'!G18)))</f>
        <v/>
      </c>
      <c r="CH24" s="33" t="str">
        <f ca="true">+IF(OFFSET('Water Data'!$H$28,0,10*ROW('Water Data'!H18))="","",OFFSET('Water Data'!$H$28,0,10*ROW('Water Data'!H18)))</f>
        <v/>
      </c>
      <c r="CI24" s="33" t="str">
        <f ca="true">+IF(OFFSET('Water Data'!$H$29,0,10*ROW('Water Data'!H18))="","",OFFSET('Water Data'!$H$29,0,10*ROW('Water Data'!H18)))</f>
        <v/>
      </c>
      <c r="CJ24" s="33" t="str">
        <f ca="true">+IF(OFFSET('Water Data'!$H$30,0,10*ROW('Water Data'!H18))="","",OFFSET('Water Data'!$H$30,0,10*ROW('Water Data'!H18)))</f>
        <v/>
      </c>
      <c r="CK24" s="33" t="str">
        <f ca="true">+IF(OFFSET('Sanitation Data'!$C$29,0,10*ROW('Sanitation Data'!C18))="","",OFFSET('Sanitation Data'!$C$29,0,10*ROW('Sanitation Data'!C18)))</f>
        <v/>
      </c>
      <c r="CL24" s="33" t="str">
        <f ca="true">+IF(OFFSET('Sanitation Data'!$C$30,0,10*ROW('Sanitation Data'!C18))="","",OFFSET('Sanitation Data'!$C$30,0,10*ROW('Sanitation Data'!C18)))</f>
        <v/>
      </c>
      <c r="CM24" s="33" t="str">
        <f ca="true">+IF(OFFSET('Sanitation Data'!$C$31,0,10*ROW('Sanitation Data'!C18))="","",OFFSET('Sanitation Data'!$C$31,0,10*ROW('Sanitation Data'!C18)))</f>
        <v/>
      </c>
      <c r="CN24" s="33" t="str">
        <f ca="true">+IF(OFFSET('Sanitation Data'!$C$32,0,10*ROW('Sanitation Data'!C18))="","",OFFSET('Sanitation Data'!$C$32,0,10*ROW('Sanitation Data'!C18)))</f>
        <v/>
      </c>
      <c r="CO24" s="33" t="str">
        <f ca="true">+IF(OFFSET('Sanitation Data'!$C$33,0,10*ROW('Sanitation Data'!C18))="","",OFFSET('Sanitation Data'!$C$33,0,10*ROW('Sanitation Data'!C18)))</f>
        <v/>
      </c>
      <c r="CP24" s="33" t="str">
        <f ca="true">+IF(OFFSET('Sanitation Data'!$D$29,0,10*ROW('Sanitation Data'!D18))="","",OFFSET('Sanitation Data'!$D$29,0,10*ROW('Sanitation Data'!D18)))</f>
        <v/>
      </c>
      <c r="CQ24" s="33" t="str">
        <f ca="true">+IF(OFFSET('Sanitation Data'!$D$30,0,10*ROW('Sanitation Data'!D18))="","",OFFSET('Sanitation Data'!$D$30,0,10*ROW('Sanitation Data'!D18)))</f>
        <v/>
      </c>
      <c r="CR24" s="33" t="str">
        <f ca="true">+IF(OFFSET('Sanitation Data'!$D$31,0,10*ROW('Sanitation Data'!D18))="","",OFFSET('Sanitation Data'!$D$31,0,10*ROW('Sanitation Data'!D18)))</f>
        <v/>
      </c>
      <c r="CS24" s="33" t="str">
        <f ca="true">+IF(OFFSET('Sanitation Data'!$D$32,0,10*ROW('Sanitation Data'!D18))="","",OFFSET('Sanitation Data'!$D$32,0,10*ROW('Sanitation Data'!D18)))</f>
        <v/>
      </c>
      <c r="CT24" s="33" t="str">
        <f ca="true">+IF(OFFSET('Sanitation Data'!$D$33,0,10*ROW('Sanitation Data'!D18))="","",OFFSET('Sanitation Data'!$D$33,0,10*ROW('Sanitation Data'!D18)))</f>
        <v/>
      </c>
      <c r="CU24" s="33" t="str">
        <f ca="true">+IF(OFFSET('Sanitation Data'!$E$29,0,10*ROW('Sanitation Data'!E18))="","",OFFSET('Sanitation Data'!$E$29,0,10*ROW('Sanitation Data'!E18)))</f>
        <v/>
      </c>
      <c r="CV24" s="33" t="str">
        <f ca="true">+IF(OFFSET('Sanitation Data'!$E$30,0,10*ROW('Sanitation Data'!E18))="","",OFFSET('Sanitation Data'!$E$30,0,10*ROW('Sanitation Data'!E18)))</f>
        <v/>
      </c>
      <c r="CW24" s="33" t="str">
        <f ca="true">+IF(OFFSET('Sanitation Data'!$E$31,0,10*ROW('Sanitation Data'!E18))="","",OFFSET('Sanitation Data'!$E$31,0,10*ROW('Sanitation Data'!E18)))</f>
        <v/>
      </c>
      <c r="CX24" s="33" t="str">
        <f ca="true">+IF(OFFSET('Sanitation Data'!$E$32,0,10*ROW('Sanitation Data'!E18))="","",OFFSET('Sanitation Data'!$E$32,0,10*ROW('Sanitation Data'!E18)))</f>
        <v/>
      </c>
      <c r="CY24" s="33" t="str">
        <f ca="true">+IF(OFFSET('Sanitation Data'!$E$33,0,10*ROW('Sanitation Data'!E18))="","",OFFSET('Sanitation Data'!$E$33,0,10*ROW('Sanitation Data'!E18)))</f>
        <v/>
      </c>
      <c r="CZ24" s="33" t="str">
        <f ca="true">+IF(OFFSET('Sanitation Data'!$F$29,0,10*ROW('Sanitation Data'!F18))="","",OFFSET('Sanitation Data'!$F$29,0,10*ROW('Sanitation Data'!F18)))</f>
        <v/>
      </c>
      <c r="DA24" s="33" t="str">
        <f ca="true">+IF(OFFSET('Sanitation Data'!$F$30,0,10*ROW('Sanitation Data'!F18))="","",OFFSET('Sanitation Data'!$F$30,0,10*ROW('Sanitation Data'!F18)))</f>
        <v/>
      </c>
      <c r="DB24" s="33" t="str">
        <f ca="true">+IF(OFFSET('Sanitation Data'!$F$31,0,10*ROW('Sanitation Data'!F18))="","",OFFSET('Sanitation Data'!$F$31,0,10*ROW('Sanitation Data'!F18)))</f>
        <v/>
      </c>
      <c r="DC24" s="33" t="str">
        <f ca="true">+IF(OFFSET('Sanitation Data'!$F$32,0,10*ROW('Sanitation Data'!F18))="","",OFFSET('Sanitation Data'!$F$32,0,10*ROW('Sanitation Data'!F18)))</f>
        <v/>
      </c>
      <c r="DD24" s="33" t="str">
        <f ca="true">+IF(OFFSET('Sanitation Data'!$F$33,0,10*ROW('Sanitation Data'!F18))="","",OFFSET('Sanitation Data'!$F$33,0,10*ROW('Sanitation Data'!F18)))</f>
        <v/>
      </c>
      <c r="DE24" s="33" t="str">
        <f ca="true">+IF(OFFSET('Sanitation Data'!$G$29,0,10*ROW('Sanitation Data'!G18))="","",OFFSET('Sanitation Data'!$G$29,0,10*ROW('Sanitation Data'!G18)))</f>
        <v/>
      </c>
      <c r="DF24" s="33" t="str">
        <f ca="true">+IF(OFFSET('Sanitation Data'!$G$30,0,10*ROW('Sanitation Data'!G18))="","",OFFSET('Sanitation Data'!$G$30,0,10*ROW('Sanitation Data'!G18)))</f>
        <v/>
      </c>
      <c r="DG24" s="33" t="str">
        <f ca="true">+IF(OFFSET('Sanitation Data'!$G$31,0,10*ROW('Sanitation Data'!G18))="","",OFFSET('Sanitation Data'!$G$31,0,10*ROW('Sanitation Data'!G18)))</f>
        <v/>
      </c>
      <c r="DH24" s="33" t="str">
        <f ca="true">+IF(OFFSET('Sanitation Data'!$G$32,0,10*ROW('Sanitation Data'!G18))="","",OFFSET('Sanitation Data'!$G$32,0,10*ROW('Sanitation Data'!G18)))</f>
        <v/>
      </c>
      <c r="DI24" s="33" t="str">
        <f ca="true">+IF(OFFSET('Sanitation Data'!$G$33,0,10*ROW('Sanitation Data'!G18))="","",OFFSET('Sanitation Data'!$G$33,0,10*ROW('Sanitation Data'!G18)))</f>
        <v/>
      </c>
      <c r="DJ24" s="33" t="str">
        <f ca="true">+IF(OFFSET('Sanitation Data'!$H$29,0,10*ROW('Sanitation Data'!H18))="","",OFFSET('Sanitation Data'!$H$29,0,10*ROW('Sanitation Data'!H18)))</f>
        <v/>
      </c>
      <c r="DK24" s="33" t="str">
        <f ca="true">+IF(OFFSET('Sanitation Data'!$H$30,0,10*ROW('Sanitation Data'!H18))="","",OFFSET('Sanitation Data'!$H$30,0,10*ROW('Sanitation Data'!H18)))</f>
        <v/>
      </c>
      <c r="DL24" s="33" t="str">
        <f ca="true">+IF(OFFSET('Sanitation Data'!$H$31,0,10*ROW('Sanitation Data'!H18))="","",OFFSET('Sanitation Data'!$H$31,0,10*ROW('Sanitation Data'!H18)))</f>
        <v/>
      </c>
      <c r="DM24" s="33" t="str">
        <f ca="true">+IF(OFFSET('Sanitation Data'!$H$32,0,10*ROW('Sanitation Data'!H18))="","",OFFSET('Sanitation Data'!$H$32,0,10*ROW('Sanitation Data'!H18)))</f>
        <v/>
      </c>
      <c r="DN24" s="33" t="str">
        <f ca="true">+IF(OFFSET('Sanitation Data'!$H$33,0,10*ROW('Sanitation Data'!H18))="","",OFFSET('Sanitation Data'!$H$33,0,10*ROW('Sanitation Data'!H18)))</f>
        <v/>
      </c>
      <c r="DO24" s="33" t="str">
        <f ca="true">+IF(OFFSET('Hygiene Data'!$C$12,0,10*ROW('Hygiene Data'!C18))="","",OFFSET('Hygiene Data'!$C$12,0,10*ROW('Hygiene Data'!C18)))</f>
        <v/>
      </c>
      <c r="DP24" s="33" t="str">
        <f ca="true">+IF(OFFSET('Hygiene Data'!$C$13,0,10*ROW('Hygiene Data'!C18))="","",OFFSET('Hygiene Data'!$C$13,0,10*ROW('Hygiene Data'!C18)))</f>
        <v/>
      </c>
      <c r="DQ24" s="33" t="str">
        <f ca="true">+IF(OFFSET('Hygiene Data'!$C$14,0,10*ROW('Hygiene Data'!C18))="","",OFFSET('Hygiene Data'!$C$14,0,10*ROW('Hygiene Data'!C18)))</f>
        <v/>
      </c>
      <c r="DR24" s="33" t="str">
        <f ca="true">+IF(OFFSET('Hygiene Data'!$D$12,0,10*ROW('Hygiene Data'!D18))="","",OFFSET('Hygiene Data'!$D$12,0,10*ROW('Hygiene Data'!D18)))</f>
        <v/>
      </c>
      <c r="DS24" s="33" t="str">
        <f ca="true">+IF(OFFSET('Hygiene Data'!$D$13,0,10*ROW('Hygiene Data'!D18))="","",OFFSET('Hygiene Data'!$D$13,0,10*ROW('Hygiene Data'!D18)))</f>
        <v/>
      </c>
      <c r="DT24" s="33" t="str">
        <f ca="true">+IF(OFFSET('Hygiene Data'!$D$14,0,10*ROW('Hygiene Data'!D18))="","",OFFSET('Hygiene Data'!$D$14,0,10*ROW('Hygiene Data'!D18)))</f>
        <v/>
      </c>
      <c r="DU24" s="33" t="str">
        <f ca="true">+IF(OFFSET('Hygiene Data'!$E$12,0,10*ROW('Hygiene Data'!E18))="","",OFFSET('Hygiene Data'!$E$12,0,10*ROW('Hygiene Data'!E18)))</f>
        <v/>
      </c>
      <c r="DV24" s="33" t="str">
        <f ca="true">+IF(OFFSET('Hygiene Data'!$E$13,0,10*ROW('Hygiene Data'!E18))="","",OFFSET('Hygiene Data'!$E$13,0,10*ROW('Hygiene Data'!E18)))</f>
        <v/>
      </c>
      <c r="DW24" s="33" t="str">
        <f ca="true">+IF(OFFSET('Hygiene Data'!$E$14,0,10*ROW('Hygiene Data'!E18))="","",OFFSET('Hygiene Data'!$E$14,0,10*ROW('Hygiene Data'!E18)))</f>
        <v/>
      </c>
      <c r="DX24" s="33" t="str">
        <f ca="true">+IF(OFFSET('Hygiene Data'!$F$12,0,10*ROW('Hygiene Data'!F18))="","",OFFSET('Hygiene Data'!$F$12,0,10*ROW('Hygiene Data'!F18)))</f>
        <v/>
      </c>
      <c r="DY24" s="33" t="str">
        <f ca="true">+IF(OFFSET('Hygiene Data'!$F$13,0,10*ROW('Hygiene Data'!F18))="","",OFFSET('Hygiene Data'!$F$13,0,10*ROW('Hygiene Data'!F18)))</f>
        <v/>
      </c>
      <c r="DZ24" s="33" t="str">
        <f ca="true">+IF(OFFSET('Hygiene Data'!$F$14,0,10*ROW('Hygiene Data'!F18))="","",OFFSET('Hygiene Data'!$F$14,0,10*ROW('Hygiene Data'!F18)))</f>
        <v/>
      </c>
      <c r="EA24" s="33" t="str">
        <f ca="true">+IF(OFFSET('Hygiene Data'!$G$12,0,10*ROW('Hygiene Data'!G18))="","",OFFSET('Hygiene Data'!$G$12,0,10*ROW('Hygiene Data'!G18)))</f>
        <v/>
      </c>
      <c r="EB24" s="33" t="str">
        <f ca="true">+IF(OFFSET('Hygiene Data'!$G$13,0,10*ROW('Hygiene Data'!G18))="","",OFFSET('Hygiene Data'!$G$13,0,10*ROW('Hygiene Data'!G18)))</f>
        <v/>
      </c>
      <c r="EC24" s="33" t="str">
        <f ca="true">+IF(OFFSET('Hygiene Data'!$G$14,0,10*ROW('Hygiene Data'!G18))="","",OFFSET('Hygiene Data'!$G$14,0,10*ROW('Hygiene Data'!G18)))</f>
        <v/>
      </c>
      <c r="ED24" s="33" t="str">
        <f ca="true">+IF(OFFSET('Hygiene Data'!$H$12,0,10*ROW('Hygiene Data'!H18))="","",OFFSET('Hygiene Data'!$H$12,0,10*ROW('Hygiene Data'!H18)))</f>
        <v/>
      </c>
      <c r="EE24" s="33" t="str">
        <f ca="true">+IF(OFFSET('Hygiene Data'!$H$13,0,10*ROW('Hygiene Data'!H18))="","",OFFSET('Hygiene Data'!$H$13,0,10*ROW('Hygiene Data'!H18)))</f>
        <v/>
      </c>
      <c r="EF24" s="33" t="str">
        <f ca="true">+IF(OFFSET('Hygiene Data'!$H$14,0,10*ROW('Hygiene Data'!H18))="","",OFFSET('Hygiene Data'!$H$14,0,10*ROW('Hygiene Data'!H18)))</f>
        <v/>
      </c>
    </row>
    <row r="25" x14ac:dyDescent="0.2">
      <c r="A25" s="56" t="str">
        <f ca="true">+IF(OFFSET('Water Data'!$B$1,0,10*ROW('Water Data'!B19))="","",OFFSET('Water Data'!$B$1,0,10*ROW('Water Data'!B19)))</f>
        <v/>
      </c>
      <c r="B25" s="56" t="str">
        <f ca="true">+IF(OFFSET('Water Data'!$A$3,0,10*ROW('Water Data'!A19))="","",OFFSET('Water Data'!$A$3,0,10*ROW('Water Data'!A19)))</f>
        <v/>
      </c>
      <c r="C25" s="56" t="str">
        <f ca="true">+IF(OFFSET('Water Data'!$C$3,0,10*ROW('Water Data'!C19))="","",OFFSET('Water Data'!$C$3,0,10*ROW('Water Data'!C19)))</f>
        <v/>
      </c>
      <c r="D25" s="244"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4"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4"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4"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4"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4"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4"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4"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4"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4"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4"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4"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4"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4"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4"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4"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4"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4"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5"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5"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5"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5"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5"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5"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5"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5"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5"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5"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5"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5"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5"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5"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5"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5"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5"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5"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5"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5"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5"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5"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5"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5"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5"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5"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5"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5"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5"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5"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6"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6"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6"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6"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6"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6"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6"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6"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6"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6"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6"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6"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6"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6"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6"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6"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6"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6"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3" t="str">
        <f ca="true">+IF(OFFSET('Water Data'!$C$28,0,10*ROW('Water Data'!C19))="","",OFFSET('Water Data'!$C$28,0,10*ROW('Water Data'!C19)))</f>
        <v/>
      </c>
      <c r="BT25" s="33" t="str">
        <f ca="true">+IF(OFFSET('Water Data'!$C$29,0,10*ROW('Water Data'!C19))="","",OFFSET('Water Data'!$C$29,0,10*ROW('Water Data'!C19)))</f>
        <v/>
      </c>
      <c r="BU25" s="33" t="str">
        <f ca="true">+IF(OFFSET('Water Data'!$C$30,0,10*ROW('Water Data'!C19))="","",OFFSET('Water Data'!$C$30,0,10*ROW('Water Data'!C19)))</f>
        <v/>
      </c>
      <c r="BV25" s="33" t="str">
        <f ca="true">+IF(OFFSET('Water Data'!$D$28,0,10*ROW('Water Data'!D19))="","",OFFSET('Water Data'!$D$28,0,10*ROW('Water Data'!D19)))</f>
        <v/>
      </c>
      <c r="BW25" s="33" t="str">
        <f ca="true">+IF(OFFSET('Water Data'!$D$29,0,10*ROW('Water Data'!D19))="","",OFFSET('Water Data'!$D$29,0,10*ROW('Water Data'!D19)))</f>
        <v/>
      </c>
      <c r="BX25" s="33" t="str">
        <f ca="true">+IF(OFFSET('Water Data'!$D$30,0,10*ROW('Water Data'!D19))="","",OFFSET('Water Data'!$D$30,0,10*ROW('Water Data'!D19)))</f>
        <v/>
      </c>
      <c r="BY25" s="33" t="str">
        <f ca="true">+IF(OFFSET('Water Data'!$E$28,0,10*ROW('Water Data'!E19))="","",OFFSET('Water Data'!$E$28,0,10*ROW('Water Data'!E19)))</f>
        <v/>
      </c>
      <c r="BZ25" s="33" t="str">
        <f ca="true">+IF(OFFSET('Water Data'!$E$29,0,10*ROW('Water Data'!E19))="","",OFFSET('Water Data'!$E$29,0,10*ROW('Water Data'!E19)))</f>
        <v/>
      </c>
      <c r="CA25" s="33" t="str">
        <f ca="true">+IF(OFFSET('Water Data'!$E$30,0,10*ROW('Water Data'!E19))="","",OFFSET('Water Data'!$E$30,0,10*ROW('Water Data'!E19)))</f>
        <v/>
      </c>
      <c r="CB25" s="33" t="str">
        <f ca="true">+IF(OFFSET('Water Data'!$F$28,0,10*ROW('Water Data'!F19))="","",OFFSET('Water Data'!$F$28,0,10*ROW('Water Data'!F19)))</f>
        <v/>
      </c>
      <c r="CC25" s="33" t="str">
        <f ca="true">+IF(OFFSET('Water Data'!$F$29,0,10*ROW('Water Data'!F19))="","",OFFSET('Water Data'!$F$29,0,10*ROW('Water Data'!F19)))</f>
        <v/>
      </c>
      <c r="CD25" s="33" t="str">
        <f ca="true">+IF(OFFSET('Water Data'!$F$30,0,10*ROW('Water Data'!F19))="","",OFFSET('Water Data'!$F$30,0,10*ROW('Water Data'!F19)))</f>
        <v/>
      </c>
      <c r="CE25" s="33" t="str">
        <f ca="true">+IF(OFFSET('Water Data'!$G$28,0,10*ROW('Water Data'!G19))="","",OFFSET('Water Data'!$G$28,0,10*ROW('Water Data'!G19)))</f>
        <v/>
      </c>
      <c r="CF25" s="33" t="str">
        <f ca="true">+IF(OFFSET('Water Data'!$G$29,0,10*ROW('Water Data'!G19))="","",OFFSET('Water Data'!$G$29,0,10*ROW('Water Data'!G19)))</f>
        <v/>
      </c>
      <c r="CG25" s="33" t="str">
        <f ca="true">+IF(OFFSET('Water Data'!$G$30,0,10*ROW('Water Data'!G19))="","",OFFSET('Water Data'!$G$30,0,10*ROW('Water Data'!G19)))</f>
        <v/>
      </c>
      <c r="CH25" s="33" t="str">
        <f ca="true">+IF(OFFSET('Water Data'!$H$28,0,10*ROW('Water Data'!H19))="","",OFFSET('Water Data'!$H$28,0,10*ROW('Water Data'!H19)))</f>
        <v/>
      </c>
      <c r="CI25" s="33" t="str">
        <f ca="true">+IF(OFFSET('Water Data'!$H$29,0,10*ROW('Water Data'!H19))="","",OFFSET('Water Data'!$H$29,0,10*ROW('Water Data'!H19)))</f>
        <v/>
      </c>
      <c r="CJ25" s="33" t="str">
        <f ca="true">+IF(OFFSET('Water Data'!$H$30,0,10*ROW('Water Data'!H19))="","",OFFSET('Water Data'!$H$30,0,10*ROW('Water Data'!H19)))</f>
        <v/>
      </c>
      <c r="CK25" s="33" t="str">
        <f ca="true">+IF(OFFSET('Sanitation Data'!$C$29,0,10*ROW('Sanitation Data'!C19))="","",OFFSET('Sanitation Data'!$C$29,0,10*ROW('Sanitation Data'!C19)))</f>
        <v/>
      </c>
      <c r="CL25" s="33" t="str">
        <f ca="true">+IF(OFFSET('Sanitation Data'!$C$30,0,10*ROW('Sanitation Data'!C19))="","",OFFSET('Sanitation Data'!$C$30,0,10*ROW('Sanitation Data'!C19)))</f>
        <v/>
      </c>
      <c r="CM25" s="33" t="str">
        <f ca="true">+IF(OFFSET('Sanitation Data'!$C$31,0,10*ROW('Sanitation Data'!C19))="","",OFFSET('Sanitation Data'!$C$31,0,10*ROW('Sanitation Data'!C19)))</f>
        <v/>
      </c>
      <c r="CN25" s="33" t="str">
        <f ca="true">+IF(OFFSET('Sanitation Data'!$C$32,0,10*ROW('Sanitation Data'!C19))="","",OFFSET('Sanitation Data'!$C$32,0,10*ROW('Sanitation Data'!C19)))</f>
        <v/>
      </c>
      <c r="CO25" s="33" t="str">
        <f ca="true">+IF(OFFSET('Sanitation Data'!$C$33,0,10*ROW('Sanitation Data'!C19))="","",OFFSET('Sanitation Data'!$C$33,0,10*ROW('Sanitation Data'!C19)))</f>
        <v/>
      </c>
      <c r="CP25" s="33" t="str">
        <f ca="true">+IF(OFFSET('Sanitation Data'!$D$29,0,10*ROW('Sanitation Data'!D19))="","",OFFSET('Sanitation Data'!$D$29,0,10*ROW('Sanitation Data'!D19)))</f>
        <v/>
      </c>
      <c r="CQ25" s="33" t="str">
        <f ca="true">+IF(OFFSET('Sanitation Data'!$D$30,0,10*ROW('Sanitation Data'!D19))="","",OFFSET('Sanitation Data'!$D$30,0,10*ROW('Sanitation Data'!D19)))</f>
        <v/>
      </c>
      <c r="CR25" s="33" t="str">
        <f ca="true">+IF(OFFSET('Sanitation Data'!$D$31,0,10*ROW('Sanitation Data'!D19))="","",OFFSET('Sanitation Data'!$D$31,0,10*ROW('Sanitation Data'!D19)))</f>
        <v/>
      </c>
      <c r="CS25" s="33" t="str">
        <f ca="true">+IF(OFFSET('Sanitation Data'!$D$32,0,10*ROW('Sanitation Data'!D19))="","",OFFSET('Sanitation Data'!$D$32,0,10*ROW('Sanitation Data'!D19)))</f>
        <v/>
      </c>
      <c r="CT25" s="33" t="str">
        <f ca="true">+IF(OFFSET('Sanitation Data'!$D$33,0,10*ROW('Sanitation Data'!D19))="","",OFFSET('Sanitation Data'!$D$33,0,10*ROW('Sanitation Data'!D19)))</f>
        <v/>
      </c>
      <c r="CU25" s="33" t="str">
        <f ca="true">+IF(OFFSET('Sanitation Data'!$E$29,0,10*ROW('Sanitation Data'!E19))="","",OFFSET('Sanitation Data'!$E$29,0,10*ROW('Sanitation Data'!E19)))</f>
        <v/>
      </c>
      <c r="CV25" s="33" t="str">
        <f ca="true">+IF(OFFSET('Sanitation Data'!$E$30,0,10*ROW('Sanitation Data'!E19))="","",OFFSET('Sanitation Data'!$E$30,0,10*ROW('Sanitation Data'!E19)))</f>
        <v/>
      </c>
      <c r="CW25" s="33" t="str">
        <f ca="true">+IF(OFFSET('Sanitation Data'!$E$31,0,10*ROW('Sanitation Data'!E19))="","",OFFSET('Sanitation Data'!$E$31,0,10*ROW('Sanitation Data'!E19)))</f>
        <v/>
      </c>
      <c r="CX25" s="33" t="str">
        <f ca="true">+IF(OFFSET('Sanitation Data'!$E$32,0,10*ROW('Sanitation Data'!E19))="","",OFFSET('Sanitation Data'!$E$32,0,10*ROW('Sanitation Data'!E19)))</f>
        <v/>
      </c>
      <c r="CY25" s="33" t="str">
        <f ca="true">+IF(OFFSET('Sanitation Data'!$E$33,0,10*ROW('Sanitation Data'!E19))="","",OFFSET('Sanitation Data'!$E$33,0,10*ROW('Sanitation Data'!E19)))</f>
        <v/>
      </c>
      <c r="CZ25" s="33" t="str">
        <f ca="true">+IF(OFFSET('Sanitation Data'!$F$29,0,10*ROW('Sanitation Data'!F19))="","",OFFSET('Sanitation Data'!$F$29,0,10*ROW('Sanitation Data'!F19)))</f>
        <v/>
      </c>
      <c r="DA25" s="33" t="str">
        <f ca="true">+IF(OFFSET('Sanitation Data'!$F$30,0,10*ROW('Sanitation Data'!F19))="","",OFFSET('Sanitation Data'!$F$30,0,10*ROW('Sanitation Data'!F19)))</f>
        <v/>
      </c>
      <c r="DB25" s="33" t="str">
        <f ca="true">+IF(OFFSET('Sanitation Data'!$F$31,0,10*ROW('Sanitation Data'!F19))="","",OFFSET('Sanitation Data'!$F$31,0,10*ROW('Sanitation Data'!F19)))</f>
        <v/>
      </c>
      <c r="DC25" s="33" t="str">
        <f ca="true">+IF(OFFSET('Sanitation Data'!$F$32,0,10*ROW('Sanitation Data'!F19))="","",OFFSET('Sanitation Data'!$F$32,0,10*ROW('Sanitation Data'!F19)))</f>
        <v/>
      </c>
      <c r="DD25" s="33" t="str">
        <f ca="true">+IF(OFFSET('Sanitation Data'!$F$33,0,10*ROW('Sanitation Data'!F19))="","",OFFSET('Sanitation Data'!$F$33,0,10*ROW('Sanitation Data'!F19)))</f>
        <v/>
      </c>
      <c r="DE25" s="33" t="str">
        <f ca="true">+IF(OFFSET('Sanitation Data'!$G$29,0,10*ROW('Sanitation Data'!G19))="","",OFFSET('Sanitation Data'!$G$29,0,10*ROW('Sanitation Data'!G19)))</f>
        <v/>
      </c>
      <c r="DF25" s="33" t="str">
        <f ca="true">+IF(OFFSET('Sanitation Data'!$G$30,0,10*ROW('Sanitation Data'!G19))="","",OFFSET('Sanitation Data'!$G$30,0,10*ROW('Sanitation Data'!G19)))</f>
        <v/>
      </c>
      <c r="DG25" s="33" t="str">
        <f ca="true">+IF(OFFSET('Sanitation Data'!$G$31,0,10*ROW('Sanitation Data'!G19))="","",OFFSET('Sanitation Data'!$G$31,0,10*ROW('Sanitation Data'!G19)))</f>
        <v/>
      </c>
      <c r="DH25" s="33" t="str">
        <f ca="true">+IF(OFFSET('Sanitation Data'!$G$32,0,10*ROW('Sanitation Data'!G19))="","",OFFSET('Sanitation Data'!$G$32,0,10*ROW('Sanitation Data'!G19)))</f>
        <v/>
      </c>
      <c r="DI25" s="33" t="str">
        <f ca="true">+IF(OFFSET('Sanitation Data'!$G$33,0,10*ROW('Sanitation Data'!G19))="","",OFFSET('Sanitation Data'!$G$33,0,10*ROW('Sanitation Data'!G19)))</f>
        <v/>
      </c>
      <c r="DJ25" s="33" t="str">
        <f ca="true">+IF(OFFSET('Sanitation Data'!$H$29,0,10*ROW('Sanitation Data'!H19))="","",OFFSET('Sanitation Data'!$H$29,0,10*ROW('Sanitation Data'!H19)))</f>
        <v/>
      </c>
      <c r="DK25" s="33" t="str">
        <f ca="true">+IF(OFFSET('Sanitation Data'!$H$30,0,10*ROW('Sanitation Data'!H19))="","",OFFSET('Sanitation Data'!$H$30,0,10*ROW('Sanitation Data'!H19)))</f>
        <v/>
      </c>
      <c r="DL25" s="33" t="str">
        <f ca="true">+IF(OFFSET('Sanitation Data'!$H$31,0,10*ROW('Sanitation Data'!H19))="","",OFFSET('Sanitation Data'!$H$31,0,10*ROW('Sanitation Data'!H19)))</f>
        <v/>
      </c>
      <c r="DM25" s="33" t="str">
        <f ca="true">+IF(OFFSET('Sanitation Data'!$H$32,0,10*ROW('Sanitation Data'!H19))="","",OFFSET('Sanitation Data'!$H$32,0,10*ROW('Sanitation Data'!H19)))</f>
        <v/>
      </c>
      <c r="DN25" s="33" t="str">
        <f ca="true">+IF(OFFSET('Sanitation Data'!$H$33,0,10*ROW('Sanitation Data'!H19))="","",OFFSET('Sanitation Data'!$H$33,0,10*ROW('Sanitation Data'!H19)))</f>
        <v/>
      </c>
      <c r="DO25" s="33" t="str">
        <f ca="true">+IF(OFFSET('Hygiene Data'!$C$12,0,10*ROW('Hygiene Data'!C19))="","",OFFSET('Hygiene Data'!$C$12,0,10*ROW('Hygiene Data'!C19)))</f>
        <v/>
      </c>
      <c r="DP25" s="33" t="str">
        <f ca="true">+IF(OFFSET('Hygiene Data'!$C$13,0,10*ROW('Hygiene Data'!C19))="","",OFFSET('Hygiene Data'!$C$13,0,10*ROW('Hygiene Data'!C19)))</f>
        <v/>
      </c>
      <c r="DQ25" s="33" t="str">
        <f ca="true">+IF(OFFSET('Hygiene Data'!$C$14,0,10*ROW('Hygiene Data'!C19))="","",OFFSET('Hygiene Data'!$C$14,0,10*ROW('Hygiene Data'!C19)))</f>
        <v/>
      </c>
      <c r="DR25" s="33" t="str">
        <f ca="true">+IF(OFFSET('Hygiene Data'!$D$12,0,10*ROW('Hygiene Data'!D19))="","",OFFSET('Hygiene Data'!$D$12,0,10*ROW('Hygiene Data'!D19)))</f>
        <v/>
      </c>
      <c r="DS25" s="33" t="str">
        <f ca="true">+IF(OFFSET('Hygiene Data'!$D$13,0,10*ROW('Hygiene Data'!D19))="","",OFFSET('Hygiene Data'!$D$13,0,10*ROW('Hygiene Data'!D19)))</f>
        <v/>
      </c>
      <c r="DT25" s="33" t="str">
        <f ca="true">+IF(OFFSET('Hygiene Data'!$D$14,0,10*ROW('Hygiene Data'!D19))="","",OFFSET('Hygiene Data'!$D$14,0,10*ROW('Hygiene Data'!D19)))</f>
        <v/>
      </c>
      <c r="DU25" s="33" t="str">
        <f ca="true">+IF(OFFSET('Hygiene Data'!$E$12,0,10*ROW('Hygiene Data'!E19))="","",OFFSET('Hygiene Data'!$E$12,0,10*ROW('Hygiene Data'!E19)))</f>
        <v/>
      </c>
      <c r="DV25" s="33" t="str">
        <f ca="true">+IF(OFFSET('Hygiene Data'!$E$13,0,10*ROW('Hygiene Data'!E19))="","",OFFSET('Hygiene Data'!$E$13,0,10*ROW('Hygiene Data'!E19)))</f>
        <v/>
      </c>
      <c r="DW25" s="33" t="str">
        <f ca="true">+IF(OFFSET('Hygiene Data'!$E$14,0,10*ROW('Hygiene Data'!E19))="","",OFFSET('Hygiene Data'!$E$14,0,10*ROW('Hygiene Data'!E19)))</f>
        <v/>
      </c>
      <c r="DX25" s="33" t="str">
        <f ca="true">+IF(OFFSET('Hygiene Data'!$F$12,0,10*ROW('Hygiene Data'!F19))="","",OFFSET('Hygiene Data'!$F$12,0,10*ROW('Hygiene Data'!F19)))</f>
        <v/>
      </c>
      <c r="DY25" s="33" t="str">
        <f ca="true">+IF(OFFSET('Hygiene Data'!$F$13,0,10*ROW('Hygiene Data'!F19))="","",OFFSET('Hygiene Data'!$F$13,0,10*ROW('Hygiene Data'!F19)))</f>
        <v/>
      </c>
      <c r="DZ25" s="33" t="str">
        <f ca="true">+IF(OFFSET('Hygiene Data'!$F$14,0,10*ROW('Hygiene Data'!F19))="","",OFFSET('Hygiene Data'!$F$14,0,10*ROW('Hygiene Data'!F19)))</f>
        <v/>
      </c>
      <c r="EA25" s="33" t="str">
        <f ca="true">+IF(OFFSET('Hygiene Data'!$G$12,0,10*ROW('Hygiene Data'!G19))="","",OFFSET('Hygiene Data'!$G$12,0,10*ROW('Hygiene Data'!G19)))</f>
        <v/>
      </c>
      <c r="EB25" s="33" t="str">
        <f ca="true">+IF(OFFSET('Hygiene Data'!$G$13,0,10*ROW('Hygiene Data'!G19))="","",OFFSET('Hygiene Data'!$G$13,0,10*ROW('Hygiene Data'!G19)))</f>
        <v/>
      </c>
      <c r="EC25" s="33" t="str">
        <f ca="true">+IF(OFFSET('Hygiene Data'!$G$14,0,10*ROW('Hygiene Data'!G19))="","",OFFSET('Hygiene Data'!$G$14,0,10*ROW('Hygiene Data'!G19)))</f>
        <v/>
      </c>
      <c r="ED25" s="33" t="str">
        <f ca="true">+IF(OFFSET('Hygiene Data'!$H$12,0,10*ROW('Hygiene Data'!H19))="","",OFFSET('Hygiene Data'!$H$12,0,10*ROW('Hygiene Data'!H19)))</f>
        <v/>
      </c>
      <c r="EE25" s="33" t="str">
        <f ca="true">+IF(OFFSET('Hygiene Data'!$H$13,0,10*ROW('Hygiene Data'!H19))="","",OFFSET('Hygiene Data'!$H$13,0,10*ROW('Hygiene Data'!H19)))</f>
        <v/>
      </c>
      <c r="EF25" s="33" t="str">
        <f ca="true">+IF(OFFSET('Hygiene Data'!$H$14,0,10*ROW('Hygiene Data'!H19))="","",OFFSET('Hygiene Data'!$H$14,0,10*ROW('Hygiene Data'!H19)))</f>
        <v/>
      </c>
    </row>
    <row r="26" x14ac:dyDescent="0.2">
      <c r="A26" s="56" t="str">
        <f ca="true">+IF(OFFSET('Water Data'!$B$1,0,10*ROW('Water Data'!B20))="","",OFFSET('Water Data'!$B$1,0,10*ROW('Water Data'!B20)))</f>
        <v/>
      </c>
      <c r="B26" s="56" t="str">
        <f ca="true">+IF(OFFSET('Water Data'!$A$3,0,10*ROW('Water Data'!A20))="","",OFFSET('Water Data'!$A$3,0,10*ROW('Water Data'!A20)))</f>
        <v/>
      </c>
      <c r="C26" s="56" t="str">
        <f ca="true">+IF(OFFSET('Water Data'!$C$3,0,10*ROW('Water Data'!C20))="","",OFFSET('Water Data'!$C$3,0,10*ROW('Water Data'!C20)))</f>
        <v/>
      </c>
      <c r="D26" s="244"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4"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4"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4"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4"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4"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4"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4"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4"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4"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4"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4"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4"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4"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4"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4"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4"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4"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5"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5"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5"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5"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5"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5"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5"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5"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5"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5"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5"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5"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5"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5"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5"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5"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5"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5"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5"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5"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5"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5"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5"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5"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5"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5"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5"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5"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5"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5"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6"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6"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6"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6"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6"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6"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6"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6"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6"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6"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6"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6"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6"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6"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6"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6"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6"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6"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3" t="str">
        <f ca="true">+IF(OFFSET('Water Data'!$C$28,0,10*ROW('Water Data'!C20))="","",OFFSET('Water Data'!$C$28,0,10*ROW('Water Data'!C20)))</f>
        <v/>
      </c>
      <c r="BT26" s="33" t="str">
        <f ca="true">+IF(OFFSET('Water Data'!$C$29,0,10*ROW('Water Data'!C20))="","",OFFSET('Water Data'!$C$29,0,10*ROW('Water Data'!C20)))</f>
        <v/>
      </c>
      <c r="BU26" s="33" t="str">
        <f ca="true">+IF(OFFSET('Water Data'!$C$30,0,10*ROW('Water Data'!C20))="","",OFFSET('Water Data'!$C$30,0,10*ROW('Water Data'!C20)))</f>
        <v/>
      </c>
      <c r="BV26" s="33" t="str">
        <f ca="true">+IF(OFFSET('Water Data'!$D$28,0,10*ROW('Water Data'!D20))="","",OFFSET('Water Data'!$D$28,0,10*ROW('Water Data'!D20)))</f>
        <v/>
      </c>
      <c r="BW26" s="33" t="str">
        <f ca="true">+IF(OFFSET('Water Data'!$D$29,0,10*ROW('Water Data'!D20))="","",OFFSET('Water Data'!$D$29,0,10*ROW('Water Data'!D20)))</f>
        <v/>
      </c>
      <c r="BX26" s="33" t="str">
        <f ca="true">+IF(OFFSET('Water Data'!$D$30,0,10*ROW('Water Data'!D20))="","",OFFSET('Water Data'!$D$30,0,10*ROW('Water Data'!D20)))</f>
        <v/>
      </c>
      <c r="BY26" s="33" t="str">
        <f ca="true">+IF(OFFSET('Water Data'!$E$28,0,10*ROW('Water Data'!E20))="","",OFFSET('Water Data'!$E$28,0,10*ROW('Water Data'!E20)))</f>
        <v/>
      </c>
      <c r="BZ26" s="33" t="str">
        <f ca="true">+IF(OFFSET('Water Data'!$E$29,0,10*ROW('Water Data'!E20))="","",OFFSET('Water Data'!$E$29,0,10*ROW('Water Data'!E20)))</f>
        <v/>
      </c>
      <c r="CA26" s="33" t="str">
        <f ca="true">+IF(OFFSET('Water Data'!$E$30,0,10*ROW('Water Data'!E20))="","",OFFSET('Water Data'!$E$30,0,10*ROW('Water Data'!E20)))</f>
        <v/>
      </c>
      <c r="CB26" s="33" t="str">
        <f ca="true">+IF(OFFSET('Water Data'!$F$28,0,10*ROW('Water Data'!F20))="","",OFFSET('Water Data'!$F$28,0,10*ROW('Water Data'!F20)))</f>
        <v/>
      </c>
      <c r="CC26" s="33" t="str">
        <f ca="true">+IF(OFFSET('Water Data'!$F$29,0,10*ROW('Water Data'!F20))="","",OFFSET('Water Data'!$F$29,0,10*ROW('Water Data'!F20)))</f>
        <v/>
      </c>
      <c r="CD26" s="33" t="str">
        <f ca="true">+IF(OFFSET('Water Data'!$F$30,0,10*ROW('Water Data'!F20))="","",OFFSET('Water Data'!$F$30,0,10*ROW('Water Data'!F20)))</f>
        <v/>
      </c>
      <c r="CE26" s="33" t="str">
        <f ca="true">+IF(OFFSET('Water Data'!$G$28,0,10*ROW('Water Data'!G20))="","",OFFSET('Water Data'!$G$28,0,10*ROW('Water Data'!G20)))</f>
        <v/>
      </c>
      <c r="CF26" s="33" t="str">
        <f ca="true">+IF(OFFSET('Water Data'!$G$29,0,10*ROW('Water Data'!G20))="","",OFFSET('Water Data'!$G$29,0,10*ROW('Water Data'!G20)))</f>
        <v/>
      </c>
      <c r="CG26" s="33" t="str">
        <f ca="true">+IF(OFFSET('Water Data'!$G$30,0,10*ROW('Water Data'!G20))="","",OFFSET('Water Data'!$G$30,0,10*ROW('Water Data'!G20)))</f>
        <v/>
      </c>
      <c r="CH26" s="33" t="str">
        <f ca="true">+IF(OFFSET('Water Data'!$H$28,0,10*ROW('Water Data'!H20))="","",OFFSET('Water Data'!$H$28,0,10*ROW('Water Data'!H20)))</f>
        <v/>
      </c>
      <c r="CI26" s="33" t="str">
        <f ca="true">+IF(OFFSET('Water Data'!$H$29,0,10*ROW('Water Data'!H20))="","",OFFSET('Water Data'!$H$29,0,10*ROW('Water Data'!H20)))</f>
        <v/>
      </c>
      <c r="CJ26" s="33" t="str">
        <f ca="true">+IF(OFFSET('Water Data'!$H$30,0,10*ROW('Water Data'!H20))="","",OFFSET('Water Data'!$H$30,0,10*ROW('Water Data'!H20)))</f>
        <v/>
      </c>
      <c r="CK26" s="33" t="str">
        <f ca="true">+IF(OFFSET('Sanitation Data'!$C$29,0,10*ROW('Sanitation Data'!C20))="","",OFFSET('Sanitation Data'!$C$29,0,10*ROW('Sanitation Data'!C20)))</f>
        <v/>
      </c>
      <c r="CL26" s="33" t="str">
        <f ca="true">+IF(OFFSET('Sanitation Data'!$C$30,0,10*ROW('Sanitation Data'!C20))="","",OFFSET('Sanitation Data'!$C$30,0,10*ROW('Sanitation Data'!C20)))</f>
        <v/>
      </c>
      <c r="CM26" s="33" t="str">
        <f ca="true">+IF(OFFSET('Sanitation Data'!$C$31,0,10*ROW('Sanitation Data'!C20))="","",OFFSET('Sanitation Data'!$C$31,0,10*ROW('Sanitation Data'!C20)))</f>
        <v/>
      </c>
      <c r="CN26" s="33" t="str">
        <f ca="true">+IF(OFFSET('Sanitation Data'!$C$32,0,10*ROW('Sanitation Data'!C20))="","",OFFSET('Sanitation Data'!$C$32,0,10*ROW('Sanitation Data'!C20)))</f>
        <v/>
      </c>
      <c r="CO26" s="33" t="str">
        <f ca="true">+IF(OFFSET('Sanitation Data'!$C$33,0,10*ROW('Sanitation Data'!C20))="","",OFFSET('Sanitation Data'!$C$33,0,10*ROW('Sanitation Data'!C20)))</f>
        <v/>
      </c>
      <c r="CP26" s="33" t="str">
        <f ca="true">+IF(OFFSET('Sanitation Data'!$D$29,0,10*ROW('Sanitation Data'!D20))="","",OFFSET('Sanitation Data'!$D$29,0,10*ROW('Sanitation Data'!D20)))</f>
        <v/>
      </c>
      <c r="CQ26" s="33" t="str">
        <f ca="true">+IF(OFFSET('Sanitation Data'!$D$30,0,10*ROW('Sanitation Data'!D20))="","",OFFSET('Sanitation Data'!$D$30,0,10*ROW('Sanitation Data'!D20)))</f>
        <v/>
      </c>
      <c r="CR26" s="33" t="str">
        <f ca="true">+IF(OFFSET('Sanitation Data'!$D$31,0,10*ROW('Sanitation Data'!D20))="","",OFFSET('Sanitation Data'!$D$31,0,10*ROW('Sanitation Data'!D20)))</f>
        <v/>
      </c>
      <c r="CS26" s="33" t="str">
        <f ca="true">+IF(OFFSET('Sanitation Data'!$D$32,0,10*ROW('Sanitation Data'!D20))="","",OFFSET('Sanitation Data'!$D$32,0,10*ROW('Sanitation Data'!D20)))</f>
        <v/>
      </c>
      <c r="CT26" s="33" t="str">
        <f ca="true">+IF(OFFSET('Sanitation Data'!$D$33,0,10*ROW('Sanitation Data'!D20))="","",OFFSET('Sanitation Data'!$D$33,0,10*ROW('Sanitation Data'!D20)))</f>
        <v/>
      </c>
      <c r="CU26" s="33" t="str">
        <f ca="true">+IF(OFFSET('Sanitation Data'!$E$29,0,10*ROW('Sanitation Data'!E20))="","",OFFSET('Sanitation Data'!$E$29,0,10*ROW('Sanitation Data'!E20)))</f>
        <v/>
      </c>
      <c r="CV26" s="33" t="str">
        <f ca="true">+IF(OFFSET('Sanitation Data'!$E$30,0,10*ROW('Sanitation Data'!E20))="","",OFFSET('Sanitation Data'!$E$30,0,10*ROW('Sanitation Data'!E20)))</f>
        <v/>
      </c>
      <c r="CW26" s="33" t="str">
        <f ca="true">+IF(OFFSET('Sanitation Data'!$E$31,0,10*ROW('Sanitation Data'!E20))="","",OFFSET('Sanitation Data'!$E$31,0,10*ROW('Sanitation Data'!E20)))</f>
        <v/>
      </c>
      <c r="CX26" s="33" t="str">
        <f ca="true">+IF(OFFSET('Sanitation Data'!$E$32,0,10*ROW('Sanitation Data'!E20))="","",OFFSET('Sanitation Data'!$E$32,0,10*ROW('Sanitation Data'!E20)))</f>
        <v/>
      </c>
      <c r="CY26" s="33" t="str">
        <f ca="true">+IF(OFFSET('Sanitation Data'!$E$33,0,10*ROW('Sanitation Data'!E20))="","",OFFSET('Sanitation Data'!$E$33,0,10*ROW('Sanitation Data'!E20)))</f>
        <v/>
      </c>
      <c r="CZ26" s="33" t="str">
        <f ca="true">+IF(OFFSET('Sanitation Data'!$F$29,0,10*ROW('Sanitation Data'!F20))="","",OFFSET('Sanitation Data'!$F$29,0,10*ROW('Sanitation Data'!F20)))</f>
        <v/>
      </c>
      <c r="DA26" s="33" t="str">
        <f ca="true">+IF(OFFSET('Sanitation Data'!$F$30,0,10*ROW('Sanitation Data'!F20))="","",OFFSET('Sanitation Data'!$F$30,0,10*ROW('Sanitation Data'!F20)))</f>
        <v/>
      </c>
      <c r="DB26" s="33" t="str">
        <f ca="true">+IF(OFFSET('Sanitation Data'!$F$31,0,10*ROW('Sanitation Data'!F20))="","",OFFSET('Sanitation Data'!$F$31,0,10*ROW('Sanitation Data'!F20)))</f>
        <v/>
      </c>
      <c r="DC26" s="33" t="str">
        <f ca="true">+IF(OFFSET('Sanitation Data'!$F$32,0,10*ROW('Sanitation Data'!F20))="","",OFFSET('Sanitation Data'!$F$32,0,10*ROW('Sanitation Data'!F20)))</f>
        <v/>
      </c>
      <c r="DD26" s="33" t="str">
        <f ca="true">+IF(OFFSET('Sanitation Data'!$F$33,0,10*ROW('Sanitation Data'!F20))="","",OFFSET('Sanitation Data'!$F$33,0,10*ROW('Sanitation Data'!F20)))</f>
        <v/>
      </c>
      <c r="DE26" s="33" t="str">
        <f ca="true">+IF(OFFSET('Sanitation Data'!$G$29,0,10*ROW('Sanitation Data'!G20))="","",OFFSET('Sanitation Data'!$G$29,0,10*ROW('Sanitation Data'!G20)))</f>
        <v/>
      </c>
      <c r="DF26" s="33" t="str">
        <f ca="true">+IF(OFFSET('Sanitation Data'!$G$30,0,10*ROW('Sanitation Data'!G20))="","",OFFSET('Sanitation Data'!$G$30,0,10*ROW('Sanitation Data'!G20)))</f>
        <v/>
      </c>
      <c r="DG26" s="33" t="str">
        <f ca="true">+IF(OFFSET('Sanitation Data'!$G$31,0,10*ROW('Sanitation Data'!G20))="","",OFFSET('Sanitation Data'!$G$31,0,10*ROW('Sanitation Data'!G20)))</f>
        <v/>
      </c>
      <c r="DH26" s="33" t="str">
        <f ca="true">+IF(OFFSET('Sanitation Data'!$G$32,0,10*ROW('Sanitation Data'!G20))="","",OFFSET('Sanitation Data'!$G$32,0,10*ROW('Sanitation Data'!G20)))</f>
        <v/>
      </c>
      <c r="DI26" s="33" t="str">
        <f ca="true">+IF(OFFSET('Sanitation Data'!$G$33,0,10*ROW('Sanitation Data'!G20))="","",OFFSET('Sanitation Data'!$G$33,0,10*ROW('Sanitation Data'!G20)))</f>
        <v/>
      </c>
      <c r="DJ26" s="33" t="str">
        <f ca="true">+IF(OFFSET('Sanitation Data'!$H$29,0,10*ROW('Sanitation Data'!H20))="","",OFFSET('Sanitation Data'!$H$29,0,10*ROW('Sanitation Data'!H20)))</f>
        <v/>
      </c>
      <c r="DK26" s="33" t="str">
        <f ca="true">+IF(OFFSET('Sanitation Data'!$H$30,0,10*ROW('Sanitation Data'!H20))="","",OFFSET('Sanitation Data'!$H$30,0,10*ROW('Sanitation Data'!H20)))</f>
        <v/>
      </c>
      <c r="DL26" s="33" t="str">
        <f ca="true">+IF(OFFSET('Sanitation Data'!$H$31,0,10*ROW('Sanitation Data'!H20))="","",OFFSET('Sanitation Data'!$H$31,0,10*ROW('Sanitation Data'!H20)))</f>
        <v/>
      </c>
      <c r="DM26" s="33" t="str">
        <f ca="true">+IF(OFFSET('Sanitation Data'!$H$32,0,10*ROW('Sanitation Data'!H20))="","",OFFSET('Sanitation Data'!$H$32,0,10*ROW('Sanitation Data'!H20)))</f>
        <v/>
      </c>
      <c r="DN26" s="33" t="str">
        <f ca="true">+IF(OFFSET('Sanitation Data'!$H$33,0,10*ROW('Sanitation Data'!H20))="","",OFFSET('Sanitation Data'!$H$33,0,10*ROW('Sanitation Data'!H20)))</f>
        <v/>
      </c>
      <c r="DO26" s="33" t="str">
        <f ca="true">+IF(OFFSET('Hygiene Data'!$C$12,0,10*ROW('Hygiene Data'!C20))="","",OFFSET('Hygiene Data'!$C$12,0,10*ROW('Hygiene Data'!C20)))</f>
        <v/>
      </c>
      <c r="DP26" s="33" t="str">
        <f ca="true">+IF(OFFSET('Hygiene Data'!$C$13,0,10*ROW('Hygiene Data'!C20))="","",OFFSET('Hygiene Data'!$C$13,0,10*ROW('Hygiene Data'!C20)))</f>
        <v/>
      </c>
      <c r="DQ26" s="33" t="str">
        <f ca="true">+IF(OFFSET('Hygiene Data'!$C$14,0,10*ROW('Hygiene Data'!C20))="","",OFFSET('Hygiene Data'!$C$14,0,10*ROW('Hygiene Data'!C20)))</f>
        <v/>
      </c>
      <c r="DR26" s="33" t="str">
        <f ca="true">+IF(OFFSET('Hygiene Data'!$D$12,0,10*ROW('Hygiene Data'!D20))="","",OFFSET('Hygiene Data'!$D$12,0,10*ROW('Hygiene Data'!D20)))</f>
        <v/>
      </c>
      <c r="DS26" s="33" t="str">
        <f ca="true">+IF(OFFSET('Hygiene Data'!$D$13,0,10*ROW('Hygiene Data'!D20))="","",OFFSET('Hygiene Data'!$D$13,0,10*ROW('Hygiene Data'!D20)))</f>
        <v/>
      </c>
      <c r="DT26" s="33" t="str">
        <f ca="true">+IF(OFFSET('Hygiene Data'!$D$14,0,10*ROW('Hygiene Data'!D20))="","",OFFSET('Hygiene Data'!$D$14,0,10*ROW('Hygiene Data'!D20)))</f>
        <v/>
      </c>
      <c r="DU26" s="33" t="str">
        <f ca="true">+IF(OFFSET('Hygiene Data'!$E$12,0,10*ROW('Hygiene Data'!E20))="","",OFFSET('Hygiene Data'!$E$12,0,10*ROW('Hygiene Data'!E20)))</f>
        <v/>
      </c>
      <c r="DV26" s="33" t="str">
        <f ca="true">+IF(OFFSET('Hygiene Data'!$E$13,0,10*ROW('Hygiene Data'!E20))="","",OFFSET('Hygiene Data'!$E$13,0,10*ROW('Hygiene Data'!E20)))</f>
        <v/>
      </c>
      <c r="DW26" s="33" t="str">
        <f ca="true">+IF(OFFSET('Hygiene Data'!$E$14,0,10*ROW('Hygiene Data'!E20))="","",OFFSET('Hygiene Data'!$E$14,0,10*ROW('Hygiene Data'!E20)))</f>
        <v/>
      </c>
      <c r="DX26" s="33" t="str">
        <f ca="true">+IF(OFFSET('Hygiene Data'!$F$12,0,10*ROW('Hygiene Data'!F20))="","",OFFSET('Hygiene Data'!$F$12,0,10*ROW('Hygiene Data'!F20)))</f>
        <v/>
      </c>
      <c r="DY26" s="33" t="str">
        <f ca="true">+IF(OFFSET('Hygiene Data'!$F$13,0,10*ROW('Hygiene Data'!F20))="","",OFFSET('Hygiene Data'!$F$13,0,10*ROW('Hygiene Data'!F20)))</f>
        <v/>
      </c>
      <c r="DZ26" s="33" t="str">
        <f ca="true">+IF(OFFSET('Hygiene Data'!$F$14,0,10*ROW('Hygiene Data'!F20))="","",OFFSET('Hygiene Data'!$F$14,0,10*ROW('Hygiene Data'!F20)))</f>
        <v/>
      </c>
      <c r="EA26" s="33" t="str">
        <f ca="true">+IF(OFFSET('Hygiene Data'!$G$12,0,10*ROW('Hygiene Data'!G20))="","",OFFSET('Hygiene Data'!$G$12,0,10*ROW('Hygiene Data'!G20)))</f>
        <v/>
      </c>
      <c r="EB26" s="33" t="str">
        <f ca="true">+IF(OFFSET('Hygiene Data'!$G$13,0,10*ROW('Hygiene Data'!G20))="","",OFFSET('Hygiene Data'!$G$13,0,10*ROW('Hygiene Data'!G20)))</f>
        <v/>
      </c>
      <c r="EC26" s="33" t="str">
        <f ca="true">+IF(OFFSET('Hygiene Data'!$G$14,0,10*ROW('Hygiene Data'!G20))="","",OFFSET('Hygiene Data'!$G$14,0,10*ROW('Hygiene Data'!G20)))</f>
        <v/>
      </c>
      <c r="ED26" s="33" t="str">
        <f ca="true">+IF(OFFSET('Hygiene Data'!$H$12,0,10*ROW('Hygiene Data'!H20))="","",OFFSET('Hygiene Data'!$H$12,0,10*ROW('Hygiene Data'!H20)))</f>
        <v/>
      </c>
      <c r="EE26" s="33" t="str">
        <f ca="true">+IF(OFFSET('Hygiene Data'!$H$13,0,10*ROW('Hygiene Data'!H20))="","",OFFSET('Hygiene Data'!$H$13,0,10*ROW('Hygiene Data'!H20)))</f>
        <v/>
      </c>
      <c r="EF26" s="33" t="str">
        <f ca="true">+IF(OFFSET('Hygiene Data'!$H$14,0,10*ROW('Hygiene Data'!H20))="","",OFFSET('Hygiene Data'!$H$14,0,10*ROW('Hygiene Data'!H20)))</f>
        <v/>
      </c>
    </row>
    <row r="27" x14ac:dyDescent="0.2">
      <c r="A27" s="56" t="str">
        <f ca="true">+IF(OFFSET('Water Data'!$B$1,0,10*ROW('Water Data'!B21))="","",OFFSET('Water Data'!$B$1,0,10*ROW('Water Data'!B21)))</f>
        <v/>
      </c>
      <c r="B27" s="56" t="str">
        <f ca="true">+IF(OFFSET('Water Data'!$A$3,0,10*ROW('Water Data'!A21))="","",OFFSET('Water Data'!$A$3,0,10*ROW('Water Data'!A21)))</f>
        <v/>
      </c>
      <c r="C27" s="56" t="str">
        <f ca="true">+IF(OFFSET('Water Data'!$C$3,0,10*ROW('Water Data'!C21))="","",OFFSET('Water Data'!$C$3,0,10*ROW('Water Data'!C21)))</f>
        <v/>
      </c>
      <c r="D27" s="244"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4"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4"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4"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4"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4"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4"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4"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4"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4"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4"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4"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4"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4"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4"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4"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4"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4"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5"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5"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5"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5"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5"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5"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5"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5"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5"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5"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5"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5"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5"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5"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5"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5"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5"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5"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5"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5"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5"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5"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5"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5"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5"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5"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5"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5"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5"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5"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6"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6"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6"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6"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6"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6"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6"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6"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6"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6"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6"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6"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6"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6"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6"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6"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6"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6"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3" t="str">
        <f ca="true">+IF(OFFSET('Water Data'!$C$28,0,10*ROW('Water Data'!C21))="","",OFFSET('Water Data'!$C$28,0,10*ROW('Water Data'!C21)))</f>
        <v/>
      </c>
      <c r="BT27" s="33" t="str">
        <f ca="true">+IF(OFFSET('Water Data'!$C$29,0,10*ROW('Water Data'!C21))="","",OFFSET('Water Data'!$C$29,0,10*ROW('Water Data'!C21)))</f>
        <v/>
      </c>
      <c r="BU27" s="33" t="str">
        <f ca="true">+IF(OFFSET('Water Data'!$C$30,0,10*ROW('Water Data'!C21))="","",OFFSET('Water Data'!$C$30,0,10*ROW('Water Data'!C21)))</f>
        <v/>
      </c>
      <c r="BV27" s="33" t="str">
        <f ca="true">+IF(OFFSET('Water Data'!$D$28,0,10*ROW('Water Data'!D21))="","",OFFSET('Water Data'!$D$28,0,10*ROW('Water Data'!D21)))</f>
        <v/>
      </c>
      <c r="BW27" s="33" t="str">
        <f ca="true">+IF(OFFSET('Water Data'!$D$29,0,10*ROW('Water Data'!D21))="","",OFFSET('Water Data'!$D$29,0,10*ROW('Water Data'!D21)))</f>
        <v/>
      </c>
      <c r="BX27" s="33" t="str">
        <f ca="true">+IF(OFFSET('Water Data'!$D$30,0,10*ROW('Water Data'!D21))="","",OFFSET('Water Data'!$D$30,0,10*ROW('Water Data'!D21)))</f>
        <v/>
      </c>
      <c r="BY27" s="33" t="str">
        <f ca="true">+IF(OFFSET('Water Data'!$E$28,0,10*ROW('Water Data'!E21))="","",OFFSET('Water Data'!$E$28,0,10*ROW('Water Data'!E21)))</f>
        <v/>
      </c>
      <c r="BZ27" s="33" t="str">
        <f ca="true">+IF(OFFSET('Water Data'!$E$29,0,10*ROW('Water Data'!E21))="","",OFFSET('Water Data'!$E$29,0,10*ROW('Water Data'!E21)))</f>
        <v/>
      </c>
      <c r="CA27" s="33" t="str">
        <f ca="true">+IF(OFFSET('Water Data'!$E$30,0,10*ROW('Water Data'!E21))="","",OFFSET('Water Data'!$E$30,0,10*ROW('Water Data'!E21)))</f>
        <v/>
      </c>
      <c r="CB27" s="33" t="str">
        <f ca="true">+IF(OFFSET('Water Data'!$F$28,0,10*ROW('Water Data'!F21))="","",OFFSET('Water Data'!$F$28,0,10*ROW('Water Data'!F21)))</f>
        <v/>
      </c>
      <c r="CC27" s="33" t="str">
        <f ca="true">+IF(OFFSET('Water Data'!$F$29,0,10*ROW('Water Data'!F21))="","",OFFSET('Water Data'!$F$29,0,10*ROW('Water Data'!F21)))</f>
        <v/>
      </c>
      <c r="CD27" s="33" t="str">
        <f ca="true">+IF(OFFSET('Water Data'!$F$30,0,10*ROW('Water Data'!F21))="","",OFFSET('Water Data'!$F$30,0,10*ROW('Water Data'!F21)))</f>
        <v/>
      </c>
      <c r="CE27" s="33" t="str">
        <f ca="true">+IF(OFFSET('Water Data'!$G$28,0,10*ROW('Water Data'!G21))="","",OFFSET('Water Data'!$G$28,0,10*ROW('Water Data'!G21)))</f>
        <v/>
      </c>
      <c r="CF27" s="33" t="str">
        <f ca="true">+IF(OFFSET('Water Data'!$G$29,0,10*ROW('Water Data'!G21))="","",OFFSET('Water Data'!$G$29,0,10*ROW('Water Data'!G21)))</f>
        <v/>
      </c>
      <c r="CG27" s="33" t="str">
        <f ca="true">+IF(OFFSET('Water Data'!$G$30,0,10*ROW('Water Data'!G21))="","",OFFSET('Water Data'!$G$30,0,10*ROW('Water Data'!G21)))</f>
        <v/>
      </c>
      <c r="CH27" s="33" t="str">
        <f ca="true">+IF(OFFSET('Water Data'!$H$28,0,10*ROW('Water Data'!H21))="","",OFFSET('Water Data'!$H$28,0,10*ROW('Water Data'!H21)))</f>
        <v/>
      </c>
      <c r="CI27" s="33" t="str">
        <f ca="true">+IF(OFFSET('Water Data'!$H$29,0,10*ROW('Water Data'!H21))="","",OFFSET('Water Data'!$H$29,0,10*ROW('Water Data'!H21)))</f>
        <v/>
      </c>
      <c r="CJ27" s="33" t="str">
        <f ca="true">+IF(OFFSET('Water Data'!$H$30,0,10*ROW('Water Data'!H21))="","",OFFSET('Water Data'!$H$30,0,10*ROW('Water Data'!H21)))</f>
        <v/>
      </c>
      <c r="CK27" s="33" t="str">
        <f ca="true">+IF(OFFSET('Sanitation Data'!$C$29,0,10*ROW('Sanitation Data'!C21))="","",OFFSET('Sanitation Data'!$C$29,0,10*ROW('Sanitation Data'!C21)))</f>
        <v/>
      </c>
      <c r="CL27" s="33" t="str">
        <f ca="true">+IF(OFFSET('Sanitation Data'!$C$30,0,10*ROW('Sanitation Data'!C21))="","",OFFSET('Sanitation Data'!$C$30,0,10*ROW('Sanitation Data'!C21)))</f>
        <v/>
      </c>
      <c r="CM27" s="33" t="str">
        <f ca="true">+IF(OFFSET('Sanitation Data'!$C$31,0,10*ROW('Sanitation Data'!C21))="","",OFFSET('Sanitation Data'!$C$31,0,10*ROW('Sanitation Data'!C21)))</f>
        <v/>
      </c>
      <c r="CN27" s="33" t="str">
        <f ca="true">+IF(OFFSET('Sanitation Data'!$C$32,0,10*ROW('Sanitation Data'!C21))="","",OFFSET('Sanitation Data'!$C$32,0,10*ROW('Sanitation Data'!C21)))</f>
        <v/>
      </c>
      <c r="CO27" s="33" t="str">
        <f ca="true">+IF(OFFSET('Sanitation Data'!$C$33,0,10*ROW('Sanitation Data'!C21))="","",OFFSET('Sanitation Data'!$C$33,0,10*ROW('Sanitation Data'!C21)))</f>
        <v/>
      </c>
      <c r="CP27" s="33" t="str">
        <f ca="true">+IF(OFFSET('Sanitation Data'!$D$29,0,10*ROW('Sanitation Data'!D21))="","",OFFSET('Sanitation Data'!$D$29,0,10*ROW('Sanitation Data'!D21)))</f>
        <v/>
      </c>
      <c r="CQ27" s="33" t="str">
        <f ca="true">+IF(OFFSET('Sanitation Data'!$D$30,0,10*ROW('Sanitation Data'!D21))="","",OFFSET('Sanitation Data'!$D$30,0,10*ROW('Sanitation Data'!D21)))</f>
        <v/>
      </c>
      <c r="CR27" s="33" t="str">
        <f ca="true">+IF(OFFSET('Sanitation Data'!$D$31,0,10*ROW('Sanitation Data'!D21))="","",OFFSET('Sanitation Data'!$D$31,0,10*ROW('Sanitation Data'!D21)))</f>
        <v/>
      </c>
      <c r="CS27" s="33" t="str">
        <f ca="true">+IF(OFFSET('Sanitation Data'!$D$32,0,10*ROW('Sanitation Data'!D21))="","",OFFSET('Sanitation Data'!$D$32,0,10*ROW('Sanitation Data'!D21)))</f>
        <v/>
      </c>
      <c r="CT27" s="33" t="str">
        <f ca="true">+IF(OFFSET('Sanitation Data'!$D$33,0,10*ROW('Sanitation Data'!D21))="","",OFFSET('Sanitation Data'!$D$33,0,10*ROW('Sanitation Data'!D21)))</f>
        <v/>
      </c>
      <c r="CU27" s="33" t="str">
        <f ca="true">+IF(OFFSET('Sanitation Data'!$E$29,0,10*ROW('Sanitation Data'!E21))="","",OFFSET('Sanitation Data'!$E$29,0,10*ROW('Sanitation Data'!E21)))</f>
        <v/>
      </c>
      <c r="CV27" s="33" t="str">
        <f ca="true">+IF(OFFSET('Sanitation Data'!$E$30,0,10*ROW('Sanitation Data'!E21))="","",OFFSET('Sanitation Data'!$E$30,0,10*ROW('Sanitation Data'!E21)))</f>
        <v/>
      </c>
      <c r="CW27" s="33" t="str">
        <f ca="true">+IF(OFFSET('Sanitation Data'!$E$31,0,10*ROW('Sanitation Data'!E21))="","",OFFSET('Sanitation Data'!$E$31,0,10*ROW('Sanitation Data'!E21)))</f>
        <v/>
      </c>
      <c r="CX27" s="33" t="str">
        <f ca="true">+IF(OFFSET('Sanitation Data'!$E$32,0,10*ROW('Sanitation Data'!E21))="","",OFFSET('Sanitation Data'!$E$32,0,10*ROW('Sanitation Data'!E21)))</f>
        <v/>
      </c>
      <c r="CY27" s="33" t="str">
        <f ca="true">+IF(OFFSET('Sanitation Data'!$E$33,0,10*ROW('Sanitation Data'!E21))="","",OFFSET('Sanitation Data'!$E$33,0,10*ROW('Sanitation Data'!E21)))</f>
        <v/>
      </c>
      <c r="CZ27" s="33" t="str">
        <f ca="true">+IF(OFFSET('Sanitation Data'!$F$29,0,10*ROW('Sanitation Data'!F21))="","",OFFSET('Sanitation Data'!$F$29,0,10*ROW('Sanitation Data'!F21)))</f>
        <v/>
      </c>
      <c r="DA27" s="33" t="str">
        <f ca="true">+IF(OFFSET('Sanitation Data'!$F$30,0,10*ROW('Sanitation Data'!F21))="","",OFFSET('Sanitation Data'!$F$30,0,10*ROW('Sanitation Data'!F21)))</f>
        <v/>
      </c>
      <c r="DB27" s="33" t="str">
        <f ca="true">+IF(OFFSET('Sanitation Data'!$F$31,0,10*ROW('Sanitation Data'!F21))="","",OFFSET('Sanitation Data'!$F$31,0,10*ROW('Sanitation Data'!F21)))</f>
        <v/>
      </c>
      <c r="DC27" s="33" t="str">
        <f ca="true">+IF(OFFSET('Sanitation Data'!$F$32,0,10*ROW('Sanitation Data'!F21))="","",OFFSET('Sanitation Data'!$F$32,0,10*ROW('Sanitation Data'!F21)))</f>
        <v/>
      </c>
      <c r="DD27" s="33" t="str">
        <f ca="true">+IF(OFFSET('Sanitation Data'!$F$33,0,10*ROW('Sanitation Data'!F21))="","",OFFSET('Sanitation Data'!$F$33,0,10*ROW('Sanitation Data'!F21)))</f>
        <v/>
      </c>
      <c r="DE27" s="33" t="str">
        <f ca="true">+IF(OFFSET('Sanitation Data'!$G$29,0,10*ROW('Sanitation Data'!G21))="","",OFFSET('Sanitation Data'!$G$29,0,10*ROW('Sanitation Data'!G21)))</f>
        <v/>
      </c>
      <c r="DF27" s="33" t="str">
        <f ca="true">+IF(OFFSET('Sanitation Data'!$G$30,0,10*ROW('Sanitation Data'!G21))="","",OFFSET('Sanitation Data'!$G$30,0,10*ROW('Sanitation Data'!G21)))</f>
        <v/>
      </c>
      <c r="DG27" s="33" t="str">
        <f ca="true">+IF(OFFSET('Sanitation Data'!$G$31,0,10*ROW('Sanitation Data'!G21))="","",OFFSET('Sanitation Data'!$G$31,0,10*ROW('Sanitation Data'!G21)))</f>
        <v/>
      </c>
      <c r="DH27" s="33" t="str">
        <f ca="true">+IF(OFFSET('Sanitation Data'!$G$32,0,10*ROW('Sanitation Data'!G21))="","",OFFSET('Sanitation Data'!$G$32,0,10*ROW('Sanitation Data'!G21)))</f>
        <v/>
      </c>
      <c r="DI27" s="33" t="str">
        <f ca="true">+IF(OFFSET('Sanitation Data'!$G$33,0,10*ROW('Sanitation Data'!G21))="","",OFFSET('Sanitation Data'!$G$33,0,10*ROW('Sanitation Data'!G21)))</f>
        <v/>
      </c>
      <c r="DJ27" s="33" t="str">
        <f ca="true">+IF(OFFSET('Sanitation Data'!$H$29,0,10*ROW('Sanitation Data'!H21))="","",OFFSET('Sanitation Data'!$H$29,0,10*ROW('Sanitation Data'!H21)))</f>
        <v/>
      </c>
      <c r="DK27" s="33" t="str">
        <f ca="true">+IF(OFFSET('Sanitation Data'!$H$30,0,10*ROW('Sanitation Data'!H21))="","",OFFSET('Sanitation Data'!$H$30,0,10*ROW('Sanitation Data'!H21)))</f>
        <v/>
      </c>
      <c r="DL27" s="33" t="str">
        <f ca="true">+IF(OFFSET('Sanitation Data'!$H$31,0,10*ROW('Sanitation Data'!H21))="","",OFFSET('Sanitation Data'!$H$31,0,10*ROW('Sanitation Data'!H21)))</f>
        <v/>
      </c>
      <c r="DM27" s="33" t="str">
        <f ca="true">+IF(OFFSET('Sanitation Data'!$H$32,0,10*ROW('Sanitation Data'!H21))="","",OFFSET('Sanitation Data'!$H$32,0,10*ROW('Sanitation Data'!H21)))</f>
        <v/>
      </c>
      <c r="DN27" s="33" t="str">
        <f ca="true">+IF(OFFSET('Sanitation Data'!$H$33,0,10*ROW('Sanitation Data'!H21))="","",OFFSET('Sanitation Data'!$H$33,0,10*ROW('Sanitation Data'!H21)))</f>
        <v/>
      </c>
      <c r="DO27" s="33" t="str">
        <f ca="true">+IF(OFFSET('Hygiene Data'!$C$12,0,10*ROW('Hygiene Data'!C21))="","",OFFSET('Hygiene Data'!$C$12,0,10*ROW('Hygiene Data'!C21)))</f>
        <v/>
      </c>
      <c r="DP27" s="33" t="str">
        <f ca="true">+IF(OFFSET('Hygiene Data'!$C$13,0,10*ROW('Hygiene Data'!C21))="","",OFFSET('Hygiene Data'!$C$13,0,10*ROW('Hygiene Data'!C21)))</f>
        <v/>
      </c>
      <c r="DQ27" s="33" t="str">
        <f ca="true">+IF(OFFSET('Hygiene Data'!$C$14,0,10*ROW('Hygiene Data'!C21))="","",OFFSET('Hygiene Data'!$C$14,0,10*ROW('Hygiene Data'!C21)))</f>
        <v/>
      </c>
      <c r="DR27" s="33" t="str">
        <f ca="true">+IF(OFFSET('Hygiene Data'!$D$12,0,10*ROW('Hygiene Data'!D21))="","",OFFSET('Hygiene Data'!$D$12,0,10*ROW('Hygiene Data'!D21)))</f>
        <v/>
      </c>
      <c r="DS27" s="33" t="str">
        <f ca="true">+IF(OFFSET('Hygiene Data'!$D$13,0,10*ROW('Hygiene Data'!D21))="","",OFFSET('Hygiene Data'!$D$13,0,10*ROW('Hygiene Data'!D21)))</f>
        <v/>
      </c>
      <c r="DT27" s="33" t="str">
        <f ca="true">+IF(OFFSET('Hygiene Data'!$D$14,0,10*ROW('Hygiene Data'!D21))="","",OFFSET('Hygiene Data'!$D$14,0,10*ROW('Hygiene Data'!D21)))</f>
        <v/>
      </c>
      <c r="DU27" s="33" t="str">
        <f ca="true">+IF(OFFSET('Hygiene Data'!$E$12,0,10*ROW('Hygiene Data'!E21))="","",OFFSET('Hygiene Data'!$E$12,0,10*ROW('Hygiene Data'!E21)))</f>
        <v/>
      </c>
      <c r="DV27" s="33" t="str">
        <f ca="true">+IF(OFFSET('Hygiene Data'!$E$13,0,10*ROW('Hygiene Data'!E21))="","",OFFSET('Hygiene Data'!$E$13,0,10*ROW('Hygiene Data'!E21)))</f>
        <v/>
      </c>
      <c r="DW27" s="33" t="str">
        <f ca="true">+IF(OFFSET('Hygiene Data'!$E$14,0,10*ROW('Hygiene Data'!E21))="","",OFFSET('Hygiene Data'!$E$14,0,10*ROW('Hygiene Data'!E21)))</f>
        <v/>
      </c>
      <c r="DX27" s="33" t="str">
        <f ca="true">+IF(OFFSET('Hygiene Data'!$F$12,0,10*ROW('Hygiene Data'!F21))="","",OFFSET('Hygiene Data'!$F$12,0,10*ROW('Hygiene Data'!F21)))</f>
        <v/>
      </c>
      <c r="DY27" s="33" t="str">
        <f ca="true">+IF(OFFSET('Hygiene Data'!$F$13,0,10*ROW('Hygiene Data'!F21))="","",OFFSET('Hygiene Data'!$F$13,0,10*ROW('Hygiene Data'!F21)))</f>
        <v/>
      </c>
      <c r="DZ27" s="33" t="str">
        <f ca="true">+IF(OFFSET('Hygiene Data'!$F$14,0,10*ROW('Hygiene Data'!F21))="","",OFFSET('Hygiene Data'!$F$14,0,10*ROW('Hygiene Data'!F21)))</f>
        <v/>
      </c>
      <c r="EA27" s="33" t="str">
        <f ca="true">+IF(OFFSET('Hygiene Data'!$G$12,0,10*ROW('Hygiene Data'!G21))="","",OFFSET('Hygiene Data'!$G$12,0,10*ROW('Hygiene Data'!G21)))</f>
        <v/>
      </c>
      <c r="EB27" s="33" t="str">
        <f ca="true">+IF(OFFSET('Hygiene Data'!$G$13,0,10*ROW('Hygiene Data'!G21))="","",OFFSET('Hygiene Data'!$G$13,0,10*ROW('Hygiene Data'!G21)))</f>
        <v/>
      </c>
      <c r="EC27" s="33" t="str">
        <f ca="true">+IF(OFFSET('Hygiene Data'!$G$14,0,10*ROW('Hygiene Data'!G21))="","",OFFSET('Hygiene Data'!$G$14,0,10*ROW('Hygiene Data'!G21)))</f>
        <v/>
      </c>
      <c r="ED27" s="33" t="str">
        <f ca="true">+IF(OFFSET('Hygiene Data'!$H$12,0,10*ROW('Hygiene Data'!H21))="","",OFFSET('Hygiene Data'!$H$12,0,10*ROW('Hygiene Data'!H21)))</f>
        <v/>
      </c>
      <c r="EE27" s="33" t="str">
        <f ca="true">+IF(OFFSET('Hygiene Data'!$H$13,0,10*ROW('Hygiene Data'!H21))="","",OFFSET('Hygiene Data'!$H$13,0,10*ROW('Hygiene Data'!H21)))</f>
        <v/>
      </c>
      <c r="EF27" s="33" t="str">
        <f ca="true">+IF(OFFSET('Hygiene Data'!$H$14,0,10*ROW('Hygiene Data'!H21))="","",OFFSET('Hygiene Data'!$H$14,0,10*ROW('Hygiene Data'!H21)))</f>
        <v/>
      </c>
    </row>
    <row r="28" x14ac:dyDescent="0.2">
      <c r="A28" s="56" t="str">
        <f ca="true">+IF(OFFSET('Water Data'!$B$1,0,10*ROW('Water Data'!B22))="","",OFFSET('Water Data'!$B$1,0,10*ROW('Water Data'!B22)))</f>
        <v/>
      </c>
      <c r="B28" s="56" t="str">
        <f ca="true">+IF(OFFSET('Water Data'!$A$3,0,10*ROW('Water Data'!A22))="","",OFFSET('Water Data'!$A$3,0,10*ROW('Water Data'!A22)))</f>
        <v/>
      </c>
      <c r="C28" s="56" t="str">
        <f ca="true">+IF(OFFSET('Water Data'!$C$3,0,10*ROW('Water Data'!C22))="","",OFFSET('Water Data'!$C$3,0,10*ROW('Water Data'!C22)))</f>
        <v/>
      </c>
      <c r="D28" s="244"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4"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4"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4"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4"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4"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4"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4"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4"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4"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4"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4"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4"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4"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4"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4"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4"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4"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5"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5"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5"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5"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5"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5"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5"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5"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5"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5"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5"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5"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5"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5"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5"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5"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5"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5"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5"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5"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5"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5"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5"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5"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5"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5"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5"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5"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5"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5"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6"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6"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6"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6"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6"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6"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6"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6"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6"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6"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6"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6"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6"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6"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6"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6"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6"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6"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3" t="str">
        <f ca="true">+IF(OFFSET('Water Data'!$C$28,0,10*ROW('Water Data'!C22))="","",OFFSET('Water Data'!$C$28,0,10*ROW('Water Data'!C22)))</f>
        <v/>
      </c>
      <c r="BT28" s="33" t="str">
        <f ca="true">+IF(OFFSET('Water Data'!$C$29,0,10*ROW('Water Data'!C22))="","",OFFSET('Water Data'!$C$29,0,10*ROW('Water Data'!C22)))</f>
        <v/>
      </c>
      <c r="BU28" s="33" t="str">
        <f ca="true">+IF(OFFSET('Water Data'!$C$30,0,10*ROW('Water Data'!C22))="","",OFFSET('Water Data'!$C$30,0,10*ROW('Water Data'!C22)))</f>
        <v/>
      </c>
      <c r="BV28" s="33" t="str">
        <f ca="true">+IF(OFFSET('Water Data'!$D$28,0,10*ROW('Water Data'!D22))="","",OFFSET('Water Data'!$D$28,0,10*ROW('Water Data'!D22)))</f>
        <v/>
      </c>
      <c r="BW28" s="33" t="str">
        <f ca="true">+IF(OFFSET('Water Data'!$D$29,0,10*ROW('Water Data'!D22))="","",OFFSET('Water Data'!$D$29,0,10*ROW('Water Data'!D22)))</f>
        <v/>
      </c>
      <c r="BX28" s="33" t="str">
        <f ca="true">+IF(OFFSET('Water Data'!$D$30,0,10*ROW('Water Data'!D22))="","",OFFSET('Water Data'!$D$30,0,10*ROW('Water Data'!D22)))</f>
        <v/>
      </c>
      <c r="BY28" s="33" t="str">
        <f ca="true">+IF(OFFSET('Water Data'!$E$28,0,10*ROW('Water Data'!E22))="","",OFFSET('Water Data'!$E$28,0,10*ROW('Water Data'!E22)))</f>
        <v/>
      </c>
      <c r="BZ28" s="33" t="str">
        <f ca="true">+IF(OFFSET('Water Data'!$E$29,0,10*ROW('Water Data'!E22))="","",OFFSET('Water Data'!$E$29,0,10*ROW('Water Data'!E22)))</f>
        <v/>
      </c>
      <c r="CA28" s="33" t="str">
        <f ca="true">+IF(OFFSET('Water Data'!$E$30,0,10*ROW('Water Data'!E22))="","",OFFSET('Water Data'!$E$30,0,10*ROW('Water Data'!E22)))</f>
        <v/>
      </c>
      <c r="CB28" s="33" t="str">
        <f ca="true">+IF(OFFSET('Water Data'!$F$28,0,10*ROW('Water Data'!F22))="","",OFFSET('Water Data'!$F$28,0,10*ROW('Water Data'!F22)))</f>
        <v/>
      </c>
      <c r="CC28" s="33" t="str">
        <f ca="true">+IF(OFFSET('Water Data'!$F$29,0,10*ROW('Water Data'!F22))="","",OFFSET('Water Data'!$F$29,0,10*ROW('Water Data'!F22)))</f>
        <v/>
      </c>
      <c r="CD28" s="33" t="str">
        <f ca="true">+IF(OFFSET('Water Data'!$F$30,0,10*ROW('Water Data'!F22))="","",OFFSET('Water Data'!$F$30,0,10*ROW('Water Data'!F22)))</f>
        <v/>
      </c>
      <c r="CE28" s="33" t="str">
        <f ca="true">+IF(OFFSET('Water Data'!$G$28,0,10*ROW('Water Data'!G22))="","",OFFSET('Water Data'!$G$28,0,10*ROW('Water Data'!G22)))</f>
        <v/>
      </c>
      <c r="CF28" s="33" t="str">
        <f ca="true">+IF(OFFSET('Water Data'!$G$29,0,10*ROW('Water Data'!G22))="","",OFFSET('Water Data'!$G$29,0,10*ROW('Water Data'!G22)))</f>
        <v/>
      </c>
      <c r="CG28" s="33" t="str">
        <f ca="true">+IF(OFFSET('Water Data'!$G$30,0,10*ROW('Water Data'!G22))="","",OFFSET('Water Data'!$G$30,0,10*ROW('Water Data'!G22)))</f>
        <v/>
      </c>
      <c r="CH28" s="33" t="str">
        <f ca="true">+IF(OFFSET('Water Data'!$H$28,0,10*ROW('Water Data'!H22))="","",OFFSET('Water Data'!$H$28,0,10*ROW('Water Data'!H22)))</f>
        <v/>
      </c>
      <c r="CI28" s="33" t="str">
        <f ca="true">+IF(OFFSET('Water Data'!$H$29,0,10*ROW('Water Data'!H22))="","",OFFSET('Water Data'!$H$29,0,10*ROW('Water Data'!H22)))</f>
        <v/>
      </c>
      <c r="CJ28" s="33" t="str">
        <f ca="true">+IF(OFFSET('Water Data'!$H$30,0,10*ROW('Water Data'!H22))="","",OFFSET('Water Data'!$H$30,0,10*ROW('Water Data'!H22)))</f>
        <v/>
      </c>
      <c r="CK28" s="33" t="str">
        <f ca="true">+IF(OFFSET('Sanitation Data'!$C$29,0,10*ROW('Sanitation Data'!C22))="","",OFFSET('Sanitation Data'!$C$29,0,10*ROW('Sanitation Data'!C22)))</f>
        <v/>
      </c>
      <c r="CL28" s="33" t="str">
        <f ca="true">+IF(OFFSET('Sanitation Data'!$C$30,0,10*ROW('Sanitation Data'!C22))="","",OFFSET('Sanitation Data'!$C$30,0,10*ROW('Sanitation Data'!C22)))</f>
        <v/>
      </c>
      <c r="CM28" s="33" t="str">
        <f ca="true">+IF(OFFSET('Sanitation Data'!$C$31,0,10*ROW('Sanitation Data'!C22))="","",OFFSET('Sanitation Data'!$C$31,0,10*ROW('Sanitation Data'!C22)))</f>
        <v/>
      </c>
      <c r="CN28" s="33" t="str">
        <f ca="true">+IF(OFFSET('Sanitation Data'!$C$32,0,10*ROW('Sanitation Data'!C22))="","",OFFSET('Sanitation Data'!$C$32,0,10*ROW('Sanitation Data'!C22)))</f>
        <v/>
      </c>
      <c r="CO28" s="33" t="str">
        <f ca="true">+IF(OFFSET('Sanitation Data'!$C$33,0,10*ROW('Sanitation Data'!C22))="","",OFFSET('Sanitation Data'!$C$33,0,10*ROW('Sanitation Data'!C22)))</f>
        <v/>
      </c>
      <c r="CP28" s="33" t="str">
        <f ca="true">+IF(OFFSET('Sanitation Data'!$D$29,0,10*ROW('Sanitation Data'!D22))="","",OFFSET('Sanitation Data'!$D$29,0,10*ROW('Sanitation Data'!D22)))</f>
        <v/>
      </c>
      <c r="CQ28" s="33" t="str">
        <f ca="true">+IF(OFFSET('Sanitation Data'!$D$30,0,10*ROW('Sanitation Data'!D22))="","",OFFSET('Sanitation Data'!$D$30,0,10*ROW('Sanitation Data'!D22)))</f>
        <v/>
      </c>
      <c r="CR28" s="33" t="str">
        <f ca="true">+IF(OFFSET('Sanitation Data'!$D$31,0,10*ROW('Sanitation Data'!D22))="","",OFFSET('Sanitation Data'!$D$31,0,10*ROW('Sanitation Data'!D22)))</f>
        <v/>
      </c>
      <c r="CS28" s="33" t="str">
        <f ca="true">+IF(OFFSET('Sanitation Data'!$D$32,0,10*ROW('Sanitation Data'!D22))="","",OFFSET('Sanitation Data'!$D$32,0,10*ROW('Sanitation Data'!D22)))</f>
        <v/>
      </c>
      <c r="CT28" s="33" t="str">
        <f ca="true">+IF(OFFSET('Sanitation Data'!$D$33,0,10*ROW('Sanitation Data'!D22))="","",OFFSET('Sanitation Data'!$D$33,0,10*ROW('Sanitation Data'!D22)))</f>
        <v/>
      </c>
      <c r="CU28" s="33" t="str">
        <f ca="true">+IF(OFFSET('Sanitation Data'!$E$29,0,10*ROW('Sanitation Data'!E22))="","",OFFSET('Sanitation Data'!$E$29,0,10*ROW('Sanitation Data'!E22)))</f>
        <v/>
      </c>
      <c r="CV28" s="33" t="str">
        <f ca="true">+IF(OFFSET('Sanitation Data'!$E$30,0,10*ROW('Sanitation Data'!E22))="","",OFFSET('Sanitation Data'!$E$30,0,10*ROW('Sanitation Data'!E22)))</f>
        <v/>
      </c>
      <c r="CW28" s="33" t="str">
        <f ca="true">+IF(OFFSET('Sanitation Data'!$E$31,0,10*ROW('Sanitation Data'!E22))="","",OFFSET('Sanitation Data'!$E$31,0,10*ROW('Sanitation Data'!E22)))</f>
        <v/>
      </c>
      <c r="CX28" s="33" t="str">
        <f ca="true">+IF(OFFSET('Sanitation Data'!$E$32,0,10*ROW('Sanitation Data'!E22))="","",OFFSET('Sanitation Data'!$E$32,0,10*ROW('Sanitation Data'!E22)))</f>
        <v/>
      </c>
      <c r="CY28" s="33" t="str">
        <f ca="true">+IF(OFFSET('Sanitation Data'!$E$33,0,10*ROW('Sanitation Data'!E22))="","",OFFSET('Sanitation Data'!$E$33,0,10*ROW('Sanitation Data'!E22)))</f>
        <v/>
      </c>
      <c r="CZ28" s="33" t="str">
        <f ca="true">+IF(OFFSET('Sanitation Data'!$F$29,0,10*ROW('Sanitation Data'!F22))="","",OFFSET('Sanitation Data'!$F$29,0,10*ROW('Sanitation Data'!F22)))</f>
        <v/>
      </c>
      <c r="DA28" s="33" t="str">
        <f ca="true">+IF(OFFSET('Sanitation Data'!$F$30,0,10*ROW('Sanitation Data'!F22))="","",OFFSET('Sanitation Data'!$F$30,0,10*ROW('Sanitation Data'!F22)))</f>
        <v/>
      </c>
      <c r="DB28" s="33" t="str">
        <f ca="true">+IF(OFFSET('Sanitation Data'!$F$31,0,10*ROW('Sanitation Data'!F22))="","",OFFSET('Sanitation Data'!$F$31,0,10*ROW('Sanitation Data'!F22)))</f>
        <v/>
      </c>
      <c r="DC28" s="33" t="str">
        <f ca="true">+IF(OFFSET('Sanitation Data'!$F$32,0,10*ROW('Sanitation Data'!F22))="","",OFFSET('Sanitation Data'!$F$32,0,10*ROW('Sanitation Data'!F22)))</f>
        <v/>
      </c>
      <c r="DD28" s="33" t="str">
        <f ca="true">+IF(OFFSET('Sanitation Data'!$F$33,0,10*ROW('Sanitation Data'!F22))="","",OFFSET('Sanitation Data'!$F$33,0,10*ROW('Sanitation Data'!F22)))</f>
        <v/>
      </c>
      <c r="DE28" s="33" t="str">
        <f ca="true">+IF(OFFSET('Sanitation Data'!$G$29,0,10*ROW('Sanitation Data'!G22))="","",OFFSET('Sanitation Data'!$G$29,0,10*ROW('Sanitation Data'!G22)))</f>
        <v/>
      </c>
      <c r="DF28" s="33" t="str">
        <f ca="true">+IF(OFFSET('Sanitation Data'!$G$30,0,10*ROW('Sanitation Data'!G22))="","",OFFSET('Sanitation Data'!$G$30,0,10*ROW('Sanitation Data'!G22)))</f>
        <v/>
      </c>
      <c r="DG28" s="33" t="str">
        <f ca="true">+IF(OFFSET('Sanitation Data'!$G$31,0,10*ROW('Sanitation Data'!G22))="","",OFFSET('Sanitation Data'!$G$31,0,10*ROW('Sanitation Data'!G22)))</f>
        <v/>
      </c>
      <c r="DH28" s="33" t="str">
        <f ca="true">+IF(OFFSET('Sanitation Data'!$G$32,0,10*ROW('Sanitation Data'!G22))="","",OFFSET('Sanitation Data'!$G$32,0,10*ROW('Sanitation Data'!G22)))</f>
        <v/>
      </c>
      <c r="DI28" s="33" t="str">
        <f ca="true">+IF(OFFSET('Sanitation Data'!$G$33,0,10*ROW('Sanitation Data'!G22))="","",OFFSET('Sanitation Data'!$G$33,0,10*ROW('Sanitation Data'!G22)))</f>
        <v/>
      </c>
      <c r="DJ28" s="33" t="str">
        <f ca="true">+IF(OFFSET('Sanitation Data'!$H$29,0,10*ROW('Sanitation Data'!H22))="","",OFFSET('Sanitation Data'!$H$29,0,10*ROW('Sanitation Data'!H22)))</f>
        <v/>
      </c>
      <c r="DK28" s="33" t="str">
        <f ca="true">+IF(OFFSET('Sanitation Data'!$H$30,0,10*ROW('Sanitation Data'!H22))="","",OFFSET('Sanitation Data'!$H$30,0,10*ROW('Sanitation Data'!H22)))</f>
        <v/>
      </c>
      <c r="DL28" s="33" t="str">
        <f ca="true">+IF(OFFSET('Sanitation Data'!$H$31,0,10*ROW('Sanitation Data'!H22))="","",OFFSET('Sanitation Data'!$H$31,0,10*ROW('Sanitation Data'!H22)))</f>
        <v/>
      </c>
      <c r="DM28" s="33" t="str">
        <f ca="true">+IF(OFFSET('Sanitation Data'!$H$32,0,10*ROW('Sanitation Data'!H22))="","",OFFSET('Sanitation Data'!$H$32,0,10*ROW('Sanitation Data'!H22)))</f>
        <v/>
      </c>
      <c r="DN28" s="33" t="str">
        <f ca="true">+IF(OFFSET('Sanitation Data'!$H$33,0,10*ROW('Sanitation Data'!H22))="","",OFFSET('Sanitation Data'!$H$33,0,10*ROW('Sanitation Data'!H22)))</f>
        <v/>
      </c>
      <c r="DO28" s="33" t="str">
        <f ca="true">+IF(OFFSET('Hygiene Data'!$C$12,0,10*ROW('Hygiene Data'!C22))="","",OFFSET('Hygiene Data'!$C$12,0,10*ROW('Hygiene Data'!C22)))</f>
        <v/>
      </c>
      <c r="DP28" s="33" t="str">
        <f ca="true">+IF(OFFSET('Hygiene Data'!$C$13,0,10*ROW('Hygiene Data'!C22))="","",OFFSET('Hygiene Data'!$C$13,0,10*ROW('Hygiene Data'!C22)))</f>
        <v/>
      </c>
      <c r="DQ28" s="33" t="str">
        <f ca="true">+IF(OFFSET('Hygiene Data'!$C$14,0,10*ROW('Hygiene Data'!C22))="","",OFFSET('Hygiene Data'!$C$14,0,10*ROW('Hygiene Data'!C22)))</f>
        <v/>
      </c>
      <c r="DR28" s="33" t="str">
        <f ca="true">+IF(OFFSET('Hygiene Data'!$D$12,0,10*ROW('Hygiene Data'!D22))="","",OFFSET('Hygiene Data'!$D$12,0,10*ROW('Hygiene Data'!D22)))</f>
        <v/>
      </c>
      <c r="DS28" s="33" t="str">
        <f ca="true">+IF(OFFSET('Hygiene Data'!$D$13,0,10*ROW('Hygiene Data'!D22))="","",OFFSET('Hygiene Data'!$D$13,0,10*ROW('Hygiene Data'!D22)))</f>
        <v/>
      </c>
      <c r="DT28" s="33" t="str">
        <f ca="true">+IF(OFFSET('Hygiene Data'!$D$14,0,10*ROW('Hygiene Data'!D22))="","",OFFSET('Hygiene Data'!$D$14,0,10*ROW('Hygiene Data'!D22)))</f>
        <v/>
      </c>
      <c r="DU28" s="33" t="str">
        <f ca="true">+IF(OFFSET('Hygiene Data'!$E$12,0,10*ROW('Hygiene Data'!E22))="","",OFFSET('Hygiene Data'!$E$12,0,10*ROW('Hygiene Data'!E22)))</f>
        <v/>
      </c>
      <c r="DV28" s="33" t="str">
        <f ca="true">+IF(OFFSET('Hygiene Data'!$E$13,0,10*ROW('Hygiene Data'!E22))="","",OFFSET('Hygiene Data'!$E$13,0,10*ROW('Hygiene Data'!E22)))</f>
        <v/>
      </c>
      <c r="DW28" s="33" t="str">
        <f ca="true">+IF(OFFSET('Hygiene Data'!$E$14,0,10*ROW('Hygiene Data'!E22))="","",OFFSET('Hygiene Data'!$E$14,0,10*ROW('Hygiene Data'!E22)))</f>
        <v/>
      </c>
      <c r="DX28" s="33" t="str">
        <f ca="true">+IF(OFFSET('Hygiene Data'!$F$12,0,10*ROW('Hygiene Data'!F22))="","",OFFSET('Hygiene Data'!$F$12,0,10*ROW('Hygiene Data'!F22)))</f>
        <v/>
      </c>
      <c r="DY28" s="33" t="str">
        <f ca="true">+IF(OFFSET('Hygiene Data'!$F$13,0,10*ROW('Hygiene Data'!F22))="","",OFFSET('Hygiene Data'!$F$13,0,10*ROW('Hygiene Data'!F22)))</f>
        <v/>
      </c>
      <c r="DZ28" s="33" t="str">
        <f ca="true">+IF(OFFSET('Hygiene Data'!$F$14,0,10*ROW('Hygiene Data'!F22))="","",OFFSET('Hygiene Data'!$F$14,0,10*ROW('Hygiene Data'!F22)))</f>
        <v/>
      </c>
      <c r="EA28" s="33" t="str">
        <f ca="true">+IF(OFFSET('Hygiene Data'!$G$12,0,10*ROW('Hygiene Data'!G22))="","",OFFSET('Hygiene Data'!$G$12,0,10*ROW('Hygiene Data'!G22)))</f>
        <v/>
      </c>
      <c r="EB28" s="33" t="str">
        <f ca="true">+IF(OFFSET('Hygiene Data'!$G$13,0,10*ROW('Hygiene Data'!G22))="","",OFFSET('Hygiene Data'!$G$13,0,10*ROW('Hygiene Data'!G22)))</f>
        <v/>
      </c>
      <c r="EC28" s="33" t="str">
        <f ca="true">+IF(OFFSET('Hygiene Data'!$G$14,0,10*ROW('Hygiene Data'!G22))="","",OFFSET('Hygiene Data'!$G$14,0,10*ROW('Hygiene Data'!G22)))</f>
        <v/>
      </c>
      <c r="ED28" s="33" t="str">
        <f ca="true">+IF(OFFSET('Hygiene Data'!$H$12,0,10*ROW('Hygiene Data'!H22))="","",OFFSET('Hygiene Data'!$H$12,0,10*ROW('Hygiene Data'!H22)))</f>
        <v/>
      </c>
      <c r="EE28" s="33" t="str">
        <f ca="true">+IF(OFFSET('Hygiene Data'!$H$13,0,10*ROW('Hygiene Data'!H22))="","",OFFSET('Hygiene Data'!$H$13,0,10*ROW('Hygiene Data'!H22)))</f>
        <v/>
      </c>
      <c r="EF28" s="33" t="str">
        <f ca="true">+IF(OFFSET('Hygiene Data'!$H$14,0,10*ROW('Hygiene Data'!H22))="","",OFFSET('Hygiene Data'!$H$14,0,10*ROW('Hygiene Data'!H22)))</f>
        <v/>
      </c>
    </row>
    <row r="29" x14ac:dyDescent="0.2">
      <c r="A29" s="56" t="str">
        <f ca="true">+IF(OFFSET('Water Data'!$B$1,0,10*ROW('Water Data'!B23))="","",OFFSET('Water Data'!$B$1,0,10*ROW('Water Data'!B23)))</f>
        <v/>
      </c>
      <c r="B29" s="56" t="str">
        <f ca="true">+IF(OFFSET('Water Data'!$A$3,0,10*ROW('Water Data'!A23))="","",OFFSET('Water Data'!$A$3,0,10*ROW('Water Data'!A23)))</f>
        <v/>
      </c>
      <c r="C29" s="56" t="str">
        <f ca="true">+IF(OFFSET('Water Data'!$C$3,0,10*ROW('Water Data'!C23))="","",OFFSET('Water Data'!$C$3,0,10*ROW('Water Data'!C23)))</f>
        <v/>
      </c>
      <c r="D29" s="244"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4"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4"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4"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4"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4"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4"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4"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4"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4"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4"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4"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4"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4"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4"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4"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4"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4"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5"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5"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5"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5"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5"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5"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5"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5"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5"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5"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5"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5"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5"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5"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5"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5"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5"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5"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5"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5"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5"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5"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5"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5"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5"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5"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5"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5"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5"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5"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6"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6"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6"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6"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6"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6"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6"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6"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6"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6"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6"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6"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6"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6"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6"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6"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6"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6"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3" t="str">
        <f ca="true">+IF(OFFSET('Water Data'!$C$28,0,10*ROW('Water Data'!C23))="","",OFFSET('Water Data'!$C$28,0,10*ROW('Water Data'!C23)))</f>
        <v/>
      </c>
      <c r="BT29" s="33" t="str">
        <f ca="true">+IF(OFFSET('Water Data'!$C$29,0,10*ROW('Water Data'!C23))="","",OFFSET('Water Data'!$C$29,0,10*ROW('Water Data'!C23)))</f>
        <v/>
      </c>
      <c r="BU29" s="33" t="str">
        <f ca="true">+IF(OFFSET('Water Data'!$C$30,0,10*ROW('Water Data'!C23))="","",OFFSET('Water Data'!$C$30,0,10*ROW('Water Data'!C23)))</f>
        <v/>
      </c>
      <c r="BV29" s="33" t="str">
        <f ca="true">+IF(OFFSET('Water Data'!$D$28,0,10*ROW('Water Data'!D23))="","",OFFSET('Water Data'!$D$28,0,10*ROW('Water Data'!D23)))</f>
        <v/>
      </c>
      <c r="BW29" s="33" t="str">
        <f ca="true">+IF(OFFSET('Water Data'!$D$29,0,10*ROW('Water Data'!D23))="","",OFFSET('Water Data'!$D$29,0,10*ROW('Water Data'!D23)))</f>
        <v/>
      </c>
      <c r="BX29" s="33" t="str">
        <f ca="true">+IF(OFFSET('Water Data'!$D$30,0,10*ROW('Water Data'!D23))="","",OFFSET('Water Data'!$D$30,0,10*ROW('Water Data'!D23)))</f>
        <v/>
      </c>
      <c r="BY29" s="33" t="str">
        <f ca="true">+IF(OFFSET('Water Data'!$E$28,0,10*ROW('Water Data'!E23))="","",OFFSET('Water Data'!$E$28,0,10*ROW('Water Data'!E23)))</f>
        <v/>
      </c>
      <c r="BZ29" s="33" t="str">
        <f ca="true">+IF(OFFSET('Water Data'!$E$29,0,10*ROW('Water Data'!E23))="","",OFFSET('Water Data'!$E$29,0,10*ROW('Water Data'!E23)))</f>
        <v/>
      </c>
      <c r="CA29" s="33" t="str">
        <f ca="true">+IF(OFFSET('Water Data'!$E$30,0,10*ROW('Water Data'!E23))="","",OFFSET('Water Data'!$E$30,0,10*ROW('Water Data'!E23)))</f>
        <v/>
      </c>
      <c r="CB29" s="33" t="str">
        <f ca="true">+IF(OFFSET('Water Data'!$F$28,0,10*ROW('Water Data'!F23))="","",OFFSET('Water Data'!$F$28,0,10*ROW('Water Data'!F23)))</f>
        <v/>
      </c>
      <c r="CC29" s="33" t="str">
        <f ca="true">+IF(OFFSET('Water Data'!$F$29,0,10*ROW('Water Data'!F23))="","",OFFSET('Water Data'!$F$29,0,10*ROW('Water Data'!F23)))</f>
        <v/>
      </c>
      <c r="CD29" s="33" t="str">
        <f ca="true">+IF(OFFSET('Water Data'!$F$30,0,10*ROW('Water Data'!F23))="","",OFFSET('Water Data'!$F$30,0,10*ROW('Water Data'!F23)))</f>
        <v/>
      </c>
      <c r="CE29" s="33" t="str">
        <f ca="true">+IF(OFFSET('Water Data'!$G$28,0,10*ROW('Water Data'!G23))="","",OFFSET('Water Data'!$G$28,0,10*ROW('Water Data'!G23)))</f>
        <v/>
      </c>
      <c r="CF29" s="33" t="str">
        <f ca="true">+IF(OFFSET('Water Data'!$G$29,0,10*ROW('Water Data'!G23))="","",OFFSET('Water Data'!$G$29,0,10*ROW('Water Data'!G23)))</f>
        <v/>
      </c>
      <c r="CG29" s="33" t="str">
        <f ca="true">+IF(OFFSET('Water Data'!$G$30,0,10*ROW('Water Data'!G23))="","",OFFSET('Water Data'!$G$30,0,10*ROW('Water Data'!G23)))</f>
        <v/>
      </c>
      <c r="CH29" s="33" t="str">
        <f ca="true">+IF(OFFSET('Water Data'!$H$28,0,10*ROW('Water Data'!H23))="","",OFFSET('Water Data'!$H$28,0,10*ROW('Water Data'!H23)))</f>
        <v/>
      </c>
      <c r="CI29" s="33" t="str">
        <f ca="true">+IF(OFFSET('Water Data'!$H$29,0,10*ROW('Water Data'!H23))="","",OFFSET('Water Data'!$H$29,0,10*ROW('Water Data'!H23)))</f>
        <v/>
      </c>
      <c r="CJ29" s="33" t="str">
        <f ca="true">+IF(OFFSET('Water Data'!$H$30,0,10*ROW('Water Data'!H23))="","",OFFSET('Water Data'!$H$30,0,10*ROW('Water Data'!H23)))</f>
        <v/>
      </c>
      <c r="CK29" s="33" t="str">
        <f ca="true">+IF(OFFSET('Sanitation Data'!$C$29,0,10*ROW('Sanitation Data'!C23))="","",OFFSET('Sanitation Data'!$C$29,0,10*ROW('Sanitation Data'!C23)))</f>
        <v/>
      </c>
      <c r="CL29" s="33" t="str">
        <f ca="true">+IF(OFFSET('Sanitation Data'!$C$30,0,10*ROW('Sanitation Data'!C23))="","",OFFSET('Sanitation Data'!$C$30,0,10*ROW('Sanitation Data'!C23)))</f>
        <v/>
      </c>
      <c r="CM29" s="33" t="str">
        <f ca="true">+IF(OFFSET('Sanitation Data'!$C$31,0,10*ROW('Sanitation Data'!C23))="","",OFFSET('Sanitation Data'!$C$31,0,10*ROW('Sanitation Data'!C23)))</f>
        <v/>
      </c>
      <c r="CN29" s="33" t="str">
        <f ca="true">+IF(OFFSET('Sanitation Data'!$C$32,0,10*ROW('Sanitation Data'!C23))="","",OFFSET('Sanitation Data'!$C$32,0,10*ROW('Sanitation Data'!C23)))</f>
        <v/>
      </c>
      <c r="CO29" s="33" t="str">
        <f ca="true">+IF(OFFSET('Sanitation Data'!$C$33,0,10*ROW('Sanitation Data'!C23))="","",OFFSET('Sanitation Data'!$C$33,0,10*ROW('Sanitation Data'!C23)))</f>
        <v/>
      </c>
      <c r="CP29" s="33" t="str">
        <f ca="true">+IF(OFFSET('Sanitation Data'!$D$29,0,10*ROW('Sanitation Data'!D23))="","",OFFSET('Sanitation Data'!$D$29,0,10*ROW('Sanitation Data'!D23)))</f>
        <v/>
      </c>
      <c r="CQ29" s="33" t="str">
        <f ca="true">+IF(OFFSET('Sanitation Data'!$D$30,0,10*ROW('Sanitation Data'!D23))="","",OFFSET('Sanitation Data'!$D$30,0,10*ROW('Sanitation Data'!D23)))</f>
        <v/>
      </c>
      <c r="CR29" s="33" t="str">
        <f ca="true">+IF(OFFSET('Sanitation Data'!$D$31,0,10*ROW('Sanitation Data'!D23))="","",OFFSET('Sanitation Data'!$D$31,0,10*ROW('Sanitation Data'!D23)))</f>
        <v/>
      </c>
      <c r="CS29" s="33" t="str">
        <f ca="true">+IF(OFFSET('Sanitation Data'!$D$32,0,10*ROW('Sanitation Data'!D23))="","",OFFSET('Sanitation Data'!$D$32,0,10*ROW('Sanitation Data'!D23)))</f>
        <v/>
      </c>
      <c r="CT29" s="33" t="str">
        <f ca="true">+IF(OFFSET('Sanitation Data'!$D$33,0,10*ROW('Sanitation Data'!D23))="","",OFFSET('Sanitation Data'!$D$33,0,10*ROW('Sanitation Data'!D23)))</f>
        <v/>
      </c>
      <c r="CU29" s="33" t="str">
        <f ca="true">+IF(OFFSET('Sanitation Data'!$E$29,0,10*ROW('Sanitation Data'!E23))="","",OFFSET('Sanitation Data'!$E$29,0,10*ROW('Sanitation Data'!E23)))</f>
        <v/>
      </c>
      <c r="CV29" s="33" t="str">
        <f ca="true">+IF(OFFSET('Sanitation Data'!$E$30,0,10*ROW('Sanitation Data'!E23))="","",OFFSET('Sanitation Data'!$E$30,0,10*ROW('Sanitation Data'!E23)))</f>
        <v/>
      </c>
      <c r="CW29" s="33" t="str">
        <f ca="true">+IF(OFFSET('Sanitation Data'!$E$31,0,10*ROW('Sanitation Data'!E23))="","",OFFSET('Sanitation Data'!$E$31,0,10*ROW('Sanitation Data'!E23)))</f>
        <v/>
      </c>
      <c r="CX29" s="33" t="str">
        <f ca="true">+IF(OFFSET('Sanitation Data'!$E$32,0,10*ROW('Sanitation Data'!E23))="","",OFFSET('Sanitation Data'!$E$32,0,10*ROW('Sanitation Data'!E23)))</f>
        <v/>
      </c>
      <c r="CY29" s="33" t="str">
        <f ca="true">+IF(OFFSET('Sanitation Data'!$E$33,0,10*ROW('Sanitation Data'!E23))="","",OFFSET('Sanitation Data'!$E$33,0,10*ROW('Sanitation Data'!E23)))</f>
        <v/>
      </c>
      <c r="CZ29" s="33" t="str">
        <f ca="true">+IF(OFFSET('Sanitation Data'!$F$29,0,10*ROW('Sanitation Data'!F23))="","",OFFSET('Sanitation Data'!$F$29,0,10*ROW('Sanitation Data'!F23)))</f>
        <v/>
      </c>
      <c r="DA29" s="33" t="str">
        <f ca="true">+IF(OFFSET('Sanitation Data'!$F$30,0,10*ROW('Sanitation Data'!F23))="","",OFFSET('Sanitation Data'!$F$30,0,10*ROW('Sanitation Data'!F23)))</f>
        <v/>
      </c>
      <c r="DB29" s="33" t="str">
        <f ca="true">+IF(OFFSET('Sanitation Data'!$F$31,0,10*ROW('Sanitation Data'!F23))="","",OFFSET('Sanitation Data'!$F$31,0,10*ROW('Sanitation Data'!F23)))</f>
        <v/>
      </c>
      <c r="DC29" s="33" t="str">
        <f ca="true">+IF(OFFSET('Sanitation Data'!$F$32,0,10*ROW('Sanitation Data'!F23))="","",OFFSET('Sanitation Data'!$F$32,0,10*ROW('Sanitation Data'!F23)))</f>
        <v/>
      </c>
      <c r="DD29" s="33" t="str">
        <f ca="true">+IF(OFFSET('Sanitation Data'!$F$33,0,10*ROW('Sanitation Data'!F23))="","",OFFSET('Sanitation Data'!$F$33,0,10*ROW('Sanitation Data'!F23)))</f>
        <v/>
      </c>
      <c r="DE29" s="33" t="str">
        <f ca="true">+IF(OFFSET('Sanitation Data'!$G$29,0,10*ROW('Sanitation Data'!G23))="","",OFFSET('Sanitation Data'!$G$29,0,10*ROW('Sanitation Data'!G23)))</f>
        <v/>
      </c>
      <c r="DF29" s="33" t="str">
        <f ca="true">+IF(OFFSET('Sanitation Data'!$G$30,0,10*ROW('Sanitation Data'!G23))="","",OFFSET('Sanitation Data'!$G$30,0,10*ROW('Sanitation Data'!G23)))</f>
        <v/>
      </c>
      <c r="DG29" s="33" t="str">
        <f ca="true">+IF(OFFSET('Sanitation Data'!$G$31,0,10*ROW('Sanitation Data'!G23))="","",OFFSET('Sanitation Data'!$G$31,0,10*ROW('Sanitation Data'!G23)))</f>
        <v/>
      </c>
      <c r="DH29" s="33" t="str">
        <f ca="true">+IF(OFFSET('Sanitation Data'!$G$32,0,10*ROW('Sanitation Data'!G23))="","",OFFSET('Sanitation Data'!$G$32,0,10*ROW('Sanitation Data'!G23)))</f>
        <v/>
      </c>
      <c r="DI29" s="33" t="str">
        <f ca="true">+IF(OFFSET('Sanitation Data'!$G$33,0,10*ROW('Sanitation Data'!G23))="","",OFFSET('Sanitation Data'!$G$33,0,10*ROW('Sanitation Data'!G23)))</f>
        <v/>
      </c>
      <c r="DJ29" s="33" t="str">
        <f ca="true">+IF(OFFSET('Sanitation Data'!$H$29,0,10*ROW('Sanitation Data'!H23))="","",OFFSET('Sanitation Data'!$H$29,0,10*ROW('Sanitation Data'!H23)))</f>
        <v/>
      </c>
      <c r="DK29" s="33" t="str">
        <f ca="true">+IF(OFFSET('Sanitation Data'!$H$30,0,10*ROW('Sanitation Data'!H23))="","",OFFSET('Sanitation Data'!$H$30,0,10*ROW('Sanitation Data'!H23)))</f>
        <v/>
      </c>
      <c r="DL29" s="33" t="str">
        <f ca="true">+IF(OFFSET('Sanitation Data'!$H$31,0,10*ROW('Sanitation Data'!H23))="","",OFFSET('Sanitation Data'!$H$31,0,10*ROW('Sanitation Data'!H23)))</f>
        <v/>
      </c>
      <c r="DM29" s="33" t="str">
        <f ca="true">+IF(OFFSET('Sanitation Data'!$H$32,0,10*ROW('Sanitation Data'!H23))="","",OFFSET('Sanitation Data'!$H$32,0,10*ROW('Sanitation Data'!H23)))</f>
        <v/>
      </c>
      <c r="DN29" s="33" t="str">
        <f ca="true">+IF(OFFSET('Sanitation Data'!$H$33,0,10*ROW('Sanitation Data'!H23))="","",OFFSET('Sanitation Data'!$H$33,0,10*ROW('Sanitation Data'!H23)))</f>
        <v/>
      </c>
      <c r="DO29" s="33" t="str">
        <f ca="true">+IF(OFFSET('Hygiene Data'!$C$12,0,10*ROW('Hygiene Data'!C23))="","",OFFSET('Hygiene Data'!$C$12,0,10*ROW('Hygiene Data'!C23)))</f>
        <v/>
      </c>
      <c r="DP29" s="33" t="str">
        <f ca="true">+IF(OFFSET('Hygiene Data'!$C$13,0,10*ROW('Hygiene Data'!C23))="","",OFFSET('Hygiene Data'!$C$13,0,10*ROW('Hygiene Data'!C23)))</f>
        <v/>
      </c>
      <c r="DQ29" s="33" t="str">
        <f ca="true">+IF(OFFSET('Hygiene Data'!$C$14,0,10*ROW('Hygiene Data'!C23))="","",OFFSET('Hygiene Data'!$C$14,0,10*ROW('Hygiene Data'!C23)))</f>
        <v/>
      </c>
      <c r="DR29" s="33" t="str">
        <f ca="true">+IF(OFFSET('Hygiene Data'!$D$12,0,10*ROW('Hygiene Data'!D23))="","",OFFSET('Hygiene Data'!$D$12,0,10*ROW('Hygiene Data'!D23)))</f>
        <v/>
      </c>
      <c r="DS29" s="33" t="str">
        <f ca="true">+IF(OFFSET('Hygiene Data'!$D$13,0,10*ROW('Hygiene Data'!D23))="","",OFFSET('Hygiene Data'!$D$13,0,10*ROW('Hygiene Data'!D23)))</f>
        <v/>
      </c>
      <c r="DT29" s="33" t="str">
        <f ca="true">+IF(OFFSET('Hygiene Data'!$D$14,0,10*ROW('Hygiene Data'!D23))="","",OFFSET('Hygiene Data'!$D$14,0,10*ROW('Hygiene Data'!D23)))</f>
        <v/>
      </c>
      <c r="DU29" s="33" t="str">
        <f ca="true">+IF(OFFSET('Hygiene Data'!$E$12,0,10*ROW('Hygiene Data'!E23))="","",OFFSET('Hygiene Data'!$E$12,0,10*ROW('Hygiene Data'!E23)))</f>
        <v/>
      </c>
      <c r="DV29" s="33" t="str">
        <f ca="true">+IF(OFFSET('Hygiene Data'!$E$13,0,10*ROW('Hygiene Data'!E23))="","",OFFSET('Hygiene Data'!$E$13,0,10*ROW('Hygiene Data'!E23)))</f>
        <v/>
      </c>
      <c r="DW29" s="33" t="str">
        <f ca="true">+IF(OFFSET('Hygiene Data'!$E$14,0,10*ROW('Hygiene Data'!E23))="","",OFFSET('Hygiene Data'!$E$14,0,10*ROW('Hygiene Data'!E23)))</f>
        <v/>
      </c>
      <c r="DX29" s="33" t="str">
        <f ca="true">+IF(OFFSET('Hygiene Data'!$F$12,0,10*ROW('Hygiene Data'!F23))="","",OFFSET('Hygiene Data'!$F$12,0,10*ROW('Hygiene Data'!F23)))</f>
        <v/>
      </c>
      <c r="DY29" s="33" t="str">
        <f ca="true">+IF(OFFSET('Hygiene Data'!$F$13,0,10*ROW('Hygiene Data'!F23))="","",OFFSET('Hygiene Data'!$F$13,0,10*ROW('Hygiene Data'!F23)))</f>
        <v/>
      </c>
      <c r="DZ29" s="33" t="str">
        <f ca="true">+IF(OFFSET('Hygiene Data'!$F$14,0,10*ROW('Hygiene Data'!F23))="","",OFFSET('Hygiene Data'!$F$14,0,10*ROW('Hygiene Data'!F23)))</f>
        <v/>
      </c>
      <c r="EA29" s="33" t="str">
        <f ca="true">+IF(OFFSET('Hygiene Data'!$G$12,0,10*ROW('Hygiene Data'!G23))="","",OFFSET('Hygiene Data'!$G$12,0,10*ROW('Hygiene Data'!G23)))</f>
        <v/>
      </c>
      <c r="EB29" s="33" t="str">
        <f ca="true">+IF(OFFSET('Hygiene Data'!$G$13,0,10*ROW('Hygiene Data'!G23))="","",OFFSET('Hygiene Data'!$G$13,0,10*ROW('Hygiene Data'!G23)))</f>
        <v/>
      </c>
      <c r="EC29" s="33" t="str">
        <f ca="true">+IF(OFFSET('Hygiene Data'!$G$14,0,10*ROW('Hygiene Data'!G23))="","",OFFSET('Hygiene Data'!$G$14,0,10*ROW('Hygiene Data'!G23)))</f>
        <v/>
      </c>
      <c r="ED29" s="33" t="str">
        <f ca="true">+IF(OFFSET('Hygiene Data'!$H$12,0,10*ROW('Hygiene Data'!H23))="","",OFFSET('Hygiene Data'!$H$12,0,10*ROW('Hygiene Data'!H23)))</f>
        <v/>
      </c>
      <c r="EE29" s="33" t="str">
        <f ca="true">+IF(OFFSET('Hygiene Data'!$H$13,0,10*ROW('Hygiene Data'!H23))="","",OFFSET('Hygiene Data'!$H$13,0,10*ROW('Hygiene Data'!H23)))</f>
        <v/>
      </c>
      <c r="EF29" s="33" t="str">
        <f ca="true">+IF(OFFSET('Hygiene Data'!$H$14,0,10*ROW('Hygiene Data'!H23))="","",OFFSET('Hygiene Data'!$H$14,0,10*ROW('Hygiene Data'!H23)))</f>
        <v/>
      </c>
    </row>
    <row r="30" x14ac:dyDescent="0.2">
      <c r="A30" s="56" t="str">
        <f ca="true">+IF(OFFSET('Water Data'!$B$1,0,10*ROW('Water Data'!B24))="","",OFFSET('Water Data'!$B$1,0,10*ROW('Water Data'!B24)))</f>
        <v/>
      </c>
      <c r="B30" s="56" t="str">
        <f ca="true">+IF(OFFSET('Water Data'!$A$3,0,10*ROW('Water Data'!A24))="","",OFFSET('Water Data'!$A$3,0,10*ROW('Water Data'!A24)))</f>
        <v/>
      </c>
      <c r="C30" s="56" t="str">
        <f ca="true">+IF(OFFSET('Water Data'!$C$3,0,10*ROW('Water Data'!C24))="","",OFFSET('Water Data'!$C$3,0,10*ROW('Water Data'!C24)))</f>
        <v/>
      </c>
      <c r="D30" s="244"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4"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4"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4"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4"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4"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4"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4"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4"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4"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4"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4"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4"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4"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4"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4"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4"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4"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5"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5"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5"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5"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5"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5"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5"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5"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5"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5"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5"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5"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5"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5"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5"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5"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5"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5"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5"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5"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5"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5"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5"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5"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5"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5"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5"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5"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5"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5"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6"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6"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6"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6"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6"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6"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6"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6"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6"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6"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6"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6"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6"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6"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6"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6"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6"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6"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3" t="str">
        <f ca="true">+IF(OFFSET('Water Data'!$C$28,0,10*ROW('Water Data'!C24))="","",OFFSET('Water Data'!$C$28,0,10*ROW('Water Data'!C24)))</f>
        <v/>
      </c>
      <c r="BT30" s="33" t="str">
        <f ca="true">+IF(OFFSET('Water Data'!$C$29,0,10*ROW('Water Data'!C24))="","",OFFSET('Water Data'!$C$29,0,10*ROW('Water Data'!C24)))</f>
        <v/>
      </c>
      <c r="BU30" s="33" t="str">
        <f ca="true">+IF(OFFSET('Water Data'!$C$30,0,10*ROW('Water Data'!C24))="","",OFFSET('Water Data'!$C$30,0,10*ROW('Water Data'!C24)))</f>
        <v/>
      </c>
      <c r="BV30" s="33" t="str">
        <f ca="true">+IF(OFFSET('Water Data'!$D$28,0,10*ROW('Water Data'!D24))="","",OFFSET('Water Data'!$D$28,0,10*ROW('Water Data'!D24)))</f>
        <v/>
      </c>
      <c r="BW30" s="33" t="str">
        <f ca="true">+IF(OFFSET('Water Data'!$D$29,0,10*ROW('Water Data'!D24))="","",OFFSET('Water Data'!$D$29,0,10*ROW('Water Data'!D24)))</f>
        <v/>
      </c>
      <c r="BX30" s="33" t="str">
        <f ca="true">+IF(OFFSET('Water Data'!$D$30,0,10*ROW('Water Data'!D24))="","",OFFSET('Water Data'!$D$30,0,10*ROW('Water Data'!D24)))</f>
        <v/>
      </c>
      <c r="BY30" s="33" t="str">
        <f ca="true">+IF(OFFSET('Water Data'!$E$28,0,10*ROW('Water Data'!E24))="","",OFFSET('Water Data'!$E$28,0,10*ROW('Water Data'!E24)))</f>
        <v/>
      </c>
      <c r="BZ30" s="33" t="str">
        <f ca="true">+IF(OFFSET('Water Data'!$E$29,0,10*ROW('Water Data'!E24))="","",OFFSET('Water Data'!$E$29,0,10*ROW('Water Data'!E24)))</f>
        <v/>
      </c>
      <c r="CA30" s="33" t="str">
        <f ca="true">+IF(OFFSET('Water Data'!$E$30,0,10*ROW('Water Data'!E24))="","",OFFSET('Water Data'!$E$30,0,10*ROW('Water Data'!E24)))</f>
        <v/>
      </c>
      <c r="CB30" s="33" t="str">
        <f ca="true">+IF(OFFSET('Water Data'!$F$28,0,10*ROW('Water Data'!F24))="","",OFFSET('Water Data'!$F$28,0,10*ROW('Water Data'!F24)))</f>
        <v/>
      </c>
      <c r="CC30" s="33" t="str">
        <f ca="true">+IF(OFFSET('Water Data'!$F$29,0,10*ROW('Water Data'!F24))="","",OFFSET('Water Data'!$F$29,0,10*ROW('Water Data'!F24)))</f>
        <v/>
      </c>
      <c r="CD30" s="33" t="str">
        <f ca="true">+IF(OFFSET('Water Data'!$F$30,0,10*ROW('Water Data'!F24))="","",OFFSET('Water Data'!$F$30,0,10*ROW('Water Data'!F24)))</f>
        <v/>
      </c>
      <c r="CE30" s="33" t="str">
        <f ca="true">+IF(OFFSET('Water Data'!$G$28,0,10*ROW('Water Data'!G24))="","",OFFSET('Water Data'!$G$28,0,10*ROW('Water Data'!G24)))</f>
        <v/>
      </c>
      <c r="CF30" s="33" t="str">
        <f ca="true">+IF(OFFSET('Water Data'!$G$29,0,10*ROW('Water Data'!G24))="","",OFFSET('Water Data'!$G$29,0,10*ROW('Water Data'!G24)))</f>
        <v/>
      </c>
      <c r="CG30" s="33" t="str">
        <f ca="true">+IF(OFFSET('Water Data'!$G$30,0,10*ROW('Water Data'!G24))="","",OFFSET('Water Data'!$G$30,0,10*ROW('Water Data'!G24)))</f>
        <v/>
      </c>
      <c r="CH30" s="33" t="str">
        <f ca="true">+IF(OFFSET('Water Data'!$H$28,0,10*ROW('Water Data'!H24))="","",OFFSET('Water Data'!$H$28,0,10*ROW('Water Data'!H24)))</f>
        <v/>
      </c>
      <c r="CI30" s="33" t="str">
        <f ca="true">+IF(OFFSET('Water Data'!$H$29,0,10*ROW('Water Data'!H24))="","",OFFSET('Water Data'!$H$29,0,10*ROW('Water Data'!H24)))</f>
        <v/>
      </c>
      <c r="CJ30" s="33" t="str">
        <f ca="true">+IF(OFFSET('Water Data'!$H$30,0,10*ROW('Water Data'!H24))="","",OFFSET('Water Data'!$H$30,0,10*ROW('Water Data'!H24)))</f>
        <v/>
      </c>
      <c r="CK30" s="33" t="str">
        <f ca="true">+IF(OFFSET('Sanitation Data'!$C$29,0,10*ROW('Sanitation Data'!C24))="","",OFFSET('Sanitation Data'!$C$29,0,10*ROW('Sanitation Data'!C24)))</f>
        <v/>
      </c>
      <c r="CL30" s="33" t="str">
        <f ca="true">+IF(OFFSET('Sanitation Data'!$C$30,0,10*ROW('Sanitation Data'!C24))="","",OFFSET('Sanitation Data'!$C$30,0,10*ROW('Sanitation Data'!C24)))</f>
        <v/>
      </c>
      <c r="CM30" s="33" t="str">
        <f ca="true">+IF(OFFSET('Sanitation Data'!$C$31,0,10*ROW('Sanitation Data'!C24))="","",OFFSET('Sanitation Data'!$C$31,0,10*ROW('Sanitation Data'!C24)))</f>
        <v/>
      </c>
      <c r="CN30" s="33" t="str">
        <f ca="true">+IF(OFFSET('Sanitation Data'!$C$32,0,10*ROW('Sanitation Data'!C24))="","",OFFSET('Sanitation Data'!$C$32,0,10*ROW('Sanitation Data'!C24)))</f>
        <v/>
      </c>
      <c r="CO30" s="33" t="str">
        <f ca="true">+IF(OFFSET('Sanitation Data'!$C$33,0,10*ROW('Sanitation Data'!C24))="","",OFFSET('Sanitation Data'!$C$33,0,10*ROW('Sanitation Data'!C24)))</f>
        <v/>
      </c>
      <c r="CP30" s="33" t="str">
        <f ca="true">+IF(OFFSET('Sanitation Data'!$D$29,0,10*ROW('Sanitation Data'!D24))="","",OFFSET('Sanitation Data'!$D$29,0,10*ROW('Sanitation Data'!D24)))</f>
        <v/>
      </c>
      <c r="CQ30" s="33" t="str">
        <f ca="true">+IF(OFFSET('Sanitation Data'!$D$30,0,10*ROW('Sanitation Data'!D24))="","",OFFSET('Sanitation Data'!$D$30,0,10*ROW('Sanitation Data'!D24)))</f>
        <v/>
      </c>
      <c r="CR30" s="33" t="str">
        <f ca="true">+IF(OFFSET('Sanitation Data'!$D$31,0,10*ROW('Sanitation Data'!D24))="","",OFFSET('Sanitation Data'!$D$31,0,10*ROW('Sanitation Data'!D24)))</f>
        <v/>
      </c>
      <c r="CS30" s="33" t="str">
        <f ca="true">+IF(OFFSET('Sanitation Data'!$D$32,0,10*ROW('Sanitation Data'!D24))="","",OFFSET('Sanitation Data'!$D$32,0,10*ROW('Sanitation Data'!D24)))</f>
        <v/>
      </c>
      <c r="CT30" s="33" t="str">
        <f ca="true">+IF(OFFSET('Sanitation Data'!$D$33,0,10*ROW('Sanitation Data'!D24))="","",OFFSET('Sanitation Data'!$D$33,0,10*ROW('Sanitation Data'!D24)))</f>
        <v/>
      </c>
      <c r="CU30" s="33" t="str">
        <f ca="true">+IF(OFFSET('Sanitation Data'!$E$29,0,10*ROW('Sanitation Data'!E24))="","",OFFSET('Sanitation Data'!$E$29,0,10*ROW('Sanitation Data'!E24)))</f>
        <v/>
      </c>
      <c r="CV30" s="33" t="str">
        <f ca="true">+IF(OFFSET('Sanitation Data'!$E$30,0,10*ROW('Sanitation Data'!E24))="","",OFFSET('Sanitation Data'!$E$30,0,10*ROW('Sanitation Data'!E24)))</f>
        <v/>
      </c>
      <c r="CW30" s="33" t="str">
        <f ca="true">+IF(OFFSET('Sanitation Data'!$E$31,0,10*ROW('Sanitation Data'!E24))="","",OFFSET('Sanitation Data'!$E$31,0,10*ROW('Sanitation Data'!E24)))</f>
        <v/>
      </c>
      <c r="CX30" s="33" t="str">
        <f ca="true">+IF(OFFSET('Sanitation Data'!$E$32,0,10*ROW('Sanitation Data'!E24))="","",OFFSET('Sanitation Data'!$E$32,0,10*ROW('Sanitation Data'!E24)))</f>
        <v/>
      </c>
      <c r="CY30" s="33" t="str">
        <f ca="true">+IF(OFFSET('Sanitation Data'!$E$33,0,10*ROW('Sanitation Data'!E24))="","",OFFSET('Sanitation Data'!$E$33,0,10*ROW('Sanitation Data'!E24)))</f>
        <v/>
      </c>
      <c r="CZ30" s="33" t="str">
        <f ca="true">+IF(OFFSET('Sanitation Data'!$F$29,0,10*ROW('Sanitation Data'!F24))="","",OFFSET('Sanitation Data'!$F$29,0,10*ROW('Sanitation Data'!F24)))</f>
        <v/>
      </c>
      <c r="DA30" s="33" t="str">
        <f ca="true">+IF(OFFSET('Sanitation Data'!$F$30,0,10*ROW('Sanitation Data'!F24))="","",OFFSET('Sanitation Data'!$F$30,0,10*ROW('Sanitation Data'!F24)))</f>
        <v/>
      </c>
      <c r="DB30" s="33" t="str">
        <f ca="true">+IF(OFFSET('Sanitation Data'!$F$31,0,10*ROW('Sanitation Data'!F24))="","",OFFSET('Sanitation Data'!$F$31,0,10*ROW('Sanitation Data'!F24)))</f>
        <v/>
      </c>
      <c r="DC30" s="33" t="str">
        <f ca="true">+IF(OFFSET('Sanitation Data'!$F$32,0,10*ROW('Sanitation Data'!F24))="","",OFFSET('Sanitation Data'!$F$32,0,10*ROW('Sanitation Data'!F24)))</f>
        <v/>
      </c>
      <c r="DD30" s="33" t="str">
        <f ca="true">+IF(OFFSET('Sanitation Data'!$F$33,0,10*ROW('Sanitation Data'!F24))="","",OFFSET('Sanitation Data'!$F$33,0,10*ROW('Sanitation Data'!F24)))</f>
        <v/>
      </c>
      <c r="DE30" s="33" t="str">
        <f ca="true">+IF(OFFSET('Sanitation Data'!$G$29,0,10*ROW('Sanitation Data'!G24))="","",OFFSET('Sanitation Data'!$G$29,0,10*ROW('Sanitation Data'!G24)))</f>
        <v/>
      </c>
      <c r="DF30" s="33" t="str">
        <f ca="true">+IF(OFFSET('Sanitation Data'!$G$30,0,10*ROW('Sanitation Data'!G24))="","",OFFSET('Sanitation Data'!$G$30,0,10*ROW('Sanitation Data'!G24)))</f>
        <v/>
      </c>
      <c r="DG30" s="33" t="str">
        <f ca="true">+IF(OFFSET('Sanitation Data'!$G$31,0,10*ROW('Sanitation Data'!G24))="","",OFFSET('Sanitation Data'!$G$31,0,10*ROW('Sanitation Data'!G24)))</f>
        <v/>
      </c>
      <c r="DH30" s="33" t="str">
        <f ca="true">+IF(OFFSET('Sanitation Data'!$G$32,0,10*ROW('Sanitation Data'!G24))="","",OFFSET('Sanitation Data'!$G$32,0,10*ROW('Sanitation Data'!G24)))</f>
        <v/>
      </c>
      <c r="DI30" s="33" t="str">
        <f ca="true">+IF(OFFSET('Sanitation Data'!$G$33,0,10*ROW('Sanitation Data'!G24))="","",OFFSET('Sanitation Data'!$G$33,0,10*ROW('Sanitation Data'!G24)))</f>
        <v/>
      </c>
      <c r="DJ30" s="33" t="str">
        <f ca="true">+IF(OFFSET('Sanitation Data'!$H$29,0,10*ROW('Sanitation Data'!H24))="","",OFFSET('Sanitation Data'!$H$29,0,10*ROW('Sanitation Data'!H24)))</f>
        <v/>
      </c>
      <c r="DK30" s="33" t="str">
        <f ca="true">+IF(OFFSET('Sanitation Data'!$H$30,0,10*ROW('Sanitation Data'!H24))="","",OFFSET('Sanitation Data'!$H$30,0,10*ROW('Sanitation Data'!H24)))</f>
        <v/>
      </c>
      <c r="DL30" s="33" t="str">
        <f ca="true">+IF(OFFSET('Sanitation Data'!$H$31,0,10*ROW('Sanitation Data'!H24))="","",OFFSET('Sanitation Data'!$H$31,0,10*ROW('Sanitation Data'!H24)))</f>
        <v/>
      </c>
      <c r="DM30" s="33" t="str">
        <f ca="true">+IF(OFFSET('Sanitation Data'!$H$32,0,10*ROW('Sanitation Data'!H24))="","",OFFSET('Sanitation Data'!$H$32,0,10*ROW('Sanitation Data'!H24)))</f>
        <v/>
      </c>
      <c r="DN30" s="33" t="str">
        <f ca="true">+IF(OFFSET('Sanitation Data'!$H$33,0,10*ROW('Sanitation Data'!H24))="","",OFFSET('Sanitation Data'!$H$33,0,10*ROW('Sanitation Data'!H24)))</f>
        <v/>
      </c>
      <c r="DO30" s="33" t="str">
        <f ca="true">+IF(OFFSET('Hygiene Data'!$C$12,0,10*ROW('Hygiene Data'!C24))="","",OFFSET('Hygiene Data'!$C$12,0,10*ROW('Hygiene Data'!C24)))</f>
        <v/>
      </c>
      <c r="DP30" s="33" t="str">
        <f ca="true">+IF(OFFSET('Hygiene Data'!$C$13,0,10*ROW('Hygiene Data'!C24))="","",OFFSET('Hygiene Data'!$C$13,0,10*ROW('Hygiene Data'!C24)))</f>
        <v/>
      </c>
      <c r="DQ30" s="33" t="str">
        <f ca="true">+IF(OFFSET('Hygiene Data'!$C$14,0,10*ROW('Hygiene Data'!C24))="","",OFFSET('Hygiene Data'!$C$14,0,10*ROW('Hygiene Data'!C24)))</f>
        <v/>
      </c>
      <c r="DR30" s="33" t="str">
        <f ca="true">+IF(OFFSET('Hygiene Data'!$D$12,0,10*ROW('Hygiene Data'!D24))="","",OFFSET('Hygiene Data'!$D$12,0,10*ROW('Hygiene Data'!D24)))</f>
        <v/>
      </c>
      <c r="DS30" s="33" t="str">
        <f ca="true">+IF(OFFSET('Hygiene Data'!$D$13,0,10*ROW('Hygiene Data'!D24))="","",OFFSET('Hygiene Data'!$D$13,0,10*ROW('Hygiene Data'!D24)))</f>
        <v/>
      </c>
      <c r="DT30" s="33" t="str">
        <f ca="true">+IF(OFFSET('Hygiene Data'!$D$14,0,10*ROW('Hygiene Data'!D24))="","",OFFSET('Hygiene Data'!$D$14,0,10*ROW('Hygiene Data'!D24)))</f>
        <v/>
      </c>
      <c r="DU30" s="33" t="str">
        <f ca="true">+IF(OFFSET('Hygiene Data'!$E$12,0,10*ROW('Hygiene Data'!E24))="","",OFFSET('Hygiene Data'!$E$12,0,10*ROW('Hygiene Data'!E24)))</f>
        <v/>
      </c>
      <c r="DV30" s="33" t="str">
        <f ca="true">+IF(OFFSET('Hygiene Data'!$E$13,0,10*ROW('Hygiene Data'!E24))="","",OFFSET('Hygiene Data'!$E$13,0,10*ROW('Hygiene Data'!E24)))</f>
        <v/>
      </c>
      <c r="DW30" s="33" t="str">
        <f ca="true">+IF(OFFSET('Hygiene Data'!$E$14,0,10*ROW('Hygiene Data'!E24))="","",OFFSET('Hygiene Data'!$E$14,0,10*ROW('Hygiene Data'!E24)))</f>
        <v/>
      </c>
      <c r="DX30" s="33" t="str">
        <f ca="true">+IF(OFFSET('Hygiene Data'!$F$12,0,10*ROW('Hygiene Data'!F24))="","",OFFSET('Hygiene Data'!$F$12,0,10*ROW('Hygiene Data'!F24)))</f>
        <v/>
      </c>
      <c r="DY30" s="33" t="str">
        <f ca="true">+IF(OFFSET('Hygiene Data'!$F$13,0,10*ROW('Hygiene Data'!F24))="","",OFFSET('Hygiene Data'!$F$13,0,10*ROW('Hygiene Data'!F24)))</f>
        <v/>
      </c>
      <c r="DZ30" s="33" t="str">
        <f ca="true">+IF(OFFSET('Hygiene Data'!$F$14,0,10*ROW('Hygiene Data'!F24))="","",OFFSET('Hygiene Data'!$F$14,0,10*ROW('Hygiene Data'!F24)))</f>
        <v/>
      </c>
      <c r="EA30" s="33" t="str">
        <f ca="true">+IF(OFFSET('Hygiene Data'!$G$12,0,10*ROW('Hygiene Data'!G24))="","",OFFSET('Hygiene Data'!$G$12,0,10*ROW('Hygiene Data'!G24)))</f>
        <v/>
      </c>
      <c r="EB30" s="33" t="str">
        <f ca="true">+IF(OFFSET('Hygiene Data'!$G$13,0,10*ROW('Hygiene Data'!G24))="","",OFFSET('Hygiene Data'!$G$13,0,10*ROW('Hygiene Data'!G24)))</f>
        <v/>
      </c>
      <c r="EC30" s="33" t="str">
        <f ca="true">+IF(OFFSET('Hygiene Data'!$G$14,0,10*ROW('Hygiene Data'!G24))="","",OFFSET('Hygiene Data'!$G$14,0,10*ROW('Hygiene Data'!G24)))</f>
        <v/>
      </c>
      <c r="ED30" s="33" t="str">
        <f ca="true">+IF(OFFSET('Hygiene Data'!$H$12,0,10*ROW('Hygiene Data'!H24))="","",OFFSET('Hygiene Data'!$H$12,0,10*ROW('Hygiene Data'!H24)))</f>
        <v/>
      </c>
      <c r="EE30" s="33" t="str">
        <f ca="true">+IF(OFFSET('Hygiene Data'!$H$13,0,10*ROW('Hygiene Data'!H24))="","",OFFSET('Hygiene Data'!$H$13,0,10*ROW('Hygiene Data'!H24)))</f>
        <v/>
      </c>
      <c r="EF30" s="33" t="str">
        <f ca="true">+IF(OFFSET('Hygiene Data'!$H$14,0,10*ROW('Hygiene Data'!H24))="","",OFFSET('Hygiene Data'!$H$14,0,10*ROW('Hygiene Data'!H24)))</f>
        <v/>
      </c>
    </row>
    <row r="31" x14ac:dyDescent="0.2">
      <c r="A31" s="56" t="str">
        <f ca="true">+IF(OFFSET('Water Data'!$B$1,0,10*ROW('Water Data'!B27))="","",OFFSET('Water Data'!$B$1,0,10*ROW('Water Data'!B27)))</f>
        <v/>
      </c>
      <c r="B31" s="56" t="str">
        <f ca="true">+IF(OFFSET('Water Data'!$A$3,0,10*ROW('Water Data'!A27))="","",OFFSET('Water Data'!$A$3,0,10*ROW('Water Data'!A27)))</f>
        <v/>
      </c>
      <c r="C31" s="56" t="str">
        <f ca="true">+IF(OFFSET('Water Data'!$C$3,0,10*ROW('Water Data'!C27))="","",OFFSET('Water Data'!$C$3,0,10*ROW('Water Data'!C27)))</f>
        <v/>
      </c>
      <c r="D31" s="244"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4"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4"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4"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4"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4"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4"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4"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4"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4"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4"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4"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4"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4"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4"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4"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4"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4"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5"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5"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5"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5"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5"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5"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5"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5"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5"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5"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5"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5"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5"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5"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5"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5"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5"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5"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5"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5"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5"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5"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5"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5"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5"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5"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5"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5"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5"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5"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6"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6"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6"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6"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6"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6"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6"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6"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6"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6"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6"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6"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6"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6"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6"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6"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6"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6"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3" t="str">
        <f ca="true">+IF(OFFSET('Water Data'!$C$28,0,10*ROW('Water Data'!C25))="","",OFFSET('Water Data'!$C$28,0,10*ROW('Water Data'!C25)))</f>
        <v/>
      </c>
      <c r="BT31" s="33" t="str">
        <f ca="true">+IF(OFFSET('Water Data'!$C$29,0,10*ROW('Water Data'!C25))="","",OFFSET('Water Data'!$C$29,0,10*ROW('Water Data'!C25)))</f>
        <v/>
      </c>
      <c r="BU31" s="33" t="str">
        <f ca="true">+IF(OFFSET('Water Data'!$C$30,0,10*ROW('Water Data'!C25))="","",OFFSET('Water Data'!$C$30,0,10*ROW('Water Data'!C25)))</f>
        <v/>
      </c>
      <c r="BV31" s="33" t="str">
        <f ca="true">+IF(OFFSET('Water Data'!$D$28,0,10*ROW('Water Data'!D25))="","",OFFSET('Water Data'!$D$28,0,10*ROW('Water Data'!D25)))</f>
        <v/>
      </c>
      <c r="BW31" s="33" t="str">
        <f ca="true">+IF(OFFSET('Water Data'!$D$29,0,10*ROW('Water Data'!D25))="","",OFFSET('Water Data'!$D$29,0,10*ROW('Water Data'!D25)))</f>
        <v/>
      </c>
      <c r="BX31" s="33" t="str">
        <f ca="true">+IF(OFFSET('Water Data'!$D$30,0,10*ROW('Water Data'!D25))="","",OFFSET('Water Data'!$D$30,0,10*ROW('Water Data'!D25)))</f>
        <v/>
      </c>
      <c r="BY31" s="33" t="str">
        <f ca="true">+IF(OFFSET('Water Data'!$E$28,0,10*ROW('Water Data'!E25))="","",OFFSET('Water Data'!$E$28,0,10*ROW('Water Data'!E25)))</f>
        <v/>
      </c>
      <c r="BZ31" s="33" t="str">
        <f ca="true">+IF(OFFSET('Water Data'!$E$29,0,10*ROW('Water Data'!E25))="","",OFFSET('Water Data'!$E$29,0,10*ROW('Water Data'!E25)))</f>
        <v/>
      </c>
      <c r="CA31" s="33" t="str">
        <f ca="true">+IF(OFFSET('Water Data'!$E$30,0,10*ROW('Water Data'!E25))="","",OFFSET('Water Data'!$E$30,0,10*ROW('Water Data'!E25)))</f>
        <v/>
      </c>
      <c r="CB31" s="33" t="str">
        <f ca="true">+IF(OFFSET('Water Data'!$F$28,0,10*ROW('Water Data'!F25))="","",OFFSET('Water Data'!$F$28,0,10*ROW('Water Data'!F25)))</f>
        <v/>
      </c>
      <c r="CC31" s="33" t="str">
        <f ca="true">+IF(OFFSET('Water Data'!$F$29,0,10*ROW('Water Data'!F25))="","",OFFSET('Water Data'!$F$29,0,10*ROW('Water Data'!F25)))</f>
        <v/>
      </c>
      <c r="CD31" s="33" t="str">
        <f ca="true">+IF(OFFSET('Water Data'!$F$30,0,10*ROW('Water Data'!F25))="","",OFFSET('Water Data'!$F$30,0,10*ROW('Water Data'!F25)))</f>
        <v/>
      </c>
      <c r="CE31" s="33" t="str">
        <f ca="true">+IF(OFFSET('Water Data'!$G$28,0,10*ROW('Water Data'!G25))="","",OFFSET('Water Data'!$G$28,0,10*ROW('Water Data'!G25)))</f>
        <v/>
      </c>
      <c r="CF31" s="33" t="str">
        <f ca="true">+IF(OFFSET('Water Data'!$G$29,0,10*ROW('Water Data'!G25))="","",OFFSET('Water Data'!$G$29,0,10*ROW('Water Data'!G25)))</f>
        <v/>
      </c>
      <c r="CG31" s="33" t="str">
        <f ca="true">+IF(OFFSET('Water Data'!$G$30,0,10*ROW('Water Data'!G25))="","",OFFSET('Water Data'!$G$30,0,10*ROW('Water Data'!G25)))</f>
        <v/>
      </c>
      <c r="CH31" s="33" t="str">
        <f ca="true">+IF(OFFSET('Water Data'!$H$28,0,10*ROW('Water Data'!H25))="","",OFFSET('Water Data'!$H$28,0,10*ROW('Water Data'!H25)))</f>
        <v/>
      </c>
      <c r="CI31" s="33" t="str">
        <f ca="true">+IF(OFFSET('Water Data'!$H$29,0,10*ROW('Water Data'!H25))="","",OFFSET('Water Data'!$H$29,0,10*ROW('Water Data'!H25)))</f>
        <v/>
      </c>
      <c r="CJ31" s="33" t="str">
        <f ca="true">+IF(OFFSET('Water Data'!$H$30,0,10*ROW('Water Data'!H25))="","",OFFSET('Water Data'!$H$30,0,10*ROW('Water Data'!H25)))</f>
        <v/>
      </c>
      <c r="CK31" s="33" t="str">
        <f ca="true">+IF(OFFSET('Sanitation Data'!$C$29,0,10*ROW('Sanitation Data'!C25))="","",OFFSET('Sanitation Data'!$C$29,0,10*ROW('Sanitation Data'!C25)))</f>
        <v/>
      </c>
      <c r="CL31" s="33" t="str">
        <f ca="true">+IF(OFFSET('Sanitation Data'!$C$30,0,10*ROW('Sanitation Data'!C25))="","",OFFSET('Sanitation Data'!$C$30,0,10*ROW('Sanitation Data'!C25)))</f>
        <v/>
      </c>
      <c r="CM31" s="33" t="str">
        <f ca="true">+IF(OFFSET('Sanitation Data'!$C$31,0,10*ROW('Sanitation Data'!C25))="","",OFFSET('Sanitation Data'!$C$31,0,10*ROW('Sanitation Data'!C25)))</f>
        <v/>
      </c>
      <c r="CN31" s="33" t="str">
        <f ca="true">+IF(OFFSET('Sanitation Data'!$C$32,0,10*ROW('Sanitation Data'!C25))="","",OFFSET('Sanitation Data'!$C$32,0,10*ROW('Sanitation Data'!C25)))</f>
        <v/>
      </c>
      <c r="CO31" s="33" t="str">
        <f ca="true">+IF(OFFSET('Sanitation Data'!$C$33,0,10*ROW('Sanitation Data'!C25))="","",OFFSET('Sanitation Data'!$C$33,0,10*ROW('Sanitation Data'!C25)))</f>
        <v/>
      </c>
      <c r="CP31" s="33" t="str">
        <f ca="true">+IF(OFFSET('Sanitation Data'!$D$29,0,10*ROW('Sanitation Data'!D25))="","",OFFSET('Sanitation Data'!$D$29,0,10*ROW('Sanitation Data'!D25)))</f>
        <v/>
      </c>
      <c r="CQ31" s="33" t="str">
        <f ca="true">+IF(OFFSET('Sanitation Data'!$D$30,0,10*ROW('Sanitation Data'!D25))="","",OFFSET('Sanitation Data'!$D$30,0,10*ROW('Sanitation Data'!D25)))</f>
        <v/>
      </c>
      <c r="CR31" s="33" t="str">
        <f ca="true">+IF(OFFSET('Sanitation Data'!$D$31,0,10*ROW('Sanitation Data'!D25))="","",OFFSET('Sanitation Data'!$D$31,0,10*ROW('Sanitation Data'!D25)))</f>
        <v/>
      </c>
      <c r="CS31" s="33" t="str">
        <f ca="true">+IF(OFFSET('Sanitation Data'!$D$32,0,10*ROW('Sanitation Data'!D25))="","",OFFSET('Sanitation Data'!$D$32,0,10*ROW('Sanitation Data'!D25)))</f>
        <v/>
      </c>
      <c r="CT31" s="33" t="str">
        <f ca="true">+IF(OFFSET('Sanitation Data'!$D$33,0,10*ROW('Sanitation Data'!D25))="","",OFFSET('Sanitation Data'!$D$33,0,10*ROW('Sanitation Data'!D25)))</f>
        <v/>
      </c>
      <c r="CU31" s="33" t="str">
        <f ca="true">+IF(OFFSET('Sanitation Data'!$E$29,0,10*ROW('Sanitation Data'!E25))="","",OFFSET('Sanitation Data'!$E$29,0,10*ROW('Sanitation Data'!E25)))</f>
        <v/>
      </c>
      <c r="CV31" s="33" t="str">
        <f ca="true">+IF(OFFSET('Sanitation Data'!$E$30,0,10*ROW('Sanitation Data'!E25))="","",OFFSET('Sanitation Data'!$E$30,0,10*ROW('Sanitation Data'!E25)))</f>
        <v/>
      </c>
      <c r="CW31" s="33" t="str">
        <f ca="true">+IF(OFFSET('Sanitation Data'!$E$31,0,10*ROW('Sanitation Data'!E25))="","",OFFSET('Sanitation Data'!$E$31,0,10*ROW('Sanitation Data'!E25)))</f>
        <v/>
      </c>
      <c r="CX31" s="33" t="str">
        <f ca="true">+IF(OFFSET('Sanitation Data'!$E$32,0,10*ROW('Sanitation Data'!E25))="","",OFFSET('Sanitation Data'!$E$32,0,10*ROW('Sanitation Data'!E25)))</f>
        <v/>
      </c>
      <c r="CY31" s="33" t="str">
        <f ca="true">+IF(OFFSET('Sanitation Data'!$E$33,0,10*ROW('Sanitation Data'!E25))="","",OFFSET('Sanitation Data'!$E$33,0,10*ROW('Sanitation Data'!E25)))</f>
        <v/>
      </c>
      <c r="CZ31" s="33" t="str">
        <f ca="true">+IF(OFFSET('Sanitation Data'!$F$29,0,10*ROW('Sanitation Data'!F25))="","",OFFSET('Sanitation Data'!$F$29,0,10*ROW('Sanitation Data'!F25)))</f>
        <v/>
      </c>
      <c r="DA31" s="33" t="str">
        <f ca="true">+IF(OFFSET('Sanitation Data'!$F$30,0,10*ROW('Sanitation Data'!F25))="","",OFFSET('Sanitation Data'!$F$30,0,10*ROW('Sanitation Data'!F25)))</f>
        <v/>
      </c>
      <c r="DB31" s="33" t="str">
        <f ca="true">+IF(OFFSET('Sanitation Data'!$F$31,0,10*ROW('Sanitation Data'!F25))="","",OFFSET('Sanitation Data'!$F$31,0,10*ROW('Sanitation Data'!F25)))</f>
        <v/>
      </c>
      <c r="DC31" s="33" t="str">
        <f ca="true">+IF(OFFSET('Sanitation Data'!$F$32,0,10*ROW('Sanitation Data'!F25))="","",OFFSET('Sanitation Data'!$F$32,0,10*ROW('Sanitation Data'!F25)))</f>
        <v/>
      </c>
      <c r="DD31" s="33" t="str">
        <f ca="true">+IF(OFFSET('Sanitation Data'!$F$33,0,10*ROW('Sanitation Data'!F25))="","",OFFSET('Sanitation Data'!$F$33,0,10*ROW('Sanitation Data'!F25)))</f>
        <v/>
      </c>
      <c r="DE31" s="33" t="str">
        <f ca="true">+IF(OFFSET('Sanitation Data'!$G$29,0,10*ROW('Sanitation Data'!G25))="","",OFFSET('Sanitation Data'!$G$29,0,10*ROW('Sanitation Data'!G25)))</f>
        <v/>
      </c>
      <c r="DF31" s="33" t="str">
        <f ca="true">+IF(OFFSET('Sanitation Data'!$G$30,0,10*ROW('Sanitation Data'!G25))="","",OFFSET('Sanitation Data'!$G$30,0,10*ROW('Sanitation Data'!G25)))</f>
        <v/>
      </c>
      <c r="DG31" s="33" t="str">
        <f ca="true">+IF(OFFSET('Sanitation Data'!$G$31,0,10*ROW('Sanitation Data'!G25))="","",OFFSET('Sanitation Data'!$G$31,0,10*ROW('Sanitation Data'!G25)))</f>
        <v/>
      </c>
      <c r="DH31" s="33" t="str">
        <f ca="true">+IF(OFFSET('Sanitation Data'!$G$32,0,10*ROW('Sanitation Data'!G25))="","",OFFSET('Sanitation Data'!$G$32,0,10*ROW('Sanitation Data'!G25)))</f>
        <v/>
      </c>
      <c r="DI31" s="33" t="str">
        <f ca="true">+IF(OFFSET('Sanitation Data'!$G$33,0,10*ROW('Sanitation Data'!G25))="","",OFFSET('Sanitation Data'!$G$33,0,10*ROW('Sanitation Data'!G25)))</f>
        <v/>
      </c>
      <c r="DJ31" s="33" t="str">
        <f ca="true">+IF(OFFSET('Sanitation Data'!$H$29,0,10*ROW('Sanitation Data'!H25))="","",OFFSET('Sanitation Data'!$H$29,0,10*ROW('Sanitation Data'!H25)))</f>
        <v/>
      </c>
      <c r="DK31" s="33" t="str">
        <f ca="true">+IF(OFFSET('Sanitation Data'!$H$30,0,10*ROW('Sanitation Data'!H25))="","",OFFSET('Sanitation Data'!$H$30,0,10*ROW('Sanitation Data'!H25)))</f>
        <v/>
      </c>
      <c r="DL31" s="33" t="str">
        <f ca="true">+IF(OFFSET('Sanitation Data'!$H$31,0,10*ROW('Sanitation Data'!H25))="","",OFFSET('Sanitation Data'!$H$31,0,10*ROW('Sanitation Data'!H25)))</f>
        <v/>
      </c>
      <c r="DM31" s="33" t="str">
        <f ca="true">+IF(OFFSET('Sanitation Data'!$H$32,0,10*ROW('Sanitation Data'!H25))="","",OFFSET('Sanitation Data'!$H$32,0,10*ROW('Sanitation Data'!H25)))</f>
        <v/>
      </c>
      <c r="DN31" s="33" t="str">
        <f ca="true">+IF(OFFSET('Sanitation Data'!$H$33,0,10*ROW('Sanitation Data'!H25))="","",OFFSET('Sanitation Data'!$H$33,0,10*ROW('Sanitation Data'!H25)))</f>
        <v/>
      </c>
      <c r="DO31" s="33" t="str">
        <f ca="true">+IF(OFFSET('Hygiene Data'!$C$12,0,10*ROW('Hygiene Data'!C25))="","",OFFSET('Hygiene Data'!$C$12,0,10*ROW('Hygiene Data'!C25)))</f>
        <v/>
      </c>
      <c r="DP31" s="33" t="str">
        <f ca="true">+IF(OFFSET('Hygiene Data'!$C$13,0,10*ROW('Hygiene Data'!C25))="","",OFFSET('Hygiene Data'!$C$13,0,10*ROW('Hygiene Data'!C25)))</f>
        <v/>
      </c>
      <c r="DQ31" s="33" t="str">
        <f ca="true">+IF(OFFSET('Hygiene Data'!$C$14,0,10*ROW('Hygiene Data'!C25))="","",OFFSET('Hygiene Data'!$C$14,0,10*ROW('Hygiene Data'!C25)))</f>
        <v/>
      </c>
      <c r="DR31" s="33" t="str">
        <f ca="true">+IF(OFFSET('Hygiene Data'!$D$12,0,10*ROW('Hygiene Data'!D25))="","",OFFSET('Hygiene Data'!$D$12,0,10*ROW('Hygiene Data'!D25)))</f>
        <v/>
      </c>
      <c r="DS31" s="33" t="str">
        <f ca="true">+IF(OFFSET('Hygiene Data'!$D$13,0,10*ROW('Hygiene Data'!D25))="","",OFFSET('Hygiene Data'!$D$13,0,10*ROW('Hygiene Data'!D25)))</f>
        <v/>
      </c>
      <c r="DT31" s="33" t="str">
        <f ca="true">+IF(OFFSET('Hygiene Data'!$D$14,0,10*ROW('Hygiene Data'!D25))="","",OFFSET('Hygiene Data'!$D$14,0,10*ROW('Hygiene Data'!D25)))</f>
        <v/>
      </c>
      <c r="DU31" s="33" t="str">
        <f ca="true">+IF(OFFSET('Hygiene Data'!$E$12,0,10*ROW('Hygiene Data'!E25))="","",OFFSET('Hygiene Data'!$E$12,0,10*ROW('Hygiene Data'!E25)))</f>
        <v/>
      </c>
      <c r="DV31" s="33" t="str">
        <f ca="true">+IF(OFFSET('Hygiene Data'!$E$13,0,10*ROW('Hygiene Data'!E25))="","",OFFSET('Hygiene Data'!$E$13,0,10*ROW('Hygiene Data'!E25)))</f>
        <v/>
      </c>
      <c r="DW31" s="33" t="str">
        <f ca="true">+IF(OFFSET('Hygiene Data'!$E$14,0,10*ROW('Hygiene Data'!E25))="","",OFFSET('Hygiene Data'!$E$14,0,10*ROW('Hygiene Data'!E25)))</f>
        <v/>
      </c>
      <c r="DX31" s="33" t="str">
        <f ca="true">+IF(OFFSET('Hygiene Data'!$F$12,0,10*ROW('Hygiene Data'!F25))="","",OFFSET('Hygiene Data'!$F$12,0,10*ROW('Hygiene Data'!F25)))</f>
        <v/>
      </c>
      <c r="DY31" s="33" t="str">
        <f ca="true">+IF(OFFSET('Hygiene Data'!$F$13,0,10*ROW('Hygiene Data'!F25))="","",OFFSET('Hygiene Data'!$F$13,0,10*ROW('Hygiene Data'!F25)))</f>
        <v/>
      </c>
      <c r="DZ31" s="33" t="str">
        <f ca="true">+IF(OFFSET('Hygiene Data'!$F$14,0,10*ROW('Hygiene Data'!F25))="","",OFFSET('Hygiene Data'!$F$14,0,10*ROW('Hygiene Data'!F25)))</f>
        <v/>
      </c>
      <c r="EA31" s="33" t="str">
        <f ca="true">+IF(OFFSET('Hygiene Data'!$G$12,0,10*ROW('Hygiene Data'!G25))="","",OFFSET('Hygiene Data'!$G$12,0,10*ROW('Hygiene Data'!G25)))</f>
        <v/>
      </c>
      <c r="EB31" s="33" t="str">
        <f ca="true">+IF(OFFSET('Hygiene Data'!$G$13,0,10*ROW('Hygiene Data'!G25))="","",OFFSET('Hygiene Data'!$G$13,0,10*ROW('Hygiene Data'!G25)))</f>
        <v/>
      </c>
      <c r="EC31" s="33" t="str">
        <f ca="true">+IF(OFFSET('Hygiene Data'!$G$14,0,10*ROW('Hygiene Data'!G25))="","",OFFSET('Hygiene Data'!$G$14,0,10*ROW('Hygiene Data'!G25)))</f>
        <v/>
      </c>
      <c r="ED31" s="33" t="str">
        <f ca="true">+IF(OFFSET('Hygiene Data'!$H$12,0,10*ROW('Hygiene Data'!H25))="","",OFFSET('Hygiene Data'!$H$12,0,10*ROW('Hygiene Data'!H25)))</f>
        <v/>
      </c>
      <c r="EE31" s="33" t="str">
        <f ca="true">+IF(OFFSET('Hygiene Data'!$H$13,0,10*ROW('Hygiene Data'!H25))="","",OFFSET('Hygiene Data'!$H$13,0,10*ROW('Hygiene Data'!H25)))</f>
        <v/>
      </c>
      <c r="EF31" s="33" t="str">
        <f ca="true">+IF(OFFSET('Hygiene Data'!$H$14,0,10*ROW('Hygiene Data'!H25))="","",OFFSET('Hygiene Data'!$H$14,0,10*ROW('Hygiene Data'!H25)))</f>
        <v/>
      </c>
    </row>
    <row r="32" x14ac:dyDescent="0.2">
      <c r="A32" s="56" t="str">
        <f ca="true">+IF(OFFSET('Water Data'!$B$1,0,10*ROW('Water Data'!B29))="","",OFFSET('Water Data'!$B$1,0,10*ROW('Water Data'!B29)))</f>
        <v/>
      </c>
      <c r="B32" s="56" t="str">
        <f ca="true">+IF(OFFSET('Water Data'!$A$3,0,10*ROW('Water Data'!A29))="","",OFFSET('Water Data'!$A$3,0,10*ROW('Water Data'!A29)))</f>
        <v/>
      </c>
      <c r="C32" s="56" t="str">
        <f ca="true">+IF(OFFSET('Water Data'!$C$3,0,10*ROW('Water Data'!C29))="","",OFFSET('Water Data'!$C$3,0,10*ROW('Water Data'!C29)))</f>
        <v/>
      </c>
      <c r="D32" s="244"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4"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4"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4"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4"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4"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4"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4"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4"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4"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4"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4"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4"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4"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4"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4"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4"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4"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5"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5"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5"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5"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5"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5"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5"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5"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5"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5"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5"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5"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5"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5"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5"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5"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5"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5"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5"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5"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5"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5"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5"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5"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5"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5"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5"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5"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5"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5"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6"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6"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6"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6"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6"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6"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6"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6"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6"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6"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6"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6"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6"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6"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6"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6"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6"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6"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3" t="str">
        <f ca="true">+IF(OFFSET('Water Data'!$C$28,0,10*ROW('Water Data'!C26))="","",OFFSET('Water Data'!$C$28,0,10*ROW('Water Data'!C26)))</f>
        <v/>
      </c>
      <c r="BT32" s="33" t="str">
        <f ca="true">+IF(OFFSET('Water Data'!$C$29,0,10*ROW('Water Data'!C26))="","",OFFSET('Water Data'!$C$29,0,10*ROW('Water Data'!C26)))</f>
        <v/>
      </c>
      <c r="BU32" s="33" t="str">
        <f ca="true">+IF(OFFSET('Water Data'!$C$30,0,10*ROW('Water Data'!C26))="","",OFFSET('Water Data'!$C$30,0,10*ROW('Water Data'!C26)))</f>
        <v/>
      </c>
      <c r="BV32" s="33" t="str">
        <f ca="true">+IF(OFFSET('Water Data'!$D$28,0,10*ROW('Water Data'!D26))="","",OFFSET('Water Data'!$D$28,0,10*ROW('Water Data'!D26)))</f>
        <v/>
      </c>
      <c r="BW32" s="33" t="str">
        <f ca="true">+IF(OFFSET('Water Data'!$D$29,0,10*ROW('Water Data'!D26))="","",OFFSET('Water Data'!$D$29,0,10*ROW('Water Data'!D26)))</f>
        <v/>
      </c>
      <c r="BX32" s="33" t="str">
        <f ca="true">+IF(OFFSET('Water Data'!$D$30,0,10*ROW('Water Data'!D26))="","",OFFSET('Water Data'!$D$30,0,10*ROW('Water Data'!D26)))</f>
        <v/>
      </c>
      <c r="BY32" s="33" t="str">
        <f ca="true">+IF(OFFSET('Water Data'!$E$28,0,10*ROW('Water Data'!E26))="","",OFFSET('Water Data'!$E$28,0,10*ROW('Water Data'!E26)))</f>
        <v/>
      </c>
      <c r="BZ32" s="33" t="str">
        <f ca="true">+IF(OFFSET('Water Data'!$E$29,0,10*ROW('Water Data'!E26))="","",OFFSET('Water Data'!$E$29,0,10*ROW('Water Data'!E26)))</f>
        <v/>
      </c>
      <c r="CA32" s="33" t="str">
        <f ca="true">+IF(OFFSET('Water Data'!$E$30,0,10*ROW('Water Data'!E26))="","",OFFSET('Water Data'!$E$30,0,10*ROW('Water Data'!E26)))</f>
        <v/>
      </c>
      <c r="CB32" s="33" t="str">
        <f ca="true">+IF(OFFSET('Water Data'!$F$28,0,10*ROW('Water Data'!F26))="","",OFFSET('Water Data'!$F$28,0,10*ROW('Water Data'!F26)))</f>
        <v/>
      </c>
      <c r="CC32" s="33" t="str">
        <f ca="true">+IF(OFFSET('Water Data'!$F$29,0,10*ROW('Water Data'!F26))="","",OFFSET('Water Data'!$F$29,0,10*ROW('Water Data'!F26)))</f>
        <v/>
      </c>
      <c r="CD32" s="33" t="str">
        <f ca="true">+IF(OFFSET('Water Data'!$F$30,0,10*ROW('Water Data'!F26))="","",OFFSET('Water Data'!$F$30,0,10*ROW('Water Data'!F26)))</f>
        <v/>
      </c>
      <c r="CE32" s="33" t="str">
        <f ca="true">+IF(OFFSET('Water Data'!$G$28,0,10*ROW('Water Data'!G26))="","",OFFSET('Water Data'!$G$28,0,10*ROW('Water Data'!G26)))</f>
        <v/>
      </c>
      <c r="CF32" s="33" t="str">
        <f ca="true">+IF(OFFSET('Water Data'!$G$29,0,10*ROW('Water Data'!G26))="","",OFFSET('Water Data'!$G$29,0,10*ROW('Water Data'!G26)))</f>
        <v/>
      </c>
      <c r="CG32" s="33" t="str">
        <f ca="true">+IF(OFFSET('Water Data'!$G$30,0,10*ROW('Water Data'!G26))="","",OFFSET('Water Data'!$G$30,0,10*ROW('Water Data'!G26)))</f>
        <v/>
      </c>
      <c r="CH32" s="33" t="str">
        <f ca="true">+IF(OFFSET('Water Data'!$H$28,0,10*ROW('Water Data'!H26))="","",OFFSET('Water Data'!$H$28,0,10*ROW('Water Data'!H26)))</f>
        <v/>
      </c>
      <c r="CI32" s="33" t="str">
        <f ca="true">+IF(OFFSET('Water Data'!$H$29,0,10*ROW('Water Data'!H26))="","",OFFSET('Water Data'!$H$29,0,10*ROW('Water Data'!H26)))</f>
        <v/>
      </c>
      <c r="CJ32" s="33" t="str">
        <f ca="true">+IF(OFFSET('Water Data'!$H$30,0,10*ROW('Water Data'!H26))="","",OFFSET('Water Data'!$H$30,0,10*ROW('Water Data'!H26)))</f>
        <v/>
      </c>
      <c r="CK32" s="33" t="str">
        <f ca="true">+IF(OFFSET('Sanitation Data'!$C$29,0,10*ROW('Sanitation Data'!C26))="","",OFFSET('Sanitation Data'!$C$29,0,10*ROW('Sanitation Data'!C26)))</f>
        <v/>
      </c>
      <c r="CL32" s="33" t="str">
        <f ca="true">+IF(OFFSET('Sanitation Data'!$C$30,0,10*ROW('Sanitation Data'!C26))="","",OFFSET('Sanitation Data'!$C$30,0,10*ROW('Sanitation Data'!C26)))</f>
        <v/>
      </c>
      <c r="CM32" s="33" t="str">
        <f ca="true">+IF(OFFSET('Sanitation Data'!$C$31,0,10*ROW('Sanitation Data'!C26))="","",OFFSET('Sanitation Data'!$C$31,0,10*ROW('Sanitation Data'!C26)))</f>
        <v/>
      </c>
      <c r="CN32" s="33" t="str">
        <f ca="true">+IF(OFFSET('Sanitation Data'!$C$32,0,10*ROW('Sanitation Data'!C26))="","",OFFSET('Sanitation Data'!$C$32,0,10*ROW('Sanitation Data'!C26)))</f>
        <v/>
      </c>
      <c r="CO32" s="33" t="str">
        <f ca="true">+IF(OFFSET('Sanitation Data'!$C$33,0,10*ROW('Sanitation Data'!C26))="","",OFFSET('Sanitation Data'!$C$33,0,10*ROW('Sanitation Data'!C26)))</f>
        <v/>
      </c>
      <c r="CP32" s="33" t="str">
        <f ca="true">+IF(OFFSET('Sanitation Data'!$D$29,0,10*ROW('Sanitation Data'!D26))="","",OFFSET('Sanitation Data'!$D$29,0,10*ROW('Sanitation Data'!D26)))</f>
        <v/>
      </c>
      <c r="CQ32" s="33" t="str">
        <f ca="true">+IF(OFFSET('Sanitation Data'!$D$30,0,10*ROW('Sanitation Data'!D26))="","",OFFSET('Sanitation Data'!$D$30,0,10*ROW('Sanitation Data'!D26)))</f>
        <v/>
      </c>
      <c r="CR32" s="33" t="str">
        <f ca="true">+IF(OFFSET('Sanitation Data'!$D$31,0,10*ROW('Sanitation Data'!D26))="","",OFFSET('Sanitation Data'!$D$31,0,10*ROW('Sanitation Data'!D26)))</f>
        <v/>
      </c>
      <c r="CS32" s="33" t="str">
        <f ca="true">+IF(OFFSET('Sanitation Data'!$D$32,0,10*ROW('Sanitation Data'!D26))="","",OFFSET('Sanitation Data'!$D$32,0,10*ROW('Sanitation Data'!D26)))</f>
        <v/>
      </c>
      <c r="CT32" s="33" t="str">
        <f ca="true">+IF(OFFSET('Sanitation Data'!$D$33,0,10*ROW('Sanitation Data'!D26))="","",OFFSET('Sanitation Data'!$D$33,0,10*ROW('Sanitation Data'!D26)))</f>
        <v/>
      </c>
      <c r="CU32" s="33" t="str">
        <f ca="true">+IF(OFFSET('Sanitation Data'!$E$29,0,10*ROW('Sanitation Data'!E26))="","",OFFSET('Sanitation Data'!$E$29,0,10*ROW('Sanitation Data'!E26)))</f>
        <v/>
      </c>
      <c r="CV32" s="33" t="str">
        <f ca="true">+IF(OFFSET('Sanitation Data'!$E$30,0,10*ROW('Sanitation Data'!E26))="","",OFFSET('Sanitation Data'!$E$30,0,10*ROW('Sanitation Data'!E26)))</f>
        <v/>
      </c>
      <c r="CW32" s="33" t="str">
        <f ca="true">+IF(OFFSET('Sanitation Data'!$E$31,0,10*ROW('Sanitation Data'!E26))="","",OFFSET('Sanitation Data'!$E$31,0,10*ROW('Sanitation Data'!E26)))</f>
        <v/>
      </c>
      <c r="CX32" s="33" t="str">
        <f ca="true">+IF(OFFSET('Sanitation Data'!$E$32,0,10*ROW('Sanitation Data'!E26))="","",OFFSET('Sanitation Data'!$E$32,0,10*ROW('Sanitation Data'!E26)))</f>
        <v/>
      </c>
      <c r="CY32" s="33" t="str">
        <f ca="true">+IF(OFFSET('Sanitation Data'!$E$33,0,10*ROW('Sanitation Data'!E26))="","",OFFSET('Sanitation Data'!$E$33,0,10*ROW('Sanitation Data'!E26)))</f>
        <v/>
      </c>
      <c r="CZ32" s="33" t="str">
        <f ca="true">+IF(OFFSET('Sanitation Data'!$F$29,0,10*ROW('Sanitation Data'!F26))="","",OFFSET('Sanitation Data'!$F$29,0,10*ROW('Sanitation Data'!F26)))</f>
        <v/>
      </c>
      <c r="DA32" s="33" t="str">
        <f ca="true">+IF(OFFSET('Sanitation Data'!$F$30,0,10*ROW('Sanitation Data'!F26))="","",OFFSET('Sanitation Data'!$F$30,0,10*ROW('Sanitation Data'!F26)))</f>
        <v/>
      </c>
      <c r="DB32" s="33" t="str">
        <f ca="true">+IF(OFFSET('Sanitation Data'!$F$31,0,10*ROW('Sanitation Data'!F26))="","",OFFSET('Sanitation Data'!$F$31,0,10*ROW('Sanitation Data'!F26)))</f>
        <v/>
      </c>
      <c r="DC32" s="33" t="str">
        <f ca="true">+IF(OFFSET('Sanitation Data'!$F$32,0,10*ROW('Sanitation Data'!F26))="","",OFFSET('Sanitation Data'!$F$32,0,10*ROW('Sanitation Data'!F26)))</f>
        <v/>
      </c>
      <c r="DD32" s="33" t="str">
        <f ca="true">+IF(OFFSET('Sanitation Data'!$F$33,0,10*ROW('Sanitation Data'!F26))="","",OFFSET('Sanitation Data'!$F$33,0,10*ROW('Sanitation Data'!F26)))</f>
        <v/>
      </c>
      <c r="DE32" s="33" t="str">
        <f ca="true">+IF(OFFSET('Sanitation Data'!$G$29,0,10*ROW('Sanitation Data'!G26))="","",OFFSET('Sanitation Data'!$G$29,0,10*ROW('Sanitation Data'!G26)))</f>
        <v/>
      </c>
      <c r="DF32" s="33" t="str">
        <f ca="true">+IF(OFFSET('Sanitation Data'!$G$30,0,10*ROW('Sanitation Data'!G26))="","",OFFSET('Sanitation Data'!$G$30,0,10*ROW('Sanitation Data'!G26)))</f>
        <v/>
      </c>
      <c r="DG32" s="33" t="str">
        <f ca="true">+IF(OFFSET('Sanitation Data'!$G$31,0,10*ROW('Sanitation Data'!G26))="","",OFFSET('Sanitation Data'!$G$31,0,10*ROW('Sanitation Data'!G26)))</f>
        <v/>
      </c>
      <c r="DH32" s="33" t="str">
        <f ca="true">+IF(OFFSET('Sanitation Data'!$G$32,0,10*ROW('Sanitation Data'!G26))="","",OFFSET('Sanitation Data'!$G$32,0,10*ROW('Sanitation Data'!G26)))</f>
        <v/>
      </c>
      <c r="DI32" s="33" t="str">
        <f ca="true">+IF(OFFSET('Sanitation Data'!$G$33,0,10*ROW('Sanitation Data'!G26))="","",OFFSET('Sanitation Data'!$G$33,0,10*ROW('Sanitation Data'!G26)))</f>
        <v/>
      </c>
      <c r="DJ32" s="33" t="str">
        <f ca="true">+IF(OFFSET('Sanitation Data'!$H$29,0,10*ROW('Sanitation Data'!H26))="","",OFFSET('Sanitation Data'!$H$29,0,10*ROW('Sanitation Data'!H26)))</f>
        <v/>
      </c>
      <c r="DK32" s="33" t="str">
        <f ca="true">+IF(OFFSET('Sanitation Data'!$H$30,0,10*ROW('Sanitation Data'!H26))="","",OFFSET('Sanitation Data'!$H$30,0,10*ROW('Sanitation Data'!H26)))</f>
        <v/>
      </c>
      <c r="DL32" s="33" t="str">
        <f ca="true">+IF(OFFSET('Sanitation Data'!$H$31,0,10*ROW('Sanitation Data'!H26))="","",OFFSET('Sanitation Data'!$H$31,0,10*ROW('Sanitation Data'!H26)))</f>
        <v/>
      </c>
      <c r="DM32" s="33" t="str">
        <f ca="true">+IF(OFFSET('Sanitation Data'!$H$32,0,10*ROW('Sanitation Data'!H26))="","",OFFSET('Sanitation Data'!$H$32,0,10*ROW('Sanitation Data'!H26)))</f>
        <v/>
      </c>
      <c r="DN32" s="33" t="str">
        <f ca="true">+IF(OFFSET('Sanitation Data'!$H$33,0,10*ROW('Sanitation Data'!H26))="","",OFFSET('Sanitation Data'!$H$33,0,10*ROW('Sanitation Data'!H26)))</f>
        <v/>
      </c>
      <c r="DO32" s="33" t="str">
        <f ca="true">+IF(OFFSET('Hygiene Data'!$C$12,0,10*ROW('Hygiene Data'!C26))="","",OFFSET('Hygiene Data'!$C$12,0,10*ROW('Hygiene Data'!C26)))</f>
        <v/>
      </c>
      <c r="DP32" s="33" t="str">
        <f ca="true">+IF(OFFSET('Hygiene Data'!$C$13,0,10*ROW('Hygiene Data'!C26))="","",OFFSET('Hygiene Data'!$C$13,0,10*ROW('Hygiene Data'!C26)))</f>
        <v/>
      </c>
      <c r="DQ32" s="33" t="str">
        <f ca="true">+IF(OFFSET('Hygiene Data'!$C$14,0,10*ROW('Hygiene Data'!C26))="","",OFFSET('Hygiene Data'!$C$14,0,10*ROW('Hygiene Data'!C26)))</f>
        <v/>
      </c>
      <c r="DR32" s="33" t="str">
        <f ca="true">+IF(OFFSET('Hygiene Data'!$D$12,0,10*ROW('Hygiene Data'!D26))="","",OFFSET('Hygiene Data'!$D$12,0,10*ROW('Hygiene Data'!D26)))</f>
        <v/>
      </c>
      <c r="DS32" s="33" t="str">
        <f ca="true">+IF(OFFSET('Hygiene Data'!$D$13,0,10*ROW('Hygiene Data'!D26))="","",OFFSET('Hygiene Data'!$D$13,0,10*ROW('Hygiene Data'!D26)))</f>
        <v/>
      </c>
      <c r="DT32" s="33" t="str">
        <f ca="true">+IF(OFFSET('Hygiene Data'!$D$14,0,10*ROW('Hygiene Data'!D26))="","",OFFSET('Hygiene Data'!$D$14,0,10*ROW('Hygiene Data'!D26)))</f>
        <v/>
      </c>
      <c r="DU32" s="33" t="str">
        <f ca="true">+IF(OFFSET('Hygiene Data'!$E$12,0,10*ROW('Hygiene Data'!E26))="","",OFFSET('Hygiene Data'!$E$12,0,10*ROW('Hygiene Data'!E26)))</f>
        <v/>
      </c>
      <c r="DV32" s="33" t="str">
        <f ca="true">+IF(OFFSET('Hygiene Data'!$E$13,0,10*ROW('Hygiene Data'!E26))="","",OFFSET('Hygiene Data'!$E$13,0,10*ROW('Hygiene Data'!E26)))</f>
        <v/>
      </c>
      <c r="DW32" s="33" t="str">
        <f ca="true">+IF(OFFSET('Hygiene Data'!$E$14,0,10*ROW('Hygiene Data'!E26))="","",OFFSET('Hygiene Data'!$E$14,0,10*ROW('Hygiene Data'!E26)))</f>
        <v/>
      </c>
      <c r="DX32" s="33" t="str">
        <f ca="true">+IF(OFFSET('Hygiene Data'!$F$12,0,10*ROW('Hygiene Data'!F26))="","",OFFSET('Hygiene Data'!$F$12,0,10*ROW('Hygiene Data'!F26)))</f>
        <v/>
      </c>
      <c r="DY32" s="33" t="str">
        <f ca="true">+IF(OFFSET('Hygiene Data'!$F$13,0,10*ROW('Hygiene Data'!F26))="","",OFFSET('Hygiene Data'!$F$13,0,10*ROW('Hygiene Data'!F26)))</f>
        <v/>
      </c>
      <c r="DZ32" s="33" t="str">
        <f ca="true">+IF(OFFSET('Hygiene Data'!$F$14,0,10*ROW('Hygiene Data'!F26))="","",OFFSET('Hygiene Data'!$F$14,0,10*ROW('Hygiene Data'!F26)))</f>
        <v/>
      </c>
      <c r="EA32" s="33" t="str">
        <f ca="true">+IF(OFFSET('Hygiene Data'!$G$12,0,10*ROW('Hygiene Data'!G26))="","",OFFSET('Hygiene Data'!$G$12,0,10*ROW('Hygiene Data'!G26)))</f>
        <v/>
      </c>
      <c r="EB32" s="33" t="str">
        <f ca="true">+IF(OFFSET('Hygiene Data'!$G$13,0,10*ROW('Hygiene Data'!G26))="","",OFFSET('Hygiene Data'!$G$13,0,10*ROW('Hygiene Data'!G26)))</f>
        <v/>
      </c>
      <c r="EC32" s="33" t="str">
        <f ca="true">+IF(OFFSET('Hygiene Data'!$G$14,0,10*ROW('Hygiene Data'!G26))="","",OFFSET('Hygiene Data'!$G$14,0,10*ROW('Hygiene Data'!G26)))</f>
        <v/>
      </c>
      <c r="ED32" s="33" t="str">
        <f ca="true">+IF(OFFSET('Hygiene Data'!$H$12,0,10*ROW('Hygiene Data'!H26))="","",OFFSET('Hygiene Data'!$H$12,0,10*ROW('Hygiene Data'!H26)))</f>
        <v/>
      </c>
      <c r="EE32" s="33" t="str">
        <f ca="true">+IF(OFFSET('Hygiene Data'!$H$13,0,10*ROW('Hygiene Data'!H26))="","",OFFSET('Hygiene Data'!$H$13,0,10*ROW('Hygiene Data'!H26)))</f>
        <v/>
      </c>
      <c r="EF32" s="33" t="str">
        <f ca="true">+IF(OFFSET('Hygiene Data'!$H$14,0,10*ROW('Hygiene Data'!H26))="","",OFFSET('Hygiene Data'!$H$14,0,10*ROW('Hygiene Data'!H26)))</f>
        <v/>
      </c>
    </row>
    <row r="33" x14ac:dyDescent="0.2">
      <c r="A33" s="56" t="str">
        <f ca="true">+IF(OFFSET('Water Data'!$B$1,0,10*ROW('Water Data'!B30))="","",OFFSET('Water Data'!$B$1,0,10*ROW('Water Data'!B30)))</f>
        <v/>
      </c>
      <c r="B33" s="56" t="str">
        <f ca="true">+IF(OFFSET('Water Data'!$A$3,0,10*ROW('Water Data'!A30))="","",OFFSET('Water Data'!$A$3,0,10*ROW('Water Data'!A30)))</f>
        <v/>
      </c>
      <c r="C33" s="56" t="str">
        <f ca="true">+IF(OFFSET('Water Data'!$C$3,0,10*ROW('Water Data'!C30))="","",OFFSET('Water Data'!$C$3,0,10*ROW('Water Data'!C30)))</f>
        <v/>
      </c>
      <c r="D33" s="244"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4"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4"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4"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4"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4"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4"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4"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4"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4"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4"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4"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4"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4"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4"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4"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4"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4"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5"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5"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5"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5"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5"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5"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5"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5"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5"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5"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5"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5"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5"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5"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5"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5"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5"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5"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5"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5"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5"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5"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5"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5"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5"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5"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5"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5"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5"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5"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6"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6"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6"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6"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6"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6"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6"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6"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6"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6"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6"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6"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6"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6"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6"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6"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6"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6"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3" t="str">
        <f ca="true">+IF(OFFSET('Water Data'!$C$28,0,10*ROW('Water Data'!C27))="","",OFFSET('Water Data'!$C$28,0,10*ROW('Water Data'!C27)))</f>
        <v/>
      </c>
      <c r="BT33" s="33" t="str">
        <f ca="true">+IF(OFFSET('Water Data'!$C$29,0,10*ROW('Water Data'!C27))="","",OFFSET('Water Data'!$C$29,0,10*ROW('Water Data'!C27)))</f>
        <v/>
      </c>
      <c r="BU33" s="33" t="str">
        <f ca="true">+IF(OFFSET('Water Data'!$C$30,0,10*ROW('Water Data'!C27))="","",OFFSET('Water Data'!$C$30,0,10*ROW('Water Data'!C27)))</f>
        <v/>
      </c>
      <c r="BV33" s="33" t="str">
        <f ca="true">+IF(OFFSET('Water Data'!$D$28,0,10*ROW('Water Data'!D27))="","",OFFSET('Water Data'!$D$28,0,10*ROW('Water Data'!D27)))</f>
        <v/>
      </c>
      <c r="BW33" s="33" t="str">
        <f ca="true">+IF(OFFSET('Water Data'!$D$29,0,10*ROW('Water Data'!D27))="","",OFFSET('Water Data'!$D$29,0,10*ROW('Water Data'!D27)))</f>
        <v/>
      </c>
      <c r="BX33" s="33" t="str">
        <f ca="true">+IF(OFFSET('Water Data'!$D$30,0,10*ROW('Water Data'!D27))="","",OFFSET('Water Data'!$D$30,0,10*ROW('Water Data'!D27)))</f>
        <v/>
      </c>
      <c r="BY33" s="33" t="str">
        <f ca="true">+IF(OFFSET('Water Data'!$E$28,0,10*ROW('Water Data'!E27))="","",OFFSET('Water Data'!$E$28,0,10*ROW('Water Data'!E27)))</f>
        <v/>
      </c>
      <c r="BZ33" s="33" t="str">
        <f ca="true">+IF(OFFSET('Water Data'!$E$29,0,10*ROW('Water Data'!E27))="","",OFFSET('Water Data'!$E$29,0,10*ROW('Water Data'!E27)))</f>
        <v/>
      </c>
      <c r="CA33" s="33" t="str">
        <f ca="true">+IF(OFFSET('Water Data'!$E$30,0,10*ROW('Water Data'!E27))="","",OFFSET('Water Data'!$E$30,0,10*ROW('Water Data'!E27)))</f>
        <v/>
      </c>
      <c r="CB33" s="33" t="str">
        <f ca="true">+IF(OFFSET('Water Data'!$F$28,0,10*ROW('Water Data'!F27))="","",OFFSET('Water Data'!$F$28,0,10*ROW('Water Data'!F27)))</f>
        <v/>
      </c>
      <c r="CC33" s="33" t="str">
        <f ca="true">+IF(OFFSET('Water Data'!$F$29,0,10*ROW('Water Data'!F27))="","",OFFSET('Water Data'!$F$29,0,10*ROW('Water Data'!F27)))</f>
        <v/>
      </c>
      <c r="CD33" s="33" t="str">
        <f ca="true">+IF(OFFSET('Water Data'!$F$30,0,10*ROW('Water Data'!F27))="","",OFFSET('Water Data'!$F$30,0,10*ROW('Water Data'!F27)))</f>
        <v/>
      </c>
      <c r="CE33" s="33" t="str">
        <f ca="true">+IF(OFFSET('Water Data'!$G$28,0,10*ROW('Water Data'!G27))="","",OFFSET('Water Data'!$G$28,0,10*ROW('Water Data'!G27)))</f>
        <v/>
      </c>
      <c r="CF33" s="33" t="str">
        <f ca="true">+IF(OFFSET('Water Data'!$G$29,0,10*ROW('Water Data'!G27))="","",OFFSET('Water Data'!$G$29,0,10*ROW('Water Data'!G27)))</f>
        <v/>
      </c>
      <c r="CG33" s="33" t="str">
        <f ca="true">+IF(OFFSET('Water Data'!$G$30,0,10*ROW('Water Data'!G27))="","",OFFSET('Water Data'!$G$30,0,10*ROW('Water Data'!G27)))</f>
        <v/>
      </c>
      <c r="CH33" s="33" t="str">
        <f ca="true">+IF(OFFSET('Water Data'!$H$28,0,10*ROW('Water Data'!H27))="","",OFFSET('Water Data'!$H$28,0,10*ROW('Water Data'!H27)))</f>
        <v/>
      </c>
      <c r="CI33" s="33" t="str">
        <f ca="true">+IF(OFFSET('Water Data'!$H$29,0,10*ROW('Water Data'!H27))="","",OFFSET('Water Data'!$H$29,0,10*ROW('Water Data'!H27)))</f>
        <v/>
      </c>
      <c r="CJ33" s="33" t="str">
        <f ca="true">+IF(OFFSET('Water Data'!$H$30,0,10*ROW('Water Data'!H27))="","",OFFSET('Water Data'!$H$30,0,10*ROW('Water Data'!H27)))</f>
        <v/>
      </c>
      <c r="CK33" s="33" t="str">
        <f ca="true">+IF(OFFSET('Sanitation Data'!$C$29,0,10*ROW('Sanitation Data'!C27))="","",OFFSET('Sanitation Data'!$C$29,0,10*ROW('Sanitation Data'!C27)))</f>
        <v/>
      </c>
      <c r="CL33" s="33" t="str">
        <f ca="true">+IF(OFFSET('Sanitation Data'!$C$30,0,10*ROW('Sanitation Data'!C27))="","",OFFSET('Sanitation Data'!$C$30,0,10*ROW('Sanitation Data'!C27)))</f>
        <v/>
      </c>
      <c r="CM33" s="33" t="str">
        <f ca="true">+IF(OFFSET('Sanitation Data'!$C$31,0,10*ROW('Sanitation Data'!C27))="","",OFFSET('Sanitation Data'!$C$31,0,10*ROW('Sanitation Data'!C27)))</f>
        <v/>
      </c>
      <c r="CN33" s="33" t="str">
        <f ca="true">+IF(OFFSET('Sanitation Data'!$C$32,0,10*ROW('Sanitation Data'!C27))="","",OFFSET('Sanitation Data'!$C$32,0,10*ROW('Sanitation Data'!C27)))</f>
        <v/>
      </c>
      <c r="CO33" s="33" t="str">
        <f ca="true">+IF(OFFSET('Sanitation Data'!$C$33,0,10*ROW('Sanitation Data'!C27))="","",OFFSET('Sanitation Data'!$C$33,0,10*ROW('Sanitation Data'!C27)))</f>
        <v/>
      </c>
      <c r="CP33" s="33" t="str">
        <f ca="true">+IF(OFFSET('Sanitation Data'!$D$29,0,10*ROW('Sanitation Data'!D27))="","",OFFSET('Sanitation Data'!$D$29,0,10*ROW('Sanitation Data'!D27)))</f>
        <v/>
      </c>
      <c r="CQ33" s="33" t="str">
        <f ca="true">+IF(OFFSET('Sanitation Data'!$D$30,0,10*ROW('Sanitation Data'!D27))="","",OFFSET('Sanitation Data'!$D$30,0,10*ROW('Sanitation Data'!D27)))</f>
        <v/>
      </c>
      <c r="CR33" s="33" t="str">
        <f ca="true">+IF(OFFSET('Sanitation Data'!$D$31,0,10*ROW('Sanitation Data'!D27))="","",OFFSET('Sanitation Data'!$D$31,0,10*ROW('Sanitation Data'!D27)))</f>
        <v/>
      </c>
      <c r="CS33" s="33" t="str">
        <f ca="true">+IF(OFFSET('Sanitation Data'!$D$32,0,10*ROW('Sanitation Data'!D27))="","",OFFSET('Sanitation Data'!$D$32,0,10*ROW('Sanitation Data'!D27)))</f>
        <v/>
      </c>
      <c r="CT33" s="33" t="str">
        <f ca="true">+IF(OFFSET('Sanitation Data'!$D$33,0,10*ROW('Sanitation Data'!D27))="","",OFFSET('Sanitation Data'!$D$33,0,10*ROW('Sanitation Data'!D27)))</f>
        <v/>
      </c>
      <c r="CU33" s="33" t="str">
        <f ca="true">+IF(OFFSET('Sanitation Data'!$E$29,0,10*ROW('Sanitation Data'!E27))="","",OFFSET('Sanitation Data'!$E$29,0,10*ROW('Sanitation Data'!E27)))</f>
        <v/>
      </c>
      <c r="CV33" s="33" t="str">
        <f ca="true">+IF(OFFSET('Sanitation Data'!$E$30,0,10*ROW('Sanitation Data'!E27))="","",OFFSET('Sanitation Data'!$E$30,0,10*ROW('Sanitation Data'!E27)))</f>
        <v/>
      </c>
      <c r="CW33" s="33" t="str">
        <f ca="true">+IF(OFFSET('Sanitation Data'!$E$31,0,10*ROW('Sanitation Data'!E27))="","",OFFSET('Sanitation Data'!$E$31,0,10*ROW('Sanitation Data'!E27)))</f>
        <v/>
      </c>
      <c r="CX33" s="33" t="str">
        <f ca="true">+IF(OFFSET('Sanitation Data'!$E$32,0,10*ROW('Sanitation Data'!E27))="","",OFFSET('Sanitation Data'!$E$32,0,10*ROW('Sanitation Data'!E27)))</f>
        <v/>
      </c>
      <c r="CY33" s="33" t="str">
        <f ca="true">+IF(OFFSET('Sanitation Data'!$E$33,0,10*ROW('Sanitation Data'!E27))="","",OFFSET('Sanitation Data'!$E$33,0,10*ROW('Sanitation Data'!E27)))</f>
        <v/>
      </c>
      <c r="CZ33" s="33" t="str">
        <f ca="true">+IF(OFFSET('Sanitation Data'!$F$29,0,10*ROW('Sanitation Data'!F27))="","",OFFSET('Sanitation Data'!$F$29,0,10*ROW('Sanitation Data'!F27)))</f>
        <v/>
      </c>
      <c r="DA33" s="33" t="str">
        <f ca="true">+IF(OFFSET('Sanitation Data'!$F$30,0,10*ROW('Sanitation Data'!F27))="","",OFFSET('Sanitation Data'!$F$30,0,10*ROW('Sanitation Data'!F27)))</f>
        <v/>
      </c>
      <c r="DB33" s="33" t="str">
        <f ca="true">+IF(OFFSET('Sanitation Data'!$F$31,0,10*ROW('Sanitation Data'!F27))="","",OFFSET('Sanitation Data'!$F$31,0,10*ROW('Sanitation Data'!F27)))</f>
        <v/>
      </c>
      <c r="DC33" s="33" t="str">
        <f ca="true">+IF(OFFSET('Sanitation Data'!$F$32,0,10*ROW('Sanitation Data'!F27))="","",OFFSET('Sanitation Data'!$F$32,0,10*ROW('Sanitation Data'!F27)))</f>
        <v/>
      </c>
      <c r="DD33" s="33" t="str">
        <f ca="true">+IF(OFFSET('Sanitation Data'!$F$33,0,10*ROW('Sanitation Data'!F27))="","",OFFSET('Sanitation Data'!$F$33,0,10*ROW('Sanitation Data'!F27)))</f>
        <v/>
      </c>
      <c r="DE33" s="33" t="str">
        <f ca="true">+IF(OFFSET('Sanitation Data'!$G$29,0,10*ROW('Sanitation Data'!G27))="","",OFFSET('Sanitation Data'!$G$29,0,10*ROW('Sanitation Data'!G27)))</f>
        <v/>
      </c>
      <c r="DF33" s="33" t="str">
        <f ca="true">+IF(OFFSET('Sanitation Data'!$G$30,0,10*ROW('Sanitation Data'!G27))="","",OFFSET('Sanitation Data'!$G$30,0,10*ROW('Sanitation Data'!G27)))</f>
        <v/>
      </c>
      <c r="DG33" s="33" t="str">
        <f ca="true">+IF(OFFSET('Sanitation Data'!$G$31,0,10*ROW('Sanitation Data'!G27))="","",OFFSET('Sanitation Data'!$G$31,0,10*ROW('Sanitation Data'!G27)))</f>
        <v/>
      </c>
      <c r="DH33" s="33" t="str">
        <f ca="true">+IF(OFFSET('Sanitation Data'!$G$32,0,10*ROW('Sanitation Data'!G27))="","",OFFSET('Sanitation Data'!$G$32,0,10*ROW('Sanitation Data'!G27)))</f>
        <v/>
      </c>
      <c r="DI33" s="33" t="str">
        <f ca="true">+IF(OFFSET('Sanitation Data'!$G$33,0,10*ROW('Sanitation Data'!G27))="","",OFFSET('Sanitation Data'!$G$33,0,10*ROW('Sanitation Data'!G27)))</f>
        <v/>
      </c>
      <c r="DJ33" s="33" t="str">
        <f ca="true">+IF(OFFSET('Sanitation Data'!$H$29,0,10*ROW('Sanitation Data'!H27))="","",OFFSET('Sanitation Data'!$H$29,0,10*ROW('Sanitation Data'!H27)))</f>
        <v/>
      </c>
      <c r="DK33" s="33" t="str">
        <f ca="true">+IF(OFFSET('Sanitation Data'!$H$30,0,10*ROW('Sanitation Data'!H27))="","",OFFSET('Sanitation Data'!$H$30,0,10*ROW('Sanitation Data'!H27)))</f>
        <v/>
      </c>
      <c r="DL33" s="33" t="str">
        <f ca="true">+IF(OFFSET('Sanitation Data'!$H$31,0,10*ROW('Sanitation Data'!H27))="","",OFFSET('Sanitation Data'!$H$31,0,10*ROW('Sanitation Data'!H27)))</f>
        <v/>
      </c>
      <c r="DM33" s="33" t="str">
        <f ca="true">+IF(OFFSET('Sanitation Data'!$H$32,0,10*ROW('Sanitation Data'!H27))="","",OFFSET('Sanitation Data'!$H$32,0,10*ROW('Sanitation Data'!H27)))</f>
        <v/>
      </c>
      <c r="DN33" s="33" t="str">
        <f ca="true">+IF(OFFSET('Sanitation Data'!$H$33,0,10*ROW('Sanitation Data'!H27))="","",OFFSET('Sanitation Data'!$H$33,0,10*ROW('Sanitation Data'!H27)))</f>
        <v/>
      </c>
      <c r="DO33" s="33" t="str">
        <f ca="true">+IF(OFFSET('Hygiene Data'!$C$12,0,10*ROW('Hygiene Data'!C27))="","",OFFSET('Hygiene Data'!$C$12,0,10*ROW('Hygiene Data'!C27)))</f>
        <v/>
      </c>
      <c r="DP33" s="33" t="str">
        <f ca="true">+IF(OFFSET('Hygiene Data'!$C$13,0,10*ROW('Hygiene Data'!C27))="","",OFFSET('Hygiene Data'!$C$13,0,10*ROW('Hygiene Data'!C27)))</f>
        <v/>
      </c>
      <c r="DQ33" s="33" t="str">
        <f ca="true">+IF(OFFSET('Hygiene Data'!$C$14,0,10*ROW('Hygiene Data'!C27))="","",OFFSET('Hygiene Data'!$C$14,0,10*ROW('Hygiene Data'!C27)))</f>
        <v/>
      </c>
      <c r="DR33" s="33" t="str">
        <f ca="true">+IF(OFFSET('Hygiene Data'!$D$12,0,10*ROW('Hygiene Data'!D27))="","",OFFSET('Hygiene Data'!$D$12,0,10*ROW('Hygiene Data'!D27)))</f>
        <v/>
      </c>
      <c r="DS33" s="33" t="str">
        <f ca="true">+IF(OFFSET('Hygiene Data'!$D$13,0,10*ROW('Hygiene Data'!D27))="","",OFFSET('Hygiene Data'!$D$13,0,10*ROW('Hygiene Data'!D27)))</f>
        <v/>
      </c>
      <c r="DT33" s="33" t="str">
        <f ca="true">+IF(OFFSET('Hygiene Data'!$D$14,0,10*ROW('Hygiene Data'!D27))="","",OFFSET('Hygiene Data'!$D$14,0,10*ROW('Hygiene Data'!D27)))</f>
        <v/>
      </c>
      <c r="DU33" s="33" t="str">
        <f ca="true">+IF(OFFSET('Hygiene Data'!$E$12,0,10*ROW('Hygiene Data'!E27))="","",OFFSET('Hygiene Data'!$E$12,0,10*ROW('Hygiene Data'!E27)))</f>
        <v/>
      </c>
      <c r="DV33" s="33" t="str">
        <f ca="true">+IF(OFFSET('Hygiene Data'!$E$13,0,10*ROW('Hygiene Data'!E27))="","",OFFSET('Hygiene Data'!$E$13,0,10*ROW('Hygiene Data'!E27)))</f>
        <v/>
      </c>
      <c r="DW33" s="33" t="str">
        <f ca="true">+IF(OFFSET('Hygiene Data'!$E$14,0,10*ROW('Hygiene Data'!E27))="","",OFFSET('Hygiene Data'!$E$14,0,10*ROW('Hygiene Data'!E27)))</f>
        <v/>
      </c>
      <c r="DX33" s="33" t="str">
        <f ca="true">+IF(OFFSET('Hygiene Data'!$F$12,0,10*ROW('Hygiene Data'!F27))="","",OFFSET('Hygiene Data'!$F$12,0,10*ROW('Hygiene Data'!F27)))</f>
        <v/>
      </c>
      <c r="DY33" s="33" t="str">
        <f ca="true">+IF(OFFSET('Hygiene Data'!$F$13,0,10*ROW('Hygiene Data'!F27))="","",OFFSET('Hygiene Data'!$F$13,0,10*ROW('Hygiene Data'!F27)))</f>
        <v/>
      </c>
      <c r="DZ33" s="33" t="str">
        <f ca="true">+IF(OFFSET('Hygiene Data'!$F$14,0,10*ROW('Hygiene Data'!F27))="","",OFFSET('Hygiene Data'!$F$14,0,10*ROW('Hygiene Data'!F27)))</f>
        <v/>
      </c>
      <c r="EA33" s="33" t="str">
        <f ca="true">+IF(OFFSET('Hygiene Data'!$G$12,0,10*ROW('Hygiene Data'!G27))="","",OFFSET('Hygiene Data'!$G$12,0,10*ROW('Hygiene Data'!G27)))</f>
        <v/>
      </c>
      <c r="EB33" s="33" t="str">
        <f ca="true">+IF(OFFSET('Hygiene Data'!$G$13,0,10*ROW('Hygiene Data'!G27))="","",OFFSET('Hygiene Data'!$G$13,0,10*ROW('Hygiene Data'!G27)))</f>
        <v/>
      </c>
      <c r="EC33" s="33" t="str">
        <f ca="true">+IF(OFFSET('Hygiene Data'!$G$14,0,10*ROW('Hygiene Data'!G27))="","",OFFSET('Hygiene Data'!$G$14,0,10*ROW('Hygiene Data'!G27)))</f>
        <v/>
      </c>
      <c r="ED33" s="33" t="str">
        <f ca="true">+IF(OFFSET('Hygiene Data'!$H$12,0,10*ROW('Hygiene Data'!H27))="","",OFFSET('Hygiene Data'!$H$12,0,10*ROW('Hygiene Data'!H27)))</f>
        <v/>
      </c>
      <c r="EE33" s="33" t="str">
        <f ca="true">+IF(OFFSET('Hygiene Data'!$H$13,0,10*ROW('Hygiene Data'!H27))="","",OFFSET('Hygiene Data'!$H$13,0,10*ROW('Hygiene Data'!H27)))</f>
        <v/>
      </c>
      <c r="EF33" s="33" t="str">
        <f ca="true">+IF(OFFSET('Hygiene Data'!$H$14,0,10*ROW('Hygiene Data'!H27))="","",OFFSET('Hygiene Data'!$H$14,0,10*ROW('Hygiene Data'!H27)))</f>
        <v/>
      </c>
    </row>
    <row r="34" x14ac:dyDescent="0.2">
      <c r="A34" s="56" t="str">
        <f ca="true">+IF(OFFSET('Water Data'!$B$1,0,10*ROW('Water Data'!B31))="","",OFFSET('Water Data'!$B$1,0,10*ROW('Water Data'!B31)))</f>
        <v/>
      </c>
      <c r="B34" s="56" t="str">
        <f ca="true">+IF(OFFSET('Water Data'!$A$3,0,10*ROW('Water Data'!A31))="","",OFFSET('Water Data'!$A$3,0,10*ROW('Water Data'!A31)))</f>
        <v/>
      </c>
      <c r="C34" s="56" t="str">
        <f ca="true">+IF(OFFSET('Water Data'!$C$3,0,10*ROW('Water Data'!C31))="","",OFFSET('Water Data'!$C$3,0,10*ROW('Water Data'!C31)))</f>
        <v/>
      </c>
      <c r="D34" s="244"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4"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4"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4"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4"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4"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4"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4"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4"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4"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4"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4"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4"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4"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4"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4"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4"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4"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5"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5"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5"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5"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5"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5"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5"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5"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5"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5"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5"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5"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5"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5"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5"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5"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5"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5"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5"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5"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5"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5"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5"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5"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5"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5"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5"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5"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5"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5"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6"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6"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6"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6"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6"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6"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6"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6"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6"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6"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6"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6"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6"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6"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6"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6"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6"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6"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3" t="str">
        <f ca="true">+IF(OFFSET('Water Data'!$C$28,0,10*ROW('Water Data'!C28))="","",OFFSET('Water Data'!$C$28,0,10*ROW('Water Data'!C28)))</f>
        <v/>
      </c>
      <c r="BT34" s="33" t="str">
        <f ca="true">+IF(OFFSET('Water Data'!$C$29,0,10*ROW('Water Data'!C28))="","",OFFSET('Water Data'!$C$29,0,10*ROW('Water Data'!C28)))</f>
        <v/>
      </c>
      <c r="BU34" s="33" t="str">
        <f ca="true">+IF(OFFSET('Water Data'!$C$30,0,10*ROW('Water Data'!C28))="","",OFFSET('Water Data'!$C$30,0,10*ROW('Water Data'!C28)))</f>
        <v/>
      </c>
      <c r="BV34" s="33" t="str">
        <f ca="true">+IF(OFFSET('Water Data'!$D$28,0,10*ROW('Water Data'!D28))="","",OFFSET('Water Data'!$D$28,0,10*ROW('Water Data'!D28)))</f>
        <v/>
      </c>
      <c r="BW34" s="33" t="str">
        <f ca="true">+IF(OFFSET('Water Data'!$D$29,0,10*ROW('Water Data'!D28))="","",OFFSET('Water Data'!$D$29,0,10*ROW('Water Data'!D28)))</f>
        <v/>
      </c>
      <c r="BX34" s="33" t="str">
        <f ca="true">+IF(OFFSET('Water Data'!$D$30,0,10*ROW('Water Data'!D28))="","",OFFSET('Water Data'!$D$30,0,10*ROW('Water Data'!D28)))</f>
        <v/>
      </c>
      <c r="BY34" s="33" t="str">
        <f ca="true">+IF(OFFSET('Water Data'!$E$28,0,10*ROW('Water Data'!E28))="","",OFFSET('Water Data'!$E$28,0,10*ROW('Water Data'!E28)))</f>
        <v/>
      </c>
      <c r="BZ34" s="33" t="str">
        <f ca="true">+IF(OFFSET('Water Data'!$E$29,0,10*ROW('Water Data'!E28))="","",OFFSET('Water Data'!$E$29,0,10*ROW('Water Data'!E28)))</f>
        <v/>
      </c>
      <c r="CA34" s="33" t="str">
        <f ca="true">+IF(OFFSET('Water Data'!$E$30,0,10*ROW('Water Data'!E28))="","",OFFSET('Water Data'!$E$30,0,10*ROW('Water Data'!E28)))</f>
        <v/>
      </c>
      <c r="CB34" s="33" t="str">
        <f ca="true">+IF(OFFSET('Water Data'!$F$28,0,10*ROW('Water Data'!F28))="","",OFFSET('Water Data'!$F$28,0,10*ROW('Water Data'!F28)))</f>
        <v/>
      </c>
      <c r="CC34" s="33" t="str">
        <f ca="true">+IF(OFFSET('Water Data'!$F$29,0,10*ROW('Water Data'!F28))="","",OFFSET('Water Data'!$F$29,0,10*ROW('Water Data'!F28)))</f>
        <v/>
      </c>
      <c r="CD34" s="33" t="str">
        <f ca="true">+IF(OFFSET('Water Data'!$F$30,0,10*ROW('Water Data'!F28))="","",OFFSET('Water Data'!$F$30,0,10*ROW('Water Data'!F28)))</f>
        <v/>
      </c>
      <c r="CE34" s="33" t="str">
        <f ca="true">+IF(OFFSET('Water Data'!$G$28,0,10*ROW('Water Data'!G28))="","",OFFSET('Water Data'!$G$28,0,10*ROW('Water Data'!G28)))</f>
        <v/>
      </c>
      <c r="CF34" s="33" t="str">
        <f ca="true">+IF(OFFSET('Water Data'!$G$29,0,10*ROW('Water Data'!G28))="","",OFFSET('Water Data'!$G$29,0,10*ROW('Water Data'!G28)))</f>
        <v/>
      </c>
      <c r="CG34" s="33" t="str">
        <f ca="true">+IF(OFFSET('Water Data'!$G$30,0,10*ROW('Water Data'!G28))="","",OFFSET('Water Data'!$G$30,0,10*ROW('Water Data'!G28)))</f>
        <v/>
      </c>
      <c r="CH34" s="33" t="str">
        <f ca="true">+IF(OFFSET('Water Data'!$H$28,0,10*ROW('Water Data'!H28))="","",OFFSET('Water Data'!$H$28,0,10*ROW('Water Data'!H28)))</f>
        <v/>
      </c>
      <c r="CI34" s="33" t="str">
        <f ca="true">+IF(OFFSET('Water Data'!$H$29,0,10*ROW('Water Data'!H28))="","",OFFSET('Water Data'!$H$29,0,10*ROW('Water Data'!H28)))</f>
        <v/>
      </c>
      <c r="CJ34" s="33" t="str">
        <f ca="true">+IF(OFFSET('Water Data'!$H$30,0,10*ROW('Water Data'!H28))="","",OFFSET('Water Data'!$H$30,0,10*ROW('Water Data'!H28)))</f>
        <v/>
      </c>
      <c r="CK34" s="33" t="str">
        <f ca="true">+IF(OFFSET('Sanitation Data'!$C$29,0,10*ROW('Sanitation Data'!C28))="","",OFFSET('Sanitation Data'!$C$29,0,10*ROW('Sanitation Data'!C28)))</f>
        <v/>
      </c>
      <c r="CL34" s="33" t="str">
        <f ca="true">+IF(OFFSET('Sanitation Data'!$C$30,0,10*ROW('Sanitation Data'!C28))="","",OFFSET('Sanitation Data'!$C$30,0,10*ROW('Sanitation Data'!C28)))</f>
        <v/>
      </c>
      <c r="CM34" s="33" t="str">
        <f ca="true">+IF(OFFSET('Sanitation Data'!$C$31,0,10*ROW('Sanitation Data'!C28))="","",OFFSET('Sanitation Data'!$C$31,0,10*ROW('Sanitation Data'!C28)))</f>
        <v/>
      </c>
      <c r="CN34" s="33" t="str">
        <f ca="true">+IF(OFFSET('Sanitation Data'!$C$32,0,10*ROW('Sanitation Data'!C28))="","",OFFSET('Sanitation Data'!$C$32,0,10*ROW('Sanitation Data'!C28)))</f>
        <v/>
      </c>
      <c r="CO34" s="33" t="str">
        <f ca="true">+IF(OFFSET('Sanitation Data'!$C$33,0,10*ROW('Sanitation Data'!C28))="","",OFFSET('Sanitation Data'!$C$33,0,10*ROW('Sanitation Data'!C28)))</f>
        <v/>
      </c>
      <c r="CP34" s="33" t="str">
        <f ca="true">+IF(OFFSET('Sanitation Data'!$D$29,0,10*ROW('Sanitation Data'!D28))="","",OFFSET('Sanitation Data'!$D$29,0,10*ROW('Sanitation Data'!D28)))</f>
        <v/>
      </c>
      <c r="CQ34" s="33" t="str">
        <f ca="true">+IF(OFFSET('Sanitation Data'!$D$30,0,10*ROW('Sanitation Data'!D28))="","",OFFSET('Sanitation Data'!$D$30,0,10*ROW('Sanitation Data'!D28)))</f>
        <v/>
      </c>
      <c r="CR34" s="33" t="str">
        <f ca="true">+IF(OFFSET('Sanitation Data'!$D$31,0,10*ROW('Sanitation Data'!D28))="","",OFFSET('Sanitation Data'!$D$31,0,10*ROW('Sanitation Data'!D28)))</f>
        <v/>
      </c>
      <c r="CS34" s="33" t="str">
        <f ca="true">+IF(OFFSET('Sanitation Data'!$D$32,0,10*ROW('Sanitation Data'!D28))="","",OFFSET('Sanitation Data'!$D$32,0,10*ROW('Sanitation Data'!D28)))</f>
        <v/>
      </c>
      <c r="CT34" s="33" t="str">
        <f ca="true">+IF(OFFSET('Sanitation Data'!$D$33,0,10*ROW('Sanitation Data'!D28))="","",OFFSET('Sanitation Data'!$D$33,0,10*ROW('Sanitation Data'!D28)))</f>
        <v/>
      </c>
      <c r="CU34" s="33" t="str">
        <f ca="true">+IF(OFFSET('Sanitation Data'!$E$29,0,10*ROW('Sanitation Data'!E28))="","",OFFSET('Sanitation Data'!$E$29,0,10*ROW('Sanitation Data'!E28)))</f>
        <v/>
      </c>
      <c r="CV34" s="33" t="str">
        <f ca="true">+IF(OFFSET('Sanitation Data'!$E$30,0,10*ROW('Sanitation Data'!E28))="","",OFFSET('Sanitation Data'!$E$30,0,10*ROW('Sanitation Data'!E28)))</f>
        <v/>
      </c>
      <c r="CW34" s="33" t="str">
        <f ca="true">+IF(OFFSET('Sanitation Data'!$E$31,0,10*ROW('Sanitation Data'!E28))="","",OFFSET('Sanitation Data'!$E$31,0,10*ROW('Sanitation Data'!E28)))</f>
        <v/>
      </c>
      <c r="CX34" s="33" t="str">
        <f ca="true">+IF(OFFSET('Sanitation Data'!$E$32,0,10*ROW('Sanitation Data'!E28))="","",OFFSET('Sanitation Data'!$E$32,0,10*ROW('Sanitation Data'!E28)))</f>
        <v/>
      </c>
      <c r="CY34" s="33" t="str">
        <f ca="true">+IF(OFFSET('Sanitation Data'!$E$33,0,10*ROW('Sanitation Data'!E28))="","",OFFSET('Sanitation Data'!$E$33,0,10*ROW('Sanitation Data'!E28)))</f>
        <v/>
      </c>
      <c r="CZ34" s="33" t="str">
        <f ca="true">+IF(OFFSET('Sanitation Data'!$F$29,0,10*ROW('Sanitation Data'!F28))="","",OFFSET('Sanitation Data'!$F$29,0,10*ROW('Sanitation Data'!F28)))</f>
        <v/>
      </c>
      <c r="DA34" s="33" t="str">
        <f ca="true">+IF(OFFSET('Sanitation Data'!$F$30,0,10*ROW('Sanitation Data'!F28))="","",OFFSET('Sanitation Data'!$F$30,0,10*ROW('Sanitation Data'!F28)))</f>
        <v/>
      </c>
      <c r="DB34" s="33" t="str">
        <f ca="true">+IF(OFFSET('Sanitation Data'!$F$31,0,10*ROW('Sanitation Data'!F28))="","",OFFSET('Sanitation Data'!$F$31,0,10*ROW('Sanitation Data'!F28)))</f>
        <v/>
      </c>
      <c r="DC34" s="33" t="str">
        <f ca="true">+IF(OFFSET('Sanitation Data'!$F$32,0,10*ROW('Sanitation Data'!F28))="","",OFFSET('Sanitation Data'!$F$32,0,10*ROW('Sanitation Data'!F28)))</f>
        <v/>
      </c>
      <c r="DD34" s="33" t="str">
        <f ca="true">+IF(OFFSET('Sanitation Data'!$F$33,0,10*ROW('Sanitation Data'!F28))="","",OFFSET('Sanitation Data'!$F$33,0,10*ROW('Sanitation Data'!F28)))</f>
        <v/>
      </c>
      <c r="DE34" s="33" t="str">
        <f ca="true">+IF(OFFSET('Sanitation Data'!$G$29,0,10*ROW('Sanitation Data'!G28))="","",OFFSET('Sanitation Data'!$G$29,0,10*ROW('Sanitation Data'!G28)))</f>
        <v/>
      </c>
      <c r="DF34" s="33" t="str">
        <f ca="true">+IF(OFFSET('Sanitation Data'!$G$30,0,10*ROW('Sanitation Data'!G28))="","",OFFSET('Sanitation Data'!$G$30,0,10*ROW('Sanitation Data'!G28)))</f>
        <v/>
      </c>
      <c r="DG34" s="33" t="str">
        <f ca="true">+IF(OFFSET('Sanitation Data'!$G$31,0,10*ROW('Sanitation Data'!G28))="","",OFFSET('Sanitation Data'!$G$31,0,10*ROW('Sanitation Data'!G28)))</f>
        <v/>
      </c>
      <c r="DH34" s="33" t="str">
        <f ca="true">+IF(OFFSET('Sanitation Data'!$G$32,0,10*ROW('Sanitation Data'!G28))="","",OFFSET('Sanitation Data'!$G$32,0,10*ROW('Sanitation Data'!G28)))</f>
        <v/>
      </c>
      <c r="DI34" s="33" t="str">
        <f ca="true">+IF(OFFSET('Sanitation Data'!$G$33,0,10*ROW('Sanitation Data'!G28))="","",OFFSET('Sanitation Data'!$G$33,0,10*ROW('Sanitation Data'!G28)))</f>
        <v/>
      </c>
      <c r="DJ34" s="33" t="str">
        <f ca="true">+IF(OFFSET('Sanitation Data'!$H$29,0,10*ROW('Sanitation Data'!H28))="","",OFFSET('Sanitation Data'!$H$29,0,10*ROW('Sanitation Data'!H28)))</f>
        <v/>
      </c>
      <c r="DK34" s="33" t="str">
        <f ca="true">+IF(OFFSET('Sanitation Data'!$H$30,0,10*ROW('Sanitation Data'!H28))="","",OFFSET('Sanitation Data'!$H$30,0,10*ROW('Sanitation Data'!H28)))</f>
        <v/>
      </c>
      <c r="DL34" s="33" t="str">
        <f ca="true">+IF(OFFSET('Sanitation Data'!$H$31,0,10*ROW('Sanitation Data'!H28))="","",OFFSET('Sanitation Data'!$H$31,0,10*ROW('Sanitation Data'!H28)))</f>
        <v/>
      </c>
      <c r="DM34" s="33" t="str">
        <f ca="true">+IF(OFFSET('Sanitation Data'!$H$32,0,10*ROW('Sanitation Data'!H28))="","",OFFSET('Sanitation Data'!$H$32,0,10*ROW('Sanitation Data'!H28)))</f>
        <v/>
      </c>
      <c r="DN34" s="33" t="str">
        <f ca="true">+IF(OFFSET('Sanitation Data'!$H$33,0,10*ROW('Sanitation Data'!H28))="","",OFFSET('Sanitation Data'!$H$33,0,10*ROW('Sanitation Data'!H28)))</f>
        <v/>
      </c>
      <c r="DO34" s="33" t="str">
        <f ca="true">+IF(OFFSET('Hygiene Data'!$C$12,0,10*ROW('Hygiene Data'!C28))="","",OFFSET('Hygiene Data'!$C$12,0,10*ROW('Hygiene Data'!C28)))</f>
        <v/>
      </c>
      <c r="DP34" s="33" t="str">
        <f ca="true">+IF(OFFSET('Hygiene Data'!$C$13,0,10*ROW('Hygiene Data'!C28))="","",OFFSET('Hygiene Data'!$C$13,0,10*ROW('Hygiene Data'!C28)))</f>
        <v/>
      </c>
      <c r="DQ34" s="33" t="str">
        <f ca="true">+IF(OFFSET('Hygiene Data'!$C$14,0,10*ROW('Hygiene Data'!C28))="","",OFFSET('Hygiene Data'!$C$14,0,10*ROW('Hygiene Data'!C28)))</f>
        <v/>
      </c>
      <c r="DR34" s="33" t="str">
        <f ca="true">+IF(OFFSET('Hygiene Data'!$D$12,0,10*ROW('Hygiene Data'!D28))="","",OFFSET('Hygiene Data'!$D$12,0,10*ROW('Hygiene Data'!D28)))</f>
        <v/>
      </c>
      <c r="DS34" s="33" t="str">
        <f ca="true">+IF(OFFSET('Hygiene Data'!$D$13,0,10*ROW('Hygiene Data'!D28))="","",OFFSET('Hygiene Data'!$D$13,0,10*ROW('Hygiene Data'!D28)))</f>
        <v/>
      </c>
      <c r="DT34" s="33" t="str">
        <f ca="true">+IF(OFFSET('Hygiene Data'!$D$14,0,10*ROW('Hygiene Data'!D28))="","",OFFSET('Hygiene Data'!$D$14,0,10*ROW('Hygiene Data'!D28)))</f>
        <v/>
      </c>
      <c r="DU34" s="33" t="str">
        <f ca="true">+IF(OFFSET('Hygiene Data'!$E$12,0,10*ROW('Hygiene Data'!E28))="","",OFFSET('Hygiene Data'!$E$12,0,10*ROW('Hygiene Data'!E28)))</f>
        <v/>
      </c>
      <c r="DV34" s="33" t="str">
        <f ca="true">+IF(OFFSET('Hygiene Data'!$E$13,0,10*ROW('Hygiene Data'!E28))="","",OFFSET('Hygiene Data'!$E$13,0,10*ROW('Hygiene Data'!E28)))</f>
        <v/>
      </c>
      <c r="DW34" s="33" t="str">
        <f ca="true">+IF(OFFSET('Hygiene Data'!$E$14,0,10*ROW('Hygiene Data'!E28))="","",OFFSET('Hygiene Data'!$E$14,0,10*ROW('Hygiene Data'!E28)))</f>
        <v/>
      </c>
      <c r="DX34" s="33" t="str">
        <f ca="true">+IF(OFFSET('Hygiene Data'!$F$12,0,10*ROW('Hygiene Data'!F28))="","",OFFSET('Hygiene Data'!$F$12,0,10*ROW('Hygiene Data'!F28)))</f>
        <v/>
      </c>
      <c r="DY34" s="33" t="str">
        <f ca="true">+IF(OFFSET('Hygiene Data'!$F$13,0,10*ROW('Hygiene Data'!F28))="","",OFFSET('Hygiene Data'!$F$13,0,10*ROW('Hygiene Data'!F28)))</f>
        <v/>
      </c>
      <c r="DZ34" s="33" t="str">
        <f ca="true">+IF(OFFSET('Hygiene Data'!$F$14,0,10*ROW('Hygiene Data'!F28))="","",OFFSET('Hygiene Data'!$F$14,0,10*ROW('Hygiene Data'!F28)))</f>
        <v/>
      </c>
      <c r="EA34" s="33" t="str">
        <f ca="true">+IF(OFFSET('Hygiene Data'!$G$12,0,10*ROW('Hygiene Data'!G28))="","",OFFSET('Hygiene Data'!$G$12,0,10*ROW('Hygiene Data'!G28)))</f>
        <v/>
      </c>
      <c r="EB34" s="33" t="str">
        <f ca="true">+IF(OFFSET('Hygiene Data'!$G$13,0,10*ROW('Hygiene Data'!G28))="","",OFFSET('Hygiene Data'!$G$13,0,10*ROW('Hygiene Data'!G28)))</f>
        <v/>
      </c>
      <c r="EC34" s="33" t="str">
        <f ca="true">+IF(OFFSET('Hygiene Data'!$G$14,0,10*ROW('Hygiene Data'!G28))="","",OFFSET('Hygiene Data'!$G$14,0,10*ROW('Hygiene Data'!G28)))</f>
        <v/>
      </c>
      <c r="ED34" s="33" t="str">
        <f ca="true">+IF(OFFSET('Hygiene Data'!$H$12,0,10*ROW('Hygiene Data'!H28))="","",OFFSET('Hygiene Data'!$H$12,0,10*ROW('Hygiene Data'!H28)))</f>
        <v/>
      </c>
      <c r="EE34" s="33" t="str">
        <f ca="true">+IF(OFFSET('Hygiene Data'!$H$13,0,10*ROW('Hygiene Data'!H28))="","",OFFSET('Hygiene Data'!$H$13,0,10*ROW('Hygiene Data'!H28)))</f>
        <v/>
      </c>
      <c r="EF34" s="33" t="str">
        <f ca="true">+IF(OFFSET('Hygiene Data'!$H$14,0,10*ROW('Hygiene Data'!H28))="","",OFFSET('Hygiene Data'!$H$14,0,10*ROW('Hygiene Data'!H28)))</f>
        <v/>
      </c>
    </row>
    <row r="35" x14ac:dyDescent="0.2">
      <c r="A35" s="56" t="str">
        <f ca="true">+IF(OFFSET('Water Data'!$B$1,0,10*ROW('Water Data'!B32))="","",OFFSET('Water Data'!$B$1,0,10*ROW('Water Data'!B32)))</f>
        <v/>
      </c>
      <c r="B35" s="56" t="str">
        <f ca="true">+IF(OFFSET('Water Data'!$A$3,0,10*ROW('Water Data'!A32))="","",OFFSET('Water Data'!$A$3,0,10*ROW('Water Data'!A32)))</f>
        <v/>
      </c>
      <c r="C35" s="56" t="str">
        <f ca="true">+IF(OFFSET('Water Data'!$C$3,0,10*ROW('Water Data'!C32))="","",OFFSET('Water Data'!$C$3,0,10*ROW('Water Data'!C32)))</f>
        <v/>
      </c>
      <c r="D35" s="244"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4"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4"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4"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4"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4"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4"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4"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4"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4"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4"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4"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4"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4"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4"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4"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4"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4"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5"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5"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5"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5"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5"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5"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5"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5"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5"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5"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5"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5"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5"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5"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5"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5"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5"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5"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5"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5"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5"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5"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5"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5"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5"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5"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5"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5"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5"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5"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6"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6"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6"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6"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6"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6"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6"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6"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6"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6"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6"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6"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6"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6"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6"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6"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6"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6"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3" t="str">
        <f ca="true">+IF(OFFSET('Water Data'!$C$28,0,10*ROW('Water Data'!C29))="","",OFFSET('Water Data'!$C$28,0,10*ROW('Water Data'!C29)))</f>
        <v/>
      </c>
      <c r="BT35" s="33" t="str">
        <f ca="true">+IF(OFFSET('Water Data'!$C$29,0,10*ROW('Water Data'!C29))="","",OFFSET('Water Data'!$C$29,0,10*ROW('Water Data'!C29)))</f>
        <v/>
      </c>
      <c r="BU35" s="33" t="str">
        <f ca="true">+IF(OFFSET('Water Data'!$C$30,0,10*ROW('Water Data'!C29))="","",OFFSET('Water Data'!$C$30,0,10*ROW('Water Data'!C29)))</f>
        <v/>
      </c>
      <c r="BV35" s="33" t="str">
        <f ca="true">+IF(OFFSET('Water Data'!$D$28,0,10*ROW('Water Data'!D29))="","",OFFSET('Water Data'!$D$28,0,10*ROW('Water Data'!D29)))</f>
        <v/>
      </c>
      <c r="BW35" s="33" t="str">
        <f ca="true">+IF(OFFSET('Water Data'!$D$29,0,10*ROW('Water Data'!D29))="","",OFFSET('Water Data'!$D$29,0,10*ROW('Water Data'!D29)))</f>
        <v/>
      </c>
      <c r="BX35" s="33" t="str">
        <f ca="true">+IF(OFFSET('Water Data'!$D$30,0,10*ROW('Water Data'!D29))="","",OFFSET('Water Data'!$D$30,0,10*ROW('Water Data'!D29)))</f>
        <v/>
      </c>
      <c r="BY35" s="33" t="str">
        <f ca="true">+IF(OFFSET('Water Data'!$E$28,0,10*ROW('Water Data'!E29))="","",OFFSET('Water Data'!$E$28,0,10*ROW('Water Data'!E29)))</f>
        <v/>
      </c>
      <c r="BZ35" s="33" t="str">
        <f ca="true">+IF(OFFSET('Water Data'!$E$29,0,10*ROW('Water Data'!E29))="","",OFFSET('Water Data'!$E$29,0,10*ROW('Water Data'!E29)))</f>
        <v/>
      </c>
      <c r="CA35" s="33" t="str">
        <f ca="true">+IF(OFFSET('Water Data'!$E$30,0,10*ROW('Water Data'!E29))="","",OFFSET('Water Data'!$E$30,0,10*ROW('Water Data'!E29)))</f>
        <v/>
      </c>
      <c r="CB35" s="33" t="str">
        <f ca="true">+IF(OFFSET('Water Data'!$F$28,0,10*ROW('Water Data'!F29))="","",OFFSET('Water Data'!$F$28,0,10*ROW('Water Data'!F29)))</f>
        <v/>
      </c>
      <c r="CC35" s="33" t="str">
        <f ca="true">+IF(OFFSET('Water Data'!$F$29,0,10*ROW('Water Data'!F29))="","",OFFSET('Water Data'!$F$29,0,10*ROW('Water Data'!F29)))</f>
        <v/>
      </c>
      <c r="CD35" s="33" t="str">
        <f ca="true">+IF(OFFSET('Water Data'!$F$30,0,10*ROW('Water Data'!F29))="","",OFFSET('Water Data'!$F$30,0,10*ROW('Water Data'!F29)))</f>
        <v/>
      </c>
      <c r="CE35" s="33" t="str">
        <f ca="true">+IF(OFFSET('Water Data'!$G$28,0,10*ROW('Water Data'!G29))="","",OFFSET('Water Data'!$G$28,0,10*ROW('Water Data'!G29)))</f>
        <v/>
      </c>
      <c r="CF35" s="33" t="str">
        <f ca="true">+IF(OFFSET('Water Data'!$G$29,0,10*ROW('Water Data'!G29))="","",OFFSET('Water Data'!$G$29,0,10*ROW('Water Data'!G29)))</f>
        <v/>
      </c>
      <c r="CG35" s="33" t="str">
        <f ca="true">+IF(OFFSET('Water Data'!$G$30,0,10*ROW('Water Data'!G29))="","",OFFSET('Water Data'!$G$30,0,10*ROW('Water Data'!G29)))</f>
        <v/>
      </c>
      <c r="CH35" s="33" t="str">
        <f ca="true">+IF(OFFSET('Water Data'!$H$28,0,10*ROW('Water Data'!H29))="","",OFFSET('Water Data'!$H$28,0,10*ROW('Water Data'!H29)))</f>
        <v/>
      </c>
      <c r="CI35" s="33" t="str">
        <f ca="true">+IF(OFFSET('Water Data'!$H$29,0,10*ROW('Water Data'!H29))="","",OFFSET('Water Data'!$H$29,0,10*ROW('Water Data'!H29)))</f>
        <v/>
      </c>
      <c r="CJ35" s="33" t="str">
        <f ca="true">+IF(OFFSET('Water Data'!$H$30,0,10*ROW('Water Data'!H29))="","",OFFSET('Water Data'!$H$30,0,10*ROW('Water Data'!H29)))</f>
        <v/>
      </c>
      <c r="CK35" s="33" t="str">
        <f ca="true">+IF(OFFSET('Sanitation Data'!$C$29,0,10*ROW('Sanitation Data'!C29))="","",OFFSET('Sanitation Data'!$C$29,0,10*ROW('Sanitation Data'!C29)))</f>
        <v/>
      </c>
      <c r="CL35" s="33" t="str">
        <f ca="true">+IF(OFFSET('Sanitation Data'!$C$30,0,10*ROW('Sanitation Data'!C29))="","",OFFSET('Sanitation Data'!$C$30,0,10*ROW('Sanitation Data'!C29)))</f>
        <v/>
      </c>
      <c r="CM35" s="33" t="str">
        <f ca="true">+IF(OFFSET('Sanitation Data'!$C$31,0,10*ROW('Sanitation Data'!C29))="","",OFFSET('Sanitation Data'!$C$31,0,10*ROW('Sanitation Data'!C29)))</f>
        <v/>
      </c>
      <c r="CN35" s="33" t="str">
        <f ca="true">+IF(OFFSET('Sanitation Data'!$C$32,0,10*ROW('Sanitation Data'!C29))="","",OFFSET('Sanitation Data'!$C$32,0,10*ROW('Sanitation Data'!C29)))</f>
        <v/>
      </c>
      <c r="CO35" s="33" t="str">
        <f ca="true">+IF(OFFSET('Sanitation Data'!$C$33,0,10*ROW('Sanitation Data'!C29))="","",OFFSET('Sanitation Data'!$C$33,0,10*ROW('Sanitation Data'!C29)))</f>
        <v/>
      </c>
      <c r="CP35" s="33" t="str">
        <f ca="true">+IF(OFFSET('Sanitation Data'!$D$29,0,10*ROW('Sanitation Data'!D29))="","",OFFSET('Sanitation Data'!$D$29,0,10*ROW('Sanitation Data'!D29)))</f>
        <v/>
      </c>
      <c r="CQ35" s="33" t="str">
        <f ca="true">+IF(OFFSET('Sanitation Data'!$D$30,0,10*ROW('Sanitation Data'!D29))="","",OFFSET('Sanitation Data'!$D$30,0,10*ROW('Sanitation Data'!D29)))</f>
        <v/>
      </c>
      <c r="CR35" s="33" t="str">
        <f ca="true">+IF(OFFSET('Sanitation Data'!$D$31,0,10*ROW('Sanitation Data'!D29))="","",OFFSET('Sanitation Data'!$D$31,0,10*ROW('Sanitation Data'!D29)))</f>
        <v/>
      </c>
      <c r="CS35" s="33" t="str">
        <f ca="true">+IF(OFFSET('Sanitation Data'!$D$32,0,10*ROW('Sanitation Data'!D29))="","",OFFSET('Sanitation Data'!$D$32,0,10*ROW('Sanitation Data'!D29)))</f>
        <v/>
      </c>
      <c r="CT35" s="33" t="str">
        <f ca="true">+IF(OFFSET('Sanitation Data'!$D$33,0,10*ROW('Sanitation Data'!D29))="","",OFFSET('Sanitation Data'!$D$33,0,10*ROW('Sanitation Data'!D29)))</f>
        <v/>
      </c>
      <c r="CU35" s="33" t="str">
        <f ca="true">+IF(OFFSET('Sanitation Data'!$E$29,0,10*ROW('Sanitation Data'!E29))="","",OFFSET('Sanitation Data'!$E$29,0,10*ROW('Sanitation Data'!E29)))</f>
        <v/>
      </c>
      <c r="CV35" s="33" t="str">
        <f ca="true">+IF(OFFSET('Sanitation Data'!$E$30,0,10*ROW('Sanitation Data'!E29))="","",OFFSET('Sanitation Data'!$E$30,0,10*ROW('Sanitation Data'!E29)))</f>
        <v/>
      </c>
      <c r="CW35" s="33" t="str">
        <f ca="true">+IF(OFFSET('Sanitation Data'!$E$31,0,10*ROW('Sanitation Data'!E29))="","",OFFSET('Sanitation Data'!$E$31,0,10*ROW('Sanitation Data'!E29)))</f>
        <v/>
      </c>
      <c r="CX35" s="33" t="str">
        <f ca="true">+IF(OFFSET('Sanitation Data'!$E$32,0,10*ROW('Sanitation Data'!E29))="","",OFFSET('Sanitation Data'!$E$32,0,10*ROW('Sanitation Data'!E29)))</f>
        <v/>
      </c>
      <c r="CY35" s="33" t="str">
        <f ca="true">+IF(OFFSET('Sanitation Data'!$E$33,0,10*ROW('Sanitation Data'!E29))="","",OFFSET('Sanitation Data'!$E$33,0,10*ROW('Sanitation Data'!E29)))</f>
        <v/>
      </c>
      <c r="CZ35" s="33" t="str">
        <f ca="true">+IF(OFFSET('Sanitation Data'!$F$29,0,10*ROW('Sanitation Data'!F29))="","",OFFSET('Sanitation Data'!$F$29,0,10*ROW('Sanitation Data'!F29)))</f>
        <v/>
      </c>
      <c r="DA35" s="33" t="str">
        <f ca="true">+IF(OFFSET('Sanitation Data'!$F$30,0,10*ROW('Sanitation Data'!F29))="","",OFFSET('Sanitation Data'!$F$30,0,10*ROW('Sanitation Data'!F29)))</f>
        <v/>
      </c>
      <c r="DB35" s="33" t="str">
        <f ca="true">+IF(OFFSET('Sanitation Data'!$F$31,0,10*ROW('Sanitation Data'!F29))="","",OFFSET('Sanitation Data'!$F$31,0,10*ROW('Sanitation Data'!F29)))</f>
        <v/>
      </c>
      <c r="DC35" s="33" t="str">
        <f ca="true">+IF(OFFSET('Sanitation Data'!$F$32,0,10*ROW('Sanitation Data'!F29))="","",OFFSET('Sanitation Data'!$F$32,0,10*ROW('Sanitation Data'!F29)))</f>
        <v/>
      </c>
      <c r="DD35" s="33" t="str">
        <f ca="true">+IF(OFFSET('Sanitation Data'!$F$33,0,10*ROW('Sanitation Data'!F29))="","",OFFSET('Sanitation Data'!$F$33,0,10*ROW('Sanitation Data'!F29)))</f>
        <v/>
      </c>
      <c r="DE35" s="33" t="str">
        <f ca="true">+IF(OFFSET('Sanitation Data'!$G$29,0,10*ROW('Sanitation Data'!G29))="","",OFFSET('Sanitation Data'!$G$29,0,10*ROW('Sanitation Data'!G29)))</f>
        <v/>
      </c>
      <c r="DF35" s="33" t="str">
        <f ca="true">+IF(OFFSET('Sanitation Data'!$G$30,0,10*ROW('Sanitation Data'!G29))="","",OFFSET('Sanitation Data'!$G$30,0,10*ROW('Sanitation Data'!G29)))</f>
        <v/>
      </c>
      <c r="DG35" s="33" t="str">
        <f ca="true">+IF(OFFSET('Sanitation Data'!$G$31,0,10*ROW('Sanitation Data'!G29))="","",OFFSET('Sanitation Data'!$G$31,0,10*ROW('Sanitation Data'!G29)))</f>
        <v/>
      </c>
      <c r="DH35" s="33" t="str">
        <f ca="true">+IF(OFFSET('Sanitation Data'!$G$32,0,10*ROW('Sanitation Data'!G29))="","",OFFSET('Sanitation Data'!$G$32,0,10*ROW('Sanitation Data'!G29)))</f>
        <v/>
      </c>
      <c r="DI35" s="33" t="str">
        <f ca="true">+IF(OFFSET('Sanitation Data'!$G$33,0,10*ROW('Sanitation Data'!G29))="","",OFFSET('Sanitation Data'!$G$33,0,10*ROW('Sanitation Data'!G29)))</f>
        <v/>
      </c>
      <c r="DJ35" s="33" t="str">
        <f ca="true">+IF(OFFSET('Sanitation Data'!$H$29,0,10*ROW('Sanitation Data'!H29))="","",OFFSET('Sanitation Data'!$H$29,0,10*ROW('Sanitation Data'!H29)))</f>
        <v/>
      </c>
      <c r="DK35" s="33" t="str">
        <f ca="true">+IF(OFFSET('Sanitation Data'!$H$30,0,10*ROW('Sanitation Data'!H29))="","",OFFSET('Sanitation Data'!$H$30,0,10*ROW('Sanitation Data'!H29)))</f>
        <v/>
      </c>
      <c r="DL35" s="33" t="str">
        <f ca="true">+IF(OFFSET('Sanitation Data'!$H$31,0,10*ROW('Sanitation Data'!H29))="","",OFFSET('Sanitation Data'!$H$31,0,10*ROW('Sanitation Data'!H29)))</f>
        <v/>
      </c>
      <c r="DM35" s="33" t="str">
        <f ca="true">+IF(OFFSET('Sanitation Data'!$H$32,0,10*ROW('Sanitation Data'!H29))="","",OFFSET('Sanitation Data'!$H$32,0,10*ROW('Sanitation Data'!H29)))</f>
        <v/>
      </c>
      <c r="DN35" s="33" t="str">
        <f ca="true">+IF(OFFSET('Sanitation Data'!$H$33,0,10*ROW('Sanitation Data'!H29))="","",OFFSET('Sanitation Data'!$H$33,0,10*ROW('Sanitation Data'!H29)))</f>
        <v/>
      </c>
      <c r="DO35" s="33" t="str">
        <f ca="true">+IF(OFFSET('Hygiene Data'!$C$12,0,10*ROW('Hygiene Data'!C29))="","",OFFSET('Hygiene Data'!$C$12,0,10*ROW('Hygiene Data'!C29)))</f>
        <v/>
      </c>
      <c r="DP35" s="33" t="str">
        <f ca="true">+IF(OFFSET('Hygiene Data'!$C$13,0,10*ROW('Hygiene Data'!C29))="","",OFFSET('Hygiene Data'!$C$13,0,10*ROW('Hygiene Data'!C29)))</f>
        <v/>
      </c>
      <c r="DQ35" s="33" t="str">
        <f ca="true">+IF(OFFSET('Hygiene Data'!$C$14,0,10*ROW('Hygiene Data'!C29))="","",OFFSET('Hygiene Data'!$C$14,0,10*ROW('Hygiene Data'!C29)))</f>
        <v/>
      </c>
      <c r="DR35" s="33" t="str">
        <f ca="true">+IF(OFFSET('Hygiene Data'!$D$12,0,10*ROW('Hygiene Data'!D29))="","",OFFSET('Hygiene Data'!$D$12,0,10*ROW('Hygiene Data'!D29)))</f>
        <v/>
      </c>
      <c r="DS35" s="33" t="str">
        <f ca="true">+IF(OFFSET('Hygiene Data'!$D$13,0,10*ROW('Hygiene Data'!D29))="","",OFFSET('Hygiene Data'!$D$13,0,10*ROW('Hygiene Data'!D29)))</f>
        <v/>
      </c>
      <c r="DT35" s="33" t="str">
        <f ca="true">+IF(OFFSET('Hygiene Data'!$D$14,0,10*ROW('Hygiene Data'!D29))="","",OFFSET('Hygiene Data'!$D$14,0,10*ROW('Hygiene Data'!D29)))</f>
        <v/>
      </c>
      <c r="DU35" s="33" t="str">
        <f ca="true">+IF(OFFSET('Hygiene Data'!$E$12,0,10*ROW('Hygiene Data'!E29))="","",OFFSET('Hygiene Data'!$E$12,0,10*ROW('Hygiene Data'!E29)))</f>
        <v/>
      </c>
      <c r="DV35" s="33" t="str">
        <f ca="true">+IF(OFFSET('Hygiene Data'!$E$13,0,10*ROW('Hygiene Data'!E29))="","",OFFSET('Hygiene Data'!$E$13,0,10*ROW('Hygiene Data'!E29)))</f>
        <v/>
      </c>
      <c r="DW35" s="33" t="str">
        <f ca="true">+IF(OFFSET('Hygiene Data'!$E$14,0,10*ROW('Hygiene Data'!E29))="","",OFFSET('Hygiene Data'!$E$14,0,10*ROW('Hygiene Data'!E29)))</f>
        <v/>
      </c>
      <c r="DX35" s="33" t="str">
        <f ca="true">+IF(OFFSET('Hygiene Data'!$F$12,0,10*ROW('Hygiene Data'!F29))="","",OFFSET('Hygiene Data'!$F$12,0,10*ROW('Hygiene Data'!F29)))</f>
        <v/>
      </c>
      <c r="DY35" s="33" t="str">
        <f ca="true">+IF(OFFSET('Hygiene Data'!$F$13,0,10*ROW('Hygiene Data'!F29))="","",OFFSET('Hygiene Data'!$F$13,0,10*ROW('Hygiene Data'!F29)))</f>
        <v/>
      </c>
      <c r="DZ35" s="33" t="str">
        <f ca="true">+IF(OFFSET('Hygiene Data'!$F$14,0,10*ROW('Hygiene Data'!F29))="","",OFFSET('Hygiene Data'!$F$14,0,10*ROW('Hygiene Data'!F29)))</f>
        <v/>
      </c>
      <c r="EA35" s="33" t="str">
        <f ca="true">+IF(OFFSET('Hygiene Data'!$G$12,0,10*ROW('Hygiene Data'!G29))="","",OFFSET('Hygiene Data'!$G$12,0,10*ROW('Hygiene Data'!G29)))</f>
        <v/>
      </c>
      <c r="EB35" s="33" t="str">
        <f ca="true">+IF(OFFSET('Hygiene Data'!$G$13,0,10*ROW('Hygiene Data'!G29))="","",OFFSET('Hygiene Data'!$G$13,0,10*ROW('Hygiene Data'!G29)))</f>
        <v/>
      </c>
      <c r="EC35" s="33" t="str">
        <f ca="true">+IF(OFFSET('Hygiene Data'!$G$14,0,10*ROW('Hygiene Data'!G29))="","",OFFSET('Hygiene Data'!$G$14,0,10*ROW('Hygiene Data'!G29)))</f>
        <v/>
      </c>
      <c r="ED35" s="33" t="str">
        <f ca="true">+IF(OFFSET('Hygiene Data'!$H$12,0,10*ROW('Hygiene Data'!H29))="","",OFFSET('Hygiene Data'!$H$12,0,10*ROW('Hygiene Data'!H29)))</f>
        <v/>
      </c>
      <c r="EE35" s="33" t="str">
        <f ca="true">+IF(OFFSET('Hygiene Data'!$H$13,0,10*ROW('Hygiene Data'!H29))="","",OFFSET('Hygiene Data'!$H$13,0,10*ROW('Hygiene Data'!H29)))</f>
        <v/>
      </c>
      <c r="EF35" s="33" t="str">
        <f ca="true">+IF(OFFSET('Hygiene Data'!$H$14,0,10*ROW('Hygiene Data'!H29))="","",OFFSET('Hygiene Data'!$H$14,0,10*ROW('Hygiene Data'!H29)))</f>
        <v/>
      </c>
    </row>
    <row r="36" x14ac:dyDescent="0.2">
      <c r="A36" s="56" t="str">
        <f ca="true">+IF(OFFSET('Water Data'!$B$1,0,10*ROW('Water Data'!B33))="","",OFFSET('Water Data'!$B$1,0,10*ROW('Water Data'!B33)))</f>
        <v/>
      </c>
      <c r="B36" s="56" t="str">
        <f ca="true">+IF(OFFSET('Water Data'!$A$3,0,10*ROW('Water Data'!A33))="","",OFFSET('Water Data'!$A$3,0,10*ROW('Water Data'!A33)))</f>
        <v/>
      </c>
      <c r="C36" s="56" t="str">
        <f ca="true">+IF(OFFSET('Water Data'!$C$3,0,10*ROW('Water Data'!C33))="","",OFFSET('Water Data'!$C$3,0,10*ROW('Water Data'!C33)))</f>
        <v/>
      </c>
      <c r="D36" s="244"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4"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4"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4"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4"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4"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4"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4"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4"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4"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4"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4"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4"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4"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4"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4"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4"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4"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5"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5"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5"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5"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5"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5"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5"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5"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5"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5"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5"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5"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5"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5"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5"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5"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5"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5"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5"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5"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5"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5"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5"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5"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5"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5"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5"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5"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5"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5"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6"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6"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6"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6"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6"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6"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6"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6"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6"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6"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6"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6"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6"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6"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6"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6"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6"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6"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3" t="str">
        <f ca="true">+IF(OFFSET('Water Data'!$C$28,0,10*ROW('Water Data'!C30))="","",OFFSET('Water Data'!$C$28,0,10*ROW('Water Data'!C30)))</f>
        <v/>
      </c>
      <c r="BT36" s="33" t="str">
        <f ca="true">+IF(OFFSET('Water Data'!$C$29,0,10*ROW('Water Data'!C30))="","",OFFSET('Water Data'!$C$29,0,10*ROW('Water Data'!C30)))</f>
        <v/>
      </c>
      <c r="BU36" s="33" t="str">
        <f ca="true">+IF(OFFSET('Water Data'!$C$30,0,10*ROW('Water Data'!C30))="","",OFFSET('Water Data'!$C$30,0,10*ROW('Water Data'!C30)))</f>
        <v/>
      </c>
      <c r="BV36" s="33" t="str">
        <f ca="true">+IF(OFFSET('Water Data'!$D$28,0,10*ROW('Water Data'!D30))="","",OFFSET('Water Data'!$D$28,0,10*ROW('Water Data'!D30)))</f>
        <v/>
      </c>
      <c r="BW36" s="33" t="str">
        <f ca="true">+IF(OFFSET('Water Data'!$D$29,0,10*ROW('Water Data'!D30))="","",OFFSET('Water Data'!$D$29,0,10*ROW('Water Data'!D30)))</f>
        <v/>
      </c>
      <c r="BX36" s="33" t="str">
        <f ca="true">+IF(OFFSET('Water Data'!$D$30,0,10*ROW('Water Data'!D30))="","",OFFSET('Water Data'!$D$30,0,10*ROW('Water Data'!D30)))</f>
        <v/>
      </c>
      <c r="BY36" s="33" t="str">
        <f ca="true">+IF(OFFSET('Water Data'!$E$28,0,10*ROW('Water Data'!E30))="","",OFFSET('Water Data'!$E$28,0,10*ROW('Water Data'!E30)))</f>
        <v/>
      </c>
      <c r="BZ36" s="33" t="str">
        <f ca="true">+IF(OFFSET('Water Data'!$E$29,0,10*ROW('Water Data'!E30))="","",OFFSET('Water Data'!$E$29,0,10*ROW('Water Data'!E30)))</f>
        <v/>
      </c>
      <c r="CA36" s="33" t="str">
        <f ca="true">+IF(OFFSET('Water Data'!$E$30,0,10*ROW('Water Data'!E30))="","",OFFSET('Water Data'!$E$30,0,10*ROW('Water Data'!E30)))</f>
        <v/>
      </c>
      <c r="CB36" s="33" t="str">
        <f ca="true">+IF(OFFSET('Water Data'!$F$28,0,10*ROW('Water Data'!F30))="","",OFFSET('Water Data'!$F$28,0,10*ROW('Water Data'!F30)))</f>
        <v/>
      </c>
      <c r="CC36" s="33" t="str">
        <f ca="true">+IF(OFFSET('Water Data'!$F$29,0,10*ROW('Water Data'!F30))="","",OFFSET('Water Data'!$F$29,0,10*ROW('Water Data'!F30)))</f>
        <v/>
      </c>
      <c r="CD36" s="33" t="str">
        <f ca="true">+IF(OFFSET('Water Data'!$F$30,0,10*ROW('Water Data'!F30))="","",OFFSET('Water Data'!$F$30,0,10*ROW('Water Data'!F30)))</f>
        <v/>
      </c>
      <c r="CE36" s="33" t="str">
        <f ca="true">+IF(OFFSET('Water Data'!$G$28,0,10*ROW('Water Data'!G30))="","",OFFSET('Water Data'!$G$28,0,10*ROW('Water Data'!G30)))</f>
        <v/>
      </c>
      <c r="CF36" s="33" t="str">
        <f ca="true">+IF(OFFSET('Water Data'!$G$29,0,10*ROW('Water Data'!G30))="","",OFFSET('Water Data'!$G$29,0,10*ROW('Water Data'!G30)))</f>
        <v/>
      </c>
      <c r="CG36" s="33" t="str">
        <f ca="true">+IF(OFFSET('Water Data'!$G$30,0,10*ROW('Water Data'!G30))="","",OFFSET('Water Data'!$G$30,0,10*ROW('Water Data'!G30)))</f>
        <v/>
      </c>
      <c r="CH36" s="33" t="str">
        <f ca="true">+IF(OFFSET('Water Data'!$H$28,0,10*ROW('Water Data'!H30))="","",OFFSET('Water Data'!$H$28,0,10*ROW('Water Data'!H30)))</f>
        <v/>
      </c>
      <c r="CI36" s="33" t="str">
        <f ca="true">+IF(OFFSET('Water Data'!$H$29,0,10*ROW('Water Data'!H30))="","",OFFSET('Water Data'!$H$29,0,10*ROW('Water Data'!H30)))</f>
        <v/>
      </c>
      <c r="CJ36" s="33" t="str">
        <f ca="true">+IF(OFFSET('Water Data'!$H$30,0,10*ROW('Water Data'!H30))="","",OFFSET('Water Data'!$H$30,0,10*ROW('Water Data'!H30)))</f>
        <v/>
      </c>
      <c r="CK36" s="33" t="str">
        <f ca="true">+IF(OFFSET('Sanitation Data'!$C$29,0,10*ROW('Sanitation Data'!C30))="","",OFFSET('Sanitation Data'!$C$29,0,10*ROW('Sanitation Data'!C30)))</f>
        <v/>
      </c>
      <c r="CL36" s="33" t="str">
        <f ca="true">+IF(OFFSET('Sanitation Data'!$C$30,0,10*ROW('Sanitation Data'!C30))="","",OFFSET('Sanitation Data'!$C$30,0,10*ROW('Sanitation Data'!C30)))</f>
        <v/>
      </c>
      <c r="CM36" s="33" t="str">
        <f ca="true">+IF(OFFSET('Sanitation Data'!$C$31,0,10*ROW('Sanitation Data'!C30))="","",OFFSET('Sanitation Data'!$C$31,0,10*ROW('Sanitation Data'!C30)))</f>
        <v/>
      </c>
      <c r="CN36" s="33" t="str">
        <f ca="true">+IF(OFFSET('Sanitation Data'!$C$32,0,10*ROW('Sanitation Data'!C30))="","",OFFSET('Sanitation Data'!$C$32,0,10*ROW('Sanitation Data'!C30)))</f>
        <v/>
      </c>
      <c r="CO36" s="33" t="str">
        <f ca="true">+IF(OFFSET('Sanitation Data'!$C$33,0,10*ROW('Sanitation Data'!C30))="","",OFFSET('Sanitation Data'!$C$33,0,10*ROW('Sanitation Data'!C30)))</f>
        <v/>
      </c>
      <c r="CP36" s="33" t="str">
        <f ca="true">+IF(OFFSET('Sanitation Data'!$D$29,0,10*ROW('Sanitation Data'!D30))="","",OFFSET('Sanitation Data'!$D$29,0,10*ROW('Sanitation Data'!D30)))</f>
        <v/>
      </c>
      <c r="CQ36" s="33" t="str">
        <f ca="true">+IF(OFFSET('Sanitation Data'!$D$30,0,10*ROW('Sanitation Data'!D30))="","",OFFSET('Sanitation Data'!$D$30,0,10*ROW('Sanitation Data'!D30)))</f>
        <v/>
      </c>
      <c r="CR36" s="33" t="str">
        <f ca="true">+IF(OFFSET('Sanitation Data'!$D$31,0,10*ROW('Sanitation Data'!D30))="","",OFFSET('Sanitation Data'!$D$31,0,10*ROW('Sanitation Data'!D30)))</f>
        <v/>
      </c>
      <c r="CS36" s="33" t="str">
        <f ca="true">+IF(OFFSET('Sanitation Data'!$D$32,0,10*ROW('Sanitation Data'!D30))="","",OFFSET('Sanitation Data'!$D$32,0,10*ROW('Sanitation Data'!D30)))</f>
        <v/>
      </c>
      <c r="CT36" s="33" t="str">
        <f ca="true">+IF(OFFSET('Sanitation Data'!$D$33,0,10*ROW('Sanitation Data'!D30))="","",OFFSET('Sanitation Data'!$D$33,0,10*ROW('Sanitation Data'!D30)))</f>
        <v/>
      </c>
      <c r="CU36" s="33" t="str">
        <f ca="true">+IF(OFFSET('Sanitation Data'!$E$29,0,10*ROW('Sanitation Data'!E30))="","",OFFSET('Sanitation Data'!$E$29,0,10*ROW('Sanitation Data'!E30)))</f>
        <v/>
      </c>
      <c r="CV36" s="33" t="str">
        <f ca="true">+IF(OFFSET('Sanitation Data'!$E$30,0,10*ROW('Sanitation Data'!E30))="","",OFFSET('Sanitation Data'!$E$30,0,10*ROW('Sanitation Data'!E30)))</f>
        <v/>
      </c>
      <c r="CW36" s="33" t="str">
        <f ca="true">+IF(OFFSET('Sanitation Data'!$E$31,0,10*ROW('Sanitation Data'!E30))="","",OFFSET('Sanitation Data'!$E$31,0,10*ROW('Sanitation Data'!E30)))</f>
        <v/>
      </c>
      <c r="CX36" s="33" t="str">
        <f ca="true">+IF(OFFSET('Sanitation Data'!$E$32,0,10*ROW('Sanitation Data'!E30))="","",OFFSET('Sanitation Data'!$E$32,0,10*ROW('Sanitation Data'!E30)))</f>
        <v/>
      </c>
      <c r="CY36" s="33" t="str">
        <f ca="true">+IF(OFFSET('Sanitation Data'!$E$33,0,10*ROW('Sanitation Data'!E30))="","",OFFSET('Sanitation Data'!$E$33,0,10*ROW('Sanitation Data'!E30)))</f>
        <v/>
      </c>
      <c r="CZ36" s="33" t="str">
        <f ca="true">+IF(OFFSET('Sanitation Data'!$F$29,0,10*ROW('Sanitation Data'!F30))="","",OFFSET('Sanitation Data'!$F$29,0,10*ROW('Sanitation Data'!F30)))</f>
        <v/>
      </c>
      <c r="DA36" s="33" t="str">
        <f ca="true">+IF(OFFSET('Sanitation Data'!$F$30,0,10*ROW('Sanitation Data'!F30))="","",OFFSET('Sanitation Data'!$F$30,0,10*ROW('Sanitation Data'!F30)))</f>
        <v/>
      </c>
      <c r="DB36" s="33" t="str">
        <f ca="true">+IF(OFFSET('Sanitation Data'!$F$31,0,10*ROW('Sanitation Data'!F30))="","",OFFSET('Sanitation Data'!$F$31,0,10*ROW('Sanitation Data'!F30)))</f>
        <v/>
      </c>
      <c r="DC36" s="33" t="str">
        <f ca="true">+IF(OFFSET('Sanitation Data'!$F$32,0,10*ROW('Sanitation Data'!F30))="","",OFFSET('Sanitation Data'!$F$32,0,10*ROW('Sanitation Data'!F30)))</f>
        <v/>
      </c>
      <c r="DD36" s="33" t="str">
        <f ca="true">+IF(OFFSET('Sanitation Data'!$F$33,0,10*ROW('Sanitation Data'!F30))="","",OFFSET('Sanitation Data'!$F$33,0,10*ROW('Sanitation Data'!F30)))</f>
        <v/>
      </c>
      <c r="DE36" s="33" t="str">
        <f ca="true">+IF(OFFSET('Sanitation Data'!$G$29,0,10*ROW('Sanitation Data'!G30))="","",OFFSET('Sanitation Data'!$G$29,0,10*ROW('Sanitation Data'!G30)))</f>
        <v/>
      </c>
      <c r="DF36" s="33" t="str">
        <f ca="true">+IF(OFFSET('Sanitation Data'!$G$30,0,10*ROW('Sanitation Data'!G30))="","",OFFSET('Sanitation Data'!$G$30,0,10*ROW('Sanitation Data'!G30)))</f>
        <v/>
      </c>
      <c r="DG36" s="33" t="str">
        <f ca="true">+IF(OFFSET('Sanitation Data'!$G$31,0,10*ROW('Sanitation Data'!G30))="","",OFFSET('Sanitation Data'!$G$31,0,10*ROW('Sanitation Data'!G30)))</f>
        <v/>
      </c>
      <c r="DH36" s="33" t="str">
        <f ca="true">+IF(OFFSET('Sanitation Data'!$G$32,0,10*ROW('Sanitation Data'!G30))="","",OFFSET('Sanitation Data'!$G$32,0,10*ROW('Sanitation Data'!G30)))</f>
        <v/>
      </c>
      <c r="DI36" s="33" t="str">
        <f ca="true">+IF(OFFSET('Sanitation Data'!$G$33,0,10*ROW('Sanitation Data'!G30))="","",OFFSET('Sanitation Data'!$G$33,0,10*ROW('Sanitation Data'!G30)))</f>
        <v/>
      </c>
      <c r="DJ36" s="33" t="str">
        <f ca="true">+IF(OFFSET('Sanitation Data'!$H$29,0,10*ROW('Sanitation Data'!H30))="","",OFFSET('Sanitation Data'!$H$29,0,10*ROW('Sanitation Data'!H30)))</f>
        <v/>
      </c>
      <c r="DK36" s="33" t="str">
        <f ca="true">+IF(OFFSET('Sanitation Data'!$H$30,0,10*ROW('Sanitation Data'!H30))="","",OFFSET('Sanitation Data'!$H$30,0,10*ROW('Sanitation Data'!H30)))</f>
        <v/>
      </c>
      <c r="DL36" s="33" t="str">
        <f ca="true">+IF(OFFSET('Sanitation Data'!$H$31,0,10*ROW('Sanitation Data'!H30))="","",OFFSET('Sanitation Data'!$H$31,0,10*ROW('Sanitation Data'!H30)))</f>
        <v/>
      </c>
      <c r="DM36" s="33" t="str">
        <f ca="true">+IF(OFFSET('Sanitation Data'!$H$32,0,10*ROW('Sanitation Data'!H30))="","",OFFSET('Sanitation Data'!$H$32,0,10*ROW('Sanitation Data'!H30)))</f>
        <v/>
      </c>
      <c r="DN36" s="33" t="str">
        <f ca="true">+IF(OFFSET('Sanitation Data'!$H$33,0,10*ROW('Sanitation Data'!H30))="","",OFFSET('Sanitation Data'!$H$33,0,10*ROW('Sanitation Data'!H30)))</f>
        <v/>
      </c>
      <c r="DO36" s="33" t="str">
        <f ca="true">+IF(OFFSET('Hygiene Data'!$C$12,0,10*ROW('Hygiene Data'!C30))="","",OFFSET('Hygiene Data'!$C$12,0,10*ROW('Hygiene Data'!C30)))</f>
        <v/>
      </c>
      <c r="DP36" s="33" t="str">
        <f ca="true">+IF(OFFSET('Hygiene Data'!$C$13,0,10*ROW('Hygiene Data'!C30))="","",OFFSET('Hygiene Data'!$C$13,0,10*ROW('Hygiene Data'!C30)))</f>
        <v/>
      </c>
      <c r="DQ36" s="33" t="str">
        <f ca="true">+IF(OFFSET('Hygiene Data'!$C$14,0,10*ROW('Hygiene Data'!C30))="","",OFFSET('Hygiene Data'!$C$14,0,10*ROW('Hygiene Data'!C30)))</f>
        <v/>
      </c>
      <c r="DR36" s="33" t="str">
        <f ca="true">+IF(OFFSET('Hygiene Data'!$D$12,0,10*ROW('Hygiene Data'!D30))="","",OFFSET('Hygiene Data'!$D$12,0,10*ROW('Hygiene Data'!D30)))</f>
        <v/>
      </c>
      <c r="DS36" s="33" t="str">
        <f ca="true">+IF(OFFSET('Hygiene Data'!$D$13,0,10*ROW('Hygiene Data'!D30))="","",OFFSET('Hygiene Data'!$D$13,0,10*ROW('Hygiene Data'!D30)))</f>
        <v/>
      </c>
      <c r="DT36" s="33" t="str">
        <f ca="true">+IF(OFFSET('Hygiene Data'!$D$14,0,10*ROW('Hygiene Data'!D30))="","",OFFSET('Hygiene Data'!$D$14,0,10*ROW('Hygiene Data'!D30)))</f>
        <v/>
      </c>
      <c r="DU36" s="33" t="str">
        <f ca="true">+IF(OFFSET('Hygiene Data'!$E$12,0,10*ROW('Hygiene Data'!E30))="","",OFFSET('Hygiene Data'!$E$12,0,10*ROW('Hygiene Data'!E30)))</f>
        <v/>
      </c>
      <c r="DV36" s="33" t="str">
        <f ca="true">+IF(OFFSET('Hygiene Data'!$E$13,0,10*ROW('Hygiene Data'!E30))="","",OFFSET('Hygiene Data'!$E$13,0,10*ROW('Hygiene Data'!E30)))</f>
        <v/>
      </c>
      <c r="DW36" s="33" t="str">
        <f ca="true">+IF(OFFSET('Hygiene Data'!$E$14,0,10*ROW('Hygiene Data'!E30))="","",OFFSET('Hygiene Data'!$E$14,0,10*ROW('Hygiene Data'!E30)))</f>
        <v/>
      </c>
      <c r="DX36" s="33" t="str">
        <f ca="true">+IF(OFFSET('Hygiene Data'!$F$12,0,10*ROW('Hygiene Data'!F30))="","",OFFSET('Hygiene Data'!$F$12,0,10*ROW('Hygiene Data'!F30)))</f>
        <v/>
      </c>
      <c r="DY36" s="33" t="str">
        <f ca="true">+IF(OFFSET('Hygiene Data'!$F$13,0,10*ROW('Hygiene Data'!F30))="","",OFFSET('Hygiene Data'!$F$13,0,10*ROW('Hygiene Data'!F30)))</f>
        <v/>
      </c>
      <c r="DZ36" s="33" t="str">
        <f ca="true">+IF(OFFSET('Hygiene Data'!$F$14,0,10*ROW('Hygiene Data'!F30))="","",OFFSET('Hygiene Data'!$F$14,0,10*ROW('Hygiene Data'!F30)))</f>
        <v/>
      </c>
      <c r="EA36" s="33" t="str">
        <f ca="true">+IF(OFFSET('Hygiene Data'!$G$12,0,10*ROW('Hygiene Data'!G30))="","",OFFSET('Hygiene Data'!$G$12,0,10*ROW('Hygiene Data'!G30)))</f>
        <v/>
      </c>
      <c r="EB36" s="33" t="str">
        <f ca="true">+IF(OFFSET('Hygiene Data'!$G$13,0,10*ROW('Hygiene Data'!G30))="","",OFFSET('Hygiene Data'!$G$13,0,10*ROW('Hygiene Data'!G30)))</f>
        <v/>
      </c>
      <c r="EC36" s="33" t="str">
        <f ca="true">+IF(OFFSET('Hygiene Data'!$G$14,0,10*ROW('Hygiene Data'!G30))="","",OFFSET('Hygiene Data'!$G$14,0,10*ROW('Hygiene Data'!G30)))</f>
        <v/>
      </c>
      <c r="ED36" s="33" t="str">
        <f ca="true">+IF(OFFSET('Hygiene Data'!$H$12,0,10*ROW('Hygiene Data'!H30))="","",OFFSET('Hygiene Data'!$H$12,0,10*ROW('Hygiene Data'!H30)))</f>
        <v/>
      </c>
      <c r="EE36" s="33" t="str">
        <f ca="true">+IF(OFFSET('Hygiene Data'!$H$13,0,10*ROW('Hygiene Data'!H30))="","",OFFSET('Hygiene Data'!$H$13,0,10*ROW('Hygiene Data'!H30)))</f>
        <v/>
      </c>
      <c r="EF36" s="33" t="str">
        <f ca="true">+IF(OFFSET('Hygiene Data'!$H$14,0,10*ROW('Hygiene Data'!H30))="","",OFFSET('Hygiene Data'!$H$14,0,10*ROW('Hygiene Data'!H30)))</f>
        <v/>
      </c>
    </row>
    <row r="37" x14ac:dyDescent="0.2">
      <c r="A37" s="56" t="str">
        <f ca="true">+IF(OFFSET('Water Data'!$B$1,0,10*ROW('Water Data'!B34))="","",OFFSET('Water Data'!$B$1,0,10*ROW('Water Data'!B34)))</f>
        <v/>
      </c>
      <c r="B37" s="56" t="str">
        <f ca="true">+IF(OFFSET('Water Data'!$A$3,0,10*ROW('Water Data'!A34))="","",OFFSET('Water Data'!$A$3,0,10*ROW('Water Data'!A34)))</f>
        <v/>
      </c>
      <c r="C37" s="56" t="str">
        <f ca="true">+IF(OFFSET('Water Data'!$C$3,0,10*ROW('Water Data'!C34))="","",OFFSET('Water Data'!$C$3,0,10*ROW('Water Data'!C34)))</f>
        <v/>
      </c>
      <c r="D37" s="244"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4"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4"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4"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4"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4"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4"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4"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4"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4"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4"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4"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4"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4"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4"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4"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4"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4"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5"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5"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5"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5"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5"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5"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5"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5"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5"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5"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5"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5"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5"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5"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5"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5"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5"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5"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5"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5"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5"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5"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5"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5"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5"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5"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5"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5"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5"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5"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6"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6"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6"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6"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6"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6"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6"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6"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6"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6"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6"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6"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6"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6"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6"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6"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6"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6"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3" t="str">
        <f ca="true">+IF(OFFSET('Water Data'!$C$28,0,10*ROW('Water Data'!C31))="","",OFFSET('Water Data'!$C$28,0,10*ROW('Water Data'!C31)))</f>
        <v/>
      </c>
      <c r="BT37" s="33" t="str">
        <f ca="true">+IF(OFFSET('Water Data'!$C$29,0,10*ROW('Water Data'!C31))="","",OFFSET('Water Data'!$C$29,0,10*ROW('Water Data'!C31)))</f>
        <v/>
      </c>
      <c r="BU37" s="33" t="str">
        <f ca="true">+IF(OFFSET('Water Data'!$C$30,0,10*ROW('Water Data'!C31))="","",OFFSET('Water Data'!$C$30,0,10*ROW('Water Data'!C31)))</f>
        <v/>
      </c>
      <c r="BV37" s="33" t="str">
        <f ca="true">+IF(OFFSET('Water Data'!$D$28,0,10*ROW('Water Data'!D31))="","",OFFSET('Water Data'!$D$28,0,10*ROW('Water Data'!D31)))</f>
        <v/>
      </c>
      <c r="BW37" s="33" t="str">
        <f ca="true">+IF(OFFSET('Water Data'!$D$29,0,10*ROW('Water Data'!D31))="","",OFFSET('Water Data'!$D$29,0,10*ROW('Water Data'!D31)))</f>
        <v/>
      </c>
      <c r="BX37" s="33" t="str">
        <f ca="true">+IF(OFFSET('Water Data'!$D$30,0,10*ROW('Water Data'!D31))="","",OFFSET('Water Data'!$D$30,0,10*ROW('Water Data'!D31)))</f>
        <v/>
      </c>
      <c r="BY37" s="33" t="str">
        <f ca="true">+IF(OFFSET('Water Data'!$E$28,0,10*ROW('Water Data'!E31))="","",OFFSET('Water Data'!$E$28,0,10*ROW('Water Data'!E31)))</f>
        <v/>
      </c>
      <c r="BZ37" s="33" t="str">
        <f ca="true">+IF(OFFSET('Water Data'!$E$29,0,10*ROW('Water Data'!E31))="","",OFFSET('Water Data'!$E$29,0,10*ROW('Water Data'!E31)))</f>
        <v/>
      </c>
      <c r="CA37" s="33" t="str">
        <f ca="true">+IF(OFFSET('Water Data'!$E$30,0,10*ROW('Water Data'!E31))="","",OFFSET('Water Data'!$E$30,0,10*ROW('Water Data'!E31)))</f>
        <v/>
      </c>
      <c r="CB37" s="33" t="str">
        <f ca="true">+IF(OFFSET('Water Data'!$F$28,0,10*ROW('Water Data'!F31))="","",OFFSET('Water Data'!$F$28,0,10*ROW('Water Data'!F31)))</f>
        <v/>
      </c>
      <c r="CC37" s="33" t="str">
        <f ca="true">+IF(OFFSET('Water Data'!$F$29,0,10*ROW('Water Data'!F31))="","",OFFSET('Water Data'!$F$29,0,10*ROW('Water Data'!F31)))</f>
        <v/>
      </c>
      <c r="CD37" s="33" t="str">
        <f ca="true">+IF(OFFSET('Water Data'!$F$30,0,10*ROW('Water Data'!F31))="","",OFFSET('Water Data'!$F$30,0,10*ROW('Water Data'!F31)))</f>
        <v/>
      </c>
      <c r="CE37" s="33" t="str">
        <f ca="true">+IF(OFFSET('Water Data'!$G$28,0,10*ROW('Water Data'!G31))="","",OFFSET('Water Data'!$G$28,0,10*ROW('Water Data'!G31)))</f>
        <v/>
      </c>
      <c r="CF37" s="33" t="str">
        <f ca="true">+IF(OFFSET('Water Data'!$G$29,0,10*ROW('Water Data'!G31))="","",OFFSET('Water Data'!$G$29,0,10*ROW('Water Data'!G31)))</f>
        <v/>
      </c>
      <c r="CG37" s="33" t="str">
        <f ca="true">+IF(OFFSET('Water Data'!$G$30,0,10*ROW('Water Data'!G31))="","",OFFSET('Water Data'!$G$30,0,10*ROW('Water Data'!G31)))</f>
        <v/>
      </c>
      <c r="CH37" s="33" t="str">
        <f ca="true">+IF(OFFSET('Water Data'!$H$28,0,10*ROW('Water Data'!H31))="","",OFFSET('Water Data'!$H$28,0,10*ROW('Water Data'!H31)))</f>
        <v/>
      </c>
      <c r="CI37" s="33" t="str">
        <f ca="true">+IF(OFFSET('Water Data'!$H$29,0,10*ROW('Water Data'!H31))="","",OFFSET('Water Data'!$H$29,0,10*ROW('Water Data'!H31)))</f>
        <v/>
      </c>
      <c r="CJ37" s="33" t="str">
        <f ca="true">+IF(OFFSET('Water Data'!$H$30,0,10*ROW('Water Data'!H31))="","",OFFSET('Water Data'!$H$30,0,10*ROW('Water Data'!H31)))</f>
        <v/>
      </c>
      <c r="CK37" s="33" t="str">
        <f ca="true">+IF(OFFSET('Sanitation Data'!$C$29,0,10*ROW('Sanitation Data'!C31))="","",OFFSET('Sanitation Data'!$C$29,0,10*ROW('Sanitation Data'!C31)))</f>
        <v/>
      </c>
      <c r="CL37" s="33" t="str">
        <f ca="true">+IF(OFFSET('Sanitation Data'!$C$30,0,10*ROW('Sanitation Data'!C31))="","",OFFSET('Sanitation Data'!$C$30,0,10*ROW('Sanitation Data'!C31)))</f>
        <v/>
      </c>
      <c r="CM37" s="33" t="str">
        <f ca="true">+IF(OFFSET('Sanitation Data'!$C$31,0,10*ROW('Sanitation Data'!C31))="","",OFFSET('Sanitation Data'!$C$31,0,10*ROW('Sanitation Data'!C31)))</f>
        <v/>
      </c>
      <c r="CN37" s="33" t="str">
        <f ca="true">+IF(OFFSET('Sanitation Data'!$C$32,0,10*ROW('Sanitation Data'!C31))="","",OFFSET('Sanitation Data'!$C$32,0,10*ROW('Sanitation Data'!C31)))</f>
        <v/>
      </c>
      <c r="CO37" s="33" t="str">
        <f ca="true">+IF(OFFSET('Sanitation Data'!$C$33,0,10*ROW('Sanitation Data'!C31))="","",OFFSET('Sanitation Data'!$C$33,0,10*ROW('Sanitation Data'!C31)))</f>
        <v/>
      </c>
      <c r="CP37" s="33" t="str">
        <f ca="true">+IF(OFFSET('Sanitation Data'!$D$29,0,10*ROW('Sanitation Data'!D31))="","",OFFSET('Sanitation Data'!$D$29,0,10*ROW('Sanitation Data'!D31)))</f>
        <v/>
      </c>
      <c r="CQ37" s="33" t="str">
        <f ca="true">+IF(OFFSET('Sanitation Data'!$D$30,0,10*ROW('Sanitation Data'!D31))="","",OFFSET('Sanitation Data'!$D$30,0,10*ROW('Sanitation Data'!D31)))</f>
        <v/>
      </c>
      <c r="CR37" s="33" t="str">
        <f ca="true">+IF(OFFSET('Sanitation Data'!$D$31,0,10*ROW('Sanitation Data'!D31))="","",OFFSET('Sanitation Data'!$D$31,0,10*ROW('Sanitation Data'!D31)))</f>
        <v/>
      </c>
      <c r="CS37" s="33" t="str">
        <f ca="true">+IF(OFFSET('Sanitation Data'!$D$32,0,10*ROW('Sanitation Data'!D31))="","",OFFSET('Sanitation Data'!$D$32,0,10*ROW('Sanitation Data'!D31)))</f>
        <v/>
      </c>
      <c r="CT37" s="33" t="str">
        <f ca="true">+IF(OFFSET('Sanitation Data'!$D$33,0,10*ROW('Sanitation Data'!D31))="","",OFFSET('Sanitation Data'!$D$33,0,10*ROW('Sanitation Data'!D31)))</f>
        <v/>
      </c>
      <c r="CU37" s="33" t="str">
        <f ca="true">+IF(OFFSET('Sanitation Data'!$E$29,0,10*ROW('Sanitation Data'!E31))="","",OFFSET('Sanitation Data'!$E$29,0,10*ROW('Sanitation Data'!E31)))</f>
        <v/>
      </c>
      <c r="CV37" s="33" t="str">
        <f ca="true">+IF(OFFSET('Sanitation Data'!$E$30,0,10*ROW('Sanitation Data'!E31))="","",OFFSET('Sanitation Data'!$E$30,0,10*ROW('Sanitation Data'!E31)))</f>
        <v/>
      </c>
      <c r="CW37" s="33" t="str">
        <f ca="true">+IF(OFFSET('Sanitation Data'!$E$31,0,10*ROW('Sanitation Data'!E31))="","",OFFSET('Sanitation Data'!$E$31,0,10*ROW('Sanitation Data'!E31)))</f>
        <v/>
      </c>
      <c r="CX37" s="33" t="str">
        <f ca="true">+IF(OFFSET('Sanitation Data'!$E$32,0,10*ROW('Sanitation Data'!E31))="","",OFFSET('Sanitation Data'!$E$32,0,10*ROW('Sanitation Data'!E31)))</f>
        <v/>
      </c>
      <c r="CY37" s="33" t="str">
        <f ca="true">+IF(OFFSET('Sanitation Data'!$E$33,0,10*ROW('Sanitation Data'!E31))="","",OFFSET('Sanitation Data'!$E$33,0,10*ROW('Sanitation Data'!E31)))</f>
        <v/>
      </c>
      <c r="CZ37" s="33" t="str">
        <f ca="true">+IF(OFFSET('Sanitation Data'!$F$29,0,10*ROW('Sanitation Data'!F31))="","",OFFSET('Sanitation Data'!$F$29,0,10*ROW('Sanitation Data'!F31)))</f>
        <v/>
      </c>
      <c r="DA37" s="33" t="str">
        <f ca="true">+IF(OFFSET('Sanitation Data'!$F$30,0,10*ROW('Sanitation Data'!F31))="","",OFFSET('Sanitation Data'!$F$30,0,10*ROW('Sanitation Data'!F31)))</f>
        <v/>
      </c>
      <c r="DB37" s="33" t="str">
        <f ca="true">+IF(OFFSET('Sanitation Data'!$F$31,0,10*ROW('Sanitation Data'!F31))="","",OFFSET('Sanitation Data'!$F$31,0,10*ROW('Sanitation Data'!F31)))</f>
        <v/>
      </c>
      <c r="DC37" s="33" t="str">
        <f ca="true">+IF(OFFSET('Sanitation Data'!$F$32,0,10*ROW('Sanitation Data'!F31))="","",OFFSET('Sanitation Data'!$F$32,0,10*ROW('Sanitation Data'!F31)))</f>
        <v/>
      </c>
      <c r="DD37" s="33" t="str">
        <f ca="true">+IF(OFFSET('Sanitation Data'!$F$33,0,10*ROW('Sanitation Data'!F31))="","",OFFSET('Sanitation Data'!$F$33,0,10*ROW('Sanitation Data'!F31)))</f>
        <v/>
      </c>
      <c r="DE37" s="33" t="str">
        <f ca="true">+IF(OFFSET('Sanitation Data'!$G$29,0,10*ROW('Sanitation Data'!G31))="","",OFFSET('Sanitation Data'!$G$29,0,10*ROW('Sanitation Data'!G31)))</f>
        <v/>
      </c>
      <c r="DF37" s="33" t="str">
        <f ca="true">+IF(OFFSET('Sanitation Data'!$G$30,0,10*ROW('Sanitation Data'!G31))="","",OFFSET('Sanitation Data'!$G$30,0,10*ROW('Sanitation Data'!G31)))</f>
        <v/>
      </c>
      <c r="DG37" s="33" t="str">
        <f ca="true">+IF(OFFSET('Sanitation Data'!$G$31,0,10*ROW('Sanitation Data'!G31))="","",OFFSET('Sanitation Data'!$G$31,0,10*ROW('Sanitation Data'!G31)))</f>
        <v/>
      </c>
      <c r="DH37" s="33" t="str">
        <f ca="true">+IF(OFFSET('Sanitation Data'!$G$32,0,10*ROW('Sanitation Data'!G31))="","",OFFSET('Sanitation Data'!$G$32,0,10*ROW('Sanitation Data'!G31)))</f>
        <v/>
      </c>
      <c r="DI37" s="33" t="str">
        <f ca="true">+IF(OFFSET('Sanitation Data'!$G$33,0,10*ROW('Sanitation Data'!G31))="","",OFFSET('Sanitation Data'!$G$33,0,10*ROW('Sanitation Data'!G31)))</f>
        <v/>
      </c>
      <c r="DJ37" s="33" t="str">
        <f ca="true">+IF(OFFSET('Sanitation Data'!$H$29,0,10*ROW('Sanitation Data'!H31))="","",OFFSET('Sanitation Data'!$H$29,0,10*ROW('Sanitation Data'!H31)))</f>
        <v/>
      </c>
      <c r="DK37" s="33" t="str">
        <f ca="true">+IF(OFFSET('Sanitation Data'!$H$30,0,10*ROW('Sanitation Data'!H31))="","",OFFSET('Sanitation Data'!$H$30,0,10*ROW('Sanitation Data'!H31)))</f>
        <v/>
      </c>
      <c r="DL37" s="33" t="str">
        <f ca="true">+IF(OFFSET('Sanitation Data'!$H$31,0,10*ROW('Sanitation Data'!H31))="","",OFFSET('Sanitation Data'!$H$31,0,10*ROW('Sanitation Data'!H31)))</f>
        <v/>
      </c>
      <c r="DM37" s="33" t="str">
        <f ca="true">+IF(OFFSET('Sanitation Data'!$H$32,0,10*ROW('Sanitation Data'!H31))="","",OFFSET('Sanitation Data'!$H$32,0,10*ROW('Sanitation Data'!H31)))</f>
        <v/>
      </c>
      <c r="DN37" s="33" t="str">
        <f ca="true">+IF(OFFSET('Sanitation Data'!$H$33,0,10*ROW('Sanitation Data'!H31))="","",OFFSET('Sanitation Data'!$H$33,0,10*ROW('Sanitation Data'!H31)))</f>
        <v/>
      </c>
      <c r="DO37" s="33" t="str">
        <f ca="true">+IF(OFFSET('Hygiene Data'!$C$12,0,10*ROW('Hygiene Data'!C31))="","",OFFSET('Hygiene Data'!$C$12,0,10*ROW('Hygiene Data'!C31)))</f>
        <v/>
      </c>
      <c r="DP37" s="33" t="str">
        <f ca="true">+IF(OFFSET('Hygiene Data'!$C$13,0,10*ROW('Hygiene Data'!C31))="","",OFFSET('Hygiene Data'!$C$13,0,10*ROW('Hygiene Data'!C31)))</f>
        <v/>
      </c>
      <c r="DQ37" s="33" t="str">
        <f ca="true">+IF(OFFSET('Hygiene Data'!$C$14,0,10*ROW('Hygiene Data'!C31))="","",OFFSET('Hygiene Data'!$C$14,0,10*ROW('Hygiene Data'!C31)))</f>
        <v/>
      </c>
      <c r="DR37" s="33" t="str">
        <f ca="true">+IF(OFFSET('Hygiene Data'!$D$12,0,10*ROW('Hygiene Data'!D31))="","",OFFSET('Hygiene Data'!$D$12,0,10*ROW('Hygiene Data'!D31)))</f>
        <v/>
      </c>
      <c r="DS37" s="33" t="str">
        <f ca="true">+IF(OFFSET('Hygiene Data'!$D$13,0,10*ROW('Hygiene Data'!D31))="","",OFFSET('Hygiene Data'!$D$13,0,10*ROW('Hygiene Data'!D31)))</f>
        <v/>
      </c>
      <c r="DT37" s="33" t="str">
        <f ca="true">+IF(OFFSET('Hygiene Data'!$D$14,0,10*ROW('Hygiene Data'!D31))="","",OFFSET('Hygiene Data'!$D$14,0,10*ROW('Hygiene Data'!D31)))</f>
        <v/>
      </c>
      <c r="DU37" s="33" t="str">
        <f ca="true">+IF(OFFSET('Hygiene Data'!$E$12,0,10*ROW('Hygiene Data'!E31))="","",OFFSET('Hygiene Data'!$E$12,0,10*ROW('Hygiene Data'!E31)))</f>
        <v/>
      </c>
      <c r="DV37" s="33" t="str">
        <f ca="true">+IF(OFFSET('Hygiene Data'!$E$13,0,10*ROW('Hygiene Data'!E31))="","",OFFSET('Hygiene Data'!$E$13,0,10*ROW('Hygiene Data'!E31)))</f>
        <v/>
      </c>
      <c r="DW37" s="33" t="str">
        <f ca="true">+IF(OFFSET('Hygiene Data'!$E$14,0,10*ROW('Hygiene Data'!E31))="","",OFFSET('Hygiene Data'!$E$14,0,10*ROW('Hygiene Data'!E31)))</f>
        <v/>
      </c>
      <c r="DX37" s="33" t="str">
        <f ca="true">+IF(OFFSET('Hygiene Data'!$F$12,0,10*ROW('Hygiene Data'!F31))="","",OFFSET('Hygiene Data'!$F$12,0,10*ROW('Hygiene Data'!F31)))</f>
        <v/>
      </c>
      <c r="DY37" s="33" t="str">
        <f ca="true">+IF(OFFSET('Hygiene Data'!$F$13,0,10*ROW('Hygiene Data'!F31))="","",OFFSET('Hygiene Data'!$F$13,0,10*ROW('Hygiene Data'!F31)))</f>
        <v/>
      </c>
      <c r="DZ37" s="33" t="str">
        <f ca="true">+IF(OFFSET('Hygiene Data'!$F$14,0,10*ROW('Hygiene Data'!F31))="","",OFFSET('Hygiene Data'!$F$14,0,10*ROW('Hygiene Data'!F31)))</f>
        <v/>
      </c>
      <c r="EA37" s="33" t="str">
        <f ca="true">+IF(OFFSET('Hygiene Data'!$G$12,0,10*ROW('Hygiene Data'!G31))="","",OFFSET('Hygiene Data'!$G$12,0,10*ROW('Hygiene Data'!G31)))</f>
        <v/>
      </c>
      <c r="EB37" s="33" t="str">
        <f ca="true">+IF(OFFSET('Hygiene Data'!$G$13,0,10*ROW('Hygiene Data'!G31))="","",OFFSET('Hygiene Data'!$G$13,0,10*ROW('Hygiene Data'!G31)))</f>
        <v/>
      </c>
      <c r="EC37" s="33" t="str">
        <f ca="true">+IF(OFFSET('Hygiene Data'!$G$14,0,10*ROW('Hygiene Data'!G31))="","",OFFSET('Hygiene Data'!$G$14,0,10*ROW('Hygiene Data'!G31)))</f>
        <v/>
      </c>
      <c r="ED37" s="33" t="str">
        <f ca="true">+IF(OFFSET('Hygiene Data'!$H$12,0,10*ROW('Hygiene Data'!H31))="","",OFFSET('Hygiene Data'!$H$12,0,10*ROW('Hygiene Data'!H31)))</f>
        <v/>
      </c>
      <c r="EE37" s="33" t="str">
        <f ca="true">+IF(OFFSET('Hygiene Data'!$H$13,0,10*ROW('Hygiene Data'!H31))="","",OFFSET('Hygiene Data'!$H$13,0,10*ROW('Hygiene Data'!H31)))</f>
        <v/>
      </c>
      <c r="EF37" s="33" t="str">
        <f ca="true">+IF(OFFSET('Hygiene Data'!$H$14,0,10*ROW('Hygiene Data'!H31))="","",OFFSET('Hygiene Data'!$H$14,0,10*ROW('Hygiene Data'!H31)))</f>
        <v/>
      </c>
    </row>
    <row r="38" x14ac:dyDescent="0.2">
      <c r="A38" s="56" t="str">
        <f ca="true">+IF(OFFSET('Water Data'!$B$1,0,10*ROW('Water Data'!B35))="","",OFFSET('Water Data'!$B$1,0,10*ROW('Water Data'!B35)))</f>
        <v/>
      </c>
      <c r="B38" s="56" t="str">
        <f ca="true">+IF(OFFSET('Water Data'!$A$3,0,10*ROW('Water Data'!A35))="","",OFFSET('Water Data'!$A$3,0,10*ROW('Water Data'!A35)))</f>
        <v/>
      </c>
      <c r="C38" s="56" t="str">
        <f ca="true">+IF(OFFSET('Water Data'!$C$3,0,10*ROW('Water Data'!C35))="","",OFFSET('Water Data'!$C$3,0,10*ROW('Water Data'!C35)))</f>
        <v/>
      </c>
      <c r="D38" s="244"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4"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4"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4"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4"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4"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4"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4"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4"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4"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4"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4"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4"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4"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4"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4"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4"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4"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5"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5"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5"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5"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5"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5"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5"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5"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5"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5"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5"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5"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5"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5"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5"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5"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5"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5"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5"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5"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5"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5"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5"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5"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5"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5"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5"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5"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5"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5"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6"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6"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6"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6"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6"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6"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6"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6"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6"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6"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6"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6"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6"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6"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6"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6"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6"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6"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3" t="str">
        <f ca="true">+IF(OFFSET('Water Data'!$C$28,0,10*ROW('Water Data'!C32))="","",OFFSET('Water Data'!$C$28,0,10*ROW('Water Data'!C32)))</f>
        <v/>
      </c>
      <c r="BT38" s="33" t="str">
        <f ca="true">+IF(OFFSET('Water Data'!$C$29,0,10*ROW('Water Data'!C32))="","",OFFSET('Water Data'!$C$29,0,10*ROW('Water Data'!C32)))</f>
        <v/>
      </c>
      <c r="BU38" s="33" t="str">
        <f ca="true">+IF(OFFSET('Water Data'!$C$30,0,10*ROW('Water Data'!C32))="","",OFFSET('Water Data'!$C$30,0,10*ROW('Water Data'!C32)))</f>
        <v/>
      </c>
      <c r="BV38" s="33" t="str">
        <f ca="true">+IF(OFFSET('Water Data'!$D$28,0,10*ROW('Water Data'!D32))="","",OFFSET('Water Data'!$D$28,0,10*ROW('Water Data'!D32)))</f>
        <v/>
      </c>
      <c r="BW38" s="33" t="str">
        <f ca="true">+IF(OFFSET('Water Data'!$D$29,0,10*ROW('Water Data'!D32))="","",OFFSET('Water Data'!$D$29,0,10*ROW('Water Data'!D32)))</f>
        <v/>
      </c>
      <c r="BX38" s="33" t="str">
        <f ca="true">+IF(OFFSET('Water Data'!$D$30,0,10*ROW('Water Data'!D32))="","",OFFSET('Water Data'!$D$30,0,10*ROW('Water Data'!D32)))</f>
        <v/>
      </c>
      <c r="BY38" s="33" t="str">
        <f ca="true">+IF(OFFSET('Water Data'!$E$28,0,10*ROW('Water Data'!E32))="","",OFFSET('Water Data'!$E$28,0,10*ROW('Water Data'!E32)))</f>
        <v/>
      </c>
      <c r="BZ38" s="33" t="str">
        <f ca="true">+IF(OFFSET('Water Data'!$E$29,0,10*ROW('Water Data'!E32))="","",OFFSET('Water Data'!$E$29,0,10*ROW('Water Data'!E32)))</f>
        <v/>
      </c>
      <c r="CA38" s="33" t="str">
        <f ca="true">+IF(OFFSET('Water Data'!$E$30,0,10*ROW('Water Data'!E32))="","",OFFSET('Water Data'!$E$30,0,10*ROW('Water Data'!E32)))</f>
        <v/>
      </c>
      <c r="CB38" s="33" t="str">
        <f ca="true">+IF(OFFSET('Water Data'!$F$28,0,10*ROW('Water Data'!F32))="","",OFFSET('Water Data'!$F$28,0,10*ROW('Water Data'!F32)))</f>
        <v/>
      </c>
      <c r="CC38" s="33" t="str">
        <f ca="true">+IF(OFFSET('Water Data'!$F$29,0,10*ROW('Water Data'!F32))="","",OFFSET('Water Data'!$F$29,0,10*ROW('Water Data'!F32)))</f>
        <v/>
      </c>
      <c r="CD38" s="33" t="str">
        <f ca="true">+IF(OFFSET('Water Data'!$F$30,0,10*ROW('Water Data'!F32))="","",OFFSET('Water Data'!$F$30,0,10*ROW('Water Data'!F32)))</f>
        <v/>
      </c>
      <c r="CE38" s="33" t="str">
        <f ca="true">+IF(OFFSET('Water Data'!$G$28,0,10*ROW('Water Data'!G32))="","",OFFSET('Water Data'!$G$28,0,10*ROW('Water Data'!G32)))</f>
        <v/>
      </c>
      <c r="CF38" s="33" t="str">
        <f ca="true">+IF(OFFSET('Water Data'!$G$29,0,10*ROW('Water Data'!G32))="","",OFFSET('Water Data'!$G$29,0,10*ROW('Water Data'!G32)))</f>
        <v/>
      </c>
      <c r="CG38" s="33" t="str">
        <f ca="true">+IF(OFFSET('Water Data'!$G$30,0,10*ROW('Water Data'!G32))="","",OFFSET('Water Data'!$G$30,0,10*ROW('Water Data'!G32)))</f>
        <v/>
      </c>
      <c r="CH38" s="33" t="str">
        <f ca="true">+IF(OFFSET('Water Data'!$H$28,0,10*ROW('Water Data'!H32))="","",OFFSET('Water Data'!$H$28,0,10*ROW('Water Data'!H32)))</f>
        <v/>
      </c>
      <c r="CI38" s="33" t="str">
        <f ca="true">+IF(OFFSET('Water Data'!$H$29,0,10*ROW('Water Data'!H32))="","",OFFSET('Water Data'!$H$29,0,10*ROW('Water Data'!H32)))</f>
        <v/>
      </c>
      <c r="CJ38" s="33" t="str">
        <f ca="true">+IF(OFFSET('Water Data'!$H$30,0,10*ROW('Water Data'!H32))="","",OFFSET('Water Data'!$H$30,0,10*ROW('Water Data'!H32)))</f>
        <v/>
      </c>
      <c r="CK38" s="33" t="str">
        <f ca="true">+IF(OFFSET('Sanitation Data'!$C$29,0,10*ROW('Sanitation Data'!C32))="","",OFFSET('Sanitation Data'!$C$29,0,10*ROW('Sanitation Data'!C32)))</f>
        <v/>
      </c>
      <c r="CL38" s="33" t="str">
        <f ca="true">+IF(OFFSET('Sanitation Data'!$C$30,0,10*ROW('Sanitation Data'!C32))="","",OFFSET('Sanitation Data'!$C$30,0,10*ROW('Sanitation Data'!C32)))</f>
        <v/>
      </c>
      <c r="CM38" s="33" t="str">
        <f ca="true">+IF(OFFSET('Sanitation Data'!$C$31,0,10*ROW('Sanitation Data'!C32))="","",OFFSET('Sanitation Data'!$C$31,0,10*ROW('Sanitation Data'!C32)))</f>
        <v/>
      </c>
      <c r="CN38" s="33" t="str">
        <f ca="true">+IF(OFFSET('Sanitation Data'!$C$32,0,10*ROW('Sanitation Data'!C32))="","",OFFSET('Sanitation Data'!$C$32,0,10*ROW('Sanitation Data'!C32)))</f>
        <v/>
      </c>
      <c r="CO38" s="33" t="str">
        <f ca="true">+IF(OFFSET('Sanitation Data'!$C$33,0,10*ROW('Sanitation Data'!C32))="","",OFFSET('Sanitation Data'!$C$33,0,10*ROW('Sanitation Data'!C32)))</f>
        <v/>
      </c>
      <c r="CP38" s="33" t="str">
        <f ca="true">+IF(OFFSET('Sanitation Data'!$D$29,0,10*ROW('Sanitation Data'!D32))="","",OFFSET('Sanitation Data'!$D$29,0,10*ROW('Sanitation Data'!D32)))</f>
        <v/>
      </c>
      <c r="CQ38" s="33" t="str">
        <f ca="true">+IF(OFFSET('Sanitation Data'!$D$30,0,10*ROW('Sanitation Data'!D32))="","",OFFSET('Sanitation Data'!$D$30,0,10*ROW('Sanitation Data'!D32)))</f>
        <v/>
      </c>
      <c r="CR38" s="33" t="str">
        <f ca="true">+IF(OFFSET('Sanitation Data'!$D$31,0,10*ROW('Sanitation Data'!D32))="","",OFFSET('Sanitation Data'!$D$31,0,10*ROW('Sanitation Data'!D32)))</f>
        <v/>
      </c>
      <c r="CS38" s="33" t="str">
        <f ca="true">+IF(OFFSET('Sanitation Data'!$D$32,0,10*ROW('Sanitation Data'!D32))="","",OFFSET('Sanitation Data'!$D$32,0,10*ROW('Sanitation Data'!D32)))</f>
        <v/>
      </c>
      <c r="CT38" s="33" t="str">
        <f ca="true">+IF(OFFSET('Sanitation Data'!$D$33,0,10*ROW('Sanitation Data'!D32))="","",OFFSET('Sanitation Data'!$D$33,0,10*ROW('Sanitation Data'!D32)))</f>
        <v/>
      </c>
      <c r="CU38" s="33" t="str">
        <f ca="true">+IF(OFFSET('Sanitation Data'!$E$29,0,10*ROW('Sanitation Data'!E32))="","",OFFSET('Sanitation Data'!$E$29,0,10*ROW('Sanitation Data'!E32)))</f>
        <v/>
      </c>
      <c r="CV38" s="33" t="str">
        <f ca="true">+IF(OFFSET('Sanitation Data'!$E$30,0,10*ROW('Sanitation Data'!E32))="","",OFFSET('Sanitation Data'!$E$30,0,10*ROW('Sanitation Data'!E32)))</f>
        <v/>
      </c>
      <c r="CW38" s="33" t="str">
        <f ca="true">+IF(OFFSET('Sanitation Data'!$E$31,0,10*ROW('Sanitation Data'!E32))="","",OFFSET('Sanitation Data'!$E$31,0,10*ROW('Sanitation Data'!E32)))</f>
        <v/>
      </c>
      <c r="CX38" s="33" t="str">
        <f ca="true">+IF(OFFSET('Sanitation Data'!$E$32,0,10*ROW('Sanitation Data'!E32))="","",OFFSET('Sanitation Data'!$E$32,0,10*ROW('Sanitation Data'!E32)))</f>
        <v/>
      </c>
      <c r="CY38" s="33" t="str">
        <f ca="true">+IF(OFFSET('Sanitation Data'!$E$33,0,10*ROW('Sanitation Data'!E32))="","",OFFSET('Sanitation Data'!$E$33,0,10*ROW('Sanitation Data'!E32)))</f>
        <v/>
      </c>
      <c r="CZ38" s="33" t="str">
        <f ca="true">+IF(OFFSET('Sanitation Data'!$F$29,0,10*ROW('Sanitation Data'!F32))="","",OFFSET('Sanitation Data'!$F$29,0,10*ROW('Sanitation Data'!F32)))</f>
        <v/>
      </c>
      <c r="DA38" s="33" t="str">
        <f ca="true">+IF(OFFSET('Sanitation Data'!$F$30,0,10*ROW('Sanitation Data'!F32))="","",OFFSET('Sanitation Data'!$F$30,0,10*ROW('Sanitation Data'!F32)))</f>
        <v/>
      </c>
      <c r="DB38" s="33" t="str">
        <f ca="true">+IF(OFFSET('Sanitation Data'!$F$31,0,10*ROW('Sanitation Data'!F32))="","",OFFSET('Sanitation Data'!$F$31,0,10*ROW('Sanitation Data'!F32)))</f>
        <v/>
      </c>
      <c r="DC38" s="33" t="str">
        <f ca="true">+IF(OFFSET('Sanitation Data'!$F$32,0,10*ROW('Sanitation Data'!F32))="","",OFFSET('Sanitation Data'!$F$32,0,10*ROW('Sanitation Data'!F32)))</f>
        <v/>
      </c>
      <c r="DD38" s="33" t="str">
        <f ca="true">+IF(OFFSET('Sanitation Data'!$F$33,0,10*ROW('Sanitation Data'!F32))="","",OFFSET('Sanitation Data'!$F$33,0,10*ROW('Sanitation Data'!F32)))</f>
        <v/>
      </c>
      <c r="DE38" s="33" t="str">
        <f ca="true">+IF(OFFSET('Sanitation Data'!$G$29,0,10*ROW('Sanitation Data'!G32))="","",OFFSET('Sanitation Data'!$G$29,0,10*ROW('Sanitation Data'!G32)))</f>
        <v/>
      </c>
      <c r="DF38" s="33" t="str">
        <f ca="true">+IF(OFFSET('Sanitation Data'!$G$30,0,10*ROW('Sanitation Data'!G32))="","",OFFSET('Sanitation Data'!$G$30,0,10*ROW('Sanitation Data'!G32)))</f>
        <v/>
      </c>
      <c r="DG38" s="33" t="str">
        <f ca="true">+IF(OFFSET('Sanitation Data'!$G$31,0,10*ROW('Sanitation Data'!G32))="","",OFFSET('Sanitation Data'!$G$31,0,10*ROW('Sanitation Data'!G32)))</f>
        <v/>
      </c>
      <c r="DH38" s="33" t="str">
        <f ca="true">+IF(OFFSET('Sanitation Data'!$G$32,0,10*ROW('Sanitation Data'!G32))="","",OFFSET('Sanitation Data'!$G$32,0,10*ROW('Sanitation Data'!G32)))</f>
        <v/>
      </c>
      <c r="DI38" s="33" t="str">
        <f ca="true">+IF(OFFSET('Sanitation Data'!$G$33,0,10*ROW('Sanitation Data'!G32))="","",OFFSET('Sanitation Data'!$G$33,0,10*ROW('Sanitation Data'!G32)))</f>
        <v/>
      </c>
      <c r="DJ38" s="33" t="str">
        <f ca="true">+IF(OFFSET('Sanitation Data'!$H$29,0,10*ROW('Sanitation Data'!H32))="","",OFFSET('Sanitation Data'!$H$29,0,10*ROW('Sanitation Data'!H32)))</f>
        <v/>
      </c>
      <c r="DK38" s="33" t="str">
        <f ca="true">+IF(OFFSET('Sanitation Data'!$H$30,0,10*ROW('Sanitation Data'!H32))="","",OFFSET('Sanitation Data'!$H$30,0,10*ROW('Sanitation Data'!H32)))</f>
        <v/>
      </c>
      <c r="DL38" s="33" t="str">
        <f ca="true">+IF(OFFSET('Sanitation Data'!$H$31,0,10*ROW('Sanitation Data'!H32))="","",OFFSET('Sanitation Data'!$H$31,0,10*ROW('Sanitation Data'!H32)))</f>
        <v/>
      </c>
      <c r="DM38" s="33" t="str">
        <f ca="true">+IF(OFFSET('Sanitation Data'!$H$32,0,10*ROW('Sanitation Data'!H32))="","",OFFSET('Sanitation Data'!$H$32,0,10*ROW('Sanitation Data'!H32)))</f>
        <v/>
      </c>
      <c r="DN38" s="33" t="str">
        <f ca="true">+IF(OFFSET('Sanitation Data'!$H$33,0,10*ROW('Sanitation Data'!H32))="","",OFFSET('Sanitation Data'!$H$33,0,10*ROW('Sanitation Data'!H32)))</f>
        <v/>
      </c>
      <c r="DO38" s="33" t="str">
        <f ca="true">+IF(OFFSET('Hygiene Data'!$C$12,0,10*ROW('Hygiene Data'!C32))="","",OFFSET('Hygiene Data'!$C$12,0,10*ROW('Hygiene Data'!C32)))</f>
        <v/>
      </c>
      <c r="DP38" s="33" t="str">
        <f ca="true">+IF(OFFSET('Hygiene Data'!$C$13,0,10*ROW('Hygiene Data'!C32))="","",OFFSET('Hygiene Data'!$C$13,0,10*ROW('Hygiene Data'!C32)))</f>
        <v/>
      </c>
      <c r="DQ38" s="33" t="str">
        <f ca="true">+IF(OFFSET('Hygiene Data'!$C$14,0,10*ROW('Hygiene Data'!C32))="","",OFFSET('Hygiene Data'!$C$14,0,10*ROW('Hygiene Data'!C32)))</f>
        <v/>
      </c>
      <c r="DR38" s="33" t="str">
        <f ca="true">+IF(OFFSET('Hygiene Data'!$D$12,0,10*ROW('Hygiene Data'!D32))="","",OFFSET('Hygiene Data'!$D$12,0,10*ROW('Hygiene Data'!D32)))</f>
        <v/>
      </c>
      <c r="DS38" s="33" t="str">
        <f ca="true">+IF(OFFSET('Hygiene Data'!$D$13,0,10*ROW('Hygiene Data'!D32))="","",OFFSET('Hygiene Data'!$D$13,0,10*ROW('Hygiene Data'!D32)))</f>
        <v/>
      </c>
      <c r="DT38" s="33" t="str">
        <f ca="true">+IF(OFFSET('Hygiene Data'!$D$14,0,10*ROW('Hygiene Data'!D32))="","",OFFSET('Hygiene Data'!$D$14,0,10*ROW('Hygiene Data'!D32)))</f>
        <v/>
      </c>
      <c r="DU38" s="33" t="str">
        <f ca="true">+IF(OFFSET('Hygiene Data'!$E$12,0,10*ROW('Hygiene Data'!E32))="","",OFFSET('Hygiene Data'!$E$12,0,10*ROW('Hygiene Data'!E32)))</f>
        <v/>
      </c>
      <c r="DV38" s="33" t="str">
        <f ca="true">+IF(OFFSET('Hygiene Data'!$E$13,0,10*ROW('Hygiene Data'!E32))="","",OFFSET('Hygiene Data'!$E$13,0,10*ROW('Hygiene Data'!E32)))</f>
        <v/>
      </c>
      <c r="DW38" s="33" t="str">
        <f ca="true">+IF(OFFSET('Hygiene Data'!$E$14,0,10*ROW('Hygiene Data'!E32))="","",OFFSET('Hygiene Data'!$E$14,0,10*ROW('Hygiene Data'!E32)))</f>
        <v/>
      </c>
      <c r="DX38" s="33" t="str">
        <f ca="true">+IF(OFFSET('Hygiene Data'!$F$12,0,10*ROW('Hygiene Data'!F32))="","",OFFSET('Hygiene Data'!$F$12,0,10*ROW('Hygiene Data'!F32)))</f>
        <v/>
      </c>
      <c r="DY38" s="33" t="str">
        <f ca="true">+IF(OFFSET('Hygiene Data'!$F$13,0,10*ROW('Hygiene Data'!F32))="","",OFFSET('Hygiene Data'!$F$13,0,10*ROW('Hygiene Data'!F32)))</f>
        <v/>
      </c>
      <c r="DZ38" s="33" t="str">
        <f ca="true">+IF(OFFSET('Hygiene Data'!$F$14,0,10*ROW('Hygiene Data'!F32))="","",OFFSET('Hygiene Data'!$F$14,0,10*ROW('Hygiene Data'!F32)))</f>
        <v/>
      </c>
      <c r="EA38" s="33" t="str">
        <f ca="true">+IF(OFFSET('Hygiene Data'!$G$12,0,10*ROW('Hygiene Data'!G32))="","",OFFSET('Hygiene Data'!$G$12,0,10*ROW('Hygiene Data'!G32)))</f>
        <v/>
      </c>
      <c r="EB38" s="33" t="str">
        <f ca="true">+IF(OFFSET('Hygiene Data'!$G$13,0,10*ROW('Hygiene Data'!G32))="","",OFFSET('Hygiene Data'!$G$13,0,10*ROW('Hygiene Data'!G32)))</f>
        <v/>
      </c>
      <c r="EC38" s="33" t="str">
        <f ca="true">+IF(OFFSET('Hygiene Data'!$G$14,0,10*ROW('Hygiene Data'!G32))="","",OFFSET('Hygiene Data'!$G$14,0,10*ROW('Hygiene Data'!G32)))</f>
        <v/>
      </c>
      <c r="ED38" s="33" t="str">
        <f ca="true">+IF(OFFSET('Hygiene Data'!$H$12,0,10*ROW('Hygiene Data'!H32))="","",OFFSET('Hygiene Data'!$H$12,0,10*ROW('Hygiene Data'!H32)))</f>
        <v/>
      </c>
      <c r="EE38" s="33" t="str">
        <f ca="true">+IF(OFFSET('Hygiene Data'!$H$13,0,10*ROW('Hygiene Data'!H32))="","",OFFSET('Hygiene Data'!$H$13,0,10*ROW('Hygiene Data'!H32)))</f>
        <v/>
      </c>
      <c r="EF38" s="33" t="str">
        <f ca="true">+IF(OFFSET('Hygiene Data'!$H$14,0,10*ROW('Hygiene Data'!H32))="","",OFFSET('Hygiene Data'!$H$14,0,10*ROW('Hygiene Data'!H32)))</f>
        <v/>
      </c>
    </row>
    <row r="39" x14ac:dyDescent="0.2">
      <c r="A39" s="56" t="str">
        <f ca="true">+IF(OFFSET('Water Data'!$B$1,0,10*ROW('Water Data'!B36))="","",OFFSET('Water Data'!$B$1,0,10*ROW('Water Data'!B36)))</f>
        <v/>
      </c>
      <c r="B39" s="56" t="str">
        <f ca="true">+IF(OFFSET('Water Data'!$A$3,0,10*ROW('Water Data'!A36))="","",OFFSET('Water Data'!$A$3,0,10*ROW('Water Data'!A36)))</f>
        <v/>
      </c>
      <c r="C39" s="56" t="str">
        <f ca="true">+IF(OFFSET('Water Data'!$C$3,0,10*ROW('Water Data'!C36))="","",OFFSET('Water Data'!$C$3,0,10*ROW('Water Data'!C36)))</f>
        <v/>
      </c>
      <c r="D39" s="244"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4"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4"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4"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4"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4"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4"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4"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4"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4"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4"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4"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4"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4"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4"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4"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4"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4"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5"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5"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5"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5"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5"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5"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5"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5"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5"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5"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5"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5"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5"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5"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5"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5"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5"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5"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5"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5"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5"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5"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5"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5"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5"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5"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5"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5"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5"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5"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6"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6"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6"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6"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6"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6"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6"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6"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6"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6"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6"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6"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6"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6"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6"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6"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6"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6"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3" t="str">
        <f ca="true">+IF(OFFSET('Water Data'!$C$28,0,10*ROW('Water Data'!C33))="","",OFFSET('Water Data'!$C$28,0,10*ROW('Water Data'!C33)))</f>
        <v/>
      </c>
      <c r="BT39" s="33" t="str">
        <f ca="true">+IF(OFFSET('Water Data'!$C$29,0,10*ROW('Water Data'!C33))="","",OFFSET('Water Data'!$C$29,0,10*ROW('Water Data'!C33)))</f>
        <v/>
      </c>
      <c r="BU39" s="33" t="str">
        <f ca="true">+IF(OFFSET('Water Data'!$C$30,0,10*ROW('Water Data'!C33))="","",OFFSET('Water Data'!$C$30,0,10*ROW('Water Data'!C33)))</f>
        <v/>
      </c>
      <c r="BV39" s="33" t="str">
        <f ca="true">+IF(OFFSET('Water Data'!$D$28,0,10*ROW('Water Data'!D33))="","",OFFSET('Water Data'!$D$28,0,10*ROW('Water Data'!D33)))</f>
        <v/>
      </c>
      <c r="BW39" s="33" t="str">
        <f ca="true">+IF(OFFSET('Water Data'!$D$29,0,10*ROW('Water Data'!D33))="","",OFFSET('Water Data'!$D$29,0,10*ROW('Water Data'!D33)))</f>
        <v/>
      </c>
      <c r="BX39" s="33" t="str">
        <f ca="true">+IF(OFFSET('Water Data'!$D$30,0,10*ROW('Water Data'!D33))="","",OFFSET('Water Data'!$D$30,0,10*ROW('Water Data'!D33)))</f>
        <v/>
      </c>
      <c r="BY39" s="33" t="str">
        <f ca="true">+IF(OFFSET('Water Data'!$E$28,0,10*ROW('Water Data'!E33))="","",OFFSET('Water Data'!$E$28,0,10*ROW('Water Data'!E33)))</f>
        <v/>
      </c>
      <c r="BZ39" s="33" t="str">
        <f ca="true">+IF(OFFSET('Water Data'!$E$29,0,10*ROW('Water Data'!E33))="","",OFFSET('Water Data'!$E$29,0,10*ROW('Water Data'!E33)))</f>
        <v/>
      </c>
      <c r="CA39" s="33" t="str">
        <f ca="true">+IF(OFFSET('Water Data'!$E$30,0,10*ROW('Water Data'!E33))="","",OFFSET('Water Data'!$E$30,0,10*ROW('Water Data'!E33)))</f>
        <v/>
      </c>
      <c r="CB39" s="33" t="str">
        <f ca="true">+IF(OFFSET('Water Data'!$F$28,0,10*ROW('Water Data'!F33))="","",OFFSET('Water Data'!$F$28,0,10*ROW('Water Data'!F33)))</f>
        <v/>
      </c>
      <c r="CC39" s="33" t="str">
        <f ca="true">+IF(OFFSET('Water Data'!$F$29,0,10*ROW('Water Data'!F33))="","",OFFSET('Water Data'!$F$29,0,10*ROW('Water Data'!F33)))</f>
        <v/>
      </c>
      <c r="CD39" s="33" t="str">
        <f ca="true">+IF(OFFSET('Water Data'!$F$30,0,10*ROW('Water Data'!F33))="","",OFFSET('Water Data'!$F$30,0,10*ROW('Water Data'!F33)))</f>
        <v/>
      </c>
      <c r="CE39" s="33" t="str">
        <f ca="true">+IF(OFFSET('Water Data'!$G$28,0,10*ROW('Water Data'!G33))="","",OFFSET('Water Data'!$G$28,0,10*ROW('Water Data'!G33)))</f>
        <v/>
      </c>
      <c r="CF39" s="33" t="str">
        <f ca="true">+IF(OFFSET('Water Data'!$G$29,0,10*ROW('Water Data'!G33))="","",OFFSET('Water Data'!$G$29,0,10*ROW('Water Data'!G33)))</f>
        <v/>
      </c>
      <c r="CG39" s="33" t="str">
        <f ca="true">+IF(OFFSET('Water Data'!$G$30,0,10*ROW('Water Data'!G33))="","",OFFSET('Water Data'!$G$30,0,10*ROW('Water Data'!G33)))</f>
        <v/>
      </c>
      <c r="CH39" s="33" t="str">
        <f ca="true">+IF(OFFSET('Water Data'!$H$28,0,10*ROW('Water Data'!H33))="","",OFFSET('Water Data'!$H$28,0,10*ROW('Water Data'!H33)))</f>
        <v/>
      </c>
      <c r="CI39" s="33" t="str">
        <f ca="true">+IF(OFFSET('Water Data'!$H$29,0,10*ROW('Water Data'!H33))="","",OFFSET('Water Data'!$H$29,0,10*ROW('Water Data'!H33)))</f>
        <v/>
      </c>
      <c r="CJ39" s="33" t="str">
        <f ca="true">+IF(OFFSET('Water Data'!$H$30,0,10*ROW('Water Data'!H33))="","",OFFSET('Water Data'!$H$30,0,10*ROW('Water Data'!H33)))</f>
        <v/>
      </c>
      <c r="CK39" s="33" t="str">
        <f ca="true">+IF(OFFSET('Sanitation Data'!$C$29,0,10*ROW('Sanitation Data'!C33))="","",OFFSET('Sanitation Data'!$C$29,0,10*ROW('Sanitation Data'!C33)))</f>
        <v/>
      </c>
      <c r="CL39" s="33" t="str">
        <f ca="true">+IF(OFFSET('Sanitation Data'!$C$30,0,10*ROW('Sanitation Data'!C33))="","",OFFSET('Sanitation Data'!$C$30,0,10*ROW('Sanitation Data'!C33)))</f>
        <v/>
      </c>
      <c r="CM39" s="33" t="str">
        <f ca="true">+IF(OFFSET('Sanitation Data'!$C$31,0,10*ROW('Sanitation Data'!C33))="","",OFFSET('Sanitation Data'!$C$31,0,10*ROW('Sanitation Data'!C33)))</f>
        <v/>
      </c>
      <c r="CN39" s="33" t="str">
        <f ca="true">+IF(OFFSET('Sanitation Data'!$C$32,0,10*ROW('Sanitation Data'!C33))="","",OFFSET('Sanitation Data'!$C$32,0,10*ROW('Sanitation Data'!C33)))</f>
        <v/>
      </c>
      <c r="CO39" s="33" t="str">
        <f ca="true">+IF(OFFSET('Sanitation Data'!$C$33,0,10*ROW('Sanitation Data'!C33))="","",OFFSET('Sanitation Data'!$C$33,0,10*ROW('Sanitation Data'!C33)))</f>
        <v/>
      </c>
      <c r="CP39" s="33" t="str">
        <f ca="true">+IF(OFFSET('Sanitation Data'!$D$29,0,10*ROW('Sanitation Data'!D33))="","",OFFSET('Sanitation Data'!$D$29,0,10*ROW('Sanitation Data'!D33)))</f>
        <v/>
      </c>
      <c r="CQ39" s="33" t="str">
        <f ca="true">+IF(OFFSET('Sanitation Data'!$D$30,0,10*ROW('Sanitation Data'!D33))="","",OFFSET('Sanitation Data'!$D$30,0,10*ROW('Sanitation Data'!D33)))</f>
        <v/>
      </c>
      <c r="CR39" s="33" t="str">
        <f ca="true">+IF(OFFSET('Sanitation Data'!$D$31,0,10*ROW('Sanitation Data'!D33))="","",OFFSET('Sanitation Data'!$D$31,0,10*ROW('Sanitation Data'!D33)))</f>
        <v/>
      </c>
      <c r="CS39" s="33" t="str">
        <f ca="true">+IF(OFFSET('Sanitation Data'!$D$32,0,10*ROW('Sanitation Data'!D33))="","",OFFSET('Sanitation Data'!$D$32,0,10*ROW('Sanitation Data'!D33)))</f>
        <v/>
      </c>
      <c r="CT39" s="33" t="str">
        <f ca="true">+IF(OFFSET('Sanitation Data'!$D$33,0,10*ROW('Sanitation Data'!D33))="","",OFFSET('Sanitation Data'!$D$33,0,10*ROW('Sanitation Data'!D33)))</f>
        <v/>
      </c>
      <c r="CU39" s="33" t="str">
        <f ca="true">+IF(OFFSET('Sanitation Data'!$E$29,0,10*ROW('Sanitation Data'!E33))="","",OFFSET('Sanitation Data'!$E$29,0,10*ROW('Sanitation Data'!E33)))</f>
        <v/>
      </c>
      <c r="CV39" s="33" t="str">
        <f ca="true">+IF(OFFSET('Sanitation Data'!$E$30,0,10*ROW('Sanitation Data'!E33))="","",OFFSET('Sanitation Data'!$E$30,0,10*ROW('Sanitation Data'!E33)))</f>
        <v/>
      </c>
      <c r="CW39" s="33" t="str">
        <f ca="true">+IF(OFFSET('Sanitation Data'!$E$31,0,10*ROW('Sanitation Data'!E33))="","",OFFSET('Sanitation Data'!$E$31,0,10*ROW('Sanitation Data'!E33)))</f>
        <v/>
      </c>
      <c r="CX39" s="33" t="str">
        <f ca="true">+IF(OFFSET('Sanitation Data'!$E$32,0,10*ROW('Sanitation Data'!E33))="","",OFFSET('Sanitation Data'!$E$32,0,10*ROW('Sanitation Data'!E33)))</f>
        <v/>
      </c>
      <c r="CY39" s="33" t="str">
        <f ca="true">+IF(OFFSET('Sanitation Data'!$E$33,0,10*ROW('Sanitation Data'!E33))="","",OFFSET('Sanitation Data'!$E$33,0,10*ROW('Sanitation Data'!E33)))</f>
        <v/>
      </c>
      <c r="CZ39" s="33" t="str">
        <f ca="true">+IF(OFFSET('Sanitation Data'!$F$29,0,10*ROW('Sanitation Data'!F33))="","",OFFSET('Sanitation Data'!$F$29,0,10*ROW('Sanitation Data'!F33)))</f>
        <v/>
      </c>
      <c r="DA39" s="33" t="str">
        <f ca="true">+IF(OFFSET('Sanitation Data'!$F$30,0,10*ROW('Sanitation Data'!F33))="","",OFFSET('Sanitation Data'!$F$30,0,10*ROW('Sanitation Data'!F33)))</f>
        <v/>
      </c>
      <c r="DB39" s="33" t="str">
        <f ca="true">+IF(OFFSET('Sanitation Data'!$F$31,0,10*ROW('Sanitation Data'!F33))="","",OFFSET('Sanitation Data'!$F$31,0,10*ROW('Sanitation Data'!F33)))</f>
        <v/>
      </c>
      <c r="DC39" s="33" t="str">
        <f ca="true">+IF(OFFSET('Sanitation Data'!$F$32,0,10*ROW('Sanitation Data'!F33))="","",OFFSET('Sanitation Data'!$F$32,0,10*ROW('Sanitation Data'!F33)))</f>
        <v/>
      </c>
      <c r="DD39" s="33" t="str">
        <f ca="true">+IF(OFFSET('Sanitation Data'!$F$33,0,10*ROW('Sanitation Data'!F33))="","",OFFSET('Sanitation Data'!$F$33,0,10*ROW('Sanitation Data'!F33)))</f>
        <v/>
      </c>
      <c r="DE39" s="33" t="str">
        <f ca="true">+IF(OFFSET('Sanitation Data'!$G$29,0,10*ROW('Sanitation Data'!G33))="","",OFFSET('Sanitation Data'!$G$29,0,10*ROW('Sanitation Data'!G33)))</f>
        <v/>
      </c>
      <c r="DF39" s="33" t="str">
        <f ca="true">+IF(OFFSET('Sanitation Data'!$G$30,0,10*ROW('Sanitation Data'!G33))="","",OFFSET('Sanitation Data'!$G$30,0,10*ROW('Sanitation Data'!G33)))</f>
        <v/>
      </c>
      <c r="DG39" s="33" t="str">
        <f ca="true">+IF(OFFSET('Sanitation Data'!$G$31,0,10*ROW('Sanitation Data'!G33))="","",OFFSET('Sanitation Data'!$G$31,0,10*ROW('Sanitation Data'!G33)))</f>
        <v/>
      </c>
      <c r="DH39" s="33" t="str">
        <f ca="true">+IF(OFFSET('Sanitation Data'!$G$32,0,10*ROW('Sanitation Data'!G33))="","",OFFSET('Sanitation Data'!$G$32,0,10*ROW('Sanitation Data'!G33)))</f>
        <v/>
      </c>
      <c r="DI39" s="33" t="str">
        <f ca="true">+IF(OFFSET('Sanitation Data'!$G$33,0,10*ROW('Sanitation Data'!G33))="","",OFFSET('Sanitation Data'!$G$33,0,10*ROW('Sanitation Data'!G33)))</f>
        <v/>
      </c>
      <c r="DJ39" s="33" t="str">
        <f ca="true">+IF(OFFSET('Sanitation Data'!$H$29,0,10*ROW('Sanitation Data'!H33))="","",OFFSET('Sanitation Data'!$H$29,0,10*ROW('Sanitation Data'!H33)))</f>
        <v/>
      </c>
      <c r="DK39" s="33" t="str">
        <f ca="true">+IF(OFFSET('Sanitation Data'!$H$30,0,10*ROW('Sanitation Data'!H33))="","",OFFSET('Sanitation Data'!$H$30,0,10*ROW('Sanitation Data'!H33)))</f>
        <v/>
      </c>
      <c r="DL39" s="33" t="str">
        <f ca="true">+IF(OFFSET('Sanitation Data'!$H$31,0,10*ROW('Sanitation Data'!H33))="","",OFFSET('Sanitation Data'!$H$31,0,10*ROW('Sanitation Data'!H33)))</f>
        <v/>
      </c>
      <c r="DM39" s="33" t="str">
        <f ca="true">+IF(OFFSET('Sanitation Data'!$H$32,0,10*ROW('Sanitation Data'!H33))="","",OFFSET('Sanitation Data'!$H$32,0,10*ROW('Sanitation Data'!H33)))</f>
        <v/>
      </c>
      <c r="DN39" s="33" t="str">
        <f ca="true">+IF(OFFSET('Sanitation Data'!$H$33,0,10*ROW('Sanitation Data'!H33))="","",OFFSET('Sanitation Data'!$H$33,0,10*ROW('Sanitation Data'!H33)))</f>
        <v/>
      </c>
      <c r="DO39" s="33" t="str">
        <f ca="true">+IF(OFFSET('Hygiene Data'!$C$12,0,10*ROW('Hygiene Data'!C33))="","",OFFSET('Hygiene Data'!$C$12,0,10*ROW('Hygiene Data'!C33)))</f>
        <v/>
      </c>
      <c r="DP39" s="33" t="str">
        <f ca="true">+IF(OFFSET('Hygiene Data'!$C$13,0,10*ROW('Hygiene Data'!C33))="","",OFFSET('Hygiene Data'!$C$13,0,10*ROW('Hygiene Data'!C33)))</f>
        <v/>
      </c>
      <c r="DQ39" s="33" t="str">
        <f ca="true">+IF(OFFSET('Hygiene Data'!$C$14,0,10*ROW('Hygiene Data'!C33))="","",OFFSET('Hygiene Data'!$C$14,0,10*ROW('Hygiene Data'!C33)))</f>
        <v/>
      </c>
      <c r="DR39" s="33" t="str">
        <f ca="true">+IF(OFFSET('Hygiene Data'!$D$12,0,10*ROW('Hygiene Data'!D33))="","",OFFSET('Hygiene Data'!$D$12,0,10*ROW('Hygiene Data'!D33)))</f>
        <v/>
      </c>
      <c r="DS39" s="33" t="str">
        <f ca="true">+IF(OFFSET('Hygiene Data'!$D$13,0,10*ROW('Hygiene Data'!D33))="","",OFFSET('Hygiene Data'!$D$13,0,10*ROW('Hygiene Data'!D33)))</f>
        <v/>
      </c>
      <c r="DT39" s="33" t="str">
        <f ca="true">+IF(OFFSET('Hygiene Data'!$D$14,0,10*ROW('Hygiene Data'!D33))="","",OFFSET('Hygiene Data'!$D$14,0,10*ROW('Hygiene Data'!D33)))</f>
        <v/>
      </c>
      <c r="DU39" s="33" t="str">
        <f ca="true">+IF(OFFSET('Hygiene Data'!$E$12,0,10*ROW('Hygiene Data'!E33))="","",OFFSET('Hygiene Data'!$E$12,0,10*ROW('Hygiene Data'!E33)))</f>
        <v/>
      </c>
      <c r="DV39" s="33" t="str">
        <f ca="true">+IF(OFFSET('Hygiene Data'!$E$13,0,10*ROW('Hygiene Data'!E33))="","",OFFSET('Hygiene Data'!$E$13,0,10*ROW('Hygiene Data'!E33)))</f>
        <v/>
      </c>
      <c r="DW39" s="33" t="str">
        <f ca="true">+IF(OFFSET('Hygiene Data'!$E$14,0,10*ROW('Hygiene Data'!E33))="","",OFFSET('Hygiene Data'!$E$14,0,10*ROW('Hygiene Data'!E33)))</f>
        <v/>
      </c>
      <c r="DX39" s="33" t="str">
        <f ca="true">+IF(OFFSET('Hygiene Data'!$F$12,0,10*ROW('Hygiene Data'!F33))="","",OFFSET('Hygiene Data'!$F$12,0,10*ROW('Hygiene Data'!F33)))</f>
        <v/>
      </c>
      <c r="DY39" s="33" t="str">
        <f ca="true">+IF(OFFSET('Hygiene Data'!$F$13,0,10*ROW('Hygiene Data'!F33))="","",OFFSET('Hygiene Data'!$F$13,0,10*ROW('Hygiene Data'!F33)))</f>
        <v/>
      </c>
      <c r="DZ39" s="33" t="str">
        <f ca="true">+IF(OFFSET('Hygiene Data'!$F$14,0,10*ROW('Hygiene Data'!F33))="","",OFFSET('Hygiene Data'!$F$14,0,10*ROW('Hygiene Data'!F33)))</f>
        <v/>
      </c>
      <c r="EA39" s="33" t="str">
        <f ca="true">+IF(OFFSET('Hygiene Data'!$G$12,0,10*ROW('Hygiene Data'!G33))="","",OFFSET('Hygiene Data'!$G$12,0,10*ROW('Hygiene Data'!G33)))</f>
        <v/>
      </c>
      <c r="EB39" s="33" t="str">
        <f ca="true">+IF(OFFSET('Hygiene Data'!$G$13,0,10*ROW('Hygiene Data'!G33))="","",OFFSET('Hygiene Data'!$G$13,0,10*ROW('Hygiene Data'!G33)))</f>
        <v/>
      </c>
      <c r="EC39" s="33" t="str">
        <f ca="true">+IF(OFFSET('Hygiene Data'!$G$14,0,10*ROW('Hygiene Data'!G33))="","",OFFSET('Hygiene Data'!$G$14,0,10*ROW('Hygiene Data'!G33)))</f>
        <v/>
      </c>
      <c r="ED39" s="33" t="str">
        <f ca="true">+IF(OFFSET('Hygiene Data'!$H$12,0,10*ROW('Hygiene Data'!H33))="","",OFFSET('Hygiene Data'!$H$12,0,10*ROW('Hygiene Data'!H33)))</f>
        <v/>
      </c>
      <c r="EE39" s="33" t="str">
        <f ca="true">+IF(OFFSET('Hygiene Data'!$H$13,0,10*ROW('Hygiene Data'!H33))="","",OFFSET('Hygiene Data'!$H$13,0,10*ROW('Hygiene Data'!H33)))</f>
        <v/>
      </c>
      <c r="EF39" s="33" t="str">
        <f ca="true">+IF(OFFSET('Hygiene Data'!$H$14,0,10*ROW('Hygiene Data'!H33))="","",OFFSET('Hygiene Data'!$H$14,0,10*ROW('Hygiene Data'!H33)))</f>
        <v/>
      </c>
    </row>
    <row r="40" x14ac:dyDescent="0.2">
      <c r="A40" s="56" t="str">
        <f ca="true">+IF(OFFSET('Water Data'!$B$1,0,10*ROW('Water Data'!B37))="","",OFFSET('Water Data'!$B$1,0,10*ROW('Water Data'!B37)))</f>
        <v/>
      </c>
      <c r="B40" s="56" t="str">
        <f ca="true">+IF(OFFSET('Water Data'!$A$3,0,10*ROW('Water Data'!A37))="","",OFFSET('Water Data'!$A$3,0,10*ROW('Water Data'!A37)))</f>
        <v/>
      </c>
      <c r="C40" s="56" t="str">
        <f ca="true">+IF(OFFSET('Water Data'!$C$3,0,10*ROW('Water Data'!C37))="","",OFFSET('Water Data'!$C$3,0,10*ROW('Water Data'!C37)))</f>
        <v/>
      </c>
      <c r="D40" s="244"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4"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4"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4"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4"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4"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4"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4"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4"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4"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4"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4"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4"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4"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4"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4"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4"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4"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5"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5"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5"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5"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5"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5"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5"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5"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5"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5"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5"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5"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5"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5"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5"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5"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5"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5"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5"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5"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5"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5"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5"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5"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5"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5"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5"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5"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5"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5"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6"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6"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6"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6"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6"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6"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6"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6"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6"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6"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6"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6"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6"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6"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6"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6"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6"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6"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3" t="str">
        <f ca="true">+IF(OFFSET('Water Data'!$C$28,0,10*ROW('Water Data'!C34))="","",OFFSET('Water Data'!$C$28,0,10*ROW('Water Data'!C34)))</f>
        <v/>
      </c>
      <c r="BT40" s="33" t="str">
        <f ca="true">+IF(OFFSET('Water Data'!$C$29,0,10*ROW('Water Data'!C34))="","",OFFSET('Water Data'!$C$29,0,10*ROW('Water Data'!C34)))</f>
        <v/>
      </c>
      <c r="BU40" s="33" t="str">
        <f ca="true">+IF(OFFSET('Water Data'!$C$30,0,10*ROW('Water Data'!C34))="","",OFFSET('Water Data'!$C$30,0,10*ROW('Water Data'!C34)))</f>
        <v/>
      </c>
      <c r="BV40" s="33" t="str">
        <f ca="true">+IF(OFFSET('Water Data'!$D$28,0,10*ROW('Water Data'!D34))="","",OFFSET('Water Data'!$D$28,0,10*ROW('Water Data'!D34)))</f>
        <v/>
      </c>
      <c r="BW40" s="33" t="str">
        <f ca="true">+IF(OFFSET('Water Data'!$D$29,0,10*ROW('Water Data'!D34))="","",OFFSET('Water Data'!$D$29,0,10*ROW('Water Data'!D34)))</f>
        <v/>
      </c>
      <c r="BX40" s="33" t="str">
        <f ca="true">+IF(OFFSET('Water Data'!$D$30,0,10*ROW('Water Data'!D34))="","",OFFSET('Water Data'!$D$30,0,10*ROW('Water Data'!D34)))</f>
        <v/>
      </c>
      <c r="BY40" s="33" t="str">
        <f ca="true">+IF(OFFSET('Water Data'!$E$28,0,10*ROW('Water Data'!E34))="","",OFFSET('Water Data'!$E$28,0,10*ROW('Water Data'!E34)))</f>
        <v/>
      </c>
      <c r="BZ40" s="33" t="str">
        <f ca="true">+IF(OFFSET('Water Data'!$E$29,0,10*ROW('Water Data'!E34))="","",OFFSET('Water Data'!$E$29,0,10*ROW('Water Data'!E34)))</f>
        <v/>
      </c>
      <c r="CA40" s="33" t="str">
        <f ca="true">+IF(OFFSET('Water Data'!$E$30,0,10*ROW('Water Data'!E34))="","",OFFSET('Water Data'!$E$30,0,10*ROW('Water Data'!E34)))</f>
        <v/>
      </c>
      <c r="CB40" s="33" t="str">
        <f ca="true">+IF(OFFSET('Water Data'!$F$28,0,10*ROW('Water Data'!F34))="","",OFFSET('Water Data'!$F$28,0,10*ROW('Water Data'!F34)))</f>
        <v/>
      </c>
      <c r="CC40" s="33" t="str">
        <f ca="true">+IF(OFFSET('Water Data'!$F$29,0,10*ROW('Water Data'!F34))="","",OFFSET('Water Data'!$F$29,0,10*ROW('Water Data'!F34)))</f>
        <v/>
      </c>
      <c r="CD40" s="33" t="str">
        <f ca="true">+IF(OFFSET('Water Data'!$F$30,0,10*ROW('Water Data'!F34))="","",OFFSET('Water Data'!$F$30,0,10*ROW('Water Data'!F34)))</f>
        <v/>
      </c>
      <c r="CE40" s="33" t="str">
        <f ca="true">+IF(OFFSET('Water Data'!$G$28,0,10*ROW('Water Data'!G34))="","",OFFSET('Water Data'!$G$28,0,10*ROW('Water Data'!G34)))</f>
        <v/>
      </c>
      <c r="CF40" s="33" t="str">
        <f ca="true">+IF(OFFSET('Water Data'!$G$29,0,10*ROW('Water Data'!G34))="","",OFFSET('Water Data'!$G$29,0,10*ROW('Water Data'!G34)))</f>
        <v/>
      </c>
      <c r="CG40" s="33" t="str">
        <f ca="true">+IF(OFFSET('Water Data'!$G$30,0,10*ROW('Water Data'!G34))="","",OFFSET('Water Data'!$G$30,0,10*ROW('Water Data'!G34)))</f>
        <v/>
      </c>
      <c r="CH40" s="33" t="str">
        <f ca="true">+IF(OFFSET('Water Data'!$H$28,0,10*ROW('Water Data'!H34))="","",OFFSET('Water Data'!$H$28,0,10*ROW('Water Data'!H34)))</f>
        <v/>
      </c>
      <c r="CI40" s="33" t="str">
        <f ca="true">+IF(OFFSET('Water Data'!$H$29,0,10*ROW('Water Data'!H34))="","",OFFSET('Water Data'!$H$29,0,10*ROW('Water Data'!H34)))</f>
        <v/>
      </c>
      <c r="CJ40" s="33" t="str">
        <f ca="true">+IF(OFFSET('Water Data'!$H$30,0,10*ROW('Water Data'!H34))="","",OFFSET('Water Data'!$H$30,0,10*ROW('Water Data'!H34)))</f>
        <v/>
      </c>
      <c r="CK40" s="33" t="str">
        <f ca="true">+IF(OFFSET('Sanitation Data'!$C$29,0,10*ROW('Sanitation Data'!C34))="","",OFFSET('Sanitation Data'!$C$29,0,10*ROW('Sanitation Data'!C34)))</f>
        <v/>
      </c>
      <c r="CL40" s="33" t="str">
        <f ca="true">+IF(OFFSET('Sanitation Data'!$C$30,0,10*ROW('Sanitation Data'!C34))="","",OFFSET('Sanitation Data'!$C$30,0,10*ROW('Sanitation Data'!C34)))</f>
        <v/>
      </c>
      <c r="CM40" s="33" t="str">
        <f ca="true">+IF(OFFSET('Sanitation Data'!$C$31,0,10*ROW('Sanitation Data'!C34))="","",OFFSET('Sanitation Data'!$C$31,0,10*ROW('Sanitation Data'!C34)))</f>
        <v/>
      </c>
      <c r="CN40" s="33" t="str">
        <f ca="true">+IF(OFFSET('Sanitation Data'!$C$32,0,10*ROW('Sanitation Data'!C34))="","",OFFSET('Sanitation Data'!$C$32,0,10*ROW('Sanitation Data'!C34)))</f>
        <v/>
      </c>
      <c r="CO40" s="33" t="str">
        <f ca="true">+IF(OFFSET('Sanitation Data'!$C$33,0,10*ROW('Sanitation Data'!C34))="","",OFFSET('Sanitation Data'!$C$33,0,10*ROW('Sanitation Data'!C34)))</f>
        <v/>
      </c>
      <c r="CP40" s="33" t="str">
        <f ca="true">+IF(OFFSET('Sanitation Data'!$D$29,0,10*ROW('Sanitation Data'!D34))="","",OFFSET('Sanitation Data'!$D$29,0,10*ROW('Sanitation Data'!D34)))</f>
        <v/>
      </c>
      <c r="CQ40" s="33" t="str">
        <f ca="true">+IF(OFFSET('Sanitation Data'!$D$30,0,10*ROW('Sanitation Data'!D34))="","",OFFSET('Sanitation Data'!$D$30,0,10*ROW('Sanitation Data'!D34)))</f>
        <v/>
      </c>
      <c r="CR40" s="33" t="str">
        <f ca="true">+IF(OFFSET('Sanitation Data'!$D$31,0,10*ROW('Sanitation Data'!D34))="","",OFFSET('Sanitation Data'!$D$31,0,10*ROW('Sanitation Data'!D34)))</f>
        <v/>
      </c>
      <c r="CS40" s="33" t="str">
        <f ca="true">+IF(OFFSET('Sanitation Data'!$D$32,0,10*ROW('Sanitation Data'!D34))="","",OFFSET('Sanitation Data'!$D$32,0,10*ROW('Sanitation Data'!D34)))</f>
        <v/>
      </c>
      <c r="CT40" s="33" t="str">
        <f ca="true">+IF(OFFSET('Sanitation Data'!$D$33,0,10*ROW('Sanitation Data'!D34))="","",OFFSET('Sanitation Data'!$D$33,0,10*ROW('Sanitation Data'!D34)))</f>
        <v/>
      </c>
      <c r="CU40" s="33" t="str">
        <f ca="true">+IF(OFFSET('Sanitation Data'!$E$29,0,10*ROW('Sanitation Data'!E34))="","",OFFSET('Sanitation Data'!$E$29,0,10*ROW('Sanitation Data'!E34)))</f>
        <v/>
      </c>
      <c r="CV40" s="33" t="str">
        <f ca="true">+IF(OFFSET('Sanitation Data'!$E$30,0,10*ROW('Sanitation Data'!E34))="","",OFFSET('Sanitation Data'!$E$30,0,10*ROW('Sanitation Data'!E34)))</f>
        <v/>
      </c>
      <c r="CW40" s="33" t="str">
        <f ca="true">+IF(OFFSET('Sanitation Data'!$E$31,0,10*ROW('Sanitation Data'!E34))="","",OFFSET('Sanitation Data'!$E$31,0,10*ROW('Sanitation Data'!E34)))</f>
        <v/>
      </c>
      <c r="CX40" s="33" t="str">
        <f ca="true">+IF(OFFSET('Sanitation Data'!$E$32,0,10*ROW('Sanitation Data'!E34))="","",OFFSET('Sanitation Data'!$E$32,0,10*ROW('Sanitation Data'!E34)))</f>
        <v/>
      </c>
      <c r="CY40" s="33" t="str">
        <f ca="true">+IF(OFFSET('Sanitation Data'!$E$33,0,10*ROW('Sanitation Data'!E34))="","",OFFSET('Sanitation Data'!$E$33,0,10*ROW('Sanitation Data'!E34)))</f>
        <v/>
      </c>
      <c r="CZ40" s="33" t="str">
        <f ca="true">+IF(OFFSET('Sanitation Data'!$F$29,0,10*ROW('Sanitation Data'!F34))="","",OFFSET('Sanitation Data'!$F$29,0,10*ROW('Sanitation Data'!F34)))</f>
        <v/>
      </c>
      <c r="DA40" s="33" t="str">
        <f ca="true">+IF(OFFSET('Sanitation Data'!$F$30,0,10*ROW('Sanitation Data'!F34))="","",OFFSET('Sanitation Data'!$F$30,0,10*ROW('Sanitation Data'!F34)))</f>
        <v/>
      </c>
      <c r="DB40" s="33" t="str">
        <f ca="true">+IF(OFFSET('Sanitation Data'!$F$31,0,10*ROW('Sanitation Data'!F34))="","",OFFSET('Sanitation Data'!$F$31,0,10*ROW('Sanitation Data'!F34)))</f>
        <v/>
      </c>
      <c r="DC40" s="33" t="str">
        <f ca="true">+IF(OFFSET('Sanitation Data'!$F$32,0,10*ROW('Sanitation Data'!F34))="","",OFFSET('Sanitation Data'!$F$32,0,10*ROW('Sanitation Data'!F34)))</f>
        <v/>
      </c>
      <c r="DD40" s="33" t="str">
        <f ca="true">+IF(OFFSET('Sanitation Data'!$F$33,0,10*ROW('Sanitation Data'!F34))="","",OFFSET('Sanitation Data'!$F$33,0,10*ROW('Sanitation Data'!F34)))</f>
        <v/>
      </c>
      <c r="DE40" s="33" t="str">
        <f ca="true">+IF(OFFSET('Sanitation Data'!$G$29,0,10*ROW('Sanitation Data'!G34))="","",OFFSET('Sanitation Data'!$G$29,0,10*ROW('Sanitation Data'!G34)))</f>
        <v/>
      </c>
      <c r="DF40" s="33" t="str">
        <f ca="true">+IF(OFFSET('Sanitation Data'!$G$30,0,10*ROW('Sanitation Data'!G34))="","",OFFSET('Sanitation Data'!$G$30,0,10*ROW('Sanitation Data'!G34)))</f>
        <v/>
      </c>
      <c r="DG40" s="33" t="str">
        <f ca="true">+IF(OFFSET('Sanitation Data'!$G$31,0,10*ROW('Sanitation Data'!G34))="","",OFFSET('Sanitation Data'!$G$31,0,10*ROW('Sanitation Data'!G34)))</f>
        <v/>
      </c>
      <c r="DH40" s="33" t="str">
        <f ca="true">+IF(OFFSET('Sanitation Data'!$G$32,0,10*ROW('Sanitation Data'!G34))="","",OFFSET('Sanitation Data'!$G$32,0,10*ROW('Sanitation Data'!G34)))</f>
        <v/>
      </c>
      <c r="DI40" s="33" t="str">
        <f ca="true">+IF(OFFSET('Sanitation Data'!$G$33,0,10*ROW('Sanitation Data'!G34))="","",OFFSET('Sanitation Data'!$G$33,0,10*ROW('Sanitation Data'!G34)))</f>
        <v/>
      </c>
      <c r="DJ40" s="33" t="str">
        <f ca="true">+IF(OFFSET('Sanitation Data'!$H$29,0,10*ROW('Sanitation Data'!H34))="","",OFFSET('Sanitation Data'!$H$29,0,10*ROW('Sanitation Data'!H34)))</f>
        <v/>
      </c>
      <c r="DK40" s="33" t="str">
        <f ca="true">+IF(OFFSET('Sanitation Data'!$H$30,0,10*ROW('Sanitation Data'!H34))="","",OFFSET('Sanitation Data'!$H$30,0,10*ROW('Sanitation Data'!H34)))</f>
        <v/>
      </c>
      <c r="DL40" s="33" t="str">
        <f ca="true">+IF(OFFSET('Sanitation Data'!$H$31,0,10*ROW('Sanitation Data'!H34))="","",OFFSET('Sanitation Data'!$H$31,0,10*ROW('Sanitation Data'!H34)))</f>
        <v/>
      </c>
      <c r="DM40" s="33" t="str">
        <f ca="true">+IF(OFFSET('Sanitation Data'!$H$32,0,10*ROW('Sanitation Data'!H34))="","",OFFSET('Sanitation Data'!$H$32,0,10*ROW('Sanitation Data'!H34)))</f>
        <v/>
      </c>
      <c r="DN40" s="33" t="str">
        <f ca="true">+IF(OFFSET('Sanitation Data'!$H$33,0,10*ROW('Sanitation Data'!H34))="","",OFFSET('Sanitation Data'!$H$33,0,10*ROW('Sanitation Data'!H34)))</f>
        <v/>
      </c>
      <c r="DO40" s="33" t="str">
        <f ca="true">+IF(OFFSET('Hygiene Data'!$C$12,0,10*ROW('Hygiene Data'!C34))="","",OFFSET('Hygiene Data'!$C$12,0,10*ROW('Hygiene Data'!C34)))</f>
        <v/>
      </c>
      <c r="DP40" s="33" t="str">
        <f ca="true">+IF(OFFSET('Hygiene Data'!$C$13,0,10*ROW('Hygiene Data'!C34))="","",OFFSET('Hygiene Data'!$C$13,0,10*ROW('Hygiene Data'!C34)))</f>
        <v/>
      </c>
      <c r="DQ40" s="33" t="str">
        <f ca="true">+IF(OFFSET('Hygiene Data'!$C$14,0,10*ROW('Hygiene Data'!C34))="","",OFFSET('Hygiene Data'!$C$14,0,10*ROW('Hygiene Data'!C34)))</f>
        <v/>
      </c>
      <c r="DR40" s="33" t="str">
        <f ca="true">+IF(OFFSET('Hygiene Data'!$D$12,0,10*ROW('Hygiene Data'!D34))="","",OFFSET('Hygiene Data'!$D$12,0,10*ROW('Hygiene Data'!D34)))</f>
        <v/>
      </c>
      <c r="DS40" s="33" t="str">
        <f ca="true">+IF(OFFSET('Hygiene Data'!$D$13,0,10*ROW('Hygiene Data'!D34))="","",OFFSET('Hygiene Data'!$D$13,0,10*ROW('Hygiene Data'!D34)))</f>
        <v/>
      </c>
      <c r="DT40" s="33" t="str">
        <f ca="true">+IF(OFFSET('Hygiene Data'!$D$14,0,10*ROW('Hygiene Data'!D34))="","",OFFSET('Hygiene Data'!$D$14,0,10*ROW('Hygiene Data'!D34)))</f>
        <v/>
      </c>
      <c r="DU40" s="33" t="str">
        <f ca="true">+IF(OFFSET('Hygiene Data'!$E$12,0,10*ROW('Hygiene Data'!E34))="","",OFFSET('Hygiene Data'!$E$12,0,10*ROW('Hygiene Data'!E34)))</f>
        <v/>
      </c>
      <c r="DV40" s="33" t="str">
        <f ca="true">+IF(OFFSET('Hygiene Data'!$E$13,0,10*ROW('Hygiene Data'!E34))="","",OFFSET('Hygiene Data'!$E$13,0,10*ROW('Hygiene Data'!E34)))</f>
        <v/>
      </c>
      <c r="DW40" s="33" t="str">
        <f ca="true">+IF(OFFSET('Hygiene Data'!$E$14,0,10*ROW('Hygiene Data'!E34))="","",OFFSET('Hygiene Data'!$E$14,0,10*ROW('Hygiene Data'!E34)))</f>
        <v/>
      </c>
      <c r="DX40" s="33" t="str">
        <f ca="true">+IF(OFFSET('Hygiene Data'!$F$12,0,10*ROW('Hygiene Data'!F34))="","",OFFSET('Hygiene Data'!$F$12,0,10*ROW('Hygiene Data'!F34)))</f>
        <v/>
      </c>
      <c r="DY40" s="33" t="str">
        <f ca="true">+IF(OFFSET('Hygiene Data'!$F$13,0,10*ROW('Hygiene Data'!F34))="","",OFFSET('Hygiene Data'!$F$13,0,10*ROW('Hygiene Data'!F34)))</f>
        <v/>
      </c>
      <c r="DZ40" s="33" t="str">
        <f ca="true">+IF(OFFSET('Hygiene Data'!$F$14,0,10*ROW('Hygiene Data'!F34))="","",OFFSET('Hygiene Data'!$F$14,0,10*ROW('Hygiene Data'!F34)))</f>
        <v/>
      </c>
      <c r="EA40" s="33" t="str">
        <f ca="true">+IF(OFFSET('Hygiene Data'!$G$12,0,10*ROW('Hygiene Data'!G34))="","",OFFSET('Hygiene Data'!$G$12,0,10*ROW('Hygiene Data'!G34)))</f>
        <v/>
      </c>
      <c r="EB40" s="33" t="str">
        <f ca="true">+IF(OFFSET('Hygiene Data'!$G$13,0,10*ROW('Hygiene Data'!G34))="","",OFFSET('Hygiene Data'!$G$13,0,10*ROW('Hygiene Data'!G34)))</f>
        <v/>
      </c>
      <c r="EC40" s="33" t="str">
        <f ca="true">+IF(OFFSET('Hygiene Data'!$G$14,0,10*ROW('Hygiene Data'!G34))="","",OFFSET('Hygiene Data'!$G$14,0,10*ROW('Hygiene Data'!G34)))</f>
        <v/>
      </c>
      <c r="ED40" s="33" t="str">
        <f ca="true">+IF(OFFSET('Hygiene Data'!$H$12,0,10*ROW('Hygiene Data'!H34))="","",OFFSET('Hygiene Data'!$H$12,0,10*ROW('Hygiene Data'!H34)))</f>
        <v/>
      </c>
      <c r="EE40" s="33" t="str">
        <f ca="true">+IF(OFFSET('Hygiene Data'!$H$13,0,10*ROW('Hygiene Data'!H34))="","",OFFSET('Hygiene Data'!$H$13,0,10*ROW('Hygiene Data'!H34)))</f>
        <v/>
      </c>
      <c r="EF40" s="33" t="str">
        <f ca="true">+IF(OFFSET('Hygiene Data'!$H$14,0,10*ROW('Hygiene Data'!H34))="","",OFFSET('Hygiene Data'!$H$14,0,10*ROW('Hygiene Data'!H34)))</f>
        <v/>
      </c>
    </row>
    <row r="41" x14ac:dyDescent="0.2">
      <c r="A41" s="56" t="str">
        <f ca="true">+IF(OFFSET('Water Data'!$B$1,0,10*ROW('Water Data'!B38))="","",OFFSET('Water Data'!$B$1,0,10*ROW('Water Data'!B38)))</f>
        <v/>
      </c>
      <c r="B41" s="56" t="str">
        <f ca="true">+IF(OFFSET('Water Data'!$A$3,0,10*ROW('Water Data'!A38))="","",OFFSET('Water Data'!$A$3,0,10*ROW('Water Data'!A38)))</f>
        <v/>
      </c>
      <c r="C41" s="56" t="str">
        <f ca="true">+IF(OFFSET('Water Data'!$C$3,0,10*ROW('Water Data'!C38))="","",OFFSET('Water Data'!$C$3,0,10*ROW('Water Data'!C38)))</f>
        <v/>
      </c>
      <c r="D41" s="244"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4"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4"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4"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4"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4"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4"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4"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4"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4"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4"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4"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4"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4"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4"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4"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4"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4"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5"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5"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5"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5"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5"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5"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5"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5"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5"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5"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5"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5"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5"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5"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5"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5"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5"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5"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5"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5"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5"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5"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5"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5"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5"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5"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5"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5"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5"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5"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6"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6"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6"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6"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6"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6"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6"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6"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6"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6"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6"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6"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6"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6"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6"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6"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6"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6"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3" t="str">
        <f ca="true">+IF(OFFSET('Water Data'!$C$28,0,10*ROW('Water Data'!C35))="","",OFFSET('Water Data'!$C$28,0,10*ROW('Water Data'!C35)))</f>
        <v/>
      </c>
      <c r="BT41" s="33" t="str">
        <f ca="true">+IF(OFFSET('Water Data'!$C$29,0,10*ROW('Water Data'!C35))="","",OFFSET('Water Data'!$C$29,0,10*ROW('Water Data'!C35)))</f>
        <v/>
      </c>
      <c r="BU41" s="33" t="str">
        <f ca="true">+IF(OFFSET('Water Data'!$C$30,0,10*ROW('Water Data'!C35))="","",OFFSET('Water Data'!$C$30,0,10*ROW('Water Data'!C35)))</f>
        <v/>
      </c>
      <c r="BV41" s="33" t="str">
        <f ca="true">+IF(OFFSET('Water Data'!$D$28,0,10*ROW('Water Data'!D35))="","",OFFSET('Water Data'!$D$28,0,10*ROW('Water Data'!D35)))</f>
        <v/>
      </c>
      <c r="BW41" s="33" t="str">
        <f ca="true">+IF(OFFSET('Water Data'!$D$29,0,10*ROW('Water Data'!D35))="","",OFFSET('Water Data'!$D$29,0,10*ROW('Water Data'!D35)))</f>
        <v/>
      </c>
      <c r="BX41" s="33" t="str">
        <f ca="true">+IF(OFFSET('Water Data'!$D$30,0,10*ROW('Water Data'!D35))="","",OFFSET('Water Data'!$D$30,0,10*ROW('Water Data'!D35)))</f>
        <v/>
      </c>
      <c r="BY41" s="33" t="str">
        <f ca="true">+IF(OFFSET('Water Data'!$E$28,0,10*ROW('Water Data'!E35))="","",OFFSET('Water Data'!$E$28,0,10*ROW('Water Data'!E35)))</f>
        <v/>
      </c>
      <c r="BZ41" s="33" t="str">
        <f ca="true">+IF(OFFSET('Water Data'!$E$29,0,10*ROW('Water Data'!E35))="","",OFFSET('Water Data'!$E$29,0,10*ROW('Water Data'!E35)))</f>
        <v/>
      </c>
      <c r="CA41" s="33" t="str">
        <f ca="true">+IF(OFFSET('Water Data'!$E$30,0,10*ROW('Water Data'!E35))="","",OFFSET('Water Data'!$E$30,0,10*ROW('Water Data'!E35)))</f>
        <v/>
      </c>
      <c r="CB41" s="33" t="str">
        <f ca="true">+IF(OFFSET('Water Data'!$F$28,0,10*ROW('Water Data'!F35))="","",OFFSET('Water Data'!$F$28,0,10*ROW('Water Data'!F35)))</f>
        <v/>
      </c>
      <c r="CC41" s="33" t="str">
        <f ca="true">+IF(OFFSET('Water Data'!$F$29,0,10*ROW('Water Data'!F35))="","",OFFSET('Water Data'!$F$29,0,10*ROW('Water Data'!F35)))</f>
        <v/>
      </c>
      <c r="CD41" s="33" t="str">
        <f ca="true">+IF(OFFSET('Water Data'!$F$30,0,10*ROW('Water Data'!F35))="","",OFFSET('Water Data'!$F$30,0,10*ROW('Water Data'!F35)))</f>
        <v/>
      </c>
      <c r="CE41" s="33" t="str">
        <f ca="true">+IF(OFFSET('Water Data'!$G$28,0,10*ROW('Water Data'!G35))="","",OFFSET('Water Data'!$G$28,0,10*ROW('Water Data'!G35)))</f>
        <v/>
      </c>
      <c r="CF41" s="33" t="str">
        <f ca="true">+IF(OFFSET('Water Data'!$G$29,0,10*ROW('Water Data'!G35))="","",OFFSET('Water Data'!$G$29,0,10*ROW('Water Data'!G35)))</f>
        <v/>
      </c>
      <c r="CG41" s="33" t="str">
        <f ca="true">+IF(OFFSET('Water Data'!$G$30,0,10*ROW('Water Data'!G35))="","",OFFSET('Water Data'!$G$30,0,10*ROW('Water Data'!G35)))</f>
        <v/>
      </c>
      <c r="CH41" s="33" t="str">
        <f ca="true">+IF(OFFSET('Water Data'!$H$28,0,10*ROW('Water Data'!H35))="","",OFFSET('Water Data'!$H$28,0,10*ROW('Water Data'!H35)))</f>
        <v/>
      </c>
      <c r="CI41" s="33" t="str">
        <f ca="true">+IF(OFFSET('Water Data'!$H$29,0,10*ROW('Water Data'!H35))="","",OFFSET('Water Data'!$H$29,0,10*ROW('Water Data'!H35)))</f>
        <v/>
      </c>
      <c r="CJ41" s="33" t="str">
        <f ca="true">+IF(OFFSET('Water Data'!$H$30,0,10*ROW('Water Data'!H35))="","",OFFSET('Water Data'!$H$30,0,10*ROW('Water Data'!H35)))</f>
        <v/>
      </c>
      <c r="CK41" s="33" t="str">
        <f ca="true">+IF(OFFSET('Sanitation Data'!$C$29,0,10*ROW('Sanitation Data'!C35))="","",OFFSET('Sanitation Data'!$C$29,0,10*ROW('Sanitation Data'!C35)))</f>
        <v/>
      </c>
      <c r="CL41" s="33" t="str">
        <f ca="true">+IF(OFFSET('Sanitation Data'!$C$30,0,10*ROW('Sanitation Data'!C35))="","",OFFSET('Sanitation Data'!$C$30,0,10*ROW('Sanitation Data'!C35)))</f>
        <v/>
      </c>
      <c r="CM41" s="33" t="str">
        <f ca="true">+IF(OFFSET('Sanitation Data'!$C$31,0,10*ROW('Sanitation Data'!C35))="","",OFFSET('Sanitation Data'!$C$31,0,10*ROW('Sanitation Data'!C35)))</f>
        <v/>
      </c>
      <c r="CN41" s="33" t="str">
        <f ca="true">+IF(OFFSET('Sanitation Data'!$C$32,0,10*ROW('Sanitation Data'!C35))="","",OFFSET('Sanitation Data'!$C$32,0,10*ROW('Sanitation Data'!C35)))</f>
        <v/>
      </c>
      <c r="CO41" s="33" t="str">
        <f ca="true">+IF(OFFSET('Sanitation Data'!$C$33,0,10*ROW('Sanitation Data'!C35))="","",OFFSET('Sanitation Data'!$C$33,0,10*ROW('Sanitation Data'!C35)))</f>
        <v/>
      </c>
      <c r="CP41" s="33" t="str">
        <f ca="true">+IF(OFFSET('Sanitation Data'!$D$29,0,10*ROW('Sanitation Data'!D35))="","",OFFSET('Sanitation Data'!$D$29,0,10*ROW('Sanitation Data'!D35)))</f>
        <v/>
      </c>
      <c r="CQ41" s="33" t="str">
        <f ca="true">+IF(OFFSET('Sanitation Data'!$D$30,0,10*ROW('Sanitation Data'!D35))="","",OFFSET('Sanitation Data'!$D$30,0,10*ROW('Sanitation Data'!D35)))</f>
        <v/>
      </c>
      <c r="CR41" s="33" t="str">
        <f ca="true">+IF(OFFSET('Sanitation Data'!$D$31,0,10*ROW('Sanitation Data'!D35))="","",OFFSET('Sanitation Data'!$D$31,0,10*ROW('Sanitation Data'!D35)))</f>
        <v/>
      </c>
      <c r="CS41" s="33" t="str">
        <f ca="true">+IF(OFFSET('Sanitation Data'!$D$32,0,10*ROW('Sanitation Data'!D35))="","",OFFSET('Sanitation Data'!$D$32,0,10*ROW('Sanitation Data'!D35)))</f>
        <v/>
      </c>
      <c r="CT41" s="33" t="str">
        <f ca="true">+IF(OFFSET('Sanitation Data'!$D$33,0,10*ROW('Sanitation Data'!D35))="","",OFFSET('Sanitation Data'!$D$33,0,10*ROW('Sanitation Data'!D35)))</f>
        <v/>
      </c>
      <c r="CU41" s="33" t="str">
        <f ca="true">+IF(OFFSET('Sanitation Data'!$E$29,0,10*ROW('Sanitation Data'!E35))="","",OFFSET('Sanitation Data'!$E$29,0,10*ROW('Sanitation Data'!E35)))</f>
        <v/>
      </c>
      <c r="CV41" s="33" t="str">
        <f ca="true">+IF(OFFSET('Sanitation Data'!$E$30,0,10*ROW('Sanitation Data'!E35))="","",OFFSET('Sanitation Data'!$E$30,0,10*ROW('Sanitation Data'!E35)))</f>
        <v/>
      </c>
      <c r="CW41" s="33" t="str">
        <f ca="true">+IF(OFFSET('Sanitation Data'!$E$31,0,10*ROW('Sanitation Data'!E35))="","",OFFSET('Sanitation Data'!$E$31,0,10*ROW('Sanitation Data'!E35)))</f>
        <v/>
      </c>
      <c r="CX41" s="33" t="str">
        <f ca="true">+IF(OFFSET('Sanitation Data'!$E$32,0,10*ROW('Sanitation Data'!E35))="","",OFFSET('Sanitation Data'!$E$32,0,10*ROW('Sanitation Data'!E35)))</f>
        <v/>
      </c>
      <c r="CY41" s="33" t="str">
        <f ca="true">+IF(OFFSET('Sanitation Data'!$E$33,0,10*ROW('Sanitation Data'!E35))="","",OFFSET('Sanitation Data'!$E$33,0,10*ROW('Sanitation Data'!E35)))</f>
        <v/>
      </c>
      <c r="CZ41" s="33" t="str">
        <f ca="true">+IF(OFFSET('Sanitation Data'!$F$29,0,10*ROW('Sanitation Data'!F35))="","",OFFSET('Sanitation Data'!$F$29,0,10*ROW('Sanitation Data'!F35)))</f>
        <v/>
      </c>
      <c r="DA41" s="33" t="str">
        <f ca="true">+IF(OFFSET('Sanitation Data'!$F$30,0,10*ROW('Sanitation Data'!F35))="","",OFFSET('Sanitation Data'!$F$30,0,10*ROW('Sanitation Data'!F35)))</f>
        <v/>
      </c>
      <c r="DB41" s="33" t="str">
        <f ca="true">+IF(OFFSET('Sanitation Data'!$F$31,0,10*ROW('Sanitation Data'!F35))="","",OFFSET('Sanitation Data'!$F$31,0,10*ROW('Sanitation Data'!F35)))</f>
        <v/>
      </c>
      <c r="DC41" s="33" t="str">
        <f ca="true">+IF(OFFSET('Sanitation Data'!$F$32,0,10*ROW('Sanitation Data'!F35))="","",OFFSET('Sanitation Data'!$F$32,0,10*ROW('Sanitation Data'!F35)))</f>
        <v/>
      </c>
      <c r="DD41" s="33" t="str">
        <f ca="true">+IF(OFFSET('Sanitation Data'!$F$33,0,10*ROW('Sanitation Data'!F35))="","",OFFSET('Sanitation Data'!$F$33,0,10*ROW('Sanitation Data'!F35)))</f>
        <v/>
      </c>
      <c r="DE41" s="33" t="str">
        <f ca="true">+IF(OFFSET('Sanitation Data'!$G$29,0,10*ROW('Sanitation Data'!G35))="","",OFFSET('Sanitation Data'!$G$29,0,10*ROW('Sanitation Data'!G35)))</f>
        <v/>
      </c>
      <c r="DF41" s="33" t="str">
        <f ca="true">+IF(OFFSET('Sanitation Data'!$G$30,0,10*ROW('Sanitation Data'!G35))="","",OFFSET('Sanitation Data'!$G$30,0,10*ROW('Sanitation Data'!G35)))</f>
        <v/>
      </c>
      <c r="DG41" s="33" t="str">
        <f ca="true">+IF(OFFSET('Sanitation Data'!$G$31,0,10*ROW('Sanitation Data'!G35))="","",OFFSET('Sanitation Data'!$G$31,0,10*ROW('Sanitation Data'!G35)))</f>
        <v/>
      </c>
      <c r="DH41" s="33" t="str">
        <f ca="true">+IF(OFFSET('Sanitation Data'!$G$32,0,10*ROW('Sanitation Data'!G35))="","",OFFSET('Sanitation Data'!$G$32,0,10*ROW('Sanitation Data'!G35)))</f>
        <v/>
      </c>
      <c r="DI41" s="33" t="str">
        <f ca="true">+IF(OFFSET('Sanitation Data'!$G$33,0,10*ROW('Sanitation Data'!G35))="","",OFFSET('Sanitation Data'!$G$33,0,10*ROW('Sanitation Data'!G35)))</f>
        <v/>
      </c>
      <c r="DJ41" s="33" t="str">
        <f ca="true">+IF(OFFSET('Sanitation Data'!$H$29,0,10*ROW('Sanitation Data'!H35))="","",OFFSET('Sanitation Data'!$H$29,0,10*ROW('Sanitation Data'!H35)))</f>
        <v/>
      </c>
      <c r="DK41" s="33" t="str">
        <f ca="true">+IF(OFFSET('Sanitation Data'!$H$30,0,10*ROW('Sanitation Data'!H35))="","",OFFSET('Sanitation Data'!$H$30,0,10*ROW('Sanitation Data'!H35)))</f>
        <v/>
      </c>
      <c r="DL41" s="33" t="str">
        <f ca="true">+IF(OFFSET('Sanitation Data'!$H$31,0,10*ROW('Sanitation Data'!H35))="","",OFFSET('Sanitation Data'!$H$31,0,10*ROW('Sanitation Data'!H35)))</f>
        <v/>
      </c>
      <c r="DM41" s="33" t="str">
        <f ca="true">+IF(OFFSET('Sanitation Data'!$H$32,0,10*ROW('Sanitation Data'!H35))="","",OFFSET('Sanitation Data'!$H$32,0,10*ROW('Sanitation Data'!H35)))</f>
        <v/>
      </c>
      <c r="DN41" s="33" t="str">
        <f ca="true">+IF(OFFSET('Sanitation Data'!$H$33,0,10*ROW('Sanitation Data'!H35))="","",OFFSET('Sanitation Data'!$H$33,0,10*ROW('Sanitation Data'!H35)))</f>
        <v/>
      </c>
      <c r="DO41" s="33" t="str">
        <f ca="true">+IF(OFFSET('Hygiene Data'!$C$12,0,10*ROW('Hygiene Data'!C35))="","",OFFSET('Hygiene Data'!$C$12,0,10*ROW('Hygiene Data'!C35)))</f>
        <v/>
      </c>
      <c r="DP41" s="33" t="str">
        <f ca="true">+IF(OFFSET('Hygiene Data'!$C$13,0,10*ROW('Hygiene Data'!C35))="","",OFFSET('Hygiene Data'!$C$13,0,10*ROW('Hygiene Data'!C35)))</f>
        <v/>
      </c>
      <c r="DQ41" s="33" t="str">
        <f ca="true">+IF(OFFSET('Hygiene Data'!$C$14,0,10*ROW('Hygiene Data'!C35))="","",OFFSET('Hygiene Data'!$C$14,0,10*ROW('Hygiene Data'!C35)))</f>
        <v/>
      </c>
      <c r="DR41" s="33" t="str">
        <f ca="true">+IF(OFFSET('Hygiene Data'!$D$12,0,10*ROW('Hygiene Data'!D35))="","",OFFSET('Hygiene Data'!$D$12,0,10*ROW('Hygiene Data'!D35)))</f>
        <v/>
      </c>
      <c r="DS41" s="33" t="str">
        <f ca="true">+IF(OFFSET('Hygiene Data'!$D$13,0,10*ROW('Hygiene Data'!D35))="","",OFFSET('Hygiene Data'!$D$13,0,10*ROW('Hygiene Data'!D35)))</f>
        <v/>
      </c>
      <c r="DT41" s="33" t="str">
        <f ca="true">+IF(OFFSET('Hygiene Data'!$D$14,0,10*ROW('Hygiene Data'!D35))="","",OFFSET('Hygiene Data'!$D$14,0,10*ROW('Hygiene Data'!D35)))</f>
        <v/>
      </c>
      <c r="DU41" s="33" t="str">
        <f ca="true">+IF(OFFSET('Hygiene Data'!$E$12,0,10*ROW('Hygiene Data'!E35))="","",OFFSET('Hygiene Data'!$E$12,0,10*ROW('Hygiene Data'!E35)))</f>
        <v/>
      </c>
      <c r="DV41" s="33" t="str">
        <f ca="true">+IF(OFFSET('Hygiene Data'!$E$13,0,10*ROW('Hygiene Data'!E35))="","",OFFSET('Hygiene Data'!$E$13,0,10*ROW('Hygiene Data'!E35)))</f>
        <v/>
      </c>
      <c r="DW41" s="33" t="str">
        <f ca="true">+IF(OFFSET('Hygiene Data'!$E$14,0,10*ROW('Hygiene Data'!E35))="","",OFFSET('Hygiene Data'!$E$14,0,10*ROW('Hygiene Data'!E35)))</f>
        <v/>
      </c>
      <c r="DX41" s="33" t="str">
        <f ca="true">+IF(OFFSET('Hygiene Data'!$F$12,0,10*ROW('Hygiene Data'!F35))="","",OFFSET('Hygiene Data'!$F$12,0,10*ROW('Hygiene Data'!F35)))</f>
        <v/>
      </c>
      <c r="DY41" s="33" t="str">
        <f ca="true">+IF(OFFSET('Hygiene Data'!$F$13,0,10*ROW('Hygiene Data'!F35))="","",OFFSET('Hygiene Data'!$F$13,0,10*ROW('Hygiene Data'!F35)))</f>
        <v/>
      </c>
      <c r="DZ41" s="33" t="str">
        <f ca="true">+IF(OFFSET('Hygiene Data'!$F$14,0,10*ROW('Hygiene Data'!F35))="","",OFFSET('Hygiene Data'!$F$14,0,10*ROW('Hygiene Data'!F35)))</f>
        <v/>
      </c>
      <c r="EA41" s="33" t="str">
        <f ca="true">+IF(OFFSET('Hygiene Data'!$G$12,0,10*ROW('Hygiene Data'!G35))="","",OFFSET('Hygiene Data'!$G$12,0,10*ROW('Hygiene Data'!G35)))</f>
        <v/>
      </c>
      <c r="EB41" s="33" t="str">
        <f ca="true">+IF(OFFSET('Hygiene Data'!$G$13,0,10*ROW('Hygiene Data'!G35))="","",OFFSET('Hygiene Data'!$G$13,0,10*ROW('Hygiene Data'!G35)))</f>
        <v/>
      </c>
      <c r="EC41" s="33" t="str">
        <f ca="true">+IF(OFFSET('Hygiene Data'!$G$14,0,10*ROW('Hygiene Data'!G35))="","",OFFSET('Hygiene Data'!$G$14,0,10*ROW('Hygiene Data'!G35)))</f>
        <v/>
      </c>
      <c r="ED41" s="33" t="str">
        <f ca="true">+IF(OFFSET('Hygiene Data'!$H$12,0,10*ROW('Hygiene Data'!H35))="","",OFFSET('Hygiene Data'!$H$12,0,10*ROW('Hygiene Data'!H35)))</f>
        <v/>
      </c>
      <c r="EE41" s="33" t="str">
        <f ca="true">+IF(OFFSET('Hygiene Data'!$H$13,0,10*ROW('Hygiene Data'!H35))="","",OFFSET('Hygiene Data'!$H$13,0,10*ROW('Hygiene Data'!H35)))</f>
        <v/>
      </c>
      <c r="EF41" s="33" t="str">
        <f ca="true">+IF(OFFSET('Hygiene Data'!$H$14,0,10*ROW('Hygiene Data'!H35))="","",OFFSET('Hygiene Data'!$H$14,0,10*ROW('Hygiene Data'!H35)))</f>
        <v/>
      </c>
    </row>
    <row r="42" x14ac:dyDescent="0.2">
      <c r="A42" s="56" t="str">
        <f ca="true">+IF(OFFSET('Water Data'!$B$1,0,10*ROW('Water Data'!B39))="","",OFFSET('Water Data'!$B$1,0,10*ROW('Water Data'!B39)))</f>
        <v/>
      </c>
      <c r="B42" s="56" t="str">
        <f ca="true">+IF(OFFSET('Water Data'!$A$3,0,10*ROW('Water Data'!A39))="","",OFFSET('Water Data'!$A$3,0,10*ROW('Water Data'!A39)))</f>
        <v/>
      </c>
      <c r="C42" s="56" t="str">
        <f ca="true">+IF(OFFSET('Water Data'!$C$3,0,10*ROW('Water Data'!C39))="","",OFFSET('Water Data'!$C$3,0,10*ROW('Water Data'!C39)))</f>
        <v/>
      </c>
      <c r="D42" s="244"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4"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4"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4"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4"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4"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4"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4"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4"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4"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4"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4"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4"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4"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4"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4"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4"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4"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5"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5"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5"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5"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5"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5"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5"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5"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5"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5"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5"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5"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5"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5"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5"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5"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5"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5"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5"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5"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5"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5"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5"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5"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5"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5"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5"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5"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5"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5"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6"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6"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6"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6"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6"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6"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6"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6"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6"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6"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6"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6"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6"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6"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6"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6"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6"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6"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3" t="str">
        <f ca="true">+IF(OFFSET('Water Data'!$C$28,0,10*ROW('Water Data'!C36))="","",OFFSET('Water Data'!$C$28,0,10*ROW('Water Data'!C36)))</f>
        <v/>
      </c>
      <c r="BT42" s="33" t="str">
        <f ca="true">+IF(OFFSET('Water Data'!$C$29,0,10*ROW('Water Data'!C36))="","",OFFSET('Water Data'!$C$29,0,10*ROW('Water Data'!C36)))</f>
        <v/>
      </c>
      <c r="BU42" s="33" t="str">
        <f ca="true">+IF(OFFSET('Water Data'!$C$30,0,10*ROW('Water Data'!C36))="","",OFFSET('Water Data'!$C$30,0,10*ROW('Water Data'!C36)))</f>
        <v/>
      </c>
      <c r="BV42" s="33" t="str">
        <f ca="true">+IF(OFFSET('Water Data'!$D$28,0,10*ROW('Water Data'!D36))="","",OFFSET('Water Data'!$D$28,0,10*ROW('Water Data'!D36)))</f>
        <v/>
      </c>
      <c r="BW42" s="33" t="str">
        <f ca="true">+IF(OFFSET('Water Data'!$D$29,0,10*ROW('Water Data'!D36))="","",OFFSET('Water Data'!$D$29,0,10*ROW('Water Data'!D36)))</f>
        <v/>
      </c>
      <c r="BX42" s="33" t="str">
        <f ca="true">+IF(OFFSET('Water Data'!$D$30,0,10*ROW('Water Data'!D36))="","",OFFSET('Water Data'!$D$30,0,10*ROW('Water Data'!D36)))</f>
        <v/>
      </c>
      <c r="BY42" s="33" t="str">
        <f ca="true">+IF(OFFSET('Water Data'!$E$28,0,10*ROW('Water Data'!E36))="","",OFFSET('Water Data'!$E$28,0,10*ROW('Water Data'!E36)))</f>
        <v/>
      </c>
      <c r="BZ42" s="33" t="str">
        <f ca="true">+IF(OFFSET('Water Data'!$E$29,0,10*ROW('Water Data'!E36))="","",OFFSET('Water Data'!$E$29,0,10*ROW('Water Data'!E36)))</f>
        <v/>
      </c>
      <c r="CA42" s="33" t="str">
        <f ca="true">+IF(OFFSET('Water Data'!$E$30,0,10*ROW('Water Data'!E36))="","",OFFSET('Water Data'!$E$30,0,10*ROW('Water Data'!E36)))</f>
        <v/>
      </c>
      <c r="CB42" s="33" t="str">
        <f ca="true">+IF(OFFSET('Water Data'!$F$28,0,10*ROW('Water Data'!F36))="","",OFFSET('Water Data'!$F$28,0,10*ROW('Water Data'!F36)))</f>
        <v/>
      </c>
      <c r="CC42" s="33" t="str">
        <f ca="true">+IF(OFFSET('Water Data'!$F$29,0,10*ROW('Water Data'!F36))="","",OFFSET('Water Data'!$F$29,0,10*ROW('Water Data'!F36)))</f>
        <v/>
      </c>
      <c r="CD42" s="33" t="str">
        <f ca="true">+IF(OFFSET('Water Data'!$F$30,0,10*ROW('Water Data'!F36))="","",OFFSET('Water Data'!$F$30,0,10*ROW('Water Data'!F36)))</f>
        <v/>
      </c>
      <c r="CE42" s="33" t="str">
        <f ca="true">+IF(OFFSET('Water Data'!$G$28,0,10*ROW('Water Data'!G36))="","",OFFSET('Water Data'!$G$28,0,10*ROW('Water Data'!G36)))</f>
        <v/>
      </c>
      <c r="CF42" s="33" t="str">
        <f ca="true">+IF(OFFSET('Water Data'!$G$29,0,10*ROW('Water Data'!G36))="","",OFFSET('Water Data'!$G$29,0,10*ROW('Water Data'!G36)))</f>
        <v/>
      </c>
      <c r="CG42" s="33" t="str">
        <f ca="true">+IF(OFFSET('Water Data'!$G$30,0,10*ROW('Water Data'!G36))="","",OFFSET('Water Data'!$G$30,0,10*ROW('Water Data'!G36)))</f>
        <v/>
      </c>
      <c r="CH42" s="33" t="str">
        <f ca="true">+IF(OFFSET('Water Data'!$H$28,0,10*ROW('Water Data'!H36))="","",OFFSET('Water Data'!$H$28,0,10*ROW('Water Data'!H36)))</f>
        <v/>
      </c>
      <c r="CI42" s="33" t="str">
        <f ca="true">+IF(OFFSET('Water Data'!$H$29,0,10*ROW('Water Data'!H36))="","",OFFSET('Water Data'!$H$29,0,10*ROW('Water Data'!H36)))</f>
        <v/>
      </c>
      <c r="CJ42" s="33" t="str">
        <f ca="true">+IF(OFFSET('Water Data'!$H$30,0,10*ROW('Water Data'!H36))="","",OFFSET('Water Data'!$H$30,0,10*ROW('Water Data'!H36)))</f>
        <v/>
      </c>
      <c r="CK42" s="33" t="str">
        <f ca="true">+IF(OFFSET('Sanitation Data'!$C$29,0,10*ROW('Sanitation Data'!C36))="","",OFFSET('Sanitation Data'!$C$29,0,10*ROW('Sanitation Data'!C36)))</f>
        <v/>
      </c>
      <c r="CL42" s="33" t="str">
        <f ca="true">+IF(OFFSET('Sanitation Data'!$C$30,0,10*ROW('Sanitation Data'!C36))="","",OFFSET('Sanitation Data'!$C$30,0,10*ROW('Sanitation Data'!C36)))</f>
        <v/>
      </c>
      <c r="CM42" s="33" t="str">
        <f ca="true">+IF(OFFSET('Sanitation Data'!$C$31,0,10*ROW('Sanitation Data'!C36))="","",OFFSET('Sanitation Data'!$C$31,0,10*ROW('Sanitation Data'!C36)))</f>
        <v/>
      </c>
      <c r="CN42" s="33" t="str">
        <f ca="true">+IF(OFFSET('Sanitation Data'!$C$32,0,10*ROW('Sanitation Data'!C36))="","",OFFSET('Sanitation Data'!$C$32,0,10*ROW('Sanitation Data'!C36)))</f>
        <v/>
      </c>
      <c r="CO42" s="33" t="str">
        <f ca="true">+IF(OFFSET('Sanitation Data'!$C$33,0,10*ROW('Sanitation Data'!C36))="","",OFFSET('Sanitation Data'!$C$33,0,10*ROW('Sanitation Data'!C36)))</f>
        <v/>
      </c>
      <c r="CP42" s="33" t="str">
        <f ca="true">+IF(OFFSET('Sanitation Data'!$D$29,0,10*ROW('Sanitation Data'!D36))="","",OFFSET('Sanitation Data'!$D$29,0,10*ROW('Sanitation Data'!D36)))</f>
        <v/>
      </c>
      <c r="CQ42" s="33" t="str">
        <f ca="true">+IF(OFFSET('Sanitation Data'!$D$30,0,10*ROW('Sanitation Data'!D36))="","",OFFSET('Sanitation Data'!$D$30,0,10*ROW('Sanitation Data'!D36)))</f>
        <v/>
      </c>
      <c r="CR42" s="33" t="str">
        <f ca="true">+IF(OFFSET('Sanitation Data'!$D$31,0,10*ROW('Sanitation Data'!D36))="","",OFFSET('Sanitation Data'!$D$31,0,10*ROW('Sanitation Data'!D36)))</f>
        <v/>
      </c>
      <c r="CS42" s="33" t="str">
        <f ca="true">+IF(OFFSET('Sanitation Data'!$D$32,0,10*ROW('Sanitation Data'!D36))="","",OFFSET('Sanitation Data'!$D$32,0,10*ROW('Sanitation Data'!D36)))</f>
        <v/>
      </c>
      <c r="CT42" s="33" t="str">
        <f ca="true">+IF(OFFSET('Sanitation Data'!$D$33,0,10*ROW('Sanitation Data'!D36))="","",OFFSET('Sanitation Data'!$D$33,0,10*ROW('Sanitation Data'!D36)))</f>
        <v/>
      </c>
      <c r="CU42" s="33" t="str">
        <f ca="true">+IF(OFFSET('Sanitation Data'!$E$29,0,10*ROW('Sanitation Data'!E36))="","",OFFSET('Sanitation Data'!$E$29,0,10*ROW('Sanitation Data'!E36)))</f>
        <v/>
      </c>
      <c r="CV42" s="33" t="str">
        <f ca="true">+IF(OFFSET('Sanitation Data'!$E$30,0,10*ROW('Sanitation Data'!E36))="","",OFFSET('Sanitation Data'!$E$30,0,10*ROW('Sanitation Data'!E36)))</f>
        <v/>
      </c>
      <c r="CW42" s="33" t="str">
        <f ca="true">+IF(OFFSET('Sanitation Data'!$E$31,0,10*ROW('Sanitation Data'!E36))="","",OFFSET('Sanitation Data'!$E$31,0,10*ROW('Sanitation Data'!E36)))</f>
        <v/>
      </c>
      <c r="CX42" s="33" t="str">
        <f ca="true">+IF(OFFSET('Sanitation Data'!$E$32,0,10*ROW('Sanitation Data'!E36))="","",OFFSET('Sanitation Data'!$E$32,0,10*ROW('Sanitation Data'!E36)))</f>
        <v/>
      </c>
      <c r="CY42" s="33" t="str">
        <f ca="true">+IF(OFFSET('Sanitation Data'!$E$33,0,10*ROW('Sanitation Data'!E36))="","",OFFSET('Sanitation Data'!$E$33,0,10*ROW('Sanitation Data'!E36)))</f>
        <v/>
      </c>
      <c r="CZ42" s="33" t="str">
        <f ca="true">+IF(OFFSET('Sanitation Data'!$F$29,0,10*ROW('Sanitation Data'!F36))="","",OFFSET('Sanitation Data'!$F$29,0,10*ROW('Sanitation Data'!F36)))</f>
        <v/>
      </c>
      <c r="DA42" s="33" t="str">
        <f ca="true">+IF(OFFSET('Sanitation Data'!$F$30,0,10*ROW('Sanitation Data'!F36))="","",OFFSET('Sanitation Data'!$F$30,0,10*ROW('Sanitation Data'!F36)))</f>
        <v/>
      </c>
      <c r="DB42" s="33" t="str">
        <f ca="true">+IF(OFFSET('Sanitation Data'!$F$31,0,10*ROW('Sanitation Data'!F36))="","",OFFSET('Sanitation Data'!$F$31,0,10*ROW('Sanitation Data'!F36)))</f>
        <v/>
      </c>
      <c r="DC42" s="33" t="str">
        <f ca="true">+IF(OFFSET('Sanitation Data'!$F$32,0,10*ROW('Sanitation Data'!F36))="","",OFFSET('Sanitation Data'!$F$32,0,10*ROW('Sanitation Data'!F36)))</f>
        <v/>
      </c>
      <c r="DD42" s="33" t="str">
        <f ca="true">+IF(OFFSET('Sanitation Data'!$F$33,0,10*ROW('Sanitation Data'!F36))="","",OFFSET('Sanitation Data'!$F$33,0,10*ROW('Sanitation Data'!F36)))</f>
        <v/>
      </c>
      <c r="DE42" s="33" t="str">
        <f ca="true">+IF(OFFSET('Sanitation Data'!$G$29,0,10*ROW('Sanitation Data'!G36))="","",OFFSET('Sanitation Data'!$G$29,0,10*ROW('Sanitation Data'!G36)))</f>
        <v/>
      </c>
      <c r="DF42" s="33" t="str">
        <f ca="true">+IF(OFFSET('Sanitation Data'!$G$30,0,10*ROW('Sanitation Data'!G36))="","",OFFSET('Sanitation Data'!$G$30,0,10*ROW('Sanitation Data'!G36)))</f>
        <v/>
      </c>
      <c r="DG42" s="33" t="str">
        <f ca="true">+IF(OFFSET('Sanitation Data'!$G$31,0,10*ROW('Sanitation Data'!G36))="","",OFFSET('Sanitation Data'!$G$31,0,10*ROW('Sanitation Data'!G36)))</f>
        <v/>
      </c>
      <c r="DH42" s="33" t="str">
        <f ca="true">+IF(OFFSET('Sanitation Data'!$G$32,0,10*ROW('Sanitation Data'!G36))="","",OFFSET('Sanitation Data'!$G$32,0,10*ROW('Sanitation Data'!G36)))</f>
        <v/>
      </c>
      <c r="DI42" s="33" t="str">
        <f ca="true">+IF(OFFSET('Sanitation Data'!$G$33,0,10*ROW('Sanitation Data'!G36))="","",OFFSET('Sanitation Data'!$G$33,0,10*ROW('Sanitation Data'!G36)))</f>
        <v/>
      </c>
      <c r="DJ42" s="33" t="str">
        <f ca="true">+IF(OFFSET('Sanitation Data'!$H$29,0,10*ROW('Sanitation Data'!H36))="","",OFFSET('Sanitation Data'!$H$29,0,10*ROW('Sanitation Data'!H36)))</f>
        <v/>
      </c>
      <c r="DK42" s="33" t="str">
        <f ca="true">+IF(OFFSET('Sanitation Data'!$H$30,0,10*ROW('Sanitation Data'!H36))="","",OFFSET('Sanitation Data'!$H$30,0,10*ROW('Sanitation Data'!H36)))</f>
        <v/>
      </c>
      <c r="DL42" s="33" t="str">
        <f ca="true">+IF(OFFSET('Sanitation Data'!$H$31,0,10*ROW('Sanitation Data'!H36))="","",OFFSET('Sanitation Data'!$H$31,0,10*ROW('Sanitation Data'!H36)))</f>
        <v/>
      </c>
      <c r="DM42" s="33" t="str">
        <f ca="true">+IF(OFFSET('Sanitation Data'!$H$32,0,10*ROW('Sanitation Data'!H36))="","",OFFSET('Sanitation Data'!$H$32,0,10*ROW('Sanitation Data'!H36)))</f>
        <v/>
      </c>
      <c r="DN42" s="33" t="str">
        <f ca="true">+IF(OFFSET('Sanitation Data'!$H$33,0,10*ROW('Sanitation Data'!H36))="","",OFFSET('Sanitation Data'!$H$33,0,10*ROW('Sanitation Data'!H36)))</f>
        <v/>
      </c>
      <c r="DO42" s="33" t="str">
        <f ca="true">+IF(OFFSET('Hygiene Data'!$C$12,0,10*ROW('Hygiene Data'!C36))="","",OFFSET('Hygiene Data'!$C$12,0,10*ROW('Hygiene Data'!C36)))</f>
        <v/>
      </c>
      <c r="DP42" s="33" t="str">
        <f ca="true">+IF(OFFSET('Hygiene Data'!$C$13,0,10*ROW('Hygiene Data'!C36))="","",OFFSET('Hygiene Data'!$C$13,0,10*ROW('Hygiene Data'!C36)))</f>
        <v/>
      </c>
      <c r="DQ42" s="33" t="str">
        <f ca="true">+IF(OFFSET('Hygiene Data'!$C$14,0,10*ROW('Hygiene Data'!C36))="","",OFFSET('Hygiene Data'!$C$14,0,10*ROW('Hygiene Data'!C36)))</f>
        <v/>
      </c>
      <c r="DR42" s="33" t="str">
        <f ca="true">+IF(OFFSET('Hygiene Data'!$D$12,0,10*ROW('Hygiene Data'!D36))="","",OFFSET('Hygiene Data'!$D$12,0,10*ROW('Hygiene Data'!D36)))</f>
        <v/>
      </c>
      <c r="DS42" s="33" t="str">
        <f ca="true">+IF(OFFSET('Hygiene Data'!$D$13,0,10*ROW('Hygiene Data'!D36))="","",OFFSET('Hygiene Data'!$D$13,0,10*ROW('Hygiene Data'!D36)))</f>
        <v/>
      </c>
      <c r="DT42" s="33" t="str">
        <f ca="true">+IF(OFFSET('Hygiene Data'!$D$14,0,10*ROW('Hygiene Data'!D36))="","",OFFSET('Hygiene Data'!$D$14,0,10*ROW('Hygiene Data'!D36)))</f>
        <v/>
      </c>
      <c r="DU42" s="33" t="str">
        <f ca="true">+IF(OFFSET('Hygiene Data'!$E$12,0,10*ROW('Hygiene Data'!E36))="","",OFFSET('Hygiene Data'!$E$12,0,10*ROW('Hygiene Data'!E36)))</f>
        <v/>
      </c>
      <c r="DV42" s="33" t="str">
        <f ca="true">+IF(OFFSET('Hygiene Data'!$E$13,0,10*ROW('Hygiene Data'!E36))="","",OFFSET('Hygiene Data'!$E$13,0,10*ROW('Hygiene Data'!E36)))</f>
        <v/>
      </c>
      <c r="DW42" s="33" t="str">
        <f ca="true">+IF(OFFSET('Hygiene Data'!$E$14,0,10*ROW('Hygiene Data'!E36))="","",OFFSET('Hygiene Data'!$E$14,0,10*ROW('Hygiene Data'!E36)))</f>
        <v/>
      </c>
      <c r="DX42" s="33" t="str">
        <f ca="true">+IF(OFFSET('Hygiene Data'!$F$12,0,10*ROW('Hygiene Data'!F36))="","",OFFSET('Hygiene Data'!$F$12,0,10*ROW('Hygiene Data'!F36)))</f>
        <v/>
      </c>
      <c r="DY42" s="33" t="str">
        <f ca="true">+IF(OFFSET('Hygiene Data'!$F$13,0,10*ROW('Hygiene Data'!F36))="","",OFFSET('Hygiene Data'!$F$13,0,10*ROW('Hygiene Data'!F36)))</f>
        <v/>
      </c>
      <c r="DZ42" s="33" t="str">
        <f ca="true">+IF(OFFSET('Hygiene Data'!$F$14,0,10*ROW('Hygiene Data'!F36))="","",OFFSET('Hygiene Data'!$F$14,0,10*ROW('Hygiene Data'!F36)))</f>
        <v/>
      </c>
      <c r="EA42" s="33" t="str">
        <f ca="true">+IF(OFFSET('Hygiene Data'!$G$12,0,10*ROW('Hygiene Data'!G36))="","",OFFSET('Hygiene Data'!$G$12,0,10*ROW('Hygiene Data'!G36)))</f>
        <v/>
      </c>
      <c r="EB42" s="33" t="str">
        <f ca="true">+IF(OFFSET('Hygiene Data'!$G$13,0,10*ROW('Hygiene Data'!G36))="","",OFFSET('Hygiene Data'!$G$13,0,10*ROW('Hygiene Data'!G36)))</f>
        <v/>
      </c>
      <c r="EC42" s="33" t="str">
        <f ca="true">+IF(OFFSET('Hygiene Data'!$G$14,0,10*ROW('Hygiene Data'!G36))="","",OFFSET('Hygiene Data'!$G$14,0,10*ROW('Hygiene Data'!G36)))</f>
        <v/>
      </c>
      <c r="ED42" s="33" t="str">
        <f ca="true">+IF(OFFSET('Hygiene Data'!$H$12,0,10*ROW('Hygiene Data'!H36))="","",OFFSET('Hygiene Data'!$H$12,0,10*ROW('Hygiene Data'!H36)))</f>
        <v/>
      </c>
      <c r="EE42" s="33" t="str">
        <f ca="true">+IF(OFFSET('Hygiene Data'!$H$13,0,10*ROW('Hygiene Data'!H36))="","",OFFSET('Hygiene Data'!$H$13,0,10*ROW('Hygiene Data'!H36)))</f>
        <v/>
      </c>
      <c r="EF42" s="33" t="str">
        <f ca="true">+IF(OFFSET('Hygiene Data'!$H$14,0,10*ROW('Hygiene Data'!H36))="","",OFFSET('Hygiene Data'!$H$14,0,10*ROW('Hygiene Data'!H36)))</f>
        <v/>
      </c>
    </row>
    <row r="43" x14ac:dyDescent="0.2">
      <c r="A43" s="56" t="str">
        <f ca="true">+IF(OFFSET('Water Data'!$B$1,0,10*ROW('Water Data'!B40))="","",OFFSET('Water Data'!$B$1,0,10*ROW('Water Data'!B40)))</f>
        <v/>
      </c>
      <c r="B43" s="56" t="str">
        <f ca="true">+IF(OFFSET('Water Data'!$A$3,0,10*ROW('Water Data'!A40))="","",OFFSET('Water Data'!$A$3,0,10*ROW('Water Data'!A40)))</f>
        <v/>
      </c>
      <c r="C43" s="56" t="str">
        <f ca="true">+IF(OFFSET('Water Data'!$C$3,0,10*ROW('Water Data'!C40))="","",OFFSET('Water Data'!$C$3,0,10*ROW('Water Data'!C40)))</f>
        <v/>
      </c>
      <c r="D43" s="244"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4"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4"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4"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4"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4"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4"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4"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4"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4"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4"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4"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4"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4"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4"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4"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4"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4"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5"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5"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5"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5"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5"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5"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5"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5"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5"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5"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5"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5"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5"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5"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5"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5"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5"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5"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5"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5"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5"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5"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5"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5"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5"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5"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5"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5"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5"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5"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6"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6"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6"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6"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6"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6"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6"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6"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6"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6"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6"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6"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6"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6"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6"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6"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6"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6"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3" t="str">
        <f ca="true">+IF(OFFSET('Water Data'!$C$28,0,10*ROW('Water Data'!C37))="","",OFFSET('Water Data'!$C$28,0,10*ROW('Water Data'!C37)))</f>
        <v/>
      </c>
      <c r="BT43" s="33" t="str">
        <f ca="true">+IF(OFFSET('Water Data'!$C$29,0,10*ROW('Water Data'!C37))="","",OFFSET('Water Data'!$C$29,0,10*ROW('Water Data'!C37)))</f>
        <v/>
      </c>
      <c r="BU43" s="33" t="str">
        <f ca="true">+IF(OFFSET('Water Data'!$C$30,0,10*ROW('Water Data'!C37))="","",OFFSET('Water Data'!$C$30,0,10*ROW('Water Data'!C37)))</f>
        <v/>
      </c>
      <c r="BV43" s="33" t="str">
        <f ca="true">+IF(OFFSET('Water Data'!$D$28,0,10*ROW('Water Data'!D37))="","",OFFSET('Water Data'!$D$28,0,10*ROW('Water Data'!D37)))</f>
        <v/>
      </c>
      <c r="BW43" s="33" t="str">
        <f ca="true">+IF(OFFSET('Water Data'!$D$29,0,10*ROW('Water Data'!D37))="","",OFFSET('Water Data'!$D$29,0,10*ROW('Water Data'!D37)))</f>
        <v/>
      </c>
      <c r="BX43" s="33" t="str">
        <f ca="true">+IF(OFFSET('Water Data'!$D$30,0,10*ROW('Water Data'!D37))="","",OFFSET('Water Data'!$D$30,0,10*ROW('Water Data'!D37)))</f>
        <v/>
      </c>
      <c r="BY43" s="33" t="str">
        <f ca="true">+IF(OFFSET('Water Data'!$E$28,0,10*ROW('Water Data'!E37))="","",OFFSET('Water Data'!$E$28,0,10*ROW('Water Data'!E37)))</f>
        <v/>
      </c>
      <c r="BZ43" s="33" t="str">
        <f ca="true">+IF(OFFSET('Water Data'!$E$29,0,10*ROW('Water Data'!E37))="","",OFFSET('Water Data'!$E$29,0,10*ROW('Water Data'!E37)))</f>
        <v/>
      </c>
      <c r="CA43" s="33" t="str">
        <f ca="true">+IF(OFFSET('Water Data'!$E$30,0,10*ROW('Water Data'!E37))="","",OFFSET('Water Data'!$E$30,0,10*ROW('Water Data'!E37)))</f>
        <v/>
      </c>
      <c r="CB43" s="33" t="str">
        <f ca="true">+IF(OFFSET('Water Data'!$F$28,0,10*ROW('Water Data'!F37))="","",OFFSET('Water Data'!$F$28,0,10*ROW('Water Data'!F37)))</f>
        <v/>
      </c>
      <c r="CC43" s="33" t="str">
        <f ca="true">+IF(OFFSET('Water Data'!$F$29,0,10*ROW('Water Data'!F37))="","",OFFSET('Water Data'!$F$29,0,10*ROW('Water Data'!F37)))</f>
        <v/>
      </c>
      <c r="CD43" s="33" t="str">
        <f ca="true">+IF(OFFSET('Water Data'!$F$30,0,10*ROW('Water Data'!F37))="","",OFFSET('Water Data'!$F$30,0,10*ROW('Water Data'!F37)))</f>
        <v/>
      </c>
      <c r="CE43" s="33" t="str">
        <f ca="true">+IF(OFFSET('Water Data'!$G$28,0,10*ROW('Water Data'!G37))="","",OFFSET('Water Data'!$G$28,0,10*ROW('Water Data'!G37)))</f>
        <v/>
      </c>
      <c r="CF43" s="33" t="str">
        <f ca="true">+IF(OFFSET('Water Data'!$G$29,0,10*ROW('Water Data'!G37))="","",OFFSET('Water Data'!$G$29,0,10*ROW('Water Data'!G37)))</f>
        <v/>
      </c>
      <c r="CG43" s="33" t="str">
        <f ca="true">+IF(OFFSET('Water Data'!$G$30,0,10*ROW('Water Data'!G37))="","",OFFSET('Water Data'!$G$30,0,10*ROW('Water Data'!G37)))</f>
        <v/>
      </c>
      <c r="CH43" s="33" t="str">
        <f ca="true">+IF(OFFSET('Water Data'!$H$28,0,10*ROW('Water Data'!H37))="","",OFFSET('Water Data'!$H$28,0,10*ROW('Water Data'!H37)))</f>
        <v/>
      </c>
      <c r="CI43" s="33" t="str">
        <f ca="true">+IF(OFFSET('Water Data'!$H$29,0,10*ROW('Water Data'!H37))="","",OFFSET('Water Data'!$H$29,0,10*ROW('Water Data'!H37)))</f>
        <v/>
      </c>
      <c r="CJ43" s="33" t="str">
        <f ca="true">+IF(OFFSET('Water Data'!$H$30,0,10*ROW('Water Data'!H37))="","",OFFSET('Water Data'!$H$30,0,10*ROW('Water Data'!H37)))</f>
        <v/>
      </c>
      <c r="CK43" s="33" t="str">
        <f ca="true">+IF(OFFSET('Sanitation Data'!$C$29,0,10*ROW('Sanitation Data'!C37))="","",OFFSET('Sanitation Data'!$C$29,0,10*ROW('Sanitation Data'!C37)))</f>
        <v/>
      </c>
      <c r="CL43" s="33" t="str">
        <f ca="true">+IF(OFFSET('Sanitation Data'!$C$30,0,10*ROW('Sanitation Data'!C37))="","",OFFSET('Sanitation Data'!$C$30,0,10*ROW('Sanitation Data'!C37)))</f>
        <v/>
      </c>
      <c r="CM43" s="33" t="str">
        <f ca="true">+IF(OFFSET('Sanitation Data'!$C$31,0,10*ROW('Sanitation Data'!C37))="","",OFFSET('Sanitation Data'!$C$31,0,10*ROW('Sanitation Data'!C37)))</f>
        <v/>
      </c>
      <c r="CN43" s="33" t="str">
        <f ca="true">+IF(OFFSET('Sanitation Data'!$C$32,0,10*ROW('Sanitation Data'!C37))="","",OFFSET('Sanitation Data'!$C$32,0,10*ROW('Sanitation Data'!C37)))</f>
        <v/>
      </c>
      <c r="CO43" s="33" t="str">
        <f ca="true">+IF(OFFSET('Sanitation Data'!$C$33,0,10*ROW('Sanitation Data'!C37))="","",OFFSET('Sanitation Data'!$C$33,0,10*ROW('Sanitation Data'!C37)))</f>
        <v/>
      </c>
      <c r="CP43" s="33" t="str">
        <f ca="true">+IF(OFFSET('Sanitation Data'!$D$29,0,10*ROW('Sanitation Data'!D37))="","",OFFSET('Sanitation Data'!$D$29,0,10*ROW('Sanitation Data'!D37)))</f>
        <v/>
      </c>
      <c r="CQ43" s="33" t="str">
        <f ca="true">+IF(OFFSET('Sanitation Data'!$D$30,0,10*ROW('Sanitation Data'!D37))="","",OFFSET('Sanitation Data'!$D$30,0,10*ROW('Sanitation Data'!D37)))</f>
        <v/>
      </c>
      <c r="CR43" s="33" t="str">
        <f ca="true">+IF(OFFSET('Sanitation Data'!$D$31,0,10*ROW('Sanitation Data'!D37))="","",OFFSET('Sanitation Data'!$D$31,0,10*ROW('Sanitation Data'!D37)))</f>
        <v/>
      </c>
      <c r="CS43" s="33" t="str">
        <f ca="true">+IF(OFFSET('Sanitation Data'!$D$32,0,10*ROW('Sanitation Data'!D37))="","",OFFSET('Sanitation Data'!$D$32,0,10*ROW('Sanitation Data'!D37)))</f>
        <v/>
      </c>
      <c r="CT43" s="33" t="str">
        <f ca="true">+IF(OFFSET('Sanitation Data'!$D$33,0,10*ROW('Sanitation Data'!D37))="","",OFFSET('Sanitation Data'!$D$33,0,10*ROW('Sanitation Data'!D37)))</f>
        <v/>
      </c>
      <c r="CU43" s="33" t="str">
        <f ca="true">+IF(OFFSET('Sanitation Data'!$E$29,0,10*ROW('Sanitation Data'!E37))="","",OFFSET('Sanitation Data'!$E$29,0,10*ROW('Sanitation Data'!E37)))</f>
        <v/>
      </c>
      <c r="CV43" s="33" t="str">
        <f ca="true">+IF(OFFSET('Sanitation Data'!$E$30,0,10*ROW('Sanitation Data'!E37))="","",OFFSET('Sanitation Data'!$E$30,0,10*ROW('Sanitation Data'!E37)))</f>
        <v/>
      </c>
      <c r="CW43" s="33" t="str">
        <f ca="true">+IF(OFFSET('Sanitation Data'!$E$31,0,10*ROW('Sanitation Data'!E37))="","",OFFSET('Sanitation Data'!$E$31,0,10*ROW('Sanitation Data'!E37)))</f>
        <v/>
      </c>
      <c r="CX43" s="33" t="str">
        <f ca="true">+IF(OFFSET('Sanitation Data'!$E$32,0,10*ROW('Sanitation Data'!E37))="","",OFFSET('Sanitation Data'!$E$32,0,10*ROW('Sanitation Data'!E37)))</f>
        <v/>
      </c>
      <c r="CY43" s="33" t="str">
        <f ca="true">+IF(OFFSET('Sanitation Data'!$E$33,0,10*ROW('Sanitation Data'!E37))="","",OFFSET('Sanitation Data'!$E$33,0,10*ROW('Sanitation Data'!E37)))</f>
        <v/>
      </c>
      <c r="CZ43" s="33" t="str">
        <f ca="true">+IF(OFFSET('Sanitation Data'!$F$29,0,10*ROW('Sanitation Data'!F37))="","",OFFSET('Sanitation Data'!$F$29,0,10*ROW('Sanitation Data'!F37)))</f>
        <v/>
      </c>
      <c r="DA43" s="33" t="str">
        <f ca="true">+IF(OFFSET('Sanitation Data'!$F$30,0,10*ROW('Sanitation Data'!F37))="","",OFFSET('Sanitation Data'!$F$30,0,10*ROW('Sanitation Data'!F37)))</f>
        <v/>
      </c>
      <c r="DB43" s="33" t="str">
        <f ca="true">+IF(OFFSET('Sanitation Data'!$F$31,0,10*ROW('Sanitation Data'!F37))="","",OFFSET('Sanitation Data'!$F$31,0,10*ROW('Sanitation Data'!F37)))</f>
        <v/>
      </c>
      <c r="DC43" s="33" t="str">
        <f ca="true">+IF(OFFSET('Sanitation Data'!$F$32,0,10*ROW('Sanitation Data'!F37))="","",OFFSET('Sanitation Data'!$F$32,0,10*ROW('Sanitation Data'!F37)))</f>
        <v/>
      </c>
      <c r="DD43" s="33" t="str">
        <f ca="true">+IF(OFFSET('Sanitation Data'!$F$33,0,10*ROW('Sanitation Data'!F37))="","",OFFSET('Sanitation Data'!$F$33,0,10*ROW('Sanitation Data'!F37)))</f>
        <v/>
      </c>
      <c r="DE43" s="33" t="str">
        <f ca="true">+IF(OFFSET('Sanitation Data'!$G$29,0,10*ROW('Sanitation Data'!G37))="","",OFFSET('Sanitation Data'!$G$29,0,10*ROW('Sanitation Data'!G37)))</f>
        <v/>
      </c>
      <c r="DF43" s="33" t="str">
        <f ca="true">+IF(OFFSET('Sanitation Data'!$G$30,0,10*ROW('Sanitation Data'!G37))="","",OFFSET('Sanitation Data'!$G$30,0,10*ROW('Sanitation Data'!G37)))</f>
        <v/>
      </c>
      <c r="DG43" s="33" t="str">
        <f ca="true">+IF(OFFSET('Sanitation Data'!$G$31,0,10*ROW('Sanitation Data'!G37))="","",OFFSET('Sanitation Data'!$G$31,0,10*ROW('Sanitation Data'!G37)))</f>
        <v/>
      </c>
      <c r="DH43" s="33" t="str">
        <f ca="true">+IF(OFFSET('Sanitation Data'!$G$32,0,10*ROW('Sanitation Data'!G37))="","",OFFSET('Sanitation Data'!$G$32,0,10*ROW('Sanitation Data'!G37)))</f>
        <v/>
      </c>
      <c r="DI43" s="33" t="str">
        <f ca="true">+IF(OFFSET('Sanitation Data'!$G$33,0,10*ROW('Sanitation Data'!G37))="","",OFFSET('Sanitation Data'!$G$33,0,10*ROW('Sanitation Data'!G37)))</f>
        <v/>
      </c>
      <c r="DJ43" s="33" t="str">
        <f ca="true">+IF(OFFSET('Sanitation Data'!$H$29,0,10*ROW('Sanitation Data'!H37))="","",OFFSET('Sanitation Data'!$H$29,0,10*ROW('Sanitation Data'!H37)))</f>
        <v/>
      </c>
      <c r="DK43" s="33" t="str">
        <f ca="true">+IF(OFFSET('Sanitation Data'!$H$30,0,10*ROW('Sanitation Data'!H37))="","",OFFSET('Sanitation Data'!$H$30,0,10*ROW('Sanitation Data'!H37)))</f>
        <v/>
      </c>
      <c r="DL43" s="33" t="str">
        <f ca="true">+IF(OFFSET('Sanitation Data'!$H$31,0,10*ROW('Sanitation Data'!H37))="","",OFFSET('Sanitation Data'!$H$31,0,10*ROW('Sanitation Data'!H37)))</f>
        <v/>
      </c>
      <c r="DM43" s="33" t="str">
        <f ca="true">+IF(OFFSET('Sanitation Data'!$H$32,0,10*ROW('Sanitation Data'!H37))="","",OFFSET('Sanitation Data'!$H$32,0,10*ROW('Sanitation Data'!H37)))</f>
        <v/>
      </c>
      <c r="DN43" s="33" t="str">
        <f ca="true">+IF(OFFSET('Sanitation Data'!$H$33,0,10*ROW('Sanitation Data'!H37))="","",OFFSET('Sanitation Data'!$H$33,0,10*ROW('Sanitation Data'!H37)))</f>
        <v/>
      </c>
      <c r="DO43" s="33" t="str">
        <f ca="true">+IF(OFFSET('Hygiene Data'!$C$12,0,10*ROW('Hygiene Data'!C37))="","",OFFSET('Hygiene Data'!$C$12,0,10*ROW('Hygiene Data'!C37)))</f>
        <v/>
      </c>
      <c r="DP43" s="33" t="str">
        <f ca="true">+IF(OFFSET('Hygiene Data'!$C$13,0,10*ROW('Hygiene Data'!C37))="","",OFFSET('Hygiene Data'!$C$13,0,10*ROW('Hygiene Data'!C37)))</f>
        <v/>
      </c>
      <c r="DQ43" s="33" t="str">
        <f ca="true">+IF(OFFSET('Hygiene Data'!$C$14,0,10*ROW('Hygiene Data'!C37))="","",OFFSET('Hygiene Data'!$C$14,0,10*ROW('Hygiene Data'!C37)))</f>
        <v/>
      </c>
      <c r="DR43" s="33" t="str">
        <f ca="true">+IF(OFFSET('Hygiene Data'!$D$12,0,10*ROW('Hygiene Data'!D37))="","",OFFSET('Hygiene Data'!$D$12,0,10*ROW('Hygiene Data'!D37)))</f>
        <v/>
      </c>
      <c r="DS43" s="33" t="str">
        <f ca="true">+IF(OFFSET('Hygiene Data'!$D$13,0,10*ROW('Hygiene Data'!D37))="","",OFFSET('Hygiene Data'!$D$13,0,10*ROW('Hygiene Data'!D37)))</f>
        <v/>
      </c>
      <c r="DT43" s="33" t="str">
        <f ca="true">+IF(OFFSET('Hygiene Data'!$D$14,0,10*ROW('Hygiene Data'!D37))="","",OFFSET('Hygiene Data'!$D$14,0,10*ROW('Hygiene Data'!D37)))</f>
        <v/>
      </c>
      <c r="DU43" s="33" t="str">
        <f ca="true">+IF(OFFSET('Hygiene Data'!$E$12,0,10*ROW('Hygiene Data'!E37))="","",OFFSET('Hygiene Data'!$E$12,0,10*ROW('Hygiene Data'!E37)))</f>
        <v/>
      </c>
      <c r="DV43" s="33" t="str">
        <f ca="true">+IF(OFFSET('Hygiene Data'!$E$13,0,10*ROW('Hygiene Data'!E37))="","",OFFSET('Hygiene Data'!$E$13,0,10*ROW('Hygiene Data'!E37)))</f>
        <v/>
      </c>
      <c r="DW43" s="33" t="str">
        <f ca="true">+IF(OFFSET('Hygiene Data'!$E$14,0,10*ROW('Hygiene Data'!E37))="","",OFFSET('Hygiene Data'!$E$14,0,10*ROW('Hygiene Data'!E37)))</f>
        <v/>
      </c>
      <c r="DX43" s="33" t="str">
        <f ca="true">+IF(OFFSET('Hygiene Data'!$F$12,0,10*ROW('Hygiene Data'!F37))="","",OFFSET('Hygiene Data'!$F$12,0,10*ROW('Hygiene Data'!F37)))</f>
        <v/>
      </c>
      <c r="DY43" s="33" t="str">
        <f ca="true">+IF(OFFSET('Hygiene Data'!$F$13,0,10*ROW('Hygiene Data'!F37))="","",OFFSET('Hygiene Data'!$F$13,0,10*ROW('Hygiene Data'!F37)))</f>
        <v/>
      </c>
      <c r="DZ43" s="33" t="str">
        <f ca="true">+IF(OFFSET('Hygiene Data'!$F$14,0,10*ROW('Hygiene Data'!F37))="","",OFFSET('Hygiene Data'!$F$14,0,10*ROW('Hygiene Data'!F37)))</f>
        <v/>
      </c>
      <c r="EA43" s="33" t="str">
        <f ca="true">+IF(OFFSET('Hygiene Data'!$G$12,0,10*ROW('Hygiene Data'!G37))="","",OFFSET('Hygiene Data'!$G$12,0,10*ROW('Hygiene Data'!G37)))</f>
        <v/>
      </c>
      <c r="EB43" s="33" t="str">
        <f ca="true">+IF(OFFSET('Hygiene Data'!$G$13,0,10*ROW('Hygiene Data'!G37))="","",OFFSET('Hygiene Data'!$G$13,0,10*ROW('Hygiene Data'!G37)))</f>
        <v/>
      </c>
      <c r="EC43" s="33" t="str">
        <f ca="true">+IF(OFFSET('Hygiene Data'!$G$14,0,10*ROW('Hygiene Data'!G37))="","",OFFSET('Hygiene Data'!$G$14,0,10*ROW('Hygiene Data'!G37)))</f>
        <v/>
      </c>
      <c r="ED43" s="33" t="str">
        <f ca="true">+IF(OFFSET('Hygiene Data'!$H$12,0,10*ROW('Hygiene Data'!H37))="","",OFFSET('Hygiene Data'!$H$12,0,10*ROW('Hygiene Data'!H37)))</f>
        <v/>
      </c>
      <c r="EE43" s="33" t="str">
        <f ca="true">+IF(OFFSET('Hygiene Data'!$H$13,0,10*ROW('Hygiene Data'!H37))="","",OFFSET('Hygiene Data'!$H$13,0,10*ROW('Hygiene Data'!H37)))</f>
        <v/>
      </c>
      <c r="EF43" s="33" t="str">
        <f ca="true">+IF(OFFSET('Hygiene Data'!$H$14,0,10*ROW('Hygiene Data'!H37))="","",OFFSET('Hygiene Data'!$H$14,0,10*ROW('Hygiene Data'!H37)))</f>
        <v/>
      </c>
    </row>
    <row r="44" x14ac:dyDescent="0.2">
      <c r="A44" s="56" t="str">
        <f ca="true">+IF(OFFSET('Water Data'!$B$1,0,10*ROW('Water Data'!B41))="","",OFFSET('Water Data'!$B$1,0,10*ROW('Water Data'!B41)))</f>
        <v/>
      </c>
      <c r="B44" s="56" t="str">
        <f ca="true">+IF(OFFSET('Water Data'!$A$3,0,10*ROW('Water Data'!A41))="","",OFFSET('Water Data'!$A$3,0,10*ROW('Water Data'!A41)))</f>
        <v/>
      </c>
      <c r="C44" s="56" t="str">
        <f ca="true">+IF(OFFSET('Water Data'!$C$3,0,10*ROW('Water Data'!C41))="","",OFFSET('Water Data'!$C$3,0,10*ROW('Water Data'!C41)))</f>
        <v/>
      </c>
      <c r="D44" s="244"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4"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4"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4"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4"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4"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4"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4"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4"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4"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4"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4"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4"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4"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4"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4"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4"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4"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5"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5"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5"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5"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5"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5"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5"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5"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5"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5"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5"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5"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5"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5"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5"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5"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5"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5"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5"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5"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5"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5"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5"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5"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5"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5"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5"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5"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5"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5"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6"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6"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6"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6"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6"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6"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6"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6"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6"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6"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6"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6"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6"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6"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6"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6"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6"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6"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3" t="str">
        <f ca="true">+IF(OFFSET('Water Data'!$C$28,0,10*ROW('Water Data'!C38))="","",OFFSET('Water Data'!$C$28,0,10*ROW('Water Data'!C38)))</f>
        <v/>
      </c>
      <c r="BT44" s="33" t="str">
        <f ca="true">+IF(OFFSET('Water Data'!$C$29,0,10*ROW('Water Data'!C38))="","",OFFSET('Water Data'!$C$29,0,10*ROW('Water Data'!C38)))</f>
        <v/>
      </c>
      <c r="BU44" s="33" t="str">
        <f ca="true">+IF(OFFSET('Water Data'!$C$30,0,10*ROW('Water Data'!C38))="","",OFFSET('Water Data'!$C$30,0,10*ROW('Water Data'!C38)))</f>
        <v/>
      </c>
      <c r="BV44" s="33" t="str">
        <f ca="true">+IF(OFFSET('Water Data'!$D$28,0,10*ROW('Water Data'!D38))="","",OFFSET('Water Data'!$D$28,0,10*ROW('Water Data'!D38)))</f>
        <v/>
      </c>
      <c r="BW44" s="33" t="str">
        <f ca="true">+IF(OFFSET('Water Data'!$D$29,0,10*ROW('Water Data'!D38))="","",OFFSET('Water Data'!$D$29,0,10*ROW('Water Data'!D38)))</f>
        <v/>
      </c>
      <c r="BX44" s="33" t="str">
        <f ca="true">+IF(OFFSET('Water Data'!$D$30,0,10*ROW('Water Data'!D38))="","",OFFSET('Water Data'!$D$30,0,10*ROW('Water Data'!D38)))</f>
        <v/>
      </c>
      <c r="BY44" s="33" t="str">
        <f ca="true">+IF(OFFSET('Water Data'!$E$28,0,10*ROW('Water Data'!E38))="","",OFFSET('Water Data'!$E$28,0,10*ROW('Water Data'!E38)))</f>
        <v/>
      </c>
      <c r="BZ44" s="33" t="str">
        <f ca="true">+IF(OFFSET('Water Data'!$E$29,0,10*ROW('Water Data'!E38))="","",OFFSET('Water Data'!$E$29,0,10*ROW('Water Data'!E38)))</f>
        <v/>
      </c>
      <c r="CA44" s="33" t="str">
        <f ca="true">+IF(OFFSET('Water Data'!$E$30,0,10*ROW('Water Data'!E38))="","",OFFSET('Water Data'!$E$30,0,10*ROW('Water Data'!E38)))</f>
        <v/>
      </c>
      <c r="CB44" s="33" t="str">
        <f ca="true">+IF(OFFSET('Water Data'!$F$28,0,10*ROW('Water Data'!F38))="","",OFFSET('Water Data'!$F$28,0,10*ROW('Water Data'!F38)))</f>
        <v/>
      </c>
      <c r="CC44" s="33" t="str">
        <f ca="true">+IF(OFFSET('Water Data'!$F$29,0,10*ROW('Water Data'!F38))="","",OFFSET('Water Data'!$F$29,0,10*ROW('Water Data'!F38)))</f>
        <v/>
      </c>
      <c r="CD44" s="33" t="str">
        <f ca="true">+IF(OFFSET('Water Data'!$F$30,0,10*ROW('Water Data'!F38))="","",OFFSET('Water Data'!$F$30,0,10*ROW('Water Data'!F38)))</f>
        <v/>
      </c>
      <c r="CE44" s="33" t="str">
        <f ca="true">+IF(OFFSET('Water Data'!$G$28,0,10*ROW('Water Data'!G38))="","",OFFSET('Water Data'!$G$28,0,10*ROW('Water Data'!G38)))</f>
        <v/>
      </c>
      <c r="CF44" s="33" t="str">
        <f ca="true">+IF(OFFSET('Water Data'!$G$29,0,10*ROW('Water Data'!G38))="","",OFFSET('Water Data'!$G$29,0,10*ROW('Water Data'!G38)))</f>
        <v/>
      </c>
      <c r="CG44" s="33" t="str">
        <f ca="true">+IF(OFFSET('Water Data'!$G$30,0,10*ROW('Water Data'!G38))="","",OFFSET('Water Data'!$G$30,0,10*ROW('Water Data'!G38)))</f>
        <v/>
      </c>
      <c r="CH44" s="33" t="str">
        <f ca="true">+IF(OFFSET('Water Data'!$H$28,0,10*ROW('Water Data'!H38))="","",OFFSET('Water Data'!$H$28,0,10*ROW('Water Data'!H38)))</f>
        <v/>
      </c>
      <c r="CI44" s="33" t="str">
        <f ca="true">+IF(OFFSET('Water Data'!$H$29,0,10*ROW('Water Data'!H38))="","",OFFSET('Water Data'!$H$29,0,10*ROW('Water Data'!H38)))</f>
        <v/>
      </c>
      <c r="CJ44" s="33" t="str">
        <f ca="true">+IF(OFFSET('Water Data'!$H$30,0,10*ROW('Water Data'!H38))="","",OFFSET('Water Data'!$H$30,0,10*ROW('Water Data'!H38)))</f>
        <v/>
      </c>
      <c r="CK44" s="33" t="str">
        <f ca="true">+IF(OFFSET('Sanitation Data'!$C$29,0,10*ROW('Sanitation Data'!C38))="","",OFFSET('Sanitation Data'!$C$29,0,10*ROW('Sanitation Data'!C38)))</f>
        <v/>
      </c>
      <c r="CL44" s="33" t="str">
        <f ca="true">+IF(OFFSET('Sanitation Data'!$C$30,0,10*ROW('Sanitation Data'!C38))="","",OFFSET('Sanitation Data'!$C$30,0,10*ROW('Sanitation Data'!C38)))</f>
        <v/>
      </c>
      <c r="CM44" s="33" t="str">
        <f ca="true">+IF(OFFSET('Sanitation Data'!$C$31,0,10*ROW('Sanitation Data'!C38))="","",OFFSET('Sanitation Data'!$C$31,0,10*ROW('Sanitation Data'!C38)))</f>
        <v/>
      </c>
      <c r="CN44" s="33" t="str">
        <f ca="true">+IF(OFFSET('Sanitation Data'!$C$32,0,10*ROW('Sanitation Data'!C38))="","",OFFSET('Sanitation Data'!$C$32,0,10*ROW('Sanitation Data'!C38)))</f>
        <v/>
      </c>
      <c r="CO44" s="33" t="str">
        <f ca="true">+IF(OFFSET('Sanitation Data'!$C$33,0,10*ROW('Sanitation Data'!C38))="","",OFFSET('Sanitation Data'!$C$33,0,10*ROW('Sanitation Data'!C38)))</f>
        <v/>
      </c>
      <c r="CP44" s="33" t="str">
        <f ca="true">+IF(OFFSET('Sanitation Data'!$D$29,0,10*ROW('Sanitation Data'!D38))="","",OFFSET('Sanitation Data'!$D$29,0,10*ROW('Sanitation Data'!D38)))</f>
        <v/>
      </c>
      <c r="CQ44" s="33" t="str">
        <f ca="true">+IF(OFFSET('Sanitation Data'!$D$30,0,10*ROW('Sanitation Data'!D38))="","",OFFSET('Sanitation Data'!$D$30,0,10*ROW('Sanitation Data'!D38)))</f>
        <v/>
      </c>
      <c r="CR44" s="33" t="str">
        <f ca="true">+IF(OFFSET('Sanitation Data'!$D$31,0,10*ROW('Sanitation Data'!D38))="","",OFFSET('Sanitation Data'!$D$31,0,10*ROW('Sanitation Data'!D38)))</f>
        <v/>
      </c>
      <c r="CS44" s="33" t="str">
        <f ca="true">+IF(OFFSET('Sanitation Data'!$D$32,0,10*ROW('Sanitation Data'!D38))="","",OFFSET('Sanitation Data'!$D$32,0,10*ROW('Sanitation Data'!D38)))</f>
        <v/>
      </c>
      <c r="CT44" s="33" t="str">
        <f ca="true">+IF(OFFSET('Sanitation Data'!$D$33,0,10*ROW('Sanitation Data'!D38))="","",OFFSET('Sanitation Data'!$D$33,0,10*ROW('Sanitation Data'!D38)))</f>
        <v/>
      </c>
      <c r="CU44" s="33" t="str">
        <f ca="true">+IF(OFFSET('Sanitation Data'!$E$29,0,10*ROW('Sanitation Data'!E38))="","",OFFSET('Sanitation Data'!$E$29,0,10*ROW('Sanitation Data'!E38)))</f>
        <v/>
      </c>
      <c r="CV44" s="33" t="str">
        <f ca="true">+IF(OFFSET('Sanitation Data'!$E$30,0,10*ROW('Sanitation Data'!E38))="","",OFFSET('Sanitation Data'!$E$30,0,10*ROW('Sanitation Data'!E38)))</f>
        <v/>
      </c>
      <c r="CW44" s="33" t="str">
        <f ca="true">+IF(OFFSET('Sanitation Data'!$E$31,0,10*ROW('Sanitation Data'!E38))="","",OFFSET('Sanitation Data'!$E$31,0,10*ROW('Sanitation Data'!E38)))</f>
        <v/>
      </c>
      <c r="CX44" s="33" t="str">
        <f ca="true">+IF(OFFSET('Sanitation Data'!$E$32,0,10*ROW('Sanitation Data'!E38))="","",OFFSET('Sanitation Data'!$E$32,0,10*ROW('Sanitation Data'!E38)))</f>
        <v/>
      </c>
      <c r="CY44" s="33" t="str">
        <f ca="true">+IF(OFFSET('Sanitation Data'!$E$33,0,10*ROW('Sanitation Data'!E38))="","",OFFSET('Sanitation Data'!$E$33,0,10*ROW('Sanitation Data'!E38)))</f>
        <v/>
      </c>
      <c r="CZ44" s="33" t="str">
        <f ca="true">+IF(OFFSET('Sanitation Data'!$F$29,0,10*ROW('Sanitation Data'!F38))="","",OFFSET('Sanitation Data'!$F$29,0,10*ROW('Sanitation Data'!F38)))</f>
        <v/>
      </c>
      <c r="DA44" s="33" t="str">
        <f ca="true">+IF(OFFSET('Sanitation Data'!$F$30,0,10*ROW('Sanitation Data'!F38))="","",OFFSET('Sanitation Data'!$F$30,0,10*ROW('Sanitation Data'!F38)))</f>
        <v/>
      </c>
      <c r="DB44" s="33" t="str">
        <f ca="true">+IF(OFFSET('Sanitation Data'!$F$31,0,10*ROW('Sanitation Data'!F38))="","",OFFSET('Sanitation Data'!$F$31,0,10*ROW('Sanitation Data'!F38)))</f>
        <v/>
      </c>
      <c r="DC44" s="33" t="str">
        <f ca="true">+IF(OFFSET('Sanitation Data'!$F$32,0,10*ROW('Sanitation Data'!F38))="","",OFFSET('Sanitation Data'!$F$32,0,10*ROW('Sanitation Data'!F38)))</f>
        <v/>
      </c>
      <c r="DD44" s="33" t="str">
        <f ca="true">+IF(OFFSET('Sanitation Data'!$F$33,0,10*ROW('Sanitation Data'!F38))="","",OFFSET('Sanitation Data'!$F$33,0,10*ROW('Sanitation Data'!F38)))</f>
        <v/>
      </c>
      <c r="DE44" s="33" t="str">
        <f ca="true">+IF(OFFSET('Sanitation Data'!$G$29,0,10*ROW('Sanitation Data'!G38))="","",OFFSET('Sanitation Data'!$G$29,0,10*ROW('Sanitation Data'!G38)))</f>
        <v/>
      </c>
      <c r="DF44" s="33" t="str">
        <f ca="true">+IF(OFFSET('Sanitation Data'!$G$30,0,10*ROW('Sanitation Data'!G38))="","",OFFSET('Sanitation Data'!$G$30,0,10*ROW('Sanitation Data'!G38)))</f>
        <v/>
      </c>
      <c r="DG44" s="33" t="str">
        <f ca="true">+IF(OFFSET('Sanitation Data'!$G$31,0,10*ROW('Sanitation Data'!G38))="","",OFFSET('Sanitation Data'!$G$31,0,10*ROW('Sanitation Data'!G38)))</f>
        <v/>
      </c>
      <c r="DH44" s="33" t="str">
        <f ca="true">+IF(OFFSET('Sanitation Data'!$G$32,0,10*ROW('Sanitation Data'!G38))="","",OFFSET('Sanitation Data'!$G$32,0,10*ROW('Sanitation Data'!G38)))</f>
        <v/>
      </c>
      <c r="DI44" s="33" t="str">
        <f ca="true">+IF(OFFSET('Sanitation Data'!$G$33,0,10*ROW('Sanitation Data'!G38))="","",OFFSET('Sanitation Data'!$G$33,0,10*ROW('Sanitation Data'!G38)))</f>
        <v/>
      </c>
      <c r="DJ44" s="33" t="str">
        <f ca="true">+IF(OFFSET('Sanitation Data'!$H$29,0,10*ROW('Sanitation Data'!H38))="","",OFFSET('Sanitation Data'!$H$29,0,10*ROW('Sanitation Data'!H38)))</f>
        <v/>
      </c>
      <c r="DK44" s="33" t="str">
        <f ca="true">+IF(OFFSET('Sanitation Data'!$H$30,0,10*ROW('Sanitation Data'!H38))="","",OFFSET('Sanitation Data'!$H$30,0,10*ROW('Sanitation Data'!H38)))</f>
        <v/>
      </c>
      <c r="DL44" s="33" t="str">
        <f ca="true">+IF(OFFSET('Sanitation Data'!$H$31,0,10*ROW('Sanitation Data'!H38))="","",OFFSET('Sanitation Data'!$H$31,0,10*ROW('Sanitation Data'!H38)))</f>
        <v/>
      </c>
      <c r="DM44" s="33" t="str">
        <f ca="true">+IF(OFFSET('Sanitation Data'!$H$32,0,10*ROW('Sanitation Data'!H38))="","",OFFSET('Sanitation Data'!$H$32,0,10*ROW('Sanitation Data'!H38)))</f>
        <v/>
      </c>
      <c r="DN44" s="33" t="str">
        <f ca="true">+IF(OFFSET('Sanitation Data'!$H$33,0,10*ROW('Sanitation Data'!H38))="","",OFFSET('Sanitation Data'!$H$33,0,10*ROW('Sanitation Data'!H38)))</f>
        <v/>
      </c>
      <c r="DO44" s="33" t="str">
        <f ca="true">+IF(OFFSET('Hygiene Data'!$C$12,0,10*ROW('Hygiene Data'!C38))="","",OFFSET('Hygiene Data'!$C$12,0,10*ROW('Hygiene Data'!C38)))</f>
        <v/>
      </c>
      <c r="DP44" s="33" t="str">
        <f ca="true">+IF(OFFSET('Hygiene Data'!$C$13,0,10*ROW('Hygiene Data'!C38))="","",OFFSET('Hygiene Data'!$C$13,0,10*ROW('Hygiene Data'!C38)))</f>
        <v/>
      </c>
      <c r="DQ44" s="33" t="str">
        <f ca="true">+IF(OFFSET('Hygiene Data'!$C$14,0,10*ROW('Hygiene Data'!C38))="","",OFFSET('Hygiene Data'!$C$14,0,10*ROW('Hygiene Data'!C38)))</f>
        <v/>
      </c>
      <c r="DR44" s="33" t="str">
        <f ca="true">+IF(OFFSET('Hygiene Data'!$D$12,0,10*ROW('Hygiene Data'!D38))="","",OFFSET('Hygiene Data'!$D$12,0,10*ROW('Hygiene Data'!D38)))</f>
        <v/>
      </c>
      <c r="DS44" s="33" t="str">
        <f ca="true">+IF(OFFSET('Hygiene Data'!$D$13,0,10*ROW('Hygiene Data'!D38))="","",OFFSET('Hygiene Data'!$D$13,0,10*ROW('Hygiene Data'!D38)))</f>
        <v/>
      </c>
      <c r="DT44" s="33" t="str">
        <f ca="true">+IF(OFFSET('Hygiene Data'!$D$14,0,10*ROW('Hygiene Data'!D38))="","",OFFSET('Hygiene Data'!$D$14,0,10*ROW('Hygiene Data'!D38)))</f>
        <v/>
      </c>
      <c r="DU44" s="33" t="str">
        <f ca="true">+IF(OFFSET('Hygiene Data'!$E$12,0,10*ROW('Hygiene Data'!E38))="","",OFFSET('Hygiene Data'!$E$12,0,10*ROW('Hygiene Data'!E38)))</f>
        <v/>
      </c>
      <c r="DV44" s="33" t="str">
        <f ca="true">+IF(OFFSET('Hygiene Data'!$E$13,0,10*ROW('Hygiene Data'!E38))="","",OFFSET('Hygiene Data'!$E$13,0,10*ROW('Hygiene Data'!E38)))</f>
        <v/>
      </c>
      <c r="DW44" s="33" t="str">
        <f ca="true">+IF(OFFSET('Hygiene Data'!$E$14,0,10*ROW('Hygiene Data'!E38))="","",OFFSET('Hygiene Data'!$E$14,0,10*ROW('Hygiene Data'!E38)))</f>
        <v/>
      </c>
      <c r="DX44" s="33" t="str">
        <f ca="true">+IF(OFFSET('Hygiene Data'!$F$12,0,10*ROW('Hygiene Data'!F38))="","",OFFSET('Hygiene Data'!$F$12,0,10*ROW('Hygiene Data'!F38)))</f>
        <v/>
      </c>
      <c r="DY44" s="33" t="str">
        <f ca="true">+IF(OFFSET('Hygiene Data'!$F$13,0,10*ROW('Hygiene Data'!F38))="","",OFFSET('Hygiene Data'!$F$13,0,10*ROW('Hygiene Data'!F38)))</f>
        <v/>
      </c>
      <c r="DZ44" s="33" t="str">
        <f ca="true">+IF(OFFSET('Hygiene Data'!$F$14,0,10*ROW('Hygiene Data'!F38))="","",OFFSET('Hygiene Data'!$F$14,0,10*ROW('Hygiene Data'!F38)))</f>
        <v/>
      </c>
      <c r="EA44" s="33" t="str">
        <f ca="true">+IF(OFFSET('Hygiene Data'!$G$12,0,10*ROW('Hygiene Data'!G38))="","",OFFSET('Hygiene Data'!$G$12,0,10*ROW('Hygiene Data'!G38)))</f>
        <v/>
      </c>
      <c r="EB44" s="33" t="str">
        <f ca="true">+IF(OFFSET('Hygiene Data'!$G$13,0,10*ROW('Hygiene Data'!G38))="","",OFFSET('Hygiene Data'!$G$13,0,10*ROW('Hygiene Data'!G38)))</f>
        <v/>
      </c>
      <c r="EC44" s="33" t="str">
        <f ca="true">+IF(OFFSET('Hygiene Data'!$G$14,0,10*ROW('Hygiene Data'!G38))="","",OFFSET('Hygiene Data'!$G$14,0,10*ROW('Hygiene Data'!G38)))</f>
        <v/>
      </c>
      <c r="ED44" s="33" t="str">
        <f ca="true">+IF(OFFSET('Hygiene Data'!$H$12,0,10*ROW('Hygiene Data'!H38))="","",OFFSET('Hygiene Data'!$H$12,0,10*ROW('Hygiene Data'!H38)))</f>
        <v/>
      </c>
      <c r="EE44" s="33" t="str">
        <f ca="true">+IF(OFFSET('Hygiene Data'!$H$13,0,10*ROW('Hygiene Data'!H38))="","",OFFSET('Hygiene Data'!$H$13,0,10*ROW('Hygiene Data'!H38)))</f>
        <v/>
      </c>
      <c r="EF44" s="33" t="str">
        <f ca="true">+IF(OFFSET('Hygiene Data'!$H$14,0,10*ROW('Hygiene Data'!H38))="","",OFFSET('Hygiene Data'!$H$14,0,10*ROW('Hygiene Data'!H38)))</f>
        <v/>
      </c>
    </row>
    <row r="45" x14ac:dyDescent="0.2">
      <c r="A45" s="56" t="str">
        <f ca="true">+IF(OFFSET('Water Data'!$B$1,0,10*ROW('Water Data'!B42))="","",OFFSET('Water Data'!$B$1,0,10*ROW('Water Data'!B42)))</f>
        <v/>
      </c>
      <c r="B45" s="56" t="str">
        <f ca="true">+IF(OFFSET('Water Data'!$A$3,0,10*ROW('Water Data'!A42))="","",OFFSET('Water Data'!$A$3,0,10*ROW('Water Data'!A42)))</f>
        <v/>
      </c>
      <c r="C45" s="56" t="str">
        <f ca="true">+IF(OFFSET('Water Data'!$C$3,0,10*ROW('Water Data'!C42))="","",OFFSET('Water Data'!$C$3,0,10*ROW('Water Data'!C42)))</f>
        <v/>
      </c>
      <c r="D45" s="244"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4"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4"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4"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4"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4"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4"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4"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4"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4"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4"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4"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4"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4"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4"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4"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4"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4"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5"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5"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5"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5"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5"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5"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5"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5"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5"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5"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5"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5"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5"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5"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5"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5"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5"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5"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5"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5"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5"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5"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5"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5"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5"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5"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5"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5"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5"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5"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6"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6"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6"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6"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6"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6"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6"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6"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6"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6"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6"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6"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6"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6"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6"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6"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6"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6"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3" t="str">
        <f ca="true">+IF(OFFSET('Water Data'!$C$28,0,10*ROW('Water Data'!C39))="","",OFFSET('Water Data'!$C$28,0,10*ROW('Water Data'!C39)))</f>
        <v/>
      </c>
      <c r="BT45" s="33" t="str">
        <f ca="true">+IF(OFFSET('Water Data'!$C$29,0,10*ROW('Water Data'!C39))="","",OFFSET('Water Data'!$C$29,0,10*ROW('Water Data'!C39)))</f>
        <v/>
      </c>
      <c r="BU45" s="33" t="str">
        <f ca="true">+IF(OFFSET('Water Data'!$C$30,0,10*ROW('Water Data'!C39))="","",OFFSET('Water Data'!$C$30,0,10*ROW('Water Data'!C39)))</f>
        <v/>
      </c>
      <c r="BV45" s="33" t="str">
        <f ca="true">+IF(OFFSET('Water Data'!$D$28,0,10*ROW('Water Data'!D39))="","",OFFSET('Water Data'!$D$28,0,10*ROW('Water Data'!D39)))</f>
        <v/>
      </c>
      <c r="BW45" s="33" t="str">
        <f ca="true">+IF(OFFSET('Water Data'!$D$29,0,10*ROW('Water Data'!D39))="","",OFFSET('Water Data'!$D$29,0,10*ROW('Water Data'!D39)))</f>
        <v/>
      </c>
      <c r="BX45" s="33" t="str">
        <f ca="true">+IF(OFFSET('Water Data'!$D$30,0,10*ROW('Water Data'!D39))="","",OFFSET('Water Data'!$D$30,0,10*ROW('Water Data'!D39)))</f>
        <v/>
      </c>
      <c r="BY45" s="33" t="str">
        <f ca="true">+IF(OFFSET('Water Data'!$E$28,0,10*ROW('Water Data'!E39))="","",OFFSET('Water Data'!$E$28,0,10*ROW('Water Data'!E39)))</f>
        <v/>
      </c>
      <c r="BZ45" s="33" t="str">
        <f ca="true">+IF(OFFSET('Water Data'!$E$29,0,10*ROW('Water Data'!E39))="","",OFFSET('Water Data'!$E$29,0,10*ROW('Water Data'!E39)))</f>
        <v/>
      </c>
      <c r="CA45" s="33" t="str">
        <f ca="true">+IF(OFFSET('Water Data'!$E$30,0,10*ROW('Water Data'!E39))="","",OFFSET('Water Data'!$E$30,0,10*ROW('Water Data'!E39)))</f>
        <v/>
      </c>
      <c r="CB45" s="33" t="str">
        <f ca="true">+IF(OFFSET('Water Data'!$F$28,0,10*ROW('Water Data'!F39))="","",OFFSET('Water Data'!$F$28,0,10*ROW('Water Data'!F39)))</f>
        <v/>
      </c>
      <c r="CC45" s="33" t="str">
        <f ca="true">+IF(OFFSET('Water Data'!$F$29,0,10*ROW('Water Data'!F39))="","",OFFSET('Water Data'!$F$29,0,10*ROW('Water Data'!F39)))</f>
        <v/>
      </c>
      <c r="CD45" s="33" t="str">
        <f ca="true">+IF(OFFSET('Water Data'!$F$30,0,10*ROW('Water Data'!F39))="","",OFFSET('Water Data'!$F$30,0,10*ROW('Water Data'!F39)))</f>
        <v/>
      </c>
      <c r="CE45" s="33" t="str">
        <f ca="true">+IF(OFFSET('Water Data'!$G$28,0,10*ROW('Water Data'!G39))="","",OFFSET('Water Data'!$G$28,0,10*ROW('Water Data'!G39)))</f>
        <v/>
      </c>
      <c r="CF45" s="33" t="str">
        <f ca="true">+IF(OFFSET('Water Data'!$G$29,0,10*ROW('Water Data'!G39))="","",OFFSET('Water Data'!$G$29,0,10*ROW('Water Data'!G39)))</f>
        <v/>
      </c>
      <c r="CG45" s="33" t="str">
        <f ca="true">+IF(OFFSET('Water Data'!$G$30,0,10*ROW('Water Data'!G39))="","",OFFSET('Water Data'!$G$30,0,10*ROW('Water Data'!G39)))</f>
        <v/>
      </c>
      <c r="CH45" s="33" t="str">
        <f ca="true">+IF(OFFSET('Water Data'!$H$28,0,10*ROW('Water Data'!H39))="","",OFFSET('Water Data'!$H$28,0,10*ROW('Water Data'!H39)))</f>
        <v/>
      </c>
      <c r="CI45" s="33" t="str">
        <f ca="true">+IF(OFFSET('Water Data'!$H$29,0,10*ROW('Water Data'!H39))="","",OFFSET('Water Data'!$H$29,0,10*ROW('Water Data'!H39)))</f>
        <v/>
      </c>
      <c r="CJ45" s="33" t="str">
        <f ca="true">+IF(OFFSET('Water Data'!$H$30,0,10*ROW('Water Data'!H39))="","",OFFSET('Water Data'!$H$30,0,10*ROW('Water Data'!H39)))</f>
        <v/>
      </c>
      <c r="CK45" s="33" t="str">
        <f ca="true">+IF(OFFSET('Sanitation Data'!$C$29,0,10*ROW('Sanitation Data'!C39))="","",OFFSET('Sanitation Data'!$C$29,0,10*ROW('Sanitation Data'!C39)))</f>
        <v/>
      </c>
      <c r="CL45" s="33" t="str">
        <f ca="true">+IF(OFFSET('Sanitation Data'!$C$30,0,10*ROW('Sanitation Data'!C39))="","",OFFSET('Sanitation Data'!$C$30,0,10*ROW('Sanitation Data'!C39)))</f>
        <v/>
      </c>
      <c r="CM45" s="33" t="str">
        <f ca="true">+IF(OFFSET('Sanitation Data'!$C$31,0,10*ROW('Sanitation Data'!C39))="","",OFFSET('Sanitation Data'!$C$31,0,10*ROW('Sanitation Data'!C39)))</f>
        <v/>
      </c>
      <c r="CN45" s="33" t="str">
        <f ca="true">+IF(OFFSET('Sanitation Data'!$C$32,0,10*ROW('Sanitation Data'!C39))="","",OFFSET('Sanitation Data'!$C$32,0,10*ROW('Sanitation Data'!C39)))</f>
        <v/>
      </c>
      <c r="CO45" s="33" t="str">
        <f ca="true">+IF(OFFSET('Sanitation Data'!$C$33,0,10*ROW('Sanitation Data'!C39))="","",OFFSET('Sanitation Data'!$C$33,0,10*ROW('Sanitation Data'!C39)))</f>
        <v/>
      </c>
      <c r="CP45" s="33" t="str">
        <f ca="true">+IF(OFFSET('Sanitation Data'!$D$29,0,10*ROW('Sanitation Data'!D39))="","",OFFSET('Sanitation Data'!$D$29,0,10*ROW('Sanitation Data'!D39)))</f>
        <v/>
      </c>
      <c r="CQ45" s="33" t="str">
        <f ca="true">+IF(OFFSET('Sanitation Data'!$D$30,0,10*ROW('Sanitation Data'!D39))="","",OFFSET('Sanitation Data'!$D$30,0,10*ROW('Sanitation Data'!D39)))</f>
        <v/>
      </c>
      <c r="CR45" s="33" t="str">
        <f ca="true">+IF(OFFSET('Sanitation Data'!$D$31,0,10*ROW('Sanitation Data'!D39))="","",OFFSET('Sanitation Data'!$D$31,0,10*ROW('Sanitation Data'!D39)))</f>
        <v/>
      </c>
      <c r="CS45" s="33" t="str">
        <f ca="true">+IF(OFFSET('Sanitation Data'!$D$32,0,10*ROW('Sanitation Data'!D39))="","",OFFSET('Sanitation Data'!$D$32,0,10*ROW('Sanitation Data'!D39)))</f>
        <v/>
      </c>
      <c r="CT45" s="33" t="str">
        <f ca="true">+IF(OFFSET('Sanitation Data'!$D$33,0,10*ROW('Sanitation Data'!D39))="","",OFFSET('Sanitation Data'!$D$33,0,10*ROW('Sanitation Data'!D39)))</f>
        <v/>
      </c>
      <c r="CU45" s="33" t="str">
        <f ca="true">+IF(OFFSET('Sanitation Data'!$E$29,0,10*ROW('Sanitation Data'!E39))="","",OFFSET('Sanitation Data'!$E$29,0,10*ROW('Sanitation Data'!E39)))</f>
        <v/>
      </c>
      <c r="CV45" s="33" t="str">
        <f ca="true">+IF(OFFSET('Sanitation Data'!$E$30,0,10*ROW('Sanitation Data'!E39))="","",OFFSET('Sanitation Data'!$E$30,0,10*ROW('Sanitation Data'!E39)))</f>
        <v/>
      </c>
      <c r="CW45" s="33" t="str">
        <f ca="true">+IF(OFFSET('Sanitation Data'!$E$31,0,10*ROW('Sanitation Data'!E39))="","",OFFSET('Sanitation Data'!$E$31,0,10*ROW('Sanitation Data'!E39)))</f>
        <v/>
      </c>
      <c r="CX45" s="33" t="str">
        <f ca="true">+IF(OFFSET('Sanitation Data'!$E$32,0,10*ROW('Sanitation Data'!E39))="","",OFFSET('Sanitation Data'!$E$32,0,10*ROW('Sanitation Data'!E39)))</f>
        <v/>
      </c>
      <c r="CY45" s="33" t="str">
        <f ca="true">+IF(OFFSET('Sanitation Data'!$E$33,0,10*ROW('Sanitation Data'!E39))="","",OFFSET('Sanitation Data'!$E$33,0,10*ROW('Sanitation Data'!E39)))</f>
        <v/>
      </c>
      <c r="CZ45" s="33" t="str">
        <f ca="true">+IF(OFFSET('Sanitation Data'!$F$29,0,10*ROW('Sanitation Data'!F39))="","",OFFSET('Sanitation Data'!$F$29,0,10*ROW('Sanitation Data'!F39)))</f>
        <v/>
      </c>
      <c r="DA45" s="33" t="str">
        <f ca="true">+IF(OFFSET('Sanitation Data'!$F$30,0,10*ROW('Sanitation Data'!F39))="","",OFFSET('Sanitation Data'!$F$30,0,10*ROW('Sanitation Data'!F39)))</f>
        <v/>
      </c>
      <c r="DB45" s="33" t="str">
        <f ca="true">+IF(OFFSET('Sanitation Data'!$F$31,0,10*ROW('Sanitation Data'!F39))="","",OFFSET('Sanitation Data'!$F$31,0,10*ROW('Sanitation Data'!F39)))</f>
        <v/>
      </c>
      <c r="DC45" s="33" t="str">
        <f ca="true">+IF(OFFSET('Sanitation Data'!$F$32,0,10*ROW('Sanitation Data'!F39))="","",OFFSET('Sanitation Data'!$F$32,0,10*ROW('Sanitation Data'!F39)))</f>
        <v/>
      </c>
      <c r="DD45" s="33" t="str">
        <f ca="true">+IF(OFFSET('Sanitation Data'!$F$33,0,10*ROW('Sanitation Data'!F39))="","",OFFSET('Sanitation Data'!$F$33,0,10*ROW('Sanitation Data'!F39)))</f>
        <v/>
      </c>
      <c r="DE45" s="33" t="str">
        <f ca="true">+IF(OFFSET('Sanitation Data'!$G$29,0,10*ROW('Sanitation Data'!G39))="","",OFFSET('Sanitation Data'!$G$29,0,10*ROW('Sanitation Data'!G39)))</f>
        <v/>
      </c>
      <c r="DF45" s="33" t="str">
        <f ca="true">+IF(OFFSET('Sanitation Data'!$G$30,0,10*ROW('Sanitation Data'!G39))="","",OFFSET('Sanitation Data'!$G$30,0,10*ROW('Sanitation Data'!G39)))</f>
        <v/>
      </c>
      <c r="DG45" s="33" t="str">
        <f ca="true">+IF(OFFSET('Sanitation Data'!$G$31,0,10*ROW('Sanitation Data'!G39))="","",OFFSET('Sanitation Data'!$G$31,0,10*ROW('Sanitation Data'!G39)))</f>
        <v/>
      </c>
      <c r="DH45" s="33" t="str">
        <f ca="true">+IF(OFFSET('Sanitation Data'!$G$32,0,10*ROW('Sanitation Data'!G39))="","",OFFSET('Sanitation Data'!$G$32,0,10*ROW('Sanitation Data'!G39)))</f>
        <v/>
      </c>
      <c r="DI45" s="33" t="str">
        <f ca="true">+IF(OFFSET('Sanitation Data'!$G$33,0,10*ROW('Sanitation Data'!G39))="","",OFFSET('Sanitation Data'!$G$33,0,10*ROW('Sanitation Data'!G39)))</f>
        <v/>
      </c>
      <c r="DJ45" s="33" t="str">
        <f ca="true">+IF(OFFSET('Sanitation Data'!$H$29,0,10*ROW('Sanitation Data'!H39))="","",OFFSET('Sanitation Data'!$H$29,0,10*ROW('Sanitation Data'!H39)))</f>
        <v/>
      </c>
      <c r="DK45" s="33" t="str">
        <f ca="true">+IF(OFFSET('Sanitation Data'!$H$30,0,10*ROW('Sanitation Data'!H39))="","",OFFSET('Sanitation Data'!$H$30,0,10*ROW('Sanitation Data'!H39)))</f>
        <v/>
      </c>
      <c r="DL45" s="33" t="str">
        <f ca="true">+IF(OFFSET('Sanitation Data'!$H$31,0,10*ROW('Sanitation Data'!H39))="","",OFFSET('Sanitation Data'!$H$31,0,10*ROW('Sanitation Data'!H39)))</f>
        <v/>
      </c>
      <c r="DM45" s="33" t="str">
        <f ca="true">+IF(OFFSET('Sanitation Data'!$H$32,0,10*ROW('Sanitation Data'!H39))="","",OFFSET('Sanitation Data'!$H$32,0,10*ROW('Sanitation Data'!H39)))</f>
        <v/>
      </c>
      <c r="DN45" s="33" t="str">
        <f ca="true">+IF(OFFSET('Sanitation Data'!$H$33,0,10*ROW('Sanitation Data'!H39))="","",OFFSET('Sanitation Data'!$H$33,0,10*ROW('Sanitation Data'!H39)))</f>
        <v/>
      </c>
      <c r="DO45" s="33" t="str">
        <f ca="true">+IF(OFFSET('Hygiene Data'!$C$12,0,10*ROW('Hygiene Data'!C39))="","",OFFSET('Hygiene Data'!$C$12,0,10*ROW('Hygiene Data'!C39)))</f>
        <v/>
      </c>
      <c r="DP45" s="33" t="str">
        <f ca="true">+IF(OFFSET('Hygiene Data'!$C$13,0,10*ROW('Hygiene Data'!C39))="","",OFFSET('Hygiene Data'!$C$13,0,10*ROW('Hygiene Data'!C39)))</f>
        <v/>
      </c>
      <c r="DQ45" s="33" t="str">
        <f ca="true">+IF(OFFSET('Hygiene Data'!$C$14,0,10*ROW('Hygiene Data'!C39))="","",OFFSET('Hygiene Data'!$C$14,0,10*ROW('Hygiene Data'!C39)))</f>
        <v/>
      </c>
      <c r="DR45" s="33" t="str">
        <f ca="true">+IF(OFFSET('Hygiene Data'!$D$12,0,10*ROW('Hygiene Data'!D39))="","",OFFSET('Hygiene Data'!$D$12,0,10*ROW('Hygiene Data'!D39)))</f>
        <v/>
      </c>
      <c r="DS45" s="33" t="str">
        <f ca="true">+IF(OFFSET('Hygiene Data'!$D$13,0,10*ROW('Hygiene Data'!D39))="","",OFFSET('Hygiene Data'!$D$13,0,10*ROW('Hygiene Data'!D39)))</f>
        <v/>
      </c>
      <c r="DT45" s="33" t="str">
        <f ca="true">+IF(OFFSET('Hygiene Data'!$D$14,0,10*ROW('Hygiene Data'!D39))="","",OFFSET('Hygiene Data'!$D$14,0,10*ROW('Hygiene Data'!D39)))</f>
        <v/>
      </c>
      <c r="DU45" s="33" t="str">
        <f ca="true">+IF(OFFSET('Hygiene Data'!$E$12,0,10*ROW('Hygiene Data'!E39))="","",OFFSET('Hygiene Data'!$E$12,0,10*ROW('Hygiene Data'!E39)))</f>
        <v/>
      </c>
      <c r="DV45" s="33" t="str">
        <f ca="true">+IF(OFFSET('Hygiene Data'!$E$13,0,10*ROW('Hygiene Data'!E39))="","",OFFSET('Hygiene Data'!$E$13,0,10*ROW('Hygiene Data'!E39)))</f>
        <v/>
      </c>
      <c r="DW45" s="33" t="str">
        <f ca="true">+IF(OFFSET('Hygiene Data'!$E$14,0,10*ROW('Hygiene Data'!E39))="","",OFFSET('Hygiene Data'!$E$14,0,10*ROW('Hygiene Data'!E39)))</f>
        <v/>
      </c>
      <c r="DX45" s="33" t="str">
        <f ca="true">+IF(OFFSET('Hygiene Data'!$F$12,0,10*ROW('Hygiene Data'!F39))="","",OFFSET('Hygiene Data'!$F$12,0,10*ROW('Hygiene Data'!F39)))</f>
        <v/>
      </c>
      <c r="DY45" s="33" t="str">
        <f ca="true">+IF(OFFSET('Hygiene Data'!$F$13,0,10*ROW('Hygiene Data'!F39))="","",OFFSET('Hygiene Data'!$F$13,0,10*ROW('Hygiene Data'!F39)))</f>
        <v/>
      </c>
      <c r="DZ45" s="33" t="str">
        <f ca="true">+IF(OFFSET('Hygiene Data'!$F$14,0,10*ROW('Hygiene Data'!F39))="","",OFFSET('Hygiene Data'!$F$14,0,10*ROW('Hygiene Data'!F39)))</f>
        <v/>
      </c>
      <c r="EA45" s="33" t="str">
        <f ca="true">+IF(OFFSET('Hygiene Data'!$G$12,0,10*ROW('Hygiene Data'!G39))="","",OFFSET('Hygiene Data'!$G$12,0,10*ROW('Hygiene Data'!G39)))</f>
        <v/>
      </c>
      <c r="EB45" s="33" t="str">
        <f ca="true">+IF(OFFSET('Hygiene Data'!$G$13,0,10*ROW('Hygiene Data'!G39))="","",OFFSET('Hygiene Data'!$G$13,0,10*ROW('Hygiene Data'!G39)))</f>
        <v/>
      </c>
      <c r="EC45" s="33" t="str">
        <f ca="true">+IF(OFFSET('Hygiene Data'!$G$14,0,10*ROW('Hygiene Data'!G39))="","",OFFSET('Hygiene Data'!$G$14,0,10*ROW('Hygiene Data'!G39)))</f>
        <v/>
      </c>
      <c r="ED45" s="33" t="str">
        <f ca="true">+IF(OFFSET('Hygiene Data'!$H$12,0,10*ROW('Hygiene Data'!H39))="","",OFFSET('Hygiene Data'!$H$12,0,10*ROW('Hygiene Data'!H39)))</f>
        <v/>
      </c>
      <c r="EE45" s="33" t="str">
        <f ca="true">+IF(OFFSET('Hygiene Data'!$H$13,0,10*ROW('Hygiene Data'!H39))="","",OFFSET('Hygiene Data'!$H$13,0,10*ROW('Hygiene Data'!H39)))</f>
        <v/>
      </c>
      <c r="EF45" s="33" t="str">
        <f ca="true">+IF(OFFSET('Hygiene Data'!$H$14,0,10*ROW('Hygiene Data'!H39))="","",OFFSET('Hygiene Data'!$H$14,0,10*ROW('Hygiene Data'!H39)))</f>
        <v/>
      </c>
    </row>
    <row r="46" x14ac:dyDescent="0.2">
      <c r="A46" s="56" t="str">
        <f ca="true">+IF(OFFSET('Water Data'!$B$1,0,10*ROW('Water Data'!B43))="","",OFFSET('Water Data'!$B$1,0,10*ROW('Water Data'!B43)))</f>
        <v/>
      </c>
      <c r="B46" s="56" t="str">
        <f ca="true">+IF(OFFSET('Water Data'!$A$3,0,10*ROW('Water Data'!A43))="","",OFFSET('Water Data'!$A$3,0,10*ROW('Water Data'!A43)))</f>
        <v/>
      </c>
      <c r="C46" s="56" t="str">
        <f ca="true">+IF(OFFSET('Water Data'!$C$3,0,10*ROW('Water Data'!C43))="","",OFFSET('Water Data'!$C$3,0,10*ROW('Water Data'!C43)))</f>
        <v/>
      </c>
      <c r="D46" s="244"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4"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4"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4"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4"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4"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4"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4"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4"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4"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4"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4"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4"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4"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4"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4"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4"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4"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5"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5"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5"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5"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5"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5"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5"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5"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5"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5"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5"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5"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5"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5"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5"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5"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5"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5"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5"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5"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5"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5"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5"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5"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5"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5"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5"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5"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5"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5"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6"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6"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6"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6"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6"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6"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6"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6"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6"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6"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6"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6"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6"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6"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6"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6"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6"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6"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3" t="str">
        <f ca="true">+IF(OFFSET('Water Data'!$C$28,0,10*ROW('Water Data'!C40))="","",OFFSET('Water Data'!$C$28,0,10*ROW('Water Data'!C40)))</f>
        <v/>
      </c>
      <c r="BT46" s="33" t="str">
        <f ca="true">+IF(OFFSET('Water Data'!$C$29,0,10*ROW('Water Data'!C40))="","",OFFSET('Water Data'!$C$29,0,10*ROW('Water Data'!C40)))</f>
        <v/>
      </c>
      <c r="BU46" s="33" t="str">
        <f ca="true">+IF(OFFSET('Water Data'!$C$30,0,10*ROW('Water Data'!C40))="","",OFFSET('Water Data'!$C$30,0,10*ROW('Water Data'!C40)))</f>
        <v/>
      </c>
      <c r="BV46" s="33" t="str">
        <f ca="true">+IF(OFFSET('Water Data'!$D$28,0,10*ROW('Water Data'!D40))="","",OFFSET('Water Data'!$D$28,0,10*ROW('Water Data'!D40)))</f>
        <v/>
      </c>
      <c r="BW46" s="33" t="str">
        <f ca="true">+IF(OFFSET('Water Data'!$D$29,0,10*ROW('Water Data'!D40))="","",OFFSET('Water Data'!$D$29,0,10*ROW('Water Data'!D40)))</f>
        <v/>
      </c>
      <c r="BX46" s="33" t="str">
        <f ca="true">+IF(OFFSET('Water Data'!$D$30,0,10*ROW('Water Data'!D40))="","",OFFSET('Water Data'!$D$30,0,10*ROW('Water Data'!D40)))</f>
        <v/>
      </c>
      <c r="BY46" s="33" t="str">
        <f ca="true">+IF(OFFSET('Water Data'!$E$28,0,10*ROW('Water Data'!E40))="","",OFFSET('Water Data'!$E$28,0,10*ROW('Water Data'!E40)))</f>
        <v/>
      </c>
      <c r="BZ46" s="33" t="str">
        <f ca="true">+IF(OFFSET('Water Data'!$E$29,0,10*ROW('Water Data'!E40))="","",OFFSET('Water Data'!$E$29,0,10*ROW('Water Data'!E40)))</f>
        <v/>
      </c>
      <c r="CA46" s="33" t="str">
        <f ca="true">+IF(OFFSET('Water Data'!$E$30,0,10*ROW('Water Data'!E40))="","",OFFSET('Water Data'!$E$30,0,10*ROW('Water Data'!E40)))</f>
        <v/>
      </c>
      <c r="CB46" s="33" t="str">
        <f ca="true">+IF(OFFSET('Water Data'!$F$28,0,10*ROW('Water Data'!F40))="","",OFFSET('Water Data'!$F$28,0,10*ROW('Water Data'!F40)))</f>
        <v/>
      </c>
      <c r="CC46" s="33" t="str">
        <f ca="true">+IF(OFFSET('Water Data'!$F$29,0,10*ROW('Water Data'!F40))="","",OFFSET('Water Data'!$F$29,0,10*ROW('Water Data'!F40)))</f>
        <v/>
      </c>
      <c r="CD46" s="33" t="str">
        <f ca="true">+IF(OFFSET('Water Data'!$F$30,0,10*ROW('Water Data'!F40))="","",OFFSET('Water Data'!$F$30,0,10*ROW('Water Data'!F40)))</f>
        <v/>
      </c>
      <c r="CE46" s="33" t="str">
        <f ca="true">+IF(OFFSET('Water Data'!$G$28,0,10*ROW('Water Data'!G40))="","",OFFSET('Water Data'!$G$28,0,10*ROW('Water Data'!G40)))</f>
        <v/>
      </c>
      <c r="CF46" s="33" t="str">
        <f ca="true">+IF(OFFSET('Water Data'!$G$29,0,10*ROW('Water Data'!G40))="","",OFFSET('Water Data'!$G$29,0,10*ROW('Water Data'!G40)))</f>
        <v/>
      </c>
      <c r="CG46" s="33" t="str">
        <f ca="true">+IF(OFFSET('Water Data'!$G$30,0,10*ROW('Water Data'!G40))="","",OFFSET('Water Data'!$G$30,0,10*ROW('Water Data'!G40)))</f>
        <v/>
      </c>
      <c r="CH46" s="33" t="str">
        <f ca="true">+IF(OFFSET('Water Data'!$H$28,0,10*ROW('Water Data'!H40))="","",OFFSET('Water Data'!$H$28,0,10*ROW('Water Data'!H40)))</f>
        <v/>
      </c>
      <c r="CI46" s="33" t="str">
        <f ca="true">+IF(OFFSET('Water Data'!$H$29,0,10*ROW('Water Data'!H40))="","",OFFSET('Water Data'!$H$29,0,10*ROW('Water Data'!H40)))</f>
        <v/>
      </c>
      <c r="CJ46" s="33" t="str">
        <f ca="true">+IF(OFFSET('Water Data'!$H$30,0,10*ROW('Water Data'!H40))="","",OFFSET('Water Data'!$H$30,0,10*ROW('Water Data'!H40)))</f>
        <v/>
      </c>
      <c r="CK46" s="33" t="str">
        <f ca="true">+IF(OFFSET('Sanitation Data'!$C$29,0,10*ROW('Sanitation Data'!C40))="","",OFFSET('Sanitation Data'!$C$29,0,10*ROW('Sanitation Data'!C40)))</f>
        <v/>
      </c>
      <c r="CL46" s="33" t="str">
        <f ca="true">+IF(OFFSET('Sanitation Data'!$C$30,0,10*ROW('Sanitation Data'!C40))="","",OFFSET('Sanitation Data'!$C$30,0,10*ROW('Sanitation Data'!C40)))</f>
        <v/>
      </c>
      <c r="CM46" s="33" t="str">
        <f ca="true">+IF(OFFSET('Sanitation Data'!$C$31,0,10*ROW('Sanitation Data'!C40))="","",OFFSET('Sanitation Data'!$C$31,0,10*ROW('Sanitation Data'!C40)))</f>
        <v/>
      </c>
      <c r="CN46" s="33" t="str">
        <f ca="true">+IF(OFFSET('Sanitation Data'!$C$32,0,10*ROW('Sanitation Data'!C40))="","",OFFSET('Sanitation Data'!$C$32,0,10*ROW('Sanitation Data'!C40)))</f>
        <v/>
      </c>
      <c r="CO46" s="33" t="str">
        <f ca="true">+IF(OFFSET('Sanitation Data'!$C$33,0,10*ROW('Sanitation Data'!C40))="","",OFFSET('Sanitation Data'!$C$33,0,10*ROW('Sanitation Data'!C40)))</f>
        <v/>
      </c>
      <c r="CP46" s="33" t="str">
        <f ca="true">+IF(OFFSET('Sanitation Data'!$D$29,0,10*ROW('Sanitation Data'!D40))="","",OFFSET('Sanitation Data'!$D$29,0,10*ROW('Sanitation Data'!D40)))</f>
        <v/>
      </c>
      <c r="CQ46" s="33" t="str">
        <f ca="true">+IF(OFFSET('Sanitation Data'!$D$30,0,10*ROW('Sanitation Data'!D40))="","",OFFSET('Sanitation Data'!$D$30,0,10*ROW('Sanitation Data'!D40)))</f>
        <v/>
      </c>
      <c r="CR46" s="33" t="str">
        <f ca="true">+IF(OFFSET('Sanitation Data'!$D$31,0,10*ROW('Sanitation Data'!D40))="","",OFFSET('Sanitation Data'!$D$31,0,10*ROW('Sanitation Data'!D40)))</f>
        <v/>
      </c>
      <c r="CS46" s="33" t="str">
        <f ca="true">+IF(OFFSET('Sanitation Data'!$D$32,0,10*ROW('Sanitation Data'!D40))="","",OFFSET('Sanitation Data'!$D$32,0,10*ROW('Sanitation Data'!D40)))</f>
        <v/>
      </c>
      <c r="CT46" s="33" t="str">
        <f ca="true">+IF(OFFSET('Sanitation Data'!$D$33,0,10*ROW('Sanitation Data'!D40))="","",OFFSET('Sanitation Data'!$D$33,0,10*ROW('Sanitation Data'!D40)))</f>
        <v/>
      </c>
      <c r="CU46" s="33" t="str">
        <f ca="true">+IF(OFFSET('Sanitation Data'!$E$29,0,10*ROW('Sanitation Data'!E40))="","",OFFSET('Sanitation Data'!$E$29,0,10*ROW('Sanitation Data'!E40)))</f>
        <v/>
      </c>
      <c r="CV46" s="33" t="str">
        <f ca="true">+IF(OFFSET('Sanitation Data'!$E$30,0,10*ROW('Sanitation Data'!E40))="","",OFFSET('Sanitation Data'!$E$30,0,10*ROW('Sanitation Data'!E40)))</f>
        <v/>
      </c>
      <c r="CW46" s="33" t="str">
        <f ca="true">+IF(OFFSET('Sanitation Data'!$E$31,0,10*ROW('Sanitation Data'!E40))="","",OFFSET('Sanitation Data'!$E$31,0,10*ROW('Sanitation Data'!E40)))</f>
        <v/>
      </c>
      <c r="CX46" s="33" t="str">
        <f ca="true">+IF(OFFSET('Sanitation Data'!$E$32,0,10*ROW('Sanitation Data'!E40))="","",OFFSET('Sanitation Data'!$E$32,0,10*ROW('Sanitation Data'!E40)))</f>
        <v/>
      </c>
      <c r="CY46" s="33" t="str">
        <f ca="true">+IF(OFFSET('Sanitation Data'!$E$33,0,10*ROW('Sanitation Data'!E40))="","",OFFSET('Sanitation Data'!$E$33,0,10*ROW('Sanitation Data'!E40)))</f>
        <v/>
      </c>
      <c r="CZ46" s="33" t="str">
        <f ca="true">+IF(OFFSET('Sanitation Data'!$F$29,0,10*ROW('Sanitation Data'!F40))="","",OFFSET('Sanitation Data'!$F$29,0,10*ROW('Sanitation Data'!F40)))</f>
        <v/>
      </c>
      <c r="DA46" s="33" t="str">
        <f ca="true">+IF(OFFSET('Sanitation Data'!$F$30,0,10*ROW('Sanitation Data'!F40))="","",OFFSET('Sanitation Data'!$F$30,0,10*ROW('Sanitation Data'!F40)))</f>
        <v/>
      </c>
      <c r="DB46" s="33" t="str">
        <f ca="true">+IF(OFFSET('Sanitation Data'!$F$31,0,10*ROW('Sanitation Data'!F40))="","",OFFSET('Sanitation Data'!$F$31,0,10*ROW('Sanitation Data'!F40)))</f>
        <v/>
      </c>
      <c r="DC46" s="33" t="str">
        <f ca="true">+IF(OFFSET('Sanitation Data'!$F$32,0,10*ROW('Sanitation Data'!F40))="","",OFFSET('Sanitation Data'!$F$32,0,10*ROW('Sanitation Data'!F40)))</f>
        <v/>
      </c>
      <c r="DD46" s="33" t="str">
        <f ca="true">+IF(OFFSET('Sanitation Data'!$F$33,0,10*ROW('Sanitation Data'!F40))="","",OFFSET('Sanitation Data'!$F$33,0,10*ROW('Sanitation Data'!F40)))</f>
        <v/>
      </c>
      <c r="DE46" s="33" t="str">
        <f ca="true">+IF(OFFSET('Sanitation Data'!$G$29,0,10*ROW('Sanitation Data'!G40))="","",OFFSET('Sanitation Data'!$G$29,0,10*ROW('Sanitation Data'!G40)))</f>
        <v/>
      </c>
      <c r="DF46" s="33" t="str">
        <f ca="true">+IF(OFFSET('Sanitation Data'!$G$30,0,10*ROW('Sanitation Data'!G40))="","",OFFSET('Sanitation Data'!$G$30,0,10*ROW('Sanitation Data'!G40)))</f>
        <v/>
      </c>
      <c r="DG46" s="33" t="str">
        <f ca="true">+IF(OFFSET('Sanitation Data'!$G$31,0,10*ROW('Sanitation Data'!G40))="","",OFFSET('Sanitation Data'!$G$31,0,10*ROW('Sanitation Data'!G40)))</f>
        <v/>
      </c>
      <c r="DH46" s="33" t="str">
        <f ca="true">+IF(OFFSET('Sanitation Data'!$G$32,0,10*ROW('Sanitation Data'!G40))="","",OFFSET('Sanitation Data'!$G$32,0,10*ROW('Sanitation Data'!G40)))</f>
        <v/>
      </c>
      <c r="DI46" s="33" t="str">
        <f ca="true">+IF(OFFSET('Sanitation Data'!$G$33,0,10*ROW('Sanitation Data'!G40))="","",OFFSET('Sanitation Data'!$G$33,0,10*ROW('Sanitation Data'!G40)))</f>
        <v/>
      </c>
      <c r="DJ46" s="33" t="str">
        <f ca="true">+IF(OFFSET('Sanitation Data'!$H$29,0,10*ROW('Sanitation Data'!H40))="","",OFFSET('Sanitation Data'!$H$29,0,10*ROW('Sanitation Data'!H40)))</f>
        <v/>
      </c>
      <c r="DK46" s="33" t="str">
        <f ca="true">+IF(OFFSET('Sanitation Data'!$H$30,0,10*ROW('Sanitation Data'!H40))="","",OFFSET('Sanitation Data'!$H$30,0,10*ROW('Sanitation Data'!H40)))</f>
        <v/>
      </c>
      <c r="DL46" s="33" t="str">
        <f ca="true">+IF(OFFSET('Sanitation Data'!$H$31,0,10*ROW('Sanitation Data'!H40))="","",OFFSET('Sanitation Data'!$H$31,0,10*ROW('Sanitation Data'!H40)))</f>
        <v/>
      </c>
      <c r="DM46" s="33" t="str">
        <f ca="true">+IF(OFFSET('Sanitation Data'!$H$32,0,10*ROW('Sanitation Data'!H40))="","",OFFSET('Sanitation Data'!$H$32,0,10*ROW('Sanitation Data'!H40)))</f>
        <v/>
      </c>
      <c r="DN46" s="33" t="str">
        <f ca="true">+IF(OFFSET('Sanitation Data'!$H$33,0,10*ROW('Sanitation Data'!H40))="","",OFFSET('Sanitation Data'!$H$33,0,10*ROW('Sanitation Data'!H40)))</f>
        <v/>
      </c>
      <c r="DO46" s="33" t="str">
        <f ca="true">+IF(OFFSET('Hygiene Data'!$C$12,0,10*ROW('Hygiene Data'!C40))="","",OFFSET('Hygiene Data'!$C$12,0,10*ROW('Hygiene Data'!C40)))</f>
        <v/>
      </c>
      <c r="DP46" s="33" t="str">
        <f ca="true">+IF(OFFSET('Hygiene Data'!$C$13,0,10*ROW('Hygiene Data'!C40))="","",OFFSET('Hygiene Data'!$C$13,0,10*ROW('Hygiene Data'!C40)))</f>
        <v/>
      </c>
      <c r="DQ46" s="33" t="str">
        <f ca="true">+IF(OFFSET('Hygiene Data'!$C$14,0,10*ROW('Hygiene Data'!C40))="","",OFFSET('Hygiene Data'!$C$14,0,10*ROW('Hygiene Data'!C40)))</f>
        <v/>
      </c>
      <c r="DR46" s="33" t="str">
        <f ca="true">+IF(OFFSET('Hygiene Data'!$D$12,0,10*ROW('Hygiene Data'!D40))="","",OFFSET('Hygiene Data'!$D$12,0,10*ROW('Hygiene Data'!D40)))</f>
        <v/>
      </c>
      <c r="DS46" s="33" t="str">
        <f ca="true">+IF(OFFSET('Hygiene Data'!$D$13,0,10*ROW('Hygiene Data'!D40))="","",OFFSET('Hygiene Data'!$D$13,0,10*ROW('Hygiene Data'!D40)))</f>
        <v/>
      </c>
      <c r="DT46" s="33" t="str">
        <f ca="true">+IF(OFFSET('Hygiene Data'!$D$14,0,10*ROW('Hygiene Data'!D40))="","",OFFSET('Hygiene Data'!$D$14,0,10*ROW('Hygiene Data'!D40)))</f>
        <v/>
      </c>
      <c r="DU46" s="33" t="str">
        <f ca="true">+IF(OFFSET('Hygiene Data'!$E$12,0,10*ROW('Hygiene Data'!E40))="","",OFFSET('Hygiene Data'!$E$12,0,10*ROW('Hygiene Data'!E40)))</f>
        <v/>
      </c>
      <c r="DV46" s="33" t="str">
        <f ca="true">+IF(OFFSET('Hygiene Data'!$E$13,0,10*ROW('Hygiene Data'!E40))="","",OFFSET('Hygiene Data'!$E$13,0,10*ROW('Hygiene Data'!E40)))</f>
        <v/>
      </c>
      <c r="DW46" s="33" t="str">
        <f ca="true">+IF(OFFSET('Hygiene Data'!$E$14,0,10*ROW('Hygiene Data'!E40))="","",OFFSET('Hygiene Data'!$E$14,0,10*ROW('Hygiene Data'!E40)))</f>
        <v/>
      </c>
      <c r="DX46" s="33" t="str">
        <f ca="true">+IF(OFFSET('Hygiene Data'!$F$12,0,10*ROW('Hygiene Data'!F40))="","",OFFSET('Hygiene Data'!$F$12,0,10*ROW('Hygiene Data'!F40)))</f>
        <v/>
      </c>
      <c r="DY46" s="33" t="str">
        <f ca="true">+IF(OFFSET('Hygiene Data'!$F$13,0,10*ROW('Hygiene Data'!F40))="","",OFFSET('Hygiene Data'!$F$13,0,10*ROW('Hygiene Data'!F40)))</f>
        <v/>
      </c>
      <c r="DZ46" s="33" t="str">
        <f ca="true">+IF(OFFSET('Hygiene Data'!$F$14,0,10*ROW('Hygiene Data'!F40))="","",OFFSET('Hygiene Data'!$F$14,0,10*ROW('Hygiene Data'!F40)))</f>
        <v/>
      </c>
      <c r="EA46" s="33" t="str">
        <f ca="true">+IF(OFFSET('Hygiene Data'!$G$12,0,10*ROW('Hygiene Data'!G40))="","",OFFSET('Hygiene Data'!$G$12,0,10*ROW('Hygiene Data'!G40)))</f>
        <v/>
      </c>
      <c r="EB46" s="33" t="str">
        <f ca="true">+IF(OFFSET('Hygiene Data'!$G$13,0,10*ROW('Hygiene Data'!G40))="","",OFFSET('Hygiene Data'!$G$13,0,10*ROW('Hygiene Data'!G40)))</f>
        <v/>
      </c>
      <c r="EC46" s="33" t="str">
        <f ca="true">+IF(OFFSET('Hygiene Data'!$G$14,0,10*ROW('Hygiene Data'!G40))="","",OFFSET('Hygiene Data'!$G$14,0,10*ROW('Hygiene Data'!G40)))</f>
        <v/>
      </c>
      <c r="ED46" s="33" t="str">
        <f ca="true">+IF(OFFSET('Hygiene Data'!$H$12,0,10*ROW('Hygiene Data'!H40))="","",OFFSET('Hygiene Data'!$H$12,0,10*ROW('Hygiene Data'!H40)))</f>
        <v/>
      </c>
      <c r="EE46" s="33" t="str">
        <f ca="true">+IF(OFFSET('Hygiene Data'!$H$13,0,10*ROW('Hygiene Data'!H40))="","",OFFSET('Hygiene Data'!$H$13,0,10*ROW('Hygiene Data'!H40)))</f>
        <v/>
      </c>
      <c r="EF46" s="33" t="str">
        <f ca="true">+IF(OFFSET('Hygiene Data'!$H$14,0,10*ROW('Hygiene Data'!H40))="","",OFFSET('Hygiene Data'!$H$14,0,10*ROW('Hygiene Data'!H40)))</f>
        <v/>
      </c>
    </row>
    <row r="47" x14ac:dyDescent="0.2">
      <c r="A47" s="56" t="str">
        <f ca="true">+IF(OFFSET('Water Data'!$B$1,0,10*ROW('Water Data'!B44))="","",OFFSET('Water Data'!$B$1,0,10*ROW('Water Data'!B44)))</f>
        <v/>
      </c>
      <c r="B47" s="56" t="str">
        <f ca="true">+IF(OFFSET('Water Data'!$A$3,0,10*ROW('Water Data'!A44))="","",OFFSET('Water Data'!$A$3,0,10*ROW('Water Data'!A44)))</f>
        <v/>
      </c>
      <c r="C47" s="56" t="str">
        <f ca="true">+IF(OFFSET('Water Data'!$C$3,0,10*ROW('Water Data'!C44))="","",OFFSET('Water Data'!$C$3,0,10*ROW('Water Data'!C44)))</f>
        <v/>
      </c>
      <c r="D47" s="244"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4"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4"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4"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4"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4"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4"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4"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4"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4"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4"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4"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4"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4"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4"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4"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4"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4"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5"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5"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5"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5"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5"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5"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5"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5"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5"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5"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5"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5"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5"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5"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5"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5"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5"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5"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5"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5"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5"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5"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5"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5"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5"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5"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5"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5"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5"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5"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6"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6"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6"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6"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6"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6"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6"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6"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6"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6"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6"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6"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6"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6"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6"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6"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6"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6"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3" t="str">
        <f ca="true">+IF(OFFSET('Water Data'!$C$28,0,10*ROW('Water Data'!C41))="","",OFFSET('Water Data'!$C$28,0,10*ROW('Water Data'!C41)))</f>
        <v/>
      </c>
      <c r="BT47" s="33" t="str">
        <f ca="true">+IF(OFFSET('Water Data'!$C$29,0,10*ROW('Water Data'!C41))="","",OFFSET('Water Data'!$C$29,0,10*ROW('Water Data'!C41)))</f>
        <v/>
      </c>
      <c r="BU47" s="33" t="str">
        <f ca="true">+IF(OFFSET('Water Data'!$C$30,0,10*ROW('Water Data'!C41))="","",OFFSET('Water Data'!$C$30,0,10*ROW('Water Data'!C41)))</f>
        <v/>
      </c>
      <c r="BV47" s="33" t="str">
        <f ca="true">+IF(OFFSET('Water Data'!$D$28,0,10*ROW('Water Data'!D41))="","",OFFSET('Water Data'!$D$28,0,10*ROW('Water Data'!D41)))</f>
        <v/>
      </c>
      <c r="BW47" s="33" t="str">
        <f ca="true">+IF(OFFSET('Water Data'!$D$29,0,10*ROW('Water Data'!D41))="","",OFFSET('Water Data'!$D$29,0,10*ROW('Water Data'!D41)))</f>
        <v/>
      </c>
      <c r="BX47" s="33" t="str">
        <f ca="true">+IF(OFFSET('Water Data'!$D$30,0,10*ROW('Water Data'!D41))="","",OFFSET('Water Data'!$D$30,0,10*ROW('Water Data'!D41)))</f>
        <v/>
      </c>
      <c r="BY47" s="33" t="str">
        <f ca="true">+IF(OFFSET('Water Data'!$E$28,0,10*ROW('Water Data'!E41))="","",OFFSET('Water Data'!$E$28,0,10*ROW('Water Data'!E41)))</f>
        <v/>
      </c>
      <c r="BZ47" s="33" t="str">
        <f ca="true">+IF(OFFSET('Water Data'!$E$29,0,10*ROW('Water Data'!E41))="","",OFFSET('Water Data'!$E$29,0,10*ROW('Water Data'!E41)))</f>
        <v/>
      </c>
      <c r="CA47" s="33" t="str">
        <f ca="true">+IF(OFFSET('Water Data'!$E$30,0,10*ROW('Water Data'!E41))="","",OFFSET('Water Data'!$E$30,0,10*ROW('Water Data'!E41)))</f>
        <v/>
      </c>
      <c r="CB47" s="33" t="str">
        <f ca="true">+IF(OFFSET('Water Data'!$F$28,0,10*ROW('Water Data'!F41))="","",OFFSET('Water Data'!$F$28,0,10*ROW('Water Data'!F41)))</f>
        <v/>
      </c>
      <c r="CC47" s="33" t="str">
        <f ca="true">+IF(OFFSET('Water Data'!$F$29,0,10*ROW('Water Data'!F41))="","",OFFSET('Water Data'!$F$29,0,10*ROW('Water Data'!F41)))</f>
        <v/>
      </c>
      <c r="CD47" s="33" t="str">
        <f ca="true">+IF(OFFSET('Water Data'!$F$30,0,10*ROW('Water Data'!F41))="","",OFFSET('Water Data'!$F$30,0,10*ROW('Water Data'!F41)))</f>
        <v/>
      </c>
      <c r="CE47" s="33" t="str">
        <f ca="true">+IF(OFFSET('Water Data'!$G$28,0,10*ROW('Water Data'!G41))="","",OFFSET('Water Data'!$G$28,0,10*ROW('Water Data'!G41)))</f>
        <v/>
      </c>
      <c r="CF47" s="33" t="str">
        <f ca="true">+IF(OFFSET('Water Data'!$G$29,0,10*ROW('Water Data'!G41))="","",OFFSET('Water Data'!$G$29,0,10*ROW('Water Data'!G41)))</f>
        <v/>
      </c>
      <c r="CG47" s="33" t="str">
        <f ca="true">+IF(OFFSET('Water Data'!$G$30,0,10*ROW('Water Data'!G41))="","",OFFSET('Water Data'!$G$30,0,10*ROW('Water Data'!G41)))</f>
        <v/>
      </c>
      <c r="CH47" s="33" t="str">
        <f ca="true">+IF(OFFSET('Water Data'!$H$28,0,10*ROW('Water Data'!H41))="","",OFFSET('Water Data'!$H$28,0,10*ROW('Water Data'!H41)))</f>
        <v/>
      </c>
      <c r="CI47" s="33" t="str">
        <f ca="true">+IF(OFFSET('Water Data'!$H$29,0,10*ROW('Water Data'!H41))="","",OFFSET('Water Data'!$H$29,0,10*ROW('Water Data'!H41)))</f>
        <v/>
      </c>
      <c r="CJ47" s="33" t="str">
        <f ca="true">+IF(OFFSET('Water Data'!$H$30,0,10*ROW('Water Data'!H41))="","",OFFSET('Water Data'!$H$30,0,10*ROW('Water Data'!H41)))</f>
        <v/>
      </c>
      <c r="CK47" s="33" t="str">
        <f ca="true">+IF(OFFSET('Sanitation Data'!$C$29,0,10*ROW('Sanitation Data'!C41))="","",OFFSET('Sanitation Data'!$C$29,0,10*ROW('Sanitation Data'!C41)))</f>
        <v/>
      </c>
      <c r="CL47" s="33" t="str">
        <f ca="true">+IF(OFFSET('Sanitation Data'!$C$30,0,10*ROW('Sanitation Data'!C41))="","",OFFSET('Sanitation Data'!$C$30,0,10*ROW('Sanitation Data'!C41)))</f>
        <v/>
      </c>
      <c r="CM47" s="33" t="str">
        <f ca="true">+IF(OFFSET('Sanitation Data'!$C$31,0,10*ROW('Sanitation Data'!C41))="","",OFFSET('Sanitation Data'!$C$31,0,10*ROW('Sanitation Data'!C41)))</f>
        <v/>
      </c>
      <c r="CN47" s="33" t="str">
        <f ca="true">+IF(OFFSET('Sanitation Data'!$C$32,0,10*ROW('Sanitation Data'!C41))="","",OFFSET('Sanitation Data'!$C$32,0,10*ROW('Sanitation Data'!C41)))</f>
        <v/>
      </c>
      <c r="CO47" s="33" t="str">
        <f ca="true">+IF(OFFSET('Sanitation Data'!$C$33,0,10*ROW('Sanitation Data'!C41))="","",OFFSET('Sanitation Data'!$C$33,0,10*ROW('Sanitation Data'!C41)))</f>
        <v/>
      </c>
      <c r="CP47" s="33" t="str">
        <f ca="true">+IF(OFFSET('Sanitation Data'!$D$29,0,10*ROW('Sanitation Data'!D41))="","",OFFSET('Sanitation Data'!$D$29,0,10*ROW('Sanitation Data'!D41)))</f>
        <v/>
      </c>
      <c r="CQ47" s="33" t="str">
        <f ca="true">+IF(OFFSET('Sanitation Data'!$D$30,0,10*ROW('Sanitation Data'!D41))="","",OFFSET('Sanitation Data'!$D$30,0,10*ROW('Sanitation Data'!D41)))</f>
        <v/>
      </c>
      <c r="CR47" s="33" t="str">
        <f ca="true">+IF(OFFSET('Sanitation Data'!$D$31,0,10*ROW('Sanitation Data'!D41))="","",OFFSET('Sanitation Data'!$D$31,0,10*ROW('Sanitation Data'!D41)))</f>
        <v/>
      </c>
      <c r="CS47" s="33" t="str">
        <f ca="true">+IF(OFFSET('Sanitation Data'!$D$32,0,10*ROW('Sanitation Data'!D41))="","",OFFSET('Sanitation Data'!$D$32,0,10*ROW('Sanitation Data'!D41)))</f>
        <v/>
      </c>
      <c r="CT47" s="33" t="str">
        <f ca="true">+IF(OFFSET('Sanitation Data'!$D$33,0,10*ROW('Sanitation Data'!D41))="","",OFFSET('Sanitation Data'!$D$33,0,10*ROW('Sanitation Data'!D41)))</f>
        <v/>
      </c>
      <c r="CU47" s="33" t="str">
        <f ca="true">+IF(OFFSET('Sanitation Data'!$E$29,0,10*ROW('Sanitation Data'!E41))="","",OFFSET('Sanitation Data'!$E$29,0,10*ROW('Sanitation Data'!E41)))</f>
        <v/>
      </c>
      <c r="CV47" s="33" t="str">
        <f ca="true">+IF(OFFSET('Sanitation Data'!$E$30,0,10*ROW('Sanitation Data'!E41))="","",OFFSET('Sanitation Data'!$E$30,0,10*ROW('Sanitation Data'!E41)))</f>
        <v/>
      </c>
      <c r="CW47" s="33" t="str">
        <f ca="true">+IF(OFFSET('Sanitation Data'!$E$31,0,10*ROW('Sanitation Data'!E41))="","",OFFSET('Sanitation Data'!$E$31,0,10*ROW('Sanitation Data'!E41)))</f>
        <v/>
      </c>
      <c r="CX47" s="33" t="str">
        <f ca="true">+IF(OFFSET('Sanitation Data'!$E$32,0,10*ROW('Sanitation Data'!E41))="","",OFFSET('Sanitation Data'!$E$32,0,10*ROW('Sanitation Data'!E41)))</f>
        <v/>
      </c>
      <c r="CY47" s="33" t="str">
        <f ca="true">+IF(OFFSET('Sanitation Data'!$E$33,0,10*ROW('Sanitation Data'!E41))="","",OFFSET('Sanitation Data'!$E$33,0,10*ROW('Sanitation Data'!E41)))</f>
        <v/>
      </c>
      <c r="CZ47" s="33" t="str">
        <f ca="true">+IF(OFFSET('Sanitation Data'!$F$29,0,10*ROW('Sanitation Data'!F41))="","",OFFSET('Sanitation Data'!$F$29,0,10*ROW('Sanitation Data'!F41)))</f>
        <v/>
      </c>
      <c r="DA47" s="33" t="str">
        <f ca="true">+IF(OFFSET('Sanitation Data'!$F$30,0,10*ROW('Sanitation Data'!F41))="","",OFFSET('Sanitation Data'!$F$30,0,10*ROW('Sanitation Data'!F41)))</f>
        <v/>
      </c>
      <c r="DB47" s="33" t="str">
        <f ca="true">+IF(OFFSET('Sanitation Data'!$F$31,0,10*ROW('Sanitation Data'!F41))="","",OFFSET('Sanitation Data'!$F$31,0,10*ROW('Sanitation Data'!F41)))</f>
        <v/>
      </c>
      <c r="DC47" s="33" t="str">
        <f ca="true">+IF(OFFSET('Sanitation Data'!$F$32,0,10*ROW('Sanitation Data'!F41))="","",OFFSET('Sanitation Data'!$F$32,0,10*ROW('Sanitation Data'!F41)))</f>
        <v/>
      </c>
      <c r="DD47" s="33" t="str">
        <f ca="true">+IF(OFFSET('Sanitation Data'!$F$33,0,10*ROW('Sanitation Data'!F41))="","",OFFSET('Sanitation Data'!$F$33,0,10*ROW('Sanitation Data'!F41)))</f>
        <v/>
      </c>
      <c r="DE47" s="33" t="str">
        <f ca="true">+IF(OFFSET('Sanitation Data'!$G$29,0,10*ROW('Sanitation Data'!G41))="","",OFFSET('Sanitation Data'!$G$29,0,10*ROW('Sanitation Data'!G41)))</f>
        <v/>
      </c>
      <c r="DF47" s="33" t="str">
        <f ca="true">+IF(OFFSET('Sanitation Data'!$G$30,0,10*ROW('Sanitation Data'!G41))="","",OFFSET('Sanitation Data'!$G$30,0,10*ROW('Sanitation Data'!G41)))</f>
        <v/>
      </c>
      <c r="DG47" s="33" t="str">
        <f ca="true">+IF(OFFSET('Sanitation Data'!$G$31,0,10*ROW('Sanitation Data'!G41))="","",OFFSET('Sanitation Data'!$G$31,0,10*ROW('Sanitation Data'!G41)))</f>
        <v/>
      </c>
      <c r="DH47" s="33" t="str">
        <f ca="true">+IF(OFFSET('Sanitation Data'!$G$32,0,10*ROW('Sanitation Data'!G41))="","",OFFSET('Sanitation Data'!$G$32,0,10*ROW('Sanitation Data'!G41)))</f>
        <v/>
      </c>
      <c r="DI47" s="33" t="str">
        <f ca="true">+IF(OFFSET('Sanitation Data'!$G$33,0,10*ROW('Sanitation Data'!G41))="","",OFFSET('Sanitation Data'!$G$33,0,10*ROW('Sanitation Data'!G41)))</f>
        <v/>
      </c>
      <c r="DJ47" s="33" t="str">
        <f ca="true">+IF(OFFSET('Sanitation Data'!$H$29,0,10*ROW('Sanitation Data'!H41))="","",OFFSET('Sanitation Data'!$H$29,0,10*ROW('Sanitation Data'!H41)))</f>
        <v/>
      </c>
      <c r="DK47" s="33" t="str">
        <f ca="true">+IF(OFFSET('Sanitation Data'!$H$30,0,10*ROW('Sanitation Data'!H41))="","",OFFSET('Sanitation Data'!$H$30,0,10*ROW('Sanitation Data'!H41)))</f>
        <v/>
      </c>
      <c r="DL47" s="33" t="str">
        <f ca="true">+IF(OFFSET('Sanitation Data'!$H$31,0,10*ROW('Sanitation Data'!H41))="","",OFFSET('Sanitation Data'!$H$31,0,10*ROW('Sanitation Data'!H41)))</f>
        <v/>
      </c>
      <c r="DM47" s="33" t="str">
        <f ca="true">+IF(OFFSET('Sanitation Data'!$H$32,0,10*ROW('Sanitation Data'!H41))="","",OFFSET('Sanitation Data'!$H$32,0,10*ROW('Sanitation Data'!H41)))</f>
        <v/>
      </c>
      <c r="DN47" s="33" t="str">
        <f ca="true">+IF(OFFSET('Sanitation Data'!$H$33,0,10*ROW('Sanitation Data'!H41))="","",OFFSET('Sanitation Data'!$H$33,0,10*ROW('Sanitation Data'!H41)))</f>
        <v/>
      </c>
      <c r="DO47" s="33" t="str">
        <f ca="true">+IF(OFFSET('Hygiene Data'!$C$12,0,10*ROW('Hygiene Data'!C41))="","",OFFSET('Hygiene Data'!$C$12,0,10*ROW('Hygiene Data'!C41)))</f>
        <v/>
      </c>
      <c r="DP47" s="33" t="str">
        <f ca="true">+IF(OFFSET('Hygiene Data'!$C$13,0,10*ROW('Hygiene Data'!C41))="","",OFFSET('Hygiene Data'!$C$13,0,10*ROW('Hygiene Data'!C41)))</f>
        <v/>
      </c>
      <c r="DQ47" s="33" t="str">
        <f ca="true">+IF(OFFSET('Hygiene Data'!$C$14,0,10*ROW('Hygiene Data'!C41))="","",OFFSET('Hygiene Data'!$C$14,0,10*ROW('Hygiene Data'!C41)))</f>
        <v/>
      </c>
      <c r="DR47" s="33" t="str">
        <f ca="true">+IF(OFFSET('Hygiene Data'!$D$12,0,10*ROW('Hygiene Data'!D41))="","",OFFSET('Hygiene Data'!$D$12,0,10*ROW('Hygiene Data'!D41)))</f>
        <v/>
      </c>
      <c r="DS47" s="33" t="str">
        <f ca="true">+IF(OFFSET('Hygiene Data'!$D$13,0,10*ROW('Hygiene Data'!D41))="","",OFFSET('Hygiene Data'!$D$13,0,10*ROW('Hygiene Data'!D41)))</f>
        <v/>
      </c>
      <c r="DT47" s="33" t="str">
        <f ca="true">+IF(OFFSET('Hygiene Data'!$D$14,0,10*ROW('Hygiene Data'!D41))="","",OFFSET('Hygiene Data'!$D$14,0,10*ROW('Hygiene Data'!D41)))</f>
        <v/>
      </c>
      <c r="DU47" s="33" t="str">
        <f ca="true">+IF(OFFSET('Hygiene Data'!$E$12,0,10*ROW('Hygiene Data'!E41))="","",OFFSET('Hygiene Data'!$E$12,0,10*ROW('Hygiene Data'!E41)))</f>
        <v/>
      </c>
      <c r="DV47" s="33" t="str">
        <f ca="true">+IF(OFFSET('Hygiene Data'!$E$13,0,10*ROW('Hygiene Data'!E41))="","",OFFSET('Hygiene Data'!$E$13,0,10*ROW('Hygiene Data'!E41)))</f>
        <v/>
      </c>
      <c r="DW47" s="33" t="str">
        <f ca="true">+IF(OFFSET('Hygiene Data'!$E$14,0,10*ROW('Hygiene Data'!E41))="","",OFFSET('Hygiene Data'!$E$14,0,10*ROW('Hygiene Data'!E41)))</f>
        <v/>
      </c>
      <c r="DX47" s="33" t="str">
        <f ca="true">+IF(OFFSET('Hygiene Data'!$F$12,0,10*ROW('Hygiene Data'!F41))="","",OFFSET('Hygiene Data'!$F$12,0,10*ROW('Hygiene Data'!F41)))</f>
        <v/>
      </c>
      <c r="DY47" s="33" t="str">
        <f ca="true">+IF(OFFSET('Hygiene Data'!$F$13,0,10*ROW('Hygiene Data'!F41))="","",OFFSET('Hygiene Data'!$F$13,0,10*ROW('Hygiene Data'!F41)))</f>
        <v/>
      </c>
      <c r="DZ47" s="33" t="str">
        <f ca="true">+IF(OFFSET('Hygiene Data'!$F$14,0,10*ROW('Hygiene Data'!F41))="","",OFFSET('Hygiene Data'!$F$14,0,10*ROW('Hygiene Data'!F41)))</f>
        <v/>
      </c>
      <c r="EA47" s="33" t="str">
        <f ca="true">+IF(OFFSET('Hygiene Data'!$G$12,0,10*ROW('Hygiene Data'!G41))="","",OFFSET('Hygiene Data'!$G$12,0,10*ROW('Hygiene Data'!G41)))</f>
        <v/>
      </c>
      <c r="EB47" s="33" t="str">
        <f ca="true">+IF(OFFSET('Hygiene Data'!$G$13,0,10*ROW('Hygiene Data'!G41))="","",OFFSET('Hygiene Data'!$G$13,0,10*ROW('Hygiene Data'!G41)))</f>
        <v/>
      </c>
      <c r="EC47" s="33" t="str">
        <f ca="true">+IF(OFFSET('Hygiene Data'!$G$14,0,10*ROW('Hygiene Data'!G41))="","",OFFSET('Hygiene Data'!$G$14,0,10*ROW('Hygiene Data'!G41)))</f>
        <v/>
      </c>
      <c r="ED47" s="33" t="str">
        <f ca="true">+IF(OFFSET('Hygiene Data'!$H$12,0,10*ROW('Hygiene Data'!H41))="","",OFFSET('Hygiene Data'!$H$12,0,10*ROW('Hygiene Data'!H41)))</f>
        <v/>
      </c>
      <c r="EE47" s="33" t="str">
        <f ca="true">+IF(OFFSET('Hygiene Data'!$H$13,0,10*ROW('Hygiene Data'!H41))="","",OFFSET('Hygiene Data'!$H$13,0,10*ROW('Hygiene Data'!H41)))</f>
        <v/>
      </c>
      <c r="EF47" s="33" t="str">
        <f ca="true">+IF(OFFSET('Hygiene Data'!$H$14,0,10*ROW('Hygiene Data'!H41))="","",OFFSET('Hygiene Data'!$H$14,0,10*ROW('Hygiene Data'!H41)))</f>
        <v/>
      </c>
    </row>
    <row r="48" x14ac:dyDescent="0.2">
      <c r="A48" s="56" t="str">
        <f ca="true">+IF(OFFSET('Water Data'!$B$1,0,10*ROW('Water Data'!B45))="","",OFFSET('Water Data'!$B$1,0,10*ROW('Water Data'!B45)))</f>
        <v/>
      </c>
      <c r="B48" s="56" t="str">
        <f ca="true">+IF(OFFSET('Water Data'!$A$3,0,10*ROW('Water Data'!A45))="","",OFFSET('Water Data'!$A$3,0,10*ROW('Water Data'!A45)))</f>
        <v/>
      </c>
      <c r="C48" s="56" t="str">
        <f ca="true">+IF(OFFSET('Water Data'!$C$3,0,10*ROW('Water Data'!C45))="","",OFFSET('Water Data'!$C$3,0,10*ROW('Water Data'!C45)))</f>
        <v/>
      </c>
      <c r="D48" s="244"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4"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4"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4"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4"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4"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4"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4"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4"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4"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4"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4"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4"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4"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4"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4"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4"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4"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5"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5"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5"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5"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5"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5"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5"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5"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5"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5"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5"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5"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5"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5"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5"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5"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5"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5"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5"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5"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5"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5"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5"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5"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5"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5"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5"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5"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5"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5"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6"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6"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6"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6"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6"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6"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6"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6"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6"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6"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6"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6"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6"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6"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6"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6"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6"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6"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3" t="str">
        <f ca="true">+IF(OFFSET('Water Data'!$C$28,0,10*ROW('Water Data'!C42))="","",OFFSET('Water Data'!$C$28,0,10*ROW('Water Data'!C42)))</f>
        <v/>
      </c>
      <c r="BT48" s="33" t="str">
        <f ca="true">+IF(OFFSET('Water Data'!$C$29,0,10*ROW('Water Data'!C42))="","",OFFSET('Water Data'!$C$29,0,10*ROW('Water Data'!C42)))</f>
        <v/>
      </c>
      <c r="BU48" s="33" t="str">
        <f ca="true">+IF(OFFSET('Water Data'!$C$30,0,10*ROW('Water Data'!C42))="","",OFFSET('Water Data'!$C$30,0,10*ROW('Water Data'!C42)))</f>
        <v/>
      </c>
      <c r="BV48" s="33" t="str">
        <f ca="true">+IF(OFFSET('Water Data'!$D$28,0,10*ROW('Water Data'!D42))="","",OFFSET('Water Data'!$D$28,0,10*ROW('Water Data'!D42)))</f>
        <v/>
      </c>
      <c r="BW48" s="33" t="str">
        <f ca="true">+IF(OFFSET('Water Data'!$D$29,0,10*ROW('Water Data'!D42))="","",OFFSET('Water Data'!$D$29,0,10*ROW('Water Data'!D42)))</f>
        <v/>
      </c>
      <c r="BX48" s="33" t="str">
        <f ca="true">+IF(OFFSET('Water Data'!$D$30,0,10*ROW('Water Data'!D42))="","",OFFSET('Water Data'!$D$30,0,10*ROW('Water Data'!D42)))</f>
        <v/>
      </c>
      <c r="BY48" s="33" t="str">
        <f ca="true">+IF(OFFSET('Water Data'!$E$28,0,10*ROW('Water Data'!E42))="","",OFFSET('Water Data'!$E$28,0,10*ROW('Water Data'!E42)))</f>
        <v/>
      </c>
      <c r="BZ48" s="33" t="str">
        <f ca="true">+IF(OFFSET('Water Data'!$E$29,0,10*ROW('Water Data'!E42))="","",OFFSET('Water Data'!$E$29,0,10*ROW('Water Data'!E42)))</f>
        <v/>
      </c>
      <c r="CA48" s="33" t="str">
        <f ca="true">+IF(OFFSET('Water Data'!$E$30,0,10*ROW('Water Data'!E42))="","",OFFSET('Water Data'!$E$30,0,10*ROW('Water Data'!E42)))</f>
        <v/>
      </c>
      <c r="CB48" s="33" t="str">
        <f ca="true">+IF(OFFSET('Water Data'!$F$28,0,10*ROW('Water Data'!F42))="","",OFFSET('Water Data'!$F$28,0,10*ROW('Water Data'!F42)))</f>
        <v/>
      </c>
      <c r="CC48" s="33" t="str">
        <f ca="true">+IF(OFFSET('Water Data'!$F$29,0,10*ROW('Water Data'!F42))="","",OFFSET('Water Data'!$F$29,0,10*ROW('Water Data'!F42)))</f>
        <v/>
      </c>
      <c r="CD48" s="33" t="str">
        <f ca="true">+IF(OFFSET('Water Data'!$F$30,0,10*ROW('Water Data'!F42))="","",OFFSET('Water Data'!$F$30,0,10*ROW('Water Data'!F42)))</f>
        <v/>
      </c>
      <c r="CE48" s="33" t="str">
        <f ca="true">+IF(OFFSET('Water Data'!$G$28,0,10*ROW('Water Data'!G42))="","",OFFSET('Water Data'!$G$28,0,10*ROW('Water Data'!G42)))</f>
        <v/>
      </c>
      <c r="CF48" s="33" t="str">
        <f ca="true">+IF(OFFSET('Water Data'!$G$29,0,10*ROW('Water Data'!G42))="","",OFFSET('Water Data'!$G$29,0,10*ROW('Water Data'!G42)))</f>
        <v/>
      </c>
      <c r="CG48" s="33" t="str">
        <f ca="true">+IF(OFFSET('Water Data'!$G$30,0,10*ROW('Water Data'!G42))="","",OFFSET('Water Data'!$G$30,0,10*ROW('Water Data'!G42)))</f>
        <v/>
      </c>
      <c r="CH48" s="33" t="str">
        <f ca="true">+IF(OFFSET('Water Data'!$H$28,0,10*ROW('Water Data'!H42))="","",OFFSET('Water Data'!$H$28,0,10*ROW('Water Data'!H42)))</f>
        <v/>
      </c>
      <c r="CI48" s="33" t="str">
        <f ca="true">+IF(OFFSET('Water Data'!$H$29,0,10*ROW('Water Data'!H42))="","",OFFSET('Water Data'!$H$29,0,10*ROW('Water Data'!H42)))</f>
        <v/>
      </c>
      <c r="CJ48" s="33" t="str">
        <f ca="true">+IF(OFFSET('Water Data'!$H$30,0,10*ROW('Water Data'!H42))="","",OFFSET('Water Data'!$H$30,0,10*ROW('Water Data'!H42)))</f>
        <v/>
      </c>
      <c r="CK48" s="33" t="str">
        <f ca="true">+IF(OFFSET('Sanitation Data'!$C$29,0,10*ROW('Sanitation Data'!C42))="","",OFFSET('Sanitation Data'!$C$29,0,10*ROW('Sanitation Data'!C42)))</f>
        <v/>
      </c>
      <c r="CL48" s="33" t="str">
        <f ca="true">+IF(OFFSET('Sanitation Data'!$C$30,0,10*ROW('Sanitation Data'!C42))="","",OFFSET('Sanitation Data'!$C$30,0,10*ROW('Sanitation Data'!C42)))</f>
        <v/>
      </c>
      <c r="CM48" s="33" t="str">
        <f ca="true">+IF(OFFSET('Sanitation Data'!$C$31,0,10*ROW('Sanitation Data'!C42))="","",OFFSET('Sanitation Data'!$C$31,0,10*ROW('Sanitation Data'!C42)))</f>
        <v/>
      </c>
      <c r="CN48" s="33" t="str">
        <f ca="true">+IF(OFFSET('Sanitation Data'!$C$32,0,10*ROW('Sanitation Data'!C42))="","",OFFSET('Sanitation Data'!$C$32,0,10*ROW('Sanitation Data'!C42)))</f>
        <v/>
      </c>
      <c r="CO48" s="33" t="str">
        <f ca="true">+IF(OFFSET('Sanitation Data'!$C$33,0,10*ROW('Sanitation Data'!C42))="","",OFFSET('Sanitation Data'!$C$33,0,10*ROW('Sanitation Data'!C42)))</f>
        <v/>
      </c>
      <c r="CP48" s="33" t="str">
        <f ca="true">+IF(OFFSET('Sanitation Data'!$D$29,0,10*ROW('Sanitation Data'!D42))="","",OFFSET('Sanitation Data'!$D$29,0,10*ROW('Sanitation Data'!D42)))</f>
        <v/>
      </c>
      <c r="CQ48" s="33" t="str">
        <f ca="true">+IF(OFFSET('Sanitation Data'!$D$30,0,10*ROW('Sanitation Data'!D42))="","",OFFSET('Sanitation Data'!$D$30,0,10*ROW('Sanitation Data'!D42)))</f>
        <v/>
      </c>
      <c r="CR48" s="33" t="str">
        <f ca="true">+IF(OFFSET('Sanitation Data'!$D$31,0,10*ROW('Sanitation Data'!D42))="","",OFFSET('Sanitation Data'!$D$31,0,10*ROW('Sanitation Data'!D42)))</f>
        <v/>
      </c>
      <c r="CS48" s="33" t="str">
        <f ca="true">+IF(OFFSET('Sanitation Data'!$D$32,0,10*ROW('Sanitation Data'!D42))="","",OFFSET('Sanitation Data'!$D$32,0,10*ROW('Sanitation Data'!D42)))</f>
        <v/>
      </c>
      <c r="CT48" s="33" t="str">
        <f ca="true">+IF(OFFSET('Sanitation Data'!$D$33,0,10*ROW('Sanitation Data'!D42))="","",OFFSET('Sanitation Data'!$D$33,0,10*ROW('Sanitation Data'!D42)))</f>
        <v/>
      </c>
      <c r="CU48" s="33" t="str">
        <f ca="true">+IF(OFFSET('Sanitation Data'!$E$29,0,10*ROW('Sanitation Data'!E42))="","",OFFSET('Sanitation Data'!$E$29,0,10*ROW('Sanitation Data'!E42)))</f>
        <v/>
      </c>
      <c r="CV48" s="33" t="str">
        <f ca="true">+IF(OFFSET('Sanitation Data'!$E$30,0,10*ROW('Sanitation Data'!E42))="","",OFFSET('Sanitation Data'!$E$30,0,10*ROW('Sanitation Data'!E42)))</f>
        <v/>
      </c>
      <c r="CW48" s="33" t="str">
        <f ca="true">+IF(OFFSET('Sanitation Data'!$E$31,0,10*ROW('Sanitation Data'!E42))="","",OFFSET('Sanitation Data'!$E$31,0,10*ROW('Sanitation Data'!E42)))</f>
        <v/>
      </c>
      <c r="CX48" s="33" t="str">
        <f ca="true">+IF(OFFSET('Sanitation Data'!$E$32,0,10*ROW('Sanitation Data'!E42))="","",OFFSET('Sanitation Data'!$E$32,0,10*ROW('Sanitation Data'!E42)))</f>
        <v/>
      </c>
      <c r="CY48" s="33" t="str">
        <f ca="true">+IF(OFFSET('Sanitation Data'!$E$33,0,10*ROW('Sanitation Data'!E42))="","",OFFSET('Sanitation Data'!$E$33,0,10*ROW('Sanitation Data'!E42)))</f>
        <v/>
      </c>
      <c r="CZ48" s="33" t="str">
        <f ca="true">+IF(OFFSET('Sanitation Data'!$F$29,0,10*ROW('Sanitation Data'!F42))="","",OFFSET('Sanitation Data'!$F$29,0,10*ROW('Sanitation Data'!F42)))</f>
        <v/>
      </c>
      <c r="DA48" s="33" t="str">
        <f ca="true">+IF(OFFSET('Sanitation Data'!$F$30,0,10*ROW('Sanitation Data'!F42))="","",OFFSET('Sanitation Data'!$F$30,0,10*ROW('Sanitation Data'!F42)))</f>
        <v/>
      </c>
      <c r="DB48" s="33" t="str">
        <f ca="true">+IF(OFFSET('Sanitation Data'!$F$31,0,10*ROW('Sanitation Data'!F42))="","",OFFSET('Sanitation Data'!$F$31,0,10*ROW('Sanitation Data'!F42)))</f>
        <v/>
      </c>
      <c r="DC48" s="33" t="str">
        <f ca="true">+IF(OFFSET('Sanitation Data'!$F$32,0,10*ROW('Sanitation Data'!F42))="","",OFFSET('Sanitation Data'!$F$32,0,10*ROW('Sanitation Data'!F42)))</f>
        <v/>
      </c>
      <c r="DD48" s="33" t="str">
        <f ca="true">+IF(OFFSET('Sanitation Data'!$F$33,0,10*ROW('Sanitation Data'!F42))="","",OFFSET('Sanitation Data'!$F$33,0,10*ROW('Sanitation Data'!F42)))</f>
        <v/>
      </c>
      <c r="DE48" s="33" t="str">
        <f ca="true">+IF(OFFSET('Sanitation Data'!$G$29,0,10*ROW('Sanitation Data'!G42))="","",OFFSET('Sanitation Data'!$G$29,0,10*ROW('Sanitation Data'!G42)))</f>
        <v/>
      </c>
      <c r="DF48" s="33" t="str">
        <f ca="true">+IF(OFFSET('Sanitation Data'!$G$30,0,10*ROW('Sanitation Data'!G42))="","",OFFSET('Sanitation Data'!$G$30,0,10*ROW('Sanitation Data'!G42)))</f>
        <v/>
      </c>
      <c r="DG48" s="33" t="str">
        <f ca="true">+IF(OFFSET('Sanitation Data'!$G$31,0,10*ROW('Sanitation Data'!G42))="","",OFFSET('Sanitation Data'!$G$31,0,10*ROW('Sanitation Data'!G42)))</f>
        <v/>
      </c>
      <c r="DH48" s="33" t="str">
        <f ca="true">+IF(OFFSET('Sanitation Data'!$G$32,0,10*ROW('Sanitation Data'!G42))="","",OFFSET('Sanitation Data'!$G$32,0,10*ROW('Sanitation Data'!G42)))</f>
        <v/>
      </c>
      <c r="DI48" s="33" t="str">
        <f ca="true">+IF(OFFSET('Sanitation Data'!$G$33,0,10*ROW('Sanitation Data'!G42))="","",OFFSET('Sanitation Data'!$G$33,0,10*ROW('Sanitation Data'!G42)))</f>
        <v/>
      </c>
      <c r="DJ48" s="33" t="str">
        <f ca="true">+IF(OFFSET('Sanitation Data'!$H$29,0,10*ROW('Sanitation Data'!H42))="","",OFFSET('Sanitation Data'!$H$29,0,10*ROW('Sanitation Data'!H42)))</f>
        <v/>
      </c>
      <c r="DK48" s="33" t="str">
        <f ca="true">+IF(OFFSET('Sanitation Data'!$H$30,0,10*ROW('Sanitation Data'!H42))="","",OFFSET('Sanitation Data'!$H$30,0,10*ROW('Sanitation Data'!H42)))</f>
        <v/>
      </c>
      <c r="DL48" s="33" t="str">
        <f ca="true">+IF(OFFSET('Sanitation Data'!$H$31,0,10*ROW('Sanitation Data'!H42))="","",OFFSET('Sanitation Data'!$H$31,0,10*ROW('Sanitation Data'!H42)))</f>
        <v/>
      </c>
      <c r="DM48" s="33" t="str">
        <f ca="true">+IF(OFFSET('Sanitation Data'!$H$32,0,10*ROW('Sanitation Data'!H42))="","",OFFSET('Sanitation Data'!$H$32,0,10*ROW('Sanitation Data'!H42)))</f>
        <v/>
      </c>
      <c r="DN48" s="33" t="str">
        <f ca="true">+IF(OFFSET('Sanitation Data'!$H$33,0,10*ROW('Sanitation Data'!H42))="","",OFFSET('Sanitation Data'!$H$33,0,10*ROW('Sanitation Data'!H42)))</f>
        <v/>
      </c>
      <c r="DO48" s="33" t="str">
        <f ca="true">+IF(OFFSET('Hygiene Data'!$C$12,0,10*ROW('Hygiene Data'!C42))="","",OFFSET('Hygiene Data'!$C$12,0,10*ROW('Hygiene Data'!C42)))</f>
        <v/>
      </c>
      <c r="DP48" s="33" t="str">
        <f ca="true">+IF(OFFSET('Hygiene Data'!$C$13,0,10*ROW('Hygiene Data'!C42))="","",OFFSET('Hygiene Data'!$C$13,0,10*ROW('Hygiene Data'!C42)))</f>
        <v/>
      </c>
      <c r="DQ48" s="33" t="str">
        <f ca="true">+IF(OFFSET('Hygiene Data'!$C$14,0,10*ROW('Hygiene Data'!C42))="","",OFFSET('Hygiene Data'!$C$14,0,10*ROW('Hygiene Data'!C42)))</f>
        <v/>
      </c>
      <c r="DR48" s="33" t="str">
        <f ca="true">+IF(OFFSET('Hygiene Data'!$D$12,0,10*ROW('Hygiene Data'!D42))="","",OFFSET('Hygiene Data'!$D$12,0,10*ROW('Hygiene Data'!D42)))</f>
        <v/>
      </c>
      <c r="DS48" s="33" t="str">
        <f ca="true">+IF(OFFSET('Hygiene Data'!$D$13,0,10*ROW('Hygiene Data'!D42))="","",OFFSET('Hygiene Data'!$D$13,0,10*ROW('Hygiene Data'!D42)))</f>
        <v/>
      </c>
      <c r="DT48" s="33" t="str">
        <f ca="true">+IF(OFFSET('Hygiene Data'!$D$14,0,10*ROW('Hygiene Data'!D42))="","",OFFSET('Hygiene Data'!$D$14,0,10*ROW('Hygiene Data'!D42)))</f>
        <v/>
      </c>
      <c r="DU48" s="33" t="str">
        <f ca="true">+IF(OFFSET('Hygiene Data'!$E$12,0,10*ROW('Hygiene Data'!E42))="","",OFFSET('Hygiene Data'!$E$12,0,10*ROW('Hygiene Data'!E42)))</f>
        <v/>
      </c>
      <c r="DV48" s="33" t="str">
        <f ca="true">+IF(OFFSET('Hygiene Data'!$E$13,0,10*ROW('Hygiene Data'!E42))="","",OFFSET('Hygiene Data'!$E$13,0,10*ROW('Hygiene Data'!E42)))</f>
        <v/>
      </c>
      <c r="DW48" s="33" t="str">
        <f ca="true">+IF(OFFSET('Hygiene Data'!$E$14,0,10*ROW('Hygiene Data'!E42))="","",OFFSET('Hygiene Data'!$E$14,0,10*ROW('Hygiene Data'!E42)))</f>
        <v/>
      </c>
      <c r="DX48" s="33" t="str">
        <f ca="true">+IF(OFFSET('Hygiene Data'!$F$12,0,10*ROW('Hygiene Data'!F42))="","",OFFSET('Hygiene Data'!$F$12,0,10*ROW('Hygiene Data'!F42)))</f>
        <v/>
      </c>
      <c r="DY48" s="33" t="str">
        <f ca="true">+IF(OFFSET('Hygiene Data'!$F$13,0,10*ROW('Hygiene Data'!F42))="","",OFFSET('Hygiene Data'!$F$13,0,10*ROW('Hygiene Data'!F42)))</f>
        <v/>
      </c>
      <c r="DZ48" s="33" t="str">
        <f ca="true">+IF(OFFSET('Hygiene Data'!$F$14,0,10*ROW('Hygiene Data'!F42))="","",OFFSET('Hygiene Data'!$F$14,0,10*ROW('Hygiene Data'!F42)))</f>
        <v/>
      </c>
      <c r="EA48" s="33" t="str">
        <f ca="true">+IF(OFFSET('Hygiene Data'!$G$12,0,10*ROW('Hygiene Data'!G42))="","",OFFSET('Hygiene Data'!$G$12,0,10*ROW('Hygiene Data'!G42)))</f>
        <v/>
      </c>
      <c r="EB48" s="33" t="str">
        <f ca="true">+IF(OFFSET('Hygiene Data'!$G$13,0,10*ROW('Hygiene Data'!G42))="","",OFFSET('Hygiene Data'!$G$13,0,10*ROW('Hygiene Data'!G42)))</f>
        <v/>
      </c>
      <c r="EC48" s="33" t="str">
        <f ca="true">+IF(OFFSET('Hygiene Data'!$G$14,0,10*ROW('Hygiene Data'!G42))="","",OFFSET('Hygiene Data'!$G$14,0,10*ROW('Hygiene Data'!G42)))</f>
        <v/>
      </c>
      <c r="ED48" s="33" t="str">
        <f ca="true">+IF(OFFSET('Hygiene Data'!$H$12,0,10*ROW('Hygiene Data'!H42))="","",OFFSET('Hygiene Data'!$H$12,0,10*ROW('Hygiene Data'!H42)))</f>
        <v/>
      </c>
      <c r="EE48" s="33" t="str">
        <f ca="true">+IF(OFFSET('Hygiene Data'!$H$13,0,10*ROW('Hygiene Data'!H42))="","",OFFSET('Hygiene Data'!$H$13,0,10*ROW('Hygiene Data'!H42)))</f>
        <v/>
      </c>
      <c r="EF48" s="33" t="str">
        <f ca="true">+IF(OFFSET('Hygiene Data'!$H$14,0,10*ROW('Hygiene Data'!H42))="","",OFFSET('Hygiene Data'!$H$14,0,10*ROW('Hygiene Data'!H42)))</f>
        <v/>
      </c>
    </row>
    <row r="49" x14ac:dyDescent="0.2">
      <c r="A49" s="56" t="str">
        <f ca="true">+IF(OFFSET('Water Data'!$B$1,0,10*ROW('Water Data'!B46))="","",OFFSET('Water Data'!$B$1,0,10*ROW('Water Data'!B46)))</f>
        <v/>
      </c>
      <c r="B49" s="56" t="str">
        <f ca="true">+IF(OFFSET('Water Data'!$A$3,0,10*ROW('Water Data'!A46))="","",OFFSET('Water Data'!$A$3,0,10*ROW('Water Data'!A46)))</f>
        <v/>
      </c>
      <c r="C49" s="56" t="str">
        <f ca="true">+IF(OFFSET('Water Data'!$C$3,0,10*ROW('Water Data'!C46))="","",OFFSET('Water Data'!$C$3,0,10*ROW('Water Data'!C46)))</f>
        <v/>
      </c>
      <c r="D49" s="244"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4"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4"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4"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4"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4"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4"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4"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4"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4"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4"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4"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4"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4"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4"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4"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4"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4"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5"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5"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5"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5"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5"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5"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5"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5"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5"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5"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5"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5"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5"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5"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5"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5"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5"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5"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5"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5"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5"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5"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5"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5"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5"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5"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5"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5"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5"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5"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6"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6"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6"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6"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6"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6"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6"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6"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6"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6"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6"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6"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6"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6"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6"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6"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6"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6"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3" t="str">
        <f ca="true">+IF(OFFSET('Water Data'!$C$28,0,10*ROW('Water Data'!C43))="","",OFFSET('Water Data'!$C$28,0,10*ROW('Water Data'!C43)))</f>
        <v/>
      </c>
      <c r="BT49" s="33" t="str">
        <f ca="true">+IF(OFFSET('Water Data'!$C$29,0,10*ROW('Water Data'!C43))="","",OFFSET('Water Data'!$C$29,0,10*ROW('Water Data'!C43)))</f>
        <v/>
      </c>
      <c r="BU49" s="33" t="str">
        <f ca="true">+IF(OFFSET('Water Data'!$C$30,0,10*ROW('Water Data'!C43))="","",OFFSET('Water Data'!$C$30,0,10*ROW('Water Data'!C43)))</f>
        <v/>
      </c>
      <c r="BV49" s="33" t="str">
        <f ca="true">+IF(OFFSET('Water Data'!$D$28,0,10*ROW('Water Data'!D43))="","",OFFSET('Water Data'!$D$28,0,10*ROW('Water Data'!D43)))</f>
        <v/>
      </c>
      <c r="BW49" s="33" t="str">
        <f ca="true">+IF(OFFSET('Water Data'!$D$29,0,10*ROW('Water Data'!D43))="","",OFFSET('Water Data'!$D$29,0,10*ROW('Water Data'!D43)))</f>
        <v/>
      </c>
      <c r="BX49" s="33" t="str">
        <f ca="true">+IF(OFFSET('Water Data'!$D$30,0,10*ROW('Water Data'!D43))="","",OFFSET('Water Data'!$D$30,0,10*ROW('Water Data'!D43)))</f>
        <v/>
      </c>
      <c r="BY49" s="33" t="str">
        <f ca="true">+IF(OFFSET('Water Data'!$E$28,0,10*ROW('Water Data'!E43))="","",OFFSET('Water Data'!$E$28,0,10*ROW('Water Data'!E43)))</f>
        <v/>
      </c>
      <c r="BZ49" s="33" t="str">
        <f ca="true">+IF(OFFSET('Water Data'!$E$29,0,10*ROW('Water Data'!E43))="","",OFFSET('Water Data'!$E$29,0,10*ROW('Water Data'!E43)))</f>
        <v/>
      </c>
      <c r="CA49" s="33" t="str">
        <f ca="true">+IF(OFFSET('Water Data'!$E$30,0,10*ROW('Water Data'!E43))="","",OFFSET('Water Data'!$E$30,0,10*ROW('Water Data'!E43)))</f>
        <v/>
      </c>
      <c r="CB49" s="33" t="str">
        <f ca="true">+IF(OFFSET('Water Data'!$F$28,0,10*ROW('Water Data'!F43))="","",OFFSET('Water Data'!$F$28,0,10*ROW('Water Data'!F43)))</f>
        <v/>
      </c>
      <c r="CC49" s="33" t="str">
        <f ca="true">+IF(OFFSET('Water Data'!$F$29,0,10*ROW('Water Data'!F43))="","",OFFSET('Water Data'!$F$29,0,10*ROW('Water Data'!F43)))</f>
        <v/>
      </c>
      <c r="CD49" s="33" t="str">
        <f ca="true">+IF(OFFSET('Water Data'!$F$30,0,10*ROW('Water Data'!F43))="","",OFFSET('Water Data'!$F$30,0,10*ROW('Water Data'!F43)))</f>
        <v/>
      </c>
      <c r="CE49" s="33" t="str">
        <f ca="true">+IF(OFFSET('Water Data'!$G$28,0,10*ROW('Water Data'!G43))="","",OFFSET('Water Data'!$G$28,0,10*ROW('Water Data'!G43)))</f>
        <v/>
      </c>
      <c r="CF49" s="33" t="str">
        <f ca="true">+IF(OFFSET('Water Data'!$G$29,0,10*ROW('Water Data'!G43))="","",OFFSET('Water Data'!$G$29,0,10*ROW('Water Data'!G43)))</f>
        <v/>
      </c>
      <c r="CG49" s="33" t="str">
        <f ca="true">+IF(OFFSET('Water Data'!$G$30,0,10*ROW('Water Data'!G43))="","",OFFSET('Water Data'!$G$30,0,10*ROW('Water Data'!G43)))</f>
        <v/>
      </c>
      <c r="CH49" s="33" t="str">
        <f ca="true">+IF(OFFSET('Water Data'!$H$28,0,10*ROW('Water Data'!H43))="","",OFFSET('Water Data'!$H$28,0,10*ROW('Water Data'!H43)))</f>
        <v/>
      </c>
      <c r="CI49" s="33" t="str">
        <f ca="true">+IF(OFFSET('Water Data'!$H$29,0,10*ROW('Water Data'!H43))="","",OFFSET('Water Data'!$H$29,0,10*ROW('Water Data'!H43)))</f>
        <v/>
      </c>
      <c r="CJ49" s="33" t="str">
        <f ca="true">+IF(OFFSET('Water Data'!$H$30,0,10*ROW('Water Data'!H43))="","",OFFSET('Water Data'!$H$30,0,10*ROW('Water Data'!H43)))</f>
        <v/>
      </c>
      <c r="CK49" s="33" t="str">
        <f ca="true">+IF(OFFSET('Sanitation Data'!$C$29,0,10*ROW('Sanitation Data'!C43))="","",OFFSET('Sanitation Data'!$C$29,0,10*ROW('Sanitation Data'!C43)))</f>
        <v/>
      </c>
      <c r="CL49" s="33" t="str">
        <f ca="true">+IF(OFFSET('Sanitation Data'!$C$30,0,10*ROW('Sanitation Data'!C43))="","",OFFSET('Sanitation Data'!$C$30,0,10*ROW('Sanitation Data'!C43)))</f>
        <v/>
      </c>
      <c r="CM49" s="33" t="str">
        <f ca="true">+IF(OFFSET('Sanitation Data'!$C$31,0,10*ROW('Sanitation Data'!C43))="","",OFFSET('Sanitation Data'!$C$31,0,10*ROW('Sanitation Data'!C43)))</f>
        <v/>
      </c>
      <c r="CN49" s="33" t="str">
        <f ca="true">+IF(OFFSET('Sanitation Data'!$C$32,0,10*ROW('Sanitation Data'!C43))="","",OFFSET('Sanitation Data'!$C$32,0,10*ROW('Sanitation Data'!C43)))</f>
        <v/>
      </c>
      <c r="CO49" s="33" t="str">
        <f ca="true">+IF(OFFSET('Sanitation Data'!$C$33,0,10*ROW('Sanitation Data'!C43))="","",OFFSET('Sanitation Data'!$C$33,0,10*ROW('Sanitation Data'!C43)))</f>
        <v/>
      </c>
      <c r="CP49" s="33" t="str">
        <f ca="true">+IF(OFFSET('Sanitation Data'!$D$29,0,10*ROW('Sanitation Data'!D43))="","",OFFSET('Sanitation Data'!$D$29,0,10*ROW('Sanitation Data'!D43)))</f>
        <v/>
      </c>
      <c r="CQ49" s="33" t="str">
        <f ca="true">+IF(OFFSET('Sanitation Data'!$D$30,0,10*ROW('Sanitation Data'!D43))="","",OFFSET('Sanitation Data'!$D$30,0,10*ROW('Sanitation Data'!D43)))</f>
        <v/>
      </c>
      <c r="CR49" s="33" t="str">
        <f ca="true">+IF(OFFSET('Sanitation Data'!$D$31,0,10*ROW('Sanitation Data'!D43))="","",OFFSET('Sanitation Data'!$D$31,0,10*ROW('Sanitation Data'!D43)))</f>
        <v/>
      </c>
      <c r="CS49" s="33" t="str">
        <f ca="true">+IF(OFFSET('Sanitation Data'!$D$32,0,10*ROW('Sanitation Data'!D43))="","",OFFSET('Sanitation Data'!$D$32,0,10*ROW('Sanitation Data'!D43)))</f>
        <v/>
      </c>
      <c r="CT49" s="33" t="str">
        <f ca="true">+IF(OFFSET('Sanitation Data'!$D$33,0,10*ROW('Sanitation Data'!D43))="","",OFFSET('Sanitation Data'!$D$33,0,10*ROW('Sanitation Data'!D43)))</f>
        <v/>
      </c>
      <c r="CU49" s="33" t="str">
        <f ca="true">+IF(OFFSET('Sanitation Data'!$E$29,0,10*ROW('Sanitation Data'!E43))="","",OFFSET('Sanitation Data'!$E$29,0,10*ROW('Sanitation Data'!E43)))</f>
        <v/>
      </c>
      <c r="CV49" s="33" t="str">
        <f ca="true">+IF(OFFSET('Sanitation Data'!$E$30,0,10*ROW('Sanitation Data'!E43))="","",OFFSET('Sanitation Data'!$E$30,0,10*ROW('Sanitation Data'!E43)))</f>
        <v/>
      </c>
      <c r="CW49" s="33" t="str">
        <f ca="true">+IF(OFFSET('Sanitation Data'!$E$31,0,10*ROW('Sanitation Data'!E43))="","",OFFSET('Sanitation Data'!$E$31,0,10*ROW('Sanitation Data'!E43)))</f>
        <v/>
      </c>
      <c r="CX49" s="33" t="str">
        <f ca="true">+IF(OFFSET('Sanitation Data'!$E$32,0,10*ROW('Sanitation Data'!E43))="","",OFFSET('Sanitation Data'!$E$32,0,10*ROW('Sanitation Data'!E43)))</f>
        <v/>
      </c>
      <c r="CY49" s="33" t="str">
        <f ca="true">+IF(OFFSET('Sanitation Data'!$E$33,0,10*ROW('Sanitation Data'!E43))="","",OFFSET('Sanitation Data'!$E$33,0,10*ROW('Sanitation Data'!E43)))</f>
        <v/>
      </c>
      <c r="CZ49" s="33" t="str">
        <f ca="true">+IF(OFFSET('Sanitation Data'!$F$29,0,10*ROW('Sanitation Data'!F43))="","",OFFSET('Sanitation Data'!$F$29,0,10*ROW('Sanitation Data'!F43)))</f>
        <v/>
      </c>
      <c r="DA49" s="33" t="str">
        <f ca="true">+IF(OFFSET('Sanitation Data'!$F$30,0,10*ROW('Sanitation Data'!F43))="","",OFFSET('Sanitation Data'!$F$30,0,10*ROW('Sanitation Data'!F43)))</f>
        <v/>
      </c>
      <c r="DB49" s="33" t="str">
        <f ca="true">+IF(OFFSET('Sanitation Data'!$F$31,0,10*ROW('Sanitation Data'!F43))="","",OFFSET('Sanitation Data'!$F$31,0,10*ROW('Sanitation Data'!F43)))</f>
        <v/>
      </c>
      <c r="DC49" s="33" t="str">
        <f ca="true">+IF(OFFSET('Sanitation Data'!$F$32,0,10*ROW('Sanitation Data'!F43))="","",OFFSET('Sanitation Data'!$F$32,0,10*ROW('Sanitation Data'!F43)))</f>
        <v/>
      </c>
      <c r="DD49" s="33" t="str">
        <f ca="true">+IF(OFFSET('Sanitation Data'!$F$33,0,10*ROW('Sanitation Data'!F43))="","",OFFSET('Sanitation Data'!$F$33,0,10*ROW('Sanitation Data'!F43)))</f>
        <v/>
      </c>
      <c r="DE49" s="33" t="str">
        <f ca="true">+IF(OFFSET('Sanitation Data'!$G$29,0,10*ROW('Sanitation Data'!G43))="","",OFFSET('Sanitation Data'!$G$29,0,10*ROW('Sanitation Data'!G43)))</f>
        <v/>
      </c>
      <c r="DF49" s="33" t="str">
        <f ca="true">+IF(OFFSET('Sanitation Data'!$G$30,0,10*ROW('Sanitation Data'!G43))="","",OFFSET('Sanitation Data'!$G$30,0,10*ROW('Sanitation Data'!G43)))</f>
        <v/>
      </c>
      <c r="DG49" s="33" t="str">
        <f ca="true">+IF(OFFSET('Sanitation Data'!$G$31,0,10*ROW('Sanitation Data'!G43))="","",OFFSET('Sanitation Data'!$G$31,0,10*ROW('Sanitation Data'!G43)))</f>
        <v/>
      </c>
      <c r="DH49" s="33" t="str">
        <f ca="true">+IF(OFFSET('Sanitation Data'!$G$32,0,10*ROW('Sanitation Data'!G43))="","",OFFSET('Sanitation Data'!$G$32,0,10*ROW('Sanitation Data'!G43)))</f>
        <v/>
      </c>
      <c r="DI49" s="33" t="str">
        <f ca="true">+IF(OFFSET('Sanitation Data'!$G$33,0,10*ROW('Sanitation Data'!G43))="","",OFFSET('Sanitation Data'!$G$33,0,10*ROW('Sanitation Data'!G43)))</f>
        <v/>
      </c>
      <c r="DJ49" s="33" t="str">
        <f ca="true">+IF(OFFSET('Sanitation Data'!$H$29,0,10*ROW('Sanitation Data'!H43))="","",OFFSET('Sanitation Data'!$H$29,0,10*ROW('Sanitation Data'!H43)))</f>
        <v/>
      </c>
      <c r="DK49" s="33" t="str">
        <f ca="true">+IF(OFFSET('Sanitation Data'!$H$30,0,10*ROW('Sanitation Data'!H43))="","",OFFSET('Sanitation Data'!$H$30,0,10*ROW('Sanitation Data'!H43)))</f>
        <v/>
      </c>
      <c r="DL49" s="33" t="str">
        <f ca="true">+IF(OFFSET('Sanitation Data'!$H$31,0,10*ROW('Sanitation Data'!H43))="","",OFFSET('Sanitation Data'!$H$31,0,10*ROW('Sanitation Data'!H43)))</f>
        <v/>
      </c>
      <c r="DM49" s="33" t="str">
        <f ca="true">+IF(OFFSET('Sanitation Data'!$H$32,0,10*ROW('Sanitation Data'!H43))="","",OFFSET('Sanitation Data'!$H$32,0,10*ROW('Sanitation Data'!H43)))</f>
        <v/>
      </c>
      <c r="DN49" s="33" t="str">
        <f ca="true">+IF(OFFSET('Sanitation Data'!$H$33,0,10*ROW('Sanitation Data'!H43))="","",OFFSET('Sanitation Data'!$H$33,0,10*ROW('Sanitation Data'!H43)))</f>
        <v/>
      </c>
      <c r="DO49" s="33" t="str">
        <f ca="true">+IF(OFFSET('Hygiene Data'!$C$12,0,10*ROW('Hygiene Data'!C43))="","",OFFSET('Hygiene Data'!$C$12,0,10*ROW('Hygiene Data'!C43)))</f>
        <v/>
      </c>
      <c r="DP49" s="33" t="str">
        <f ca="true">+IF(OFFSET('Hygiene Data'!$C$13,0,10*ROW('Hygiene Data'!C43))="","",OFFSET('Hygiene Data'!$C$13,0,10*ROW('Hygiene Data'!C43)))</f>
        <v/>
      </c>
      <c r="DQ49" s="33" t="str">
        <f ca="true">+IF(OFFSET('Hygiene Data'!$C$14,0,10*ROW('Hygiene Data'!C43))="","",OFFSET('Hygiene Data'!$C$14,0,10*ROW('Hygiene Data'!C43)))</f>
        <v/>
      </c>
      <c r="DR49" s="33" t="str">
        <f ca="true">+IF(OFFSET('Hygiene Data'!$D$12,0,10*ROW('Hygiene Data'!D43))="","",OFFSET('Hygiene Data'!$D$12,0,10*ROW('Hygiene Data'!D43)))</f>
        <v/>
      </c>
      <c r="DS49" s="33" t="str">
        <f ca="true">+IF(OFFSET('Hygiene Data'!$D$13,0,10*ROW('Hygiene Data'!D43))="","",OFFSET('Hygiene Data'!$D$13,0,10*ROW('Hygiene Data'!D43)))</f>
        <v/>
      </c>
      <c r="DT49" s="33" t="str">
        <f ca="true">+IF(OFFSET('Hygiene Data'!$D$14,0,10*ROW('Hygiene Data'!D43))="","",OFFSET('Hygiene Data'!$D$14,0,10*ROW('Hygiene Data'!D43)))</f>
        <v/>
      </c>
      <c r="DU49" s="33" t="str">
        <f ca="true">+IF(OFFSET('Hygiene Data'!$E$12,0,10*ROW('Hygiene Data'!E43))="","",OFFSET('Hygiene Data'!$E$12,0,10*ROW('Hygiene Data'!E43)))</f>
        <v/>
      </c>
      <c r="DV49" s="33" t="str">
        <f ca="true">+IF(OFFSET('Hygiene Data'!$E$13,0,10*ROW('Hygiene Data'!E43))="","",OFFSET('Hygiene Data'!$E$13,0,10*ROW('Hygiene Data'!E43)))</f>
        <v/>
      </c>
      <c r="DW49" s="33" t="str">
        <f ca="true">+IF(OFFSET('Hygiene Data'!$E$14,0,10*ROW('Hygiene Data'!E43))="","",OFFSET('Hygiene Data'!$E$14,0,10*ROW('Hygiene Data'!E43)))</f>
        <v/>
      </c>
      <c r="DX49" s="33" t="str">
        <f ca="true">+IF(OFFSET('Hygiene Data'!$F$12,0,10*ROW('Hygiene Data'!F43))="","",OFFSET('Hygiene Data'!$F$12,0,10*ROW('Hygiene Data'!F43)))</f>
        <v/>
      </c>
      <c r="DY49" s="33" t="str">
        <f ca="true">+IF(OFFSET('Hygiene Data'!$F$13,0,10*ROW('Hygiene Data'!F43))="","",OFFSET('Hygiene Data'!$F$13,0,10*ROW('Hygiene Data'!F43)))</f>
        <v/>
      </c>
      <c r="DZ49" s="33" t="str">
        <f ca="true">+IF(OFFSET('Hygiene Data'!$F$14,0,10*ROW('Hygiene Data'!F43))="","",OFFSET('Hygiene Data'!$F$14,0,10*ROW('Hygiene Data'!F43)))</f>
        <v/>
      </c>
      <c r="EA49" s="33" t="str">
        <f ca="true">+IF(OFFSET('Hygiene Data'!$G$12,0,10*ROW('Hygiene Data'!G43))="","",OFFSET('Hygiene Data'!$G$12,0,10*ROW('Hygiene Data'!G43)))</f>
        <v/>
      </c>
      <c r="EB49" s="33" t="str">
        <f ca="true">+IF(OFFSET('Hygiene Data'!$G$13,0,10*ROW('Hygiene Data'!G43))="","",OFFSET('Hygiene Data'!$G$13,0,10*ROW('Hygiene Data'!G43)))</f>
        <v/>
      </c>
      <c r="EC49" s="33" t="str">
        <f ca="true">+IF(OFFSET('Hygiene Data'!$G$14,0,10*ROW('Hygiene Data'!G43))="","",OFFSET('Hygiene Data'!$G$14,0,10*ROW('Hygiene Data'!G43)))</f>
        <v/>
      </c>
      <c r="ED49" s="33" t="str">
        <f ca="true">+IF(OFFSET('Hygiene Data'!$H$12,0,10*ROW('Hygiene Data'!H43))="","",OFFSET('Hygiene Data'!$H$12,0,10*ROW('Hygiene Data'!H43)))</f>
        <v/>
      </c>
      <c r="EE49" s="33" t="str">
        <f ca="true">+IF(OFFSET('Hygiene Data'!$H$13,0,10*ROW('Hygiene Data'!H43))="","",OFFSET('Hygiene Data'!$H$13,0,10*ROW('Hygiene Data'!H43)))</f>
        <v/>
      </c>
      <c r="EF49" s="33" t="str">
        <f ca="true">+IF(OFFSET('Hygiene Data'!$H$14,0,10*ROW('Hygiene Data'!H43))="","",OFFSET('Hygiene Data'!$H$14,0,10*ROW('Hygiene Data'!H43)))</f>
        <v/>
      </c>
    </row>
    <row r="50" x14ac:dyDescent="0.2">
      <c r="A50" s="56" t="str">
        <f ca="true">+IF(OFFSET('Water Data'!$B$1,0,10*ROW('Water Data'!B47))="","",OFFSET('Water Data'!$B$1,0,10*ROW('Water Data'!B47)))</f>
        <v/>
      </c>
      <c r="B50" s="56" t="str">
        <f ca="true">+IF(OFFSET('Water Data'!$A$3,0,10*ROW('Water Data'!A47))="","",OFFSET('Water Data'!$A$3,0,10*ROW('Water Data'!A47)))</f>
        <v/>
      </c>
      <c r="C50" s="56" t="str">
        <f ca="true">+IF(OFFSET('Water Data'!$C$3,0,10*ROW('Water Data'!C47))="","",OFFSET('Water Data'!$C$3,0,10*ROW('Water Data'!C47)))</f>
        <v/>
      </c>
      <c r="D50" s="244"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4"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4"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4"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4"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4"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4"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4"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4"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4"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4"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4"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4"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4"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4"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4"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4"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4"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5"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5"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5"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5"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5"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5"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5"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5"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5"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5"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5"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5"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5"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5"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5"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5"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5"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5"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5"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5"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5"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5"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5"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5"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5"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5"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5"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5"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5"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5"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6"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6"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6"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6"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6"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6"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6"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6"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6"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6"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6"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6"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6"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6"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6"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6"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6"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6"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3" t="str">
        <f ca="true">+IF(OFFSET('Water Data'!$C$28,0,10*ROW('Water Data'!C44))="","",OFFSET('Water Data'!$C$28,0,10*ROW('Water Data'!C44)))</f>
        <v/>
      </c>
      <c r="BT50" s="33" t="str">
        <f ca="true">+IF(OFFSET('Water Data'!$C$29,0,10*ROW('Water Data'!C44))="","",OFFSET('Water Data'!$C$29,0,10*ROW('Water Data'!C44)))</f>
        <v/>
      </c>
      <c r="BU50" s="33" t="str">
        <f ca="true">+IF(OFFSET('Water Data'!$C$30,0,10*ROW('Water Data'!C44))="","",OFFSET('Water Data'!$C$30,0,10*ROW('Water Data'!C44)))</f>
        <v/>
      </c>
      <c r="BV50" s="33" t="str">
        <f ca="true">+IF(OFFSET('Water Data'!$D$28,0,10*ROW('Water Data'!D44))="","",OFFSET('Water Data'!$D$28,0,10*ROW('Water Data'!D44)))</f>
        <v/>
      </c>
      <c r="BW50" s="33" t="str">
        <f ca="true">+IF(OFFSET('Water Data'!$D$29,0,10*ROW('Water Data'!D44))="","",OFFSET('Water Data'!$D$29,0,10*ROW('Water Data'!D44)))</f>
        <v/>
      </c>
      <c r="BX50" s="33" t="str">
        <f ca="true">+IF(OFFSET('Water Data'!$D$30,0,10*ROW('Water Data'!D44))="","",OFFSET('Water Data'!$D$30,0,10*ROW('Water Data'!D44)))</f>
        <v/>
      </c>
      <c r="BY50" s="33" t="str">
        <f ca="true">+IF(OFFSET('Water Data'!$E$28,0,10*ROW('Water Data'!E44))="","",OFFSET('Water Data'!$E$28,0,10*ROW('Water Data'!E44)))</f>
        <v/>
      </c>
      <c r="BZ50" s="33" t="str">
        <f ca="true">+IF(OFFSET('Water Data'!$E$29,0,10*ROW('Water Data'!E44))="","",OFFSET('Water Data'!$E$29,0,10*ROW('Water Data'!E44)))</f>
        <v/>
      </c>
      <c r="CA50" s="33" t="str">
        <f ca="true">+IF(OFFSET('Water Data'!$E$30,0,10*ROW('Water Data'!E44))="","",OFFSET('Water Data'!$E$30,0,10*ROW('Water Data'!E44)))</f>
        <v/>
      </c>
      <c r="CB50" s="33" t="str">
        <f ca="true">+IF(OFFSET('Water Data'!$F$28,0,10*ROW('Water Data'!F44))="","",OFFSET('Water Data'!$F$28,0,10*ROW('Water Data'!F44)))</f>
        <v/>
      </c>
      <c r="CC50" s="33" t="str">
        <f ca="true">+IF(OFFSET('Water Data'!$F$29,0,10*ROW('Water Data'!F44))="","",OFFSET('Water Data'!$F$29,0,10*ROW('Water Data'!F44)))</f>
        <v/>
      </c>
      <c r="CD50" s="33" t="str">
        <f ca="true">+IF(OFFSET('Water Data'!$F$30,0,10*ROW('Water Data'!F44))="","",OFFSET('Water Data'!$F$30,0,10*ROW('Water Data'!F44)))</f>
        <v/>
      </c>
      <c r="CE50" s="33" t="str">
        <f ca="true">+IF(OFFSET('Water Data'!$G$28,0,10*ROW('Water Data'!G44))="","",OFFSET('Water Data'!$G$28,0,10*ROW('Water Data'!G44)))</f>
        <v/>
      </c>
      <c r="CF50" s="33" t="str">
        <f ca="true">+IF(OFFSET('Water Data'!$G$29,0,10*ROW('Water Data'!G44))="","",OFFSET('Water Data'!$G$29,0,10*ROW('Water Data'!G44)))</f>
        <v/>
      </c>
      <c r="CG50" s="33" t="str">
        <f ca="true">+IF(OFFSET('Water Data'!$G$30,0,10*ROW('Water Data'!G44))="","",OFFSET('Water Data'!$G$30,0,10*ROW('Water Data'!G44)))</f>
        <v/>
      </c>
      <c r="CH50" s="33" t="str">
        <f ca="true">+IF(OFFSET('Water Data'!$H$28,0,10*ROW('Water Data'!H44))="","",OFFSET('Water Data'!$H$28,0,10*ROW('Water Data'!H44)))</f>
        <v/>
      </c>
      <c r="CI50" s="33" t="str">
        <f ca="true">+IF(OFFSET('Water Data'!$H$29,0,10*ROW('Water Data'!H44))="","",OFFSET('Water Data'!$H$29,0,10*ROW('Water Data'!H44)))</f>
        <v/>
      </c>
      <c r="CJ50" s="33" t="str">
        <f ca="true">+IF(OFFSET('Water Data'!$H$30,0,10*ROW('Water Data'!H44))="","",OFFSET('Water Data'!$H$30,0,10*ROW('Water Data'!H44)))</f>
        <v/>
      </c>
      <c r="CK50" s="33" t="str">
        <f ca="true">+IF(OFFSET('Sanitation Data'!$C$29,0,10*ROW('Sanitation Data'!C44))="","",OFFSET('Sanitation Data'!$C$29,0,10*ROW('Sanitation Data'!C44)))</f>
        <v/>
      </c>
      <c r="CL50" s="33" t="str">
        <f ca="true">+IF(OFFSET('Sanitation Data'!$C$30,0,10*ROW('Sanitation Data'!C44))="","",OFFSET('Sanitation Data'!$C$30,0,10*ROW('Sanitation Data'!C44)))</f>
        <v/>
      </c>
      <c r="CM50" s="33" t="str">
        <f ca="true">+IF(OFFSET('Sanitation Data'!$C$31,0,10*ROW('Sanitation Data'!C44))="","",OFFSET('Sanitation Data'!$C$31,0,10*ROW('Sanitation Data'!C44)))</f>
        <v/>
      </c>
      <c r="CN50" s="33" t="str">
        <f ca="true">+IF(OFFSET('Sanitation Data'!$C$32,0,10*ROW('Sanitation Data'!C44))="","",OFFSET('Sanitation Data'!$C$32,0,10*ROW('Sanitation Data'!C44)))</f>
        <v/>
      </c>
      <c r="CO50" s="33" t="str">
        <f ca="true">+IF(OFFSET('Sanitation Data'!$C$33,0,10*ROW('Sanitation Data'!C44))="","",OFFSET('Sanitation Data'!$C$33,0,10*ROW('Sanitation Data'!C44)))</f>
        <v/>
      </c>
      <c r="CP50" s="33" t="str">
        <f ca="true">+IF(OFFSET('Sanitation Data'!$D$29,0,10*ROW('Sanitation Data'!D44))="","",OFFSET('Sanitation Data'!$D$29,0,10*ROW('Sanitation Data'!D44)))</f>
        <v/>
      </c>
      <c r="CQ50" s="33" t="str">
        <f ca="true">+IF(OFFSET('Sanitation Data'!$D$30,0,10*ROW('Sanitation Data'!D44))="","",OFFSET('Sanitation Data'!$D$30,0,10*ROW('Sanitation Data'!D44)))</f>
        <v/>
      </c>
      <c r="CR50" s="33" t="str">
        <f ca="true">+IF(OFFSET('Sanitation Data'!$D$31,0,10*ROW('Sanitation Data'!D44))="","",OFFSET('Sanitation Data'!$D$31,0,10*ROW('Sanitation Data'!D44)))</f>
        <v/>
      </c>
      <c r="CS50" s="33" t="str">
        <f ca="true">+IF(OFFSET('Sanitation Data'!$D$32,0,10*ROW('Sanitation Data'!D44))="","",OFFSET('Sanitation Data'!$D$32,0,10*ROW('Sanitation Data'!D44)))</f>
        <v/>
      </c>
      <c r="CT50" s="33" t="str">
        <f ca="true">+IF(OFFSET('Sanitation Data'!$D$33,0,10*ROW('Sanitation Data'!D44))="","",OFFSET('Sanitation Data'!$D$33,0,10*ROW('Sanitation Data'!D44)))</f>
        <v/>
      </c>
      <c r="CU50" s="33" t="str">
        <f ca="true">+IF(OFFSET('Sanitation Data'!$E$29,0,10*ROW('Sanitation Data'!E44))="","",OFFSET('Sanitation Data'!$E$29,0,10*ROW('Sanitation Data'!E44)))</f>
        <v/>
      </c>
      <c r="CV50" s="33" t="str">
        <f ca="true">+IF(OFFSET('Sanitation Data'!$E$30,0,10*ROW('Sanitation Data'!E44))="","",OFFSET('Sanitation Data'!$E$30,0,10*ROW('Sanitation Data'!E44)))</f>
        <v/>
      </c>
      <c r="CW50" s="33" t="str">
        <f ca="true">+IF(OFFSET('Sanitation Data'!$E$31,0,10*ROW('Sanitation Data'!E44))="","",OFFSET('Sanitation Data'!$E$31,0,10*ROW('Sanitation Data'!E44)))</f>
        <v/>
      </c>
      <c r="CX50" s="33" t="str">
        <f ca="true">+IF(OFFSET('Sanitation Data'!$E$32,0,10*ROW('Sanitation Data'!E44))="","",OFFSET('Sanitation Data'!$E$32,0,10*ROW('Sanitation Data'!E44)))</f>
        <v/>
      </c>
      <c r="CY50" s="33" t="str">
        <f ca="true">+IF(OFFSET('Sanitation Data'!$E$33,0,10*ROW('Sanitation Data'!E44))="","",OFFSET('Sanitation Data'!$E$33,0,10*ROW('Sanitation Data'!E44)))</f>
        <v/>
      </c>
      <c r="CZ50" s="33" t="str">
        <f ca="true">+IF(OFFSET('Sanitation Data'!$F$29,0,10*ROW('Sanitation Data'!F44))="","",OFFSET('Sanitation Data'!$F$29,0,10*ROW('Sanitation Data'!F44)))</f>
        <v/>
      </c>
      <c r="DA50" s="33" t="str">
        <f ca="true">+IF(OFFSET('Sanitation Data'!$F$30,0,10*ROW('Sanitation Data'!F44))="","",OFFSET('Sanitation Data'!$F$30,0,10*ROW('Sanitation Data'!F44)))</f>
        <v/>
      </c>
      <c r="DB50" s="33" t="str">
        <f ca="true">+IF(OFFSET('Sanitation Data'!$F$31,0,10*ROW('Sanitation Data'!F44))="","",OFFSET('Sanitation Data'!$F$31,0,10*ROW('Sanitation Data'!F44)))</f>
        <v/>
      </c>
      <c r="DC50" s="33" t="str">
        <f ca="true">+IF(OFFSET('Sanitation Data'!$F$32,0,10*ROW('Sanitation Data'!F44))="","",OFFSET('Sanitation Data'!$F$32,0,10*ROW('Sanitation Data'!F44)))</f>
        <v/>
      </c>
      <c r="DD50" s="33" t="str">
        <f ca="true">+IF(OFFSET('Sanitation Data'!$F$33,0,10*ROW('Sanitation Data'!F44))="","",OFFSET('Sanitation Data'!$F$33,0,10*ROW('Sanitation Data'!F44)))</f>
        <v/>
      </c>
      <c r="DE50" s="33" t="str">
        <f ca="true">+IF(OFFSET('Sanitation Data'!$G$29,0,10*ROW('Sanitation Data'!G44))="","",OFFSET('Sanitation Data'!$G$29,0,10*ROW('Sanitation Data'!G44)))</f>
        <v/>
      </c>
      <c r="DF50" s="33" t="str">
        <f ca="true">+IF(OFFSET('Sanitation Data'!$G$30,0,10*ROW('Sanitation Data'!G44))="","",OFFSET('Sanitation Data'!$G$30,0,10*ROW('Sanitation Data'!G44)))</f>
        <v/>
      </c>
      <c r="DG50" s="33" t="str">
        <f ca="true">+IF(OFFSET('Sanitation Data'!$G$31,0,10*ROW('Sanitation Data'!G44))="","",OFFSET('Sanitation Data'!$G$31,0,10*ROW('Sanitation Data'!G44)))</f>
        <v/>
      </c>
      <c r="DH50" s="33" t="str">
        <f ca="true">+IF(OFFSET('Sanitation Data'!$G$32,0,10*ROW('Sanitation Data'!G44))="","",OFFSET('Sanitation Data'!$G$32,0,10*ROW('Sanitation Data'!G44)))</f>
        <v/>
      </c>
      <c r="DI50" s="33" t="str">
        <f ca="true">+IF(OFFSET('Sanitation Data'!$G$33,0,10*ROW('Sanitation Data'!G44))="","",OFFSET('Sanitation Data'!$G$33,0,10*ROW('Sanitation Data'!G44)))</f>
        <v/>
      </c>
      <c r="DJ50" s="33" t="str">
        <f ca="true">+IF(OFFSET('Sanitation Data'!$H$29,0,10*ROW('Sanitation Data'!H44))="","",OFFSET('Sanitation Data'!$H$29,0,10*ROW('Sanitation Data'!H44)))</f>
        <v/>
      </c>
      <c r="DK50" s="33" t="str">
        <f ca="true">+IF(OFFSET('Sanitation Data'!$H$30,0,10*ROW('Sanitation Data'!H44))="","",OFFSET('Sanitation Data'!$H$30,0,10*ROW('Sanitation Data'!H44)))</f>
        <v/>
      </c>
      <c r="DL50" s="33" t="str">
        <f ca="true">+IF(OFFSET('Sanitation Data'!$H$31,0,10*ROW('Sanitation Data'!H44))="","",OFFSET('Sanitation Data'!$H$31,0,10*ROW('Sanitation Data'!H44)))</f>
        <v/>
      </c>
      <c r="DM50" s="33" t="str">
        <f ca="true">+IF(OFFSET('Sanitation Data'!$H$32,0,10*ROW('Sanitation Data'!H44))="","",OFFSET('Sanitation Data'!$H$32,0,10*ROW('Sanitation Data'!H44)))</f>
        <v/>
      </c>
      <c r="DN50" s="33" t="str">
        <f ca="true">+IF(OFFSET('Sanitation Data'!$H$33,0,10*ROW('Sanitation Data'!H44))="","",OFFSET('Sanitation Data'!$H$33,0,10*ROW('Sanitation Data'!H44)))</f>
        <v/>
      </c>
      <c r="DO50" s="33" t="str">
        <f ca="true">+IF(OFFSET('Hygiene Data'!$C$12,0,10*ROW('Hygiene Data'!C44))="","",OFFSET('Hygiene Data'!$C$12,0,10*ROW('Hygiene Data'!C44)))</f>
        <v/>
      </c>
      <c r="DP50" s="33" t="str">
        <f ca="true">+IF(OFFSET('Hygiene Data'!$C$13,0,10*ROW('Hygiene Data'!C44))="","",OFFSET('Hygiene Data'!$C$13,0,10*ROW('Hygiene Data'!C44)))</f>
        <v/>
      </c>
      <c r="DQ50" s="33" t="str">
        <f ca="true">+IF(OFFSET('Hygiene Data'!$C$14,0,10*ROW('Hygiene Data'!C44))="","",OFFSET('Hygiene Data'!$C$14,0,10*ROW('Hygiene Data'!C44)))</f>
        <v/>
      </c>
      <c r="DR50" s="33" t="str">
        <f ca="true">+IF(OFFSET('Hygiene Data'!$D$12,0,10*ROW('Hygiene Data'!D44))="","",OFFSET('Hygiene Data'!$D$12,0,10*ROW('Hygiene Data'!D44)))</f>
        <v/>
      </c>
      <c r="DS50" s="33" t="str">
        <f ca="true">+IF(OFFSET('Hygiene Data'!$D$13,0,10*ROW('Hygiene Data'!D44))="","",OFFSET('Hygiene Data'!$D$13,0,10*ROW('Hygiene Data'!D44)))</f>
        <v/>
      </c>
      <c r="DT50" s="33" t="str">
        <f ca="true">+IF(OFFSET('Hygiene Data'!$D$14,0,10*ROW('Hygiene Data'!D44))="","",OFFSET('Hygiene Data'!$D$14,0,10*ROW('Hygiene Data'!D44)))</f>
        <v/>
      </c>
      <c r="DU50" s="33" t="str">
        <f ca="true">+IF(OFFSET('Hygiene Data'!$E$12,0,10*ROW('Hygiene Data'!E44))="","",OFFSET('Hygiene Data'!$E$12,0,10*ROW('Hygiene Data'!E44)))</f>
        <v/>
      </c>
      <c r="DV50" s="33" t="str">
        <f ca="true">+IF(OFFSET('Hygiene Data'!$E$13,0,10*ROW('Hygiene Data'!E44))="","",OFFSET('Hygiene Data'!$E$13,0,10*ROW('Hygiene Data'!E44)))</f>
        <v/>
      </c>
      <c r="DW50" s="33" t="str">
        <f ca="true">+IF(OFFSET('Hygiene Data'!$E$14,0,10*ROW('Hygiene Data'!E44))="","",OFFSET('Hygiene Data'!$E$14,0,10*ROW('Hygiene Data'!E44)))</f>
        <v/>
      </c>
      <c r="DX50" s="33" t="str">
        <f ca="true">+IF(OFFSET('Hygiene Data'!$F$12,0,10*ROW('Hygiene Data'!F44))="","",OFFSET('Hygiene Data'!$F$12,0,10*ROW('Hygiene Data'!F44)))</f>
        <v/>
      </c>
      <c r="DY50" s="33" t="str">
        <f ca="true">+IF(OFFSET('Hygiene Data'!$F$13,0,10*ROW('Hygiene Data'!F44))="","",OFFSET('Hygiene Data'!$F$13,0,10*ROW('Hygiene Data'!F44)))</f>
        <v/>
      </c>
      <c r="DZ50" s="33" t="str">
        <f ca="true">+IF(OFFSET('Hygiene Data'!$F$14,0,10*ROW('Hygiene Data'!F44))="","",OFFSET('Hygiene Data'!$F$14,0,10*ROW('Hygiene Data'!F44)))</f>
        <v/>
      </c>
      <c r="EA50" s="33" t="str">
        <f ca="true">+IF(OFFSET('Hygiene Data'!$G$12,0,10*ROW('Hygiene Data'!G44))="","",OFFSET('Hygiene Data'!$G$12,0,10*ROW('Hygiene Data'!G44)))</f>
        <v/>
      </c>
      <c r="EB50" s="33" t="str">
        <f ca="true">+IF(OFFSET('Hygiene Data'!$G$13,0,10*ROW('Hygiene Data'!G44))="","",OFFSET('Hygiene Data'!$G$13,0,10*ROW('Hygiene Data'!G44)))</f>
        <v/>
      </c>
      <c r="EC50" s="33" t="str">
        <f ca="true">+IF(OFFSET('Hygiene Data'!$G$14,0,10*ROW('Hygiene Data'!G44))="","",OFFSET('Hygiene Data'!$G$14,0,10*ROW('Hygiene Data'!G44)))</f>
        <v/>
      </c>
      <c r="ED50" s="33" t="str">
        <f ca="true">+IF(OFFSET('Hygiene Data'!$H$12,0,10*ROW('Hygiene Data'!H44))="","",OFFSET('Hygiene Data'!$H$12,0,10*ROW('Hygiene Data'!H44)))</f>
        <v/>
      </c>
      <c r="EE50" s="33" t="str">
        <f ca="true">+IF(OFFSET('Hygiene Data'!$H$13,0,10*ROW('Hygiene Data'!H44))="","",OFFSET('Hygiene Data'!$H$13,0,10*ROW('Hygiene Data'!H44)))</f>
        <v/>
      </c>
      <c r="EF50" s="33" t="str">
        <f ca="true">+IF(OFFSET('Hygiene Data'!$H$14,0,10*ROW('Hygiene Data'!H44))="","",OFFSET('Hygiene Data'!$H$14,0,10*ROW('Hygiene Data'!H44)))</f>
        <v/>
      </c>
    </row>
    <row r="51" x14ac:dyDescent="0.2">
      <c r="A51" s="56" t="str">
        <f ca="true">+IF(OFFSET('Water Data'!$B$1,0,10*ROW('Water Data'!B48))="","",OFFSET('Water Data'!$B$1,0,10*ROW('Water Data'!B48)))</f>
        <v/>
      </c>
      <c r="B51" s="56" t="str">
        <f ca="true">+IF(OFFSET('Water Data'!$A$3,0,10*ROW('Water Data'!A48))="","",OFFSET('Water Data'!$A$3,0,10*ROW('Water Data'!A48)))</f>
        <v/>
      </c>
      <c r="C51" s="56" t="str">
        <f ca="true">+IF(OFFSET('Water Data'!$C$3,0,10*ROW('Water Data'!C48))="","",OFFSET('Water Data'!$C$3,0,10*ROW('Water Data'!C48)))</f>
        <v/>
      </c>
      <c r="D51" s="244"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4"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4"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4"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4"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4"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4"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4"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4"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4"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4"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4"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4"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4"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4"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4"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4"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4"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5"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5"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5"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5"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5"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5"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5"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5"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5"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5"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5"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5"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5"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5"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5"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5"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5"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5"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5"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5"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5"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5"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5"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5"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5"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5"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5"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5"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5"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5"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6"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6"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6"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6"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6"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6"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6"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6"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6"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6"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6"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6"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6"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6"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6"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6"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6"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6"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3" t="str">
        <f ca="true">+IF(OFFSET('Water Data'!$C$28,0,10*ROW('Water Data'!C45))="","",OFFSET('Water Data'!$C$28,0,10*ROW('Water Data'!C45)))</f>
        <v/>
      </c>
      <c r="BT51" s="33" t="str">
        <f ca="true">+IF(OFFSET('Water Data'!$C$29,0,10*ROW('Water Data'!C45))="","",OFFSET('Water Data'!$C$29,0,10*ROW('Water Data'!C45)))</f>
        <v/>
      </c>
      <c r="BU51" s="33" t="str">
        <f ca="true">+IF(OFFSET('Water Data'!$C$30,0,10*ROW('Water Data'!C45))="","",OFFSET('Water Data'!$C$30,0,10*ROW('Water Data'!C45)))</f>
        <v/>
      </c>
      <c r="BV51" s="33" t="str">
        <f ca="true">+IF(OFFSET('Water Data'!$D$28,0,10*ROW('Water Data'!D45))="","",OFFSET('Water Data'!$D$28,0,10*ROW('Water Data'!D45)))</f>
        <v/>
      </c>
      <c r="BW51" s="33" t="str">
        <f ca="true">+IF(OFFSET('Water Data'!$D$29,0,10*ROW('Water Data'!D45))="","",OFFSET('Water Data'!$D$29,0,10*ROW('Water Data'!D45)))</f>
        <v/>
      </c>
      <c r="BX51" s="33" t="str">
        <f ca="true">+IF(OFFSET('Water Data'!$D$30,0,10*ROW('Water Data'!D45))="","",OFFSET('Water Data'!$D$30,0,10*ROW('Water Data'!D45)))</f>
        <v/>
      </c>
      <c r="BY51" s="33" t="str">
        <f ca="true">+IF(OFFSET('Water Data'!$E$28,0,10*ROW('Water Data'!E45))="","",OFFSET('Water Data'!$E$28,0,10*ROW('Water Data'!E45)))</f>
        <v/>
      </c>
      <c r="BZ51" s="33" t="str">
        <f ca="true">+IF(OFFSET('Water Data'!$E$29,0,10*ROW('Water Data'!E45))="","",OFFSET('Water Data'!$E$29,0,10*ROW('Water Data'!E45)))</f>
        <v/>
      </c>
      <c r="CA51" s="33" t="str">
        <f ca="true">+IF(OFFSET('Water Data'!$E$30,0,10*ROW('Water Data'!E45))="","",OFFSET('Water Data'!$E$30,0,10*ROW('Water Data'!E45)))</f>
        <v/>
      </c>
      <c r="CB51" s="33" t="str">
        <f ca="true">+IF(OFFSET('Water Data'!$F$28,0,10*ROW('Water Data'!F45))="","",OFFSET('Water Data'!$F$28,0,10*ROW('Water Data'!F45)))</f>
        <v/>
      </c>
      <c r="CC51" s="33" t="str">
        <f ca="true">+IF(OFFSET('Water Data'!$F$29,0,10*ROW('Water Data'!F45))="","",OFFSET('Water Data'!$F$29,0,10*ROW('Water Data'!F45)))</f>
        <v/>
      </c>
      <c r="CD51" s="33" t="str">
        <f ca="true">+IF(OFFSET('Water Data'!$F$30,0,10*ROW('Water Data'!F45))="","",OFFSET('Water Data'!$F$30,0,10*ROW('Water Data'!F45)))</f>
        <v/>
      </c>
      <c r="CE51" s="33" t="str">
        <f ca="true">+IF(OFFSET('Water Data'!$G$28,0,10*ROW('Water Data'!G45))="","",OFFSET('Water Data'!$G$28,0,10*ROW('Water Data'!G45)))</f>
        <v/>
      </c>
      <c r="CF51" s="33" t="str">
        <f ca="true">+IF(OFFSET('Water Data'!$G$29,0,10*ROW('Water Data'!G45))="","",OFFSET('Water Data'!$G$29,0,10*ROW('Water Data'!G45)))</f>
        <v/>
      </c>
      <c r="CG51" s="33" t="str">
        <f ca="true">+IF(OFFSET('Water Data'!$G$30,0,10*ROW('Water Data'!G45))="","",OFFSET('Water Data'!$G$30,0,10*ROW('Water Data'!G45)))</f>
        <v/>
      </c>
      <c r="CH51" s="33" t="str">
        <f ca="true">+IF(OFFSET('Water Data'!$H$28,0,10*ROW('Water Data'!H45))="","",OFFSET('Water Data'!$H$28,0,10*ROW('Water Data'!H45)))</f>
        <v/>
      </c>
      <c r="CI51" s="33" t="str">
        <f ca="true">+IF(OFFSET('Water Data'!$H$29,0,10*ROW('Water Data'!H45))="","",OFFSET('Water Data'!$H$29,0,10*ROW('Water Data'!H45)))</f>
        <v/>
      </c>
      <c r="CJ51" s="33" t="str">
        <f ca="true">+IF(OFFSET('Water Data'!$H$30,0,10*ROW('Water Data'!H45))="","",OFFSET('Water Data'!$H$30,0,10*ROW('Water Data'!H45)))</f>
        <v/>
      </c>
      <c r="CK51" s="33" t="str">
        <f ca="true">+IF(OFFSET('Sanitation Data'!$C$29,0,10*ROW('Sanitation Data'!C45))="","",OFFSET('Sanitation Data'!$C$29,0,10*ROW('Sanitation Data'!C45)))</f>
        <v/>
      </c>
      <c r="CL51" s="33" t="str">
        <f ca="true">+IF(OFFSET('Sanitation Data'!$C$30,0,10*ROW('Sanitation Data'!C45))="","",OFFSET('Sanitation Data'!$C$30,0,10*ROW('Sanitation Data'!C45)))</f>
        <v/>
      </c>
      <c r="CM51" s="33" t="str">
        <f ca="true">+IF(OFFSET('Sanitation Data'!$C$31,0,10*ROW('Sanitation Data'!C45))="","",OFFSET('Sanitation Data'!$C$31,0,10*ROW('Sanitation Data'!C45)))</f>
        <v/>
      </c>
      <c r="CN51" s="33" t="str">
        <f ca="true">+IF(OFFSET('Sanitation Data'!$C$32,0,10*ROW('Sanitation Data'!C45))="","",OFFSET('Sanitation Data'!$C$32,0,10*ROW('Sanitation Data'!C45)))</f>
        <v/>
      </c>
      <c r="CO51" s="33" t="str">
        <f ca="true">+IF(OFFSET('Sanitation Data'!$C$33,0,10*ROW('Sanitation Data'!C45))="","",OFFSET('Sanitation Data'!$C$33,0,10*ROW('Sanitation Data'!C45)))</f>
        <v/>
      </c>
      <c r="CP51" s="33" t="str">
        <f ca="true">+IF(OFFSET('Sanitation Data'!$D$29,0,10*ROW('Sanitation Data'!D45))="","",OFFSET('Sanitation Data'!$D$29,0,10*ROW('Sanitation Data'!D45)))</f>
        <v/>
      </c>
      <c r="CQ51" s="33" t="str">
        <f ca="true">+IF(OFFSET('Sanitation Data'!$D$30,0,10*ROW('Sanitation Data'!D45))="","",OFFSET('Sanitation Data'!$D$30,0,10*ROW('Sanitation Data'!D45)))</f>
        <v/>
      </c>
      <c r="CR51" s="33" t="str">
        <f ca="true">+IF(OFFSET('Sanitation Data'!$D$31,0,10*ROW('Sanitation Data'!D45))="","",OFFSET('Sanitation Data'!$D$31,0,10*ROW('Sanitation Data'!D45)))</f>
        <v/>
      </c>
      <c r="CS51" s="33" t="str">
        <f ca="true">+IF(OFFSET('Sanitation Data'!$D$32,0,10*ROW('Sanitation Data'!D45))="","",OFFSET('Sanitation Data'!$D$32,0,10*ROW('Sanitation Data'!D45)))</f>
        <v/>
      </c>
      <c r="CT51" s="33" t="str">
        <f ca="true">+IF(OFFSET('Sanitation Data'!$D$33,0,10*ROW('Sanitation Data'!D45))="","",OFFSET('Sanitation Data'!$D$33,0,10*ROW('Sanitation Data'!D45)))</f>
        <v/>
      </c>
      <c r="CU51" s="33" t="str">
        <f ca="true">+IF(OFFSET('Sanitation Data'!$E$29,0,10*ROW('Sanitation Data'!E45))="","",OFFSET('Sanitation Data'!$E$29,0,10*ROW('Sanitation Data'!E45)))</f>
        <v/>
      </c>
      <c r="CV51" s="33" t="str">
        <f ca="true">+IF(OFFSET('Sanitation Data'!$E$30,0,10*ROW('Sanitation Data'!E45))="","",OFFSET('Sanitation Data'!$E$30,0,10*ROW('Sanitation Data'!E45)))</f>
        <v/>
      </c>
      <c r="CW51" s="33" t="str">
        <f ca="true">+IF(OFFSET('Sanitation Data'!$E$31,0,10*ROW('Sanitation Data'!E45))="","",OFFSET('Sanitation Data'!$E$31,0,10*ROW('Sanitation Data'!E45)))</f>
        <v/>
      </c>
      <c r="CX51" s="33" t="str">
        <f ca="true">+IF(OFFSET('Sanitation Data'!$E$32,0,10*ROW('Sanitation Data'!E45))="","",OFFSET('Sanitation Data'!$E$32,0,10*ROW('Sanitation Data'!E45)))</f>
        <v/>
      </c>
      <c r="CY51" s="33" t="str">
        <f ca="true">+IF(OFFSET('Sanitation Data'!$E$33,0,10*ROW('Sanitation Data'!E45))="","",OFFSET('Sanitation Data'!$E$33,0,10*ROW('Sanitation Data'!E45)))</f>
        <v/>
      </c>
      <c r="CZ51" s="33" t="str">
        <f ca="true">+IF(OFFSET('Sanitation Data'!$F$29,0,10*ROW('Sanitation Data'!F45))="","",OFFSET('Sanitation Data'!$F$29,0,10*ROW('Sanitation Data'!F45)))</f>
        <v/>
      </c>
      <c r="DA51" s="33" t="str">
        <f ca="true">+IF(OFFSET('Sanitation Data'!$F$30,0,10*ROW('Sanitation Data'!F45))="","",OFFSET('Sanitation Data'!$F$30,0,10*ROW('Sanitation Data'!F45)))</f>
        <v/>
      </c>
      <c r="DB51" s="33" t="str">
        <f ca="true">+IF(OFFSET('Sanitation Data'!$F$31,0,10*ROW('Sanitation Data'!F45))="","",OFFSET('Sanitation Data'!$F$31,0,10*ROW('Sanitation Data'!F45)))</f>
        <v/>
      </c>
      <c r="DC51" s="33" t="str">
        <f ca="true">+IF(OFFSET('Sanitation Data'!$F$32,0,10*ROW('Sanitation Data'!F45))="","",OFFSET('Sanitation Data'!$F$32,0,10*ROW('Sanitation Data'!F45)))</f>
        <v/>
      </c>
      <c r="DD51" s="33" t="str">
        <f ca="true">+IF(OFFSET('Sanitation Data'!$F$33,0,10*ROW('Sanitation Data'!F45))="","",OFFSET('Sanitation Data'!$F$33,0,10*ROW('Sanitation Data'!F45)))</f>
        <v/>
      </c>
      <c r="DE51" s="33" t="str">
        <f ca="true">+IF(OFFSET('Sanitation Data'!$G$29,0,10*ROW('Sanitation Data'!G45))="","",OFFSET('Sanitation Data'!$G$29,0,10*ROW('Sanitation Data'!G45)))</f>
        <v/>
      </c>
      <c r="DF51" s="33" t="str">
        <f ca="true">+IF(OFFSET('Sanitation Data'!$G$30,0,10*ROW('Sanitation Data'!G45))="","",OFFSET('Sanitation Data'!$G$30,0,10*ROW('Sanitation Data'!G45)))</f>
        <v/>
      </c>
      <c r="DG51" s="33" t="str">
        <f ca="true">+IF(OFFSET('Sanitation Data'!$G$31,0,10*ROW('Sanitation Data'!G45))="","",OFFSET('Sanitation Data'!$G$31,0,10*ROW('Sanitation Data'!G45)))</f>
        <v/>
      </c>
      <c r="DH51" s="33" t="str">
        <f ca="true">+IF(OFFSET('Sanitation Data'!$G$32,0,10*ROW('Sanitation Data'!G45))="","",OFFSET('Sanitation Data'!$G$32,0,10*ROW('Sanitation Data'!G45)))</f>
        <v/>
      </c>
      <c r="DI51" s="33" t="str">
        <f ca="true">+IF(OFFSET('Sanitation Data'!$G$33,0,10*ROW('Sanitation Data'!G45))="","",OFFSET('Sanitation Data'!$G$33,0,10*ROW('Sanitation Data'!G45)))</f>
        <v/>
      </c>
      <c r="DJ51" s="33" t="str">
        <f ca="true">+IF(OFFSET('Sanitation Data'!$H$29,0,10*ROW('Sanitation Data'!H45))="","",OFFSET('Sanitation Data'!$H$29,0,10*ROW('Sanitation Data'!H45)))</f>
        <v/>
      </c>
      <c r="DK51" s="33" t="str">
        <f ca="true">+IF(OFFSET('Sanitation Data'!$H$30,0,10*ROW('Sanitation Data'!H45))="","",OFFSET('Sanitation Data'!$H$30,0,10*ROW('Sanitation Data'!H45)))</f>
        <v/>
      </c>
      <c r="DL51" s="33" t="str">
        <f ca="true">+IF(OFFSET('Sanitation Data'!$H$31,0,10*ROW('Sanitation Data'!H45))="","",OFFSET('Sanitation Data'!$H$31,0,10*ROW('Sanitation Data'!H45)))</f>
        <v/>
      </c>
      <c r="DM51" s="33" t="str">
        <f ca="true">+IF(OFFSET('Sanitation Data'!$H$32,0,10*ROW('Sanitation Data'!H45))="","",OFFSET('Sanitation Data'!$H$32,0,10*ROW('Sanitation Data'!H45)))</f>
        <v/>
      </c>
      <c r="DN51" s="33" t="str">
        <f ca="true">+IF(OFFSET('Sanitation Data'!$H$33,0,10*ROW('Sanitation Data'!H45))="","",OFFSET('Sanitation Data'!$H$33,0,10*ROW('Sanitation Data'!H45)))</f>
        <v/>
      </c>
      <c r="DO51" s="33" t="str">
        <f ca="true">+IF(OFFSET('Hygiene Data'!$C$12,0,10*ROW('Hygiene Data'!C45))="","",OFFSET('Hygiene Data'!$C$12,0,10*ROW('Hygiene Data'!C45)))</f>
        <v/>
      </c>
      <c r="DP51" s="33" t="str">
        <f ca="true">+IF(OFFSET('Hygiene Data'!$C$13,0,10*ROW('Hygiene Data'!C45))="","",OFFSET('Hygiene Data'!$C$13,0,10*ROW('Hygiene Data'!C45)))</f>
        <v/>
      </c>
      <c r="DQ51" s="33" t="str">
        <f ca="true">+IF(OFFSET('Hygiene Data'!$C$14,0,10*ROW('Hygiene Data'!C45))="","",OFFSET('Hygiene Data'!$C$14,0,10*ROW('Hygiene Data'!C45)))</f>
        <v/>
      </c>
      <c r="DR51" s="33" t="str">
        <f ca="true">+IF(OFFSET('Hygiene Data'!$D$12,0,10*ROW('Hygiene Data'!D45))="","",OFFSET('Hygiene Data'!$D$12,0,10*ROW('Hygiene Data'!D45)))</f>
        <v/>
      </c>
      <c r="DS51" s="33" t="str">
        <f ca="true">+IF(OFFSET('Hygiene Data'!$D$13,0,10*ROW('Hygiene Data'!D45))="","",OFFSET('Hygiene Data'!$D$13,0,10*ROW('Hygiene Data'!D45)))</f>
        <v/>
      </c>
      <c r="DT51" s="33" t="str">
        <f ca="true">+IF(OFFSET('Hygiene Data'!$D$14,0,10*ROW('Hygiene Data'!D45))="","",OFFSET('Hygiene Data'!$D$14,0,10*ROW('Hygiene Data'!D45)))</f>
        <v/>
      </c>
      <c r="DU51" s="33" t="str">
        <f ca="true">+IF(OFFSET('Hygiene Data'!$E$12,0,10*ROW('Hygiene Data'!E45))="","",OFFSET('Hygiene Data'!$E$12,0,10*ROW('Hygiene Data'!E45)))</f>
        <v/>
      </c>
      <c r="DV51" s="33" t="str">
        <f ca="true">+IF(OFFSET('Hygiene Data'!$E$13,0,10*ROW('Hygiene Data'!E45))="","",OFFSET('Hygiene Data'!$E$13,0,10*ROW('Hygiene Data'!E45)))</f>
        <v/>
      </c>
      <c r="DW51" s="33" t="str">
        <f ca="true">+IF(OFFSET('Hygiene Data'!$E$14,0,10*ROW('Hygiene Data'!E45))="","",OFFSET('Hygiene Data'!$E$14,0,10*ROW('Hygiene Data'!E45)))</f>
        <v/>
      </c>
      <c r="DX51" s="33" t="str">
        <f ca="true">+IF(OFFSET('Hygiene Data'!$F$12,0,10*ROW('Hygiene Data'!F45))="","",OFFSET('Hygiene Data'!$F$12,0,10*ROW('Hygiene Data'!F45)))</f>
        <v/>
      </c>
      <c r="DY51" s="33" t="str">
        <f ca="true">+IF(OFFSET('Hygiene Data'!$F$13,0,10*ROW('Hygiene Data'!F45))="","",OFFSET('Hygiene Data'!$F$13,0,10*ROW('Hygiene Data'!F45)))</f>
        <v/>
      </c>
      <c r="DZ51" s="33" t="str">
        <f ca="true">+IF(OFFSET('Hygiene Data'!$F$14,0,10*ROW('Hygiene Data'!F45))="","",OFFSET('Hygiene Data'!$F$14,0,10*ROW('Hygiene Data'!F45)))</f>
        <v/>
      </c>
      <c r="EA51" s="33" t="str">
        <f ca="true">+IF(OFFSET('Hygiene Data'!$G$12,0,10*ROW('Hygiene Data'!G45))="","",OFFSET('Hygiene Data'!$G$12,0,10*ROW('Hygiene Data'!G45)))</f>
        <v/>
      </c>
      <c r="EB51" s="33" t="str">
        <f ca="true">+IF(OFFSET('Hygiene Data'!$G$13,0,10*ROW('Hygiene Data'!G45))="","",OFFSET('Hygiene Data'!$G$13,0,10*ROW('Hygiene Data'!G45)))</f>
        <v/>
      </c>
      <c r="EC51" s="33" t="str">
        <f ca="true">+IF(OFFSET('Hygiene Data'!$G$14,0,10*ROW('Hygiene Data'!G45))="","",OFFSET('Hygiene Data'!$G$14,0,10*ROW('Hygiene Data'!G45)))</f>
        <v/>
      </c>
      <c r="ED51" s="33" t="str">
        <f ca="true">+IF(OFFSET('Hygiene Data'!$H$12,0,10*ROW('Hygiene Data'!H45))="","",OFFSET('Hygiene Data'!$H$12,0,10*ROW('Hygiene Data'!H45)))</f>
        <v/>
      </c>
      <c r="EE51" s="33" t="str">
        <f ca="true">+IF(OFFSET('Hygiene Data'!$H$13,0,10*ROW('Hygiene Data'!H45))="","",OFFSET('Hygiene Data'!$H$13,0,10*ROW('Hygiene Data'!H45)))</f>
        <v/>
      </c>
      <c r="EF51" s="33" t="str">
        <f ca="true">+IF(OFFSET('Hygiene Data'!$H$14,0,10*ROW('Hygiene Data'!H45))="","",OFFSET('Hygiene Data'!$H$14,0,10*ROW('Hygiene Data'!H45)))</f>
        <v/>
      </c>
    </row>
    <row r="52" x14ac:dyDescent="0.2">
      <c r="A52" s="56" t="str">
        <f ca="true">+IF(OFFSET('Water Data'!$B$1,0,10*ROW('Water Data'!B49))="","",OFFSET('Water Data'!$B$1,0,10*ROW('Water Data'!B49)))</f>
        <v/>
      </c>
      <c r="B52" s="56" t="str">
        <f ca="true">+IF(OFFSET('Water Data'!$A$3,0,10*ROW('Water Data'!A49))="","",OFFSET('Water Data'!$A$3,0,10*ROW('Water Data'!A49)))</f>
        <v/>
      </c>
      <c r="C52" s="56" t="str">
        <f ca="true">+IF(OFFSET('Water Data'!$C$3,0,10*ROW('Water Data'!C49))="","",OFFSET('Water Data'!$C$3,0,10*ROW('Water Data'!C49)))</f>
        <v/>
      </c>
      <c r="D52" s="244"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4"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4"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4"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4"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4"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4"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4"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4"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4"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4"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4"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4"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4"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4"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4"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4"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4"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5"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5"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5"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5"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5"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5"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5"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5"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5"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5"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5"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5"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5"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5"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5"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5"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5"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5"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5"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5"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5"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5"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5"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5"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5"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5"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5"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5"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5"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5"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6"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6"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6"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6"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6"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6"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6"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6"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6"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6"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6"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6"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6"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6"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6"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6"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6"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6"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3" t="str">
        <f ca="true">+IF(OFFSET('Water Data'!$C$28,0,10*ROW('Water Data'!C46))="","",OFFSET('Water Data'!$C$28,0,10*ROW('Water Data'!C46)))</f>
        <v/>
      </c>
      <c r="BT52" s="33" t="str">
        <f ca="true">+IF(OFFSET('Water Data'!$C$29,0,10*ROW('Water Data'!C46))="","",OFFSET('Water Data'!$C$29,0,10*ROW('Water Data'!C46)))</f>
        <v/>
      </c>
      <c r="BU52" s="33" t="str">
        <f ca="true">+IF(OFFSET('Water Data'!$C$30,0,10*ROW('Water Data'!C46))="","",OFFSET('Water Data'!$C$30,0,10*ROW('Water Data'!C46)))</f>
        <v/>
      </c>
      <c r="BV52" s="33" t="str">
        <f ca="true">+IF(OFFSET('Water Data'!$D$28,0,10*ROW('Water Data'!D46))="","",OFFSET('Water Data'!$D$28,0,10*ROW('Water Data'!D46)))</f>
        <v/>
      </c>
      <c r="BW52" s="33" t="str">
        <f ca="true">+IF(OFFSET('Water Data'!$D$29,0,10*ROW('Water Data'!D46))="","",OFFSET('Water Data'!$D$29,0,10*ROW('Water Data'!D46)))</f>
        <v/>
      </c>
      <c r="BX52" s="33" t="str">
        <f ca="true">+IF(OFFSET('Water Data'!$D$30,0,10*ROW('Water Data'!D46))="","",OFFSET('Water Data'!$D$30,0,10*ROW('Water Data'!D46)))</f>
        <v/>
      </c>
      <c r="BY52" s="33" t="str">
        <f ca="true">+IF(OFFSET('Water Data'!$E$28,0,10*ROW('Water Data'!E46))="","",OFFSET('Water Data'!$E$28,0,10*ROW('Water Data'!E46)))</f>
        <v/>
      </c>
      <c r="BZ52" s="33" t="str">
        <f ca="true">+IF(OFFSET('Water Data'!$E$29,0,10*ROW('Water Data'!E46))="","",OFFSET('Water Data'!$E$29,0,10*ROW('Water Data'!E46)))</f>
        <v/>
      </c>
      <c r="CA52" s="33" t="str">
        <f ca="true">+IF(OFFSET('Water Data'!$E$30,0,10*ROW('Water Data'!E46))="","",OFFSET('Water Data'!$E$30,0,10*ROW('Water Data'!E46)))</f>
        <v/>
      </c>
      <c r="CB52" s="33" t="str">
        <f ca="true">+IF(OFFSET('Water Data'!$F$28,0,10*ROW('Water Data'!F46))="","",OFFSET('Water Data'!$F$28,0,10*ROW('Water Data'!F46)))</f>
        <v/>
      </c>
      <c r="CC52" s="33" t="str">
        <f ca="true">+IF(OFFSET('Water Data'!$F$29,0,10*ROW('Water Data'!F46))="","",OFFSET('Water Data'!$F$29,0,10*ROW('Water Data'!F46)))</f>
        <v/>
      </c>
      <c r="CD52" s="33" t="str">
        <f ca="true">+IF(OFFSET('Water Data'!$F$30,0,10*ROW('Water Data'!F46))="","",OFFSET('Water Data'!$F$30,0,10*ROW('Water Data'!F46)))</f>
        <v/>
      </c>
      <c r="CE52" s="33" t="str">
        <f ca="true">+IF(OFFSET('Water Data'!$G$28,0,10*ROW('Water Data'!G46))="","",OFFSET('Water Data'!$G$28,0,10*ROW('Water Data'!G46)))</f>
        <v/>
      </c>
      <c r="CF52" s="33" t="str">
        <f ca="true">+IF(OFFSET('Water Data'!$G$29,0,10*ROW('Water Data'!G46))="","",OFFSET('Water Data'!$G$29,0,10*ROW('Water Data'!G46)))</f>
        <v/>
      </c>
      <c r="CG52" s="33" t="str">
        <f ca="true">+IF(OFFSET('Water Data'!$G$30,0,10*ROW('Water Data'!G46))="","",OFFSET('Water Data'!$G$30,0,10*ROW('Water Data'!G46)))</f>
        <v/>
      </c>
      <c r="CH52" s="33" t="str">
        <f ca="true">+IF(OFFSET('Water Data'!$H$28,0,10*ROW('Water Data'!H46))="","",OFFSET('Water Data'!$H$28,0,10*ROW('Water Data'!H46)))</f>
        <v/>
      </c>
      <c r="CI52" s="33" t="str">
        <f ca="true">+IF(OFFSET('Water Data'!$H$29,0,10*ROW('Water Data'!H46))="","",OFFSET('Water Data'!$H$29,0,10*ROW('Water Data'!H46)))</f>
        <v/>
      </c>
      <c r="CJ52" s="33" t="str">
        <f ca="true">+IF(OFFSET('Water Data'!$H$30,0,10*ROW('Water Data'!H46))="","",OFFSET('Water Data'!$H$30,0,10*ROW('Water Data'!H46)))</f>
        <v/>
      </c>
      <c r="CK52" s="33" t="str">
        <f ca="true">+IF(OFFSET('Sanitation Data'!$C$29,0,10*ROW('Sanitation Data'!C46))="","",OFFSET('Sanitation Data'!$C$29,0,10*ROW('Sanitation Data'!C46)))</f>
        <v/>
      </c>
      <c r="CL52" s="33" t="str">
        <f ca="true">+IF(OFFSET('Sanitation Data'!$C$30,0,10*ROW('Sanitation Data'!C46))="","",OFFSET('Sanitation Data'!$C$30,0,10*ROW('Sanitation Data'!C46)))</f>
        <v/>
      </c>
      <c r="CM52" s="33" t="str">
        <f ca="true">+IF(OFFSET('Sanitation Data'!$C$31,0,10*ROW('Sanitation Data'!C46))="","",OFFSET('Sanitation Data'!$C$31,0,10*ROW('Sanitation Data'!C46)))</f>
        <v/>
      </c>
      <c r="CN52" s="33" t="str">
        <f ca="true">+IF(OFFSET('Sanitation Data'!$C$32,0,10*ROW('Sanitation Data'!C46))="","",OFFSET('Sanitation Data'!$C$32,0,10*ROW('Sanitation Data'!C46)))</f>
        <v/>
      </c>
      <c r="CO52" s="33" t="str">
        <f ca="true">+IF(OFFSET('Sanitation Data'!$C$33,0,10*ROW('Sanitation Data'!C46))="","",OFFSET('Sanitation Data'!$C$33,0,10*ROW('Sanitation Data'!C46)))</f>
        <v/>
      </c>
      <c r="CP52" s="33" t="str">
        <f ca="true">+IF(OFFSET('Sanitation Data'!$D$29,0,10*ROW('Sanitation Data'!D46))="","",OFFSET('Sanitation Data'!$D$29,0,10*ROW('Sanitation Data'!D46)))</f>
        <v/>
      </c>
      <c r="CQ52" s="33" t="str">
        <f ca="true">+IF(OFFSET('Sanitation Data'!$D$30,0,10*ROW('Sanitation Data'!D46))="","",OFFSET('Sanitation Data'!$D$30,0,10*ROW('Sanitation Data'!D46)))</f>
        <v/>
      </c>
      <c r="CR52" s="33" t="str">
        <f ca="true">+IF(OFFSET('Sanitation Data'!$D$31,0,10*ROW('Sanitation Data'!D46))="","",OFFSET('Sanitation Data'!$D$31,0,10*ROW('Sanitation Data'!D46)))</f>
        <v/>
      </c>
      <c r="CS52" s="33" t="str">
        <f ca="true">+IF(OFFSET('Sanitation Data'!$D$32,0,10*ROW('Sanitation Data'!D46))="","",OFFSET('Sanitation Data'!$D$32,0,10*ROW('Sanitation Data'!D46)))</f>
        <v/>
      </c>
      <c r="CT52" s="33" t="str">
        <f ca="true">+IF(OFFSET('Sanitation Data'!$D$33,0,10*ROW('Sanitation Data'!D46))="","",OFFSET('Sanitation Data'!$D$33,0,10*ROW('Sanitation Data'!D46)))</f>
        <v/>
      </c>
      <c r="CU52" s="33" t="str">
        <f ca="true">+IF(OFFSET('Sanitation Data'!$E$29,0,10*ROW('Sanitation Data'!E46))="","",OFFSET('Sanitation Data'!$E$29,0,10*ROW('Sanitation Data'!E46)))</f>
        <v/>
      </c>
      <c r="CV52" s="33" t="str">
        <f ca="true">+IF(OFFSET('Sanitation Data'!$E$30,0,10*ROW('Sanitation Data'!E46))="","",OFFSET('Sanitation Data'!$E$30,0,10*ROW('Sanitation Data'!E46)))</f>
        <v/>
      </c>
      <c r="CW52" s="33" t="str">
        <f ca="true">+IF(OFFSET('Sanitation Data'!$E$31,0,10*ROW('Sanitation Data'!E46))="","",OFFSET('Sanitation Data'!$E$31,0,10*ROW('Sanitation Data'!E46)))</f>
        <v/>
      </c>
      <c r="CX52" s="33" t="str">
        <f ca="true">+IF(OFFSET('Sanitation Data'!$E$32,0,10*ROW('Sanitation Data'!E46))="","",OFFSET('Sanitation Data'!$E$32,0,10*ROW('Sanitation Data'!E46)))</f>
        <v/>
      </c>
      <c r="CY52" s="33" t="str">
        <f ca="true">+IF(OFFSET('Sanitation Data'!$E$33,0,10*ROW('Sanitation Data'!E46))="","",OFFSET('Sanitation Data'!$E$33,0,10*ROW('Sanitation Data'!E46)))</f>
        <v/>
      </c>
      <c r="CZ52" s="33" t="str">
        <f ca="true">+IF(OFFSET('Sanitation Data'!$F$29,0,10*ROW('Sanitation Data'!F46))="","",OFFSET('Sanitation Data'!$F$29,0,10*ROW('Sanitation Data'!F46)))</f>
        <v/>
      </c>
      <c r="DA52" s="33" t="str">
        <f ca="true">+IF(OFFSET('Sanitation Data'!$F$30,0,10*ROW('Sanitation Data'!F46))="","",OFFSET('Sanitation Data'!$F$30,0,10*ROW('Sanitation Data'!F46)))</f>
        <v/>
      </c>
      <c r="DB52" s="33" t="str">
        <f ca="true">+IF(OFFSET('Sanitation Data'!$F$31,0,10*ROW('Sanitation Data'!F46))="","",OFFSET('Sanitation Data'!$F$31,0,10*ROW('Sanitation Data'!F46)))</f>
        <v/>
      </c>
      <c r="DC52" s="33" t="str">
        <f ca="true">+IF(OFFSET('Sanitation Data'!$F$32,0,10*ROW('Sanitation Data'!F46))="","",OFFSET('Sanitation Data'!$F$32,0,10*ROW('Sanitation Data'!F46)))</f>
        <v/>
      </c>
      <c r="DD52" s="33" t="str">
        <f ca="true">+IF(OFFSET('Sanitation Data'!$F$33,0,10*ROW('Sanitation Data'!F46))="","",OFFSET('Sanitation Data'!$F$33,0,10*ROW('Sanitation Data'!F46)))</f>
        <v/>
      </c>
      <c r="DE52" s="33" t="str">
        <f ca="true">+IF(OFFSET('Sanitation Data'!$G$29,0,10*ROW('Sanitation Data'!G46))="","",OFFSET('Sanitation Data'!$G$29,0,10*ROW('Sanitation Data'!G46)))</f>
        <v/>
      </c>
      <c r="DF52" s="33" t="str">
        <f ca="true">+IF(OFFSET('Sanitation Data'!$G$30,0,10*ROW('Sanitation Data'!G46))="","",OFFSET('Sanitation Data'!$G$30,0,10*ROW('Sanitation Data'!G46)))</f>
        <v/>
      </c>
      <c r="DG52" s="33" t="str">
        <f ca="true">+IF(OFFSET('Sanitation Data'!$G$31,0,10*ROW('Sanitation Data'!G46))="","",OFFSET('Sanitation Data'!$G$31,0,10*ROW('Sanitation Data'!G46)))</f>
        <v/>
      </c>
      <c r="DH52" s="33" t="str">
        <f ca="true">+IF(OFFSET('Sanitation Data'!$G$32,0,10*ROW('Sanitation Data'!G46))="","",OFFSET('Sanitation Data'!$G$32,0,10*ROW('Sanitation Data'!G46)))</f>
        <v/>
      </c>
      <c r="DI52" s="33" t="str">
        <f ca="true">+IF(OFFSET('Sanitation Data'!$G$33,0,10*ROW('Sanitation Data'!G46))="","",OFFSET('Sanitation Data'!$G$33,0,10*ROW('Sanitation Data'!G46)))</f>
        <v/>
      </c>
      <c r="DJ52" s="33" t="str">
        <f ca="true">+IF(OFFSET('Sanitation Data'!$H$29,0,10*ROW('Sanitation Data'!H46))="","",OFFSET('Sanitation Data'!$H$29,0,10*ROW('Sanitation Data'!H46)))</f>
        <v/>
      </c>
      <c r="DK52" s="33" t="str">
        <f ca="true">+IF(OFFSET('Sanitation Data'!$H$30,0,10*ROW('Sanitation Data'!H46))="","",OFFSET('Sanitation Data'!$H$30,0,10*ROW('Sanitation Data'!H46)))</f>
        <v/>
      </c>
      <c r="DL52" s="33" t="str">
        <f ca="true">+IF(OFFSET('Sanitation Data'!$H$31,0,10*ROW('Sanitation Data'!H46))="","",OFFSET('Sanitation Data'!$H$31,0,10*ROW('Sanitation Data'!H46)))</f>
        <v/>
      </c>
      <c r="DM52" s="33" t="str">
        <f ca="true">+IF(OFFSET('Sanitation Data'!$H$32,0,10*ROW('Sanitation Data'!H46))="","",OFFSET('Sanitation Data'!$H$32,0,10*ROW('Sanitation Data'!H46)))</f>
        <v/>
      </c>
      <c r="DN52" s="33" t="str">
        <f ca="true">+IF(OFFSET('Sanitation Data'!$H$33,0,10*ROW('Sanitation Data'!H46))="","",OFFSET('Sanitation Data'!$H$33,0,10*ROW('Sanitation Data'!H46)))</f>
        <v/>
      </c>
      <c r="DO52" s="33" t="str">
        <f ca="true">+IF(OFFSET('Hygiene Data'!$C$12,0,10*ROW('Hygiene Data'!C46))="","",OFFSET('Hygiene Data'!$C$12,0,10*ROW('Hygiene Data'!C46)))</f>
        <v/>
      </c>
      <c r="DP52" s="33" t="str">
        <f ca="true">+IF(OFFSET('Hygiene Data'!$C$13,0,10*ROW('Hygiene Data'!C46))="","",OFFSET('Hygiene Data'!$C$13,0,10*ROW('Hygiene Data'!C46)))</f>
        <v/>
      </c>
      <c r="DQ52" s="33" t="str">
        <f ca="true">+IF(OFFSET('Hygiene Data'!$C$14,0,10*ROW('Hygiene Data'!C46))="","",OFFSET('Hygiene Data'!$C$14,0,10*ROW('Hygiene Data'!C46)))</f>
        <v/>
      </c>
      <c r="DR52" s="33" t="str">
        <f ca="true">+IF(OFFSET('Hygiene Data'!$D$12,0,10*ROW('Hygiene Data'!D46))="","",OFFSET('Hygiene Data'!$D$12,0,10*ROW('Hygiene Data'!D46)))</f>
        <v/>
      </c>
      <c r="DS52" s="33" t="str">
        <f ca="true">+IF(OFFSET('Hygiene Data'!$D$13,0,10*ROW('Hygiene Data'!D46))="","",OFFSET('Hygiene Data'!$D$13,0,10*ROW('Hygiene Data'!D46)))</f>
        <v/>
      </c>
      <c r="DT52" s="33" t="str">
        <f ca="true">+IF(OFFSET('Hygiene Data'!$D$14,0,10*ROW('Hygiene Data'!D46))="","",OFFSET('Hygiene Data'!$D$14,0,10*ROW('Hygiene Data'!D46)))</f>
        <v/>
      </c>
      <c r="DU52" s="33" t="str">
        <f ca="true">+IF(OFFSET('Hygiene Data'!$E$12,0,10*ROW('Hygiene Data'!E46))="","",OFFSET('Hygiene Data'!$E$12,0,10*ROW('Hygiene Data'!E46)))</f>
        <v/>
      </c>
      <c r="DV52" s="33" t="str">
        <f ca="true">+IF(OFFSET('Hygiene Data'!$E$13,0,10*ROW('Hygiene Data'!E46))="","",OFFSET('Hygiene Data'!$E$13,0,10*ROW('Hygiene Data'!E46)))</f>
        <v/>
      </c>
      <c r="DW52" s="33" t="str">
        <f ca="true">+IF(OFFSET('Hygiene Data'!$E$14,0,10*ROW('Hygiene Data'!E46))="","",OFFSET('Hygiene Data'!$E$14,0,10*ROW('Hygiene Data'!E46)))</f>
        <v/>
      </c>
      <c r="DX52" s="33" t="str">
        <f ca="true">+IF(OFFSET('Hygiene Data'!$F$12,0,10*ROW('Hygiene Data'!F46))="","",OFFSET('Hygiene Data'!$F$12,0,10*ROW('Hygiene Data'!F46)))</f>
        <v/>
      </c>
      <c r="DY52" s="33" t="str">
        <f ca="true">+IF(OFFSET('Hygiene Data'!$F$13,0,10*ROW('Hygiene Data'!F46))="","",OFFSET('Hygiene Data'!$F$13,0,10*ROW('Hygiene Data'!F46)))</f>
        <v/>
      </c>
      <c r="DZ52" s="33" t="str">
        <f ca="true">+IF(OFFSET('Hygiene Data'!$F$14,0,10*ROW('Hygiene Data'!F46))="","",OFFSET('Hygiene Data'!$F$14,0,10*ROW('Hygiene Data'!F46)))</f>
        <v/>
      </c>
      <c r="EA52" s="33" t="str">
        <f ca="true">+IF(OFFSET('Hygiene Data'!$G$12,0,10*ROW('Hygiene Data'!G46))="","",OFFSET('Hygiene Data'!$G$12,0,10*ROW('Hygiene Data'!G46)))</f>
        <v/>
      </c>
      <c r="EB52" s="33" t="str">
        <f ca="true">+IF(OFFSET('Hygiene Data'!$G$13,0,10*ROW('Hygiene Data'!G46))="","",OFFSET('Hygiene Data'!$G$13,0,10*ROW('Hygiene Data'!G46)))</f>
        <v/>
      </c>
      <c r="EC52" s="33" t="str">
        <f ca="true">+IF(OFFSET('Hygiene Data'!$G$14,0,10*ROW('Hygiene Data'!G46))="","",OFFSET('Hygiene Data'!$G$14,0,10*ROW('Hygiene Data'!G46)))</f>
        <v/>
      </c>
      <c r="ED52" s="33" t="str">
        <f ca="true">+IF(OFFSET('Hygiene Data'!$H$12,0,10*ROW('Hygiene Data'!H46))="","",OFFSET('Hygiene Data'!$H$12,0,10*ROW('Hygiene Data'!H46)))</f>
        <v/>
      </c>
      <c r="EE52" s="33" t="str">
        <f ca="true">+IF(OFFSET('Hygiene Data'!$H$13,0,10*ROW('Hygiene Data'!H46))="","",OFFSET('Hygiene Data'!$H$13,0,10*ROW('Hygiene Data'!H46)))</f>
        <v/>
      </c>
      <c r="EF52" s="33" t="str">
        <f ca="true">+IF(OFFSET('Hygiene Data'!$H$14,0,10*ROW('Hygiene Data'!H46))="","",OFFSET('Hygiene Data'!$H$14,0,10*ROW('Hygiene Data'!H46)))</f>
        <v/>
      </c>
    </row>
    <row r="53" x14ac:dyDescent="0.2">
      <c r="A53" s="56" t="str">
        <f ca="true">+IF(OFFSET('Water Data'!$B$1,0,10*ROW('Water Data'!B50))="","",OFFSET('Water Data'!$B$1,0,10*ROW('Water Data'!B50)))</f>
        <v/>
      </c>
      <c r="B53" s="56" t="str">
        <f ca="true">+IF(OFFSET('Water Data'!$A$3,0,10*ROW('Water Data'!A50))="","",OFFSET('Water Data'!$A$3,0,10*ROW('Water Data'!A50)))</f>
        <v/>
      </c>
      <c r="C53" s="56" t="str">
        <f ca="true">+IF(OFFSET('Water Data'!$C$3,0,10*ROW('Water Data'!C50))="","",OFFSET('Water Data'!$C$3,0,10*ROW('Water Data'!C50)))</f>
        <v/>
      </c>
      <c r="D53" s="244"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4"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4"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4"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4"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4"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4"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4"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4"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4"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4"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4"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4"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4"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4"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4"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4"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4"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5"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5"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5"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5"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5"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5"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5"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5"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5"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5"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5"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5"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5"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5"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5"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5"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5"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5"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5"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5"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5"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5"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5"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5"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5"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5"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5"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5"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5"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5"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6"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6"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6"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6"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6"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6"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6"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6"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6"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6"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6"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6"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6"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6"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6"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6"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6"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6"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3" t="str">
        <f ca="true">+IF(OFFSET('Water Data'!$C$28,0,10*ROW('Water Data'!C47))="","",OFFSET('Water Data'!$C$28,0,10*ROW('Water Data'!C47)))</f>
        <v/>
      </c>
      <c r="BT53" s="33" t="str">
        <f ca="true">+IF(OFFSET('Water Data'!$C$29,0,10*ROW('Water Data'!C47))="","",OFFSET('Water Data'!$C$29,0,10*ROW('Water Data'!C47)))</f>
        <v/>
      </c>
      <c r="BU53" s="33" t="str">
        <f ca="true">+IF(OFFSET('Water Data'!$C$30,0,10*ROW('Water Data'!C47))="","",OFFSET('Water Data'!$C$30,0,10*ROW('Water Data'!C47)))</f>
        <v/>
      </c>
      <c r="BV53" s="33" t="str">
        <f ca="true">+IF(OFFSET('Water Data'!$D$28,0,10*ROW('Water Data'!D47))="","",OFFSET('Water Data'!$D$28,0,10*ROW('Water Data'!D47)))</f>
        <v/>
      </c>
      <c r="BW53" s="33" t="str">
        <f ca="true">+IF(OFFSET('Water Data'!$D$29,0,10*ROW('Water Data'!D47))="","",OFFSET('Water Data'!$D$29,0,10*ROW('Water Data'!D47)))</f>
        <v/>
      </c>
      <c r="BX53" s="33" t="str">
        <f ca="true">+IF(OFFSET('Water Data'!$D$30,0,10*ROW('Water Data'!D47))="","",OFFSET('Water Data'!$D$30,0,10*ROW('Water Data'!D47)))</f>
        <v/>
      </c>
      <c r="BY53" s="33" t="str">
        <f ca="true">+IF(OFFSET('Water Data'!$E$28,0,10*ROW('Water Data'!E47))="","",OFFSET('Water Data'!$E$28,0,10*ROW('Water Data'!E47)))</f>
        <v/>
      </c>
      <c r="BZ53" s="33" t="str">
        <f ca="true">+IF(OFFSET('Water Data'!$E$29,0,10*ROW('Water Data'!E47))="","",OFFSET('Water Data'!$E$29,0,10*ROW('Water Data'!E47)))</f>
        <v/>
      </c>
      <c r="CA53" s="33" t="str">
        <f ca="true">+IF(OFFSET('Water Data'!$E$30,0,10*ROW('Water Data'!E47))="","",OFFSET('Water Data'!$E$30,0,10*ROW('Water Data'!E47)))</f>
        <v/>
      </c>
      <c r="CB53" s="33" t="str">
        <f ca="true">+IF(OFFSET('Water Data'!$F$28,0,10*ROW('Water Data'!F47))="","",OFFSET('Water Data'!$F$28,0,10*ROW('Water Data'!F47)))</f>
        <v/>
      </c>
      <c r="CC53" s="33" t="str">
        <f ca="true">+IF(OFFSET('Water Data'!$F$29,0,10*ROW('Water Data'!F47))="","",OFFSET('Water Data'!$F$29,0,10*ROW('Water Data'!F47)))</f>
        <v/>
      </c>
      <c r="CD53" s="33" t="str">
        <f ca="true">+IF(OFFSET('Water Data'!$F$30,0,10*ROW('Water Data'!F47))="","",OFFSET('Water Data'!$F$30,0,10*ROW('Water Data'!F47)))</f>
        <v/>
      </c>
      <c r="CE53" s="33" t="str">
        <f ca="true">+IF(OFFSET('Water Data'!$G$28,0,10*ROW('Water Data'!G47))="","",OFFSET('Water Data'!$G$28,0,10*ROW('Water Data'!G47)))</f>
        <v/>
      </c>
      <c r="CF53" s="33" t="str">
        <f ca="true">+IF(OFFSET('Water Data'!$G$29,0,10*ROW('Water Data'!G47))="","",OFFSET('Water Data'!$G$29,0,10*ROW('Water Data'!G47)))</f>
        <v/>
      </c>
      <c r="CG53" s="33" t="str">
        <f ca="true">+IF(OFFSET('Water Data'!$G$30,0,10*ROW('Water Data'!G47))="","",OFFSET('Water Data'!$G$30,0,10*ROW('Water Data'!G47)))</f>
        <v/>
      </c>
      <c r="CH53" s="33" t="str">
        <f ca="true">+IF(OFFSET('Water Data'!$H$28,0,10*ROW('Water Data'!H47))="","",OFFSET('Water Data'!$H$28,0,10*ROW('Water Data'!H47)))</f>
        <v/>
      </c>
      <c r="CI53" s="33" t="str">
        <f ca="true">+IF(OFFSET('Water Data'!$H$29,0,10*ROW('Water Data'!H47))="","",OFFSET('Water Data'!$H$29,0,10*ROW('Water Data'!H47)))</f>
        <v/>
      </c>
      <c r="CJ53" s="33" t="str">
        <f ca="true">+IF(OFFSET('Water Data'!$H$30,0,10*ROW('Water Data'!H47))="","",OFFSET('Water Data'!$H$30,0,10*ROW('Water Data'!H47)))</f>
        <v/>
      </c>
      <c r="CK53" s="33" t="str">
        <f ca="true">+IF(OFFSET('Sanitation Data'!$C$29,0,10*ROW('Sanitation Data'!C47))="","",OFFSET('Sanitation Data'!$C$29,0,10*ROW('Sanitation Data'!C47)))</f>
        <v/>
      </c>
      <c r="CL53" s="33" t="str">
        <f ca="true">+IF(OFFSET('Sanitation Data'!$C$30,0,10*ROW('Sanitation Data'!C47))="","",OFFSET('Sanitation Data'!$C$30,0,10*ROW('Sanitation Data'!C47)))</f>
        <v/>
      </c>
      <c r="CM53" s="33" t="str">
        <f ca="true">+IF(OFFSET('Sanitation Data'!$C$31,0,10*ROW('Sanitation Data'!C47))="","",OFFSET('Sanitation Data'!$C$31,0,10*ROW('Sanitation Data'!C47)))</f>
        <v/>
      </c>
      <c r="CN53" s="33" t="str">
        <f ca="true">+IF(OFFSET('Sanitation Data'!$C$32,0,10*ROW('Sanitation Data'!C47))="","",OFFSET('Sanitation Data'!$C$32,0,10*ROW('Sanitation Data'!C47)))</f>
        <v/>
      </c>
      <c r="CO53" s="33" t="str">
        <f ca="true">+IF(OFFSET('Sanitation Data'!$C$33,0,10*ROW('Sanitation Data'!C47))="","",OFFSET('Sanitation Data'!$C$33,0,10*ROW('Sanitation Data'!C47)))</f>
        <v/>
      </c>
      <c r="CP53" s="33" t="str">
        <f ca="true">+IF(OFFSET('Sanitation Data'!$D$29,0,10*ROW('Sanitation Data'!D47))="","",OFFSET('Sanitation Data'!$D$29,0,10*ROW('Sanitation Data'!D47)))</f>
        <v/>
      </c>
      <c r="CQ53" s="33" t="str">
        <f ca="true">+IF(OFFSET('Sanitation Data'!$D$30,0,10*ROW('Sanitation Data'!D47))="","",OFFSET('Sanitation Data'!$D$30,0,10*ROW('Sanitation Data'!D47)))</f>
        <v/>
      </c>
      <c r="CR53" s="33" t="str">
        <f ca="true">+IF(OFFSET('Sanitation Data'!$D$31,0,10*ROW('Sanitation Data'!D47))="","",OFFSET('Sanitation Data'!$D$31,0,10*ROW('Sanitation Data'!D47)))</f>
        <v/>
      </c>
      <c r="CS53" s="33" t="str">
        <f ca="true">+IF(OFFSET('Sanitation Data'!$D$32,0,10*ROW('Sanitation Data'!D47))="","",OFFSET('Sanitation Data'!$D$32,0,10*ROW('Sanitation Data'!D47)))</f>
        <v/>
      </c>
      <c r="CT53" s="33" t="str">
        <f ca="true">+IF(OFFSET('Sanitation Data'!$D$33,0,10*ROW('Sanitation Data'!D47))="","",OFFSET('Sanitation Data'!$D$33,0,10*ROW('Sanitation Data'!D47)))</f>
        <v/>
      </c>
      <c r="CU53" s="33" t="str">
        <f ca="true">+IF(OFFSET('Sanitation Data'!$E$29,0,10*ROW('Sanitation Data'!E47))="","",OFFSET('Sanitation Data'!$E$29,0,10*ROW('Sanitation Data'!E47)))</f>
        <v/>
      </c>
      <c r="CV53" s="33" t="str">
        <f ca="true">+IF(OFFSET('Sanitation Data'!$E$30,0,10*ROW('Sanitation Data'!E47))="","",OFFSET('Sanitation Data'!$E$30,0,10*ROW('Sanitation Data'!E47)))</f>
        <v/>
      </c>
      <c r="CW53" s="33" t="str">
        <f ca="true">+IF(OFFSET('Sanitation Data'!$E$31,0,10*ROW('Sanitation Data'!E47))="","",OFFSET('Sanitation Data'!$E$31,0,10*ROW('Sanitation Data'!E47)))</f>
        <v/>
      </c>
      <c r="CX53" s="33" t="str">
        <f ca="true">+IF(OFFSET('Sanitation Data'!$E$32,0,10*ROW('Sanitation Data'!E47))="","",OFFSET('Sanitation Data'!$E$32,0,10*ROW('Sanitation Data'!E47)))</f>
        <v/>
      </c>
      <c r="CY53" s="33" t="str">
        <f ca="true">+IF(OFFSET('Sanitation Data'!$E$33,0,10*ROW('Sanitation Data'!E47))="","",OFFSET('Sanitation Data'!$E$33,0,10*ROW('Sanitation Data'!E47)))</f>
        <v/>
      </c>
      <c r="CZ53" s="33" t="str">
        <f ca="true">+IF(OFFSET('Sanitation Data'!$F$29,0,10*ROW('Sanitation Data'!F47))="","",OFFSET('Sanitation Data'!$F$29,0,10*ROW('Sanitation Data'!F47)))</f>
        <v/>
      </c>
      <c r="DA53" s="33" t="str">
        <f ca="true">+IF(OFFSET('Sanitation Data'!$F$30,0,10*ROW('Sanitation Data'!F47))="","",OFFSET('Sanitation Data'!$F$30,0,10*ROW('Sanitation Data'!F47)))</f>
        <v/>
      </c>
      <c r="DB53" s="33" t="str">
        <f ca="true">+IF(OFFSET('Sanitation Data'!$F$31,0,10*ROW('Sanitation Data'!F47))="","",OFFSET('Sanitation Data'!$F$31,0,10*ROW('Sanitation Data'!F47)))</f>
        <v/>
      </c>
      <c r="DC53" s="33" t="str">
        <f ca="true">+IF(OFFSET('Sanitation Data'!$F$32,0,10*ROW('Sanitation Data'!F47))="","",OFFSET('Sanitation Data'!$F$32,0,10*ROW('Sanitation Data'!F47)))</f>
        <v/>
      </c>
      <c r="DD53" s="33" t="str">
        <f ca="true">+IF(OFFSET('Sanitation Data'!$F$33,0,10*ROW('Sanitation Data'!F47))="","",OFFSET('Sanitation Data'!$F$33,0,10*ROW('Sanitation Data'!F47)))</f>
        <v/>
      </c>
      <c r="DE53" s="33" t="str">
        <f ca="true">+IF(OFFSET('Sanitation Data'!$G$29,0,10*ROW('Sanitation Data'!G47))="","",OFFSET('Sanitation Data'!$G$29,0,10*ROW('Sanitation Data'!G47)))</f>
        <v/>
      </c>
      <c r="DF53" s="33" t="str">
        <f ca="true">+IF(OFFSET('Sanitation Data'!$G$30,0,10*ROW('Sanitation Data'!G47))="","",OFFSET('Sanitation Data'!$G$30,0,10*ROW('Sanitation Data'!G47)))</f>
        <v/>
      </c>
      <c r="DG53" s="33" t="str">
        <f ca="true">+IF(OFFSET('Sanitation Data'!$G$31,0,10*ROW('Sanitation Data'!G47))="","",OFFSET('Sanitation Data'!$G$31,0,10*ROW('Sanitation Data'!G47)))</f>
        <v/>
      </c>
      <c r="DH53" s="33" t="str">
        <f ca="true">+IF(OFFSET('Sanitation Data'!$G$32,0,10*ROW('Sanitation Data'!G47))="","",OFFSET('Sanitation Data'!$G$32,0,10*ROW('Sanitation Data'!G47)))</f>
        <v/>
      </c>
      <c r="DI53" s="33" t="str">
        <f ca="true">+IF(OFFSET('Sanitation Data'!$G$33,0,10*ROW('Sanitation Data'!G47))="","",OFFSET('Sanitation Data'!$G$33,0,10*ROW('Sanitation Data'!G47)))</f>
        <v/>
      </c>
      <c r="DJ53" s="33" t="str">
        <f ca="true">+IF(OFFSET('Sanitation Data'!$H$29,0,10*ROW('Sanitation Data'!H47))="","",OFFSET('Sanitation Data'!$H$29,0,10*ROW('Sanitation Data'!H47)))</f>
        <v/>
      </c>
      <c r="DK53" s="33" t="str">
        <f ca="true">+IF(OFFSET('Sanitation Data'!$H$30,0,10*ROW('Sanitation Data'!H47))="","",OFFSET('Sanitation Data'!$H$30,0,10*ROW('Sanitation Data'!H47)))</f>
        <v/>
      </c>
      <c r="DL53" s="33" t="str">
        <f ca="true">+IF(OFFSET('Sanitation Data'!$H$31,0,10*ROW('Sanitation Data'!H47))="","",OFFSET('Sanitation Data'!$H$31,0,10*ROW('Sanitation Data'!H47)))</f>
        <v/>
      </c>
      <c r="DM53" s="33" t="str">
        <f ca="true">+IF(OFFSET('Sanitation Data'!$H$32,0,10*ROW('Sanitation Data'!H47))="","",OFFSET('Sanitation Data'!$H$32,0,10*ROW('Sanitation Data'!H47)))</f>
        <v/>
      </c>
      <c r="DN53" s="33" t="str">
        <f ca="true">+IF(OFFSET('Sanitation Data'!$H$33,0,10*ROW('Sanitation Data'!H47))="","",OFFSET('Sanitation Data'!$H$33,0,10*ROW('Sanitation Data'!H47)))</f>
        <v/>
      </c>
      <c r="DO53" s="33" t="str">
        <f ca="true">+IF(OFFSET('Hygiene Data'!$C$12,0,10*ROW('Hygiene Data'!C47))="","",OFFSET('Hygiene Data'!$C$12,0,10*ROW('Hygiene Data'!C47)))</f>
        <v/>
      </c>
      <c r="DP53" s="33" t="str">
        <f ca="true">+IF(OFFSET('Hygiene Data'!$C$13,0,10*ROW('Hygiene Data'!C47))="","",OFFSET('Hygiene Data'!$C$13,0,10*ROW('Hygiene Data'!C47)))</f>
        <v/>
      </c>
      <c r="DQ53" s="33" t="str">
        <f ca="true">+IF(OFFSET('Hygiene Data'!$C$14,0,10*ROW('Hygiene Data'!C47))="","",OFFSET('Hygiene Data'!$C$14,0,10*ROW('Hygiene Data'!C47)))</f>
        <v/>
      </c>
      <c r="DR53" s="33" t="str">
        <f ca="true">+IF(OFFSET('Hygiene Data'!$D$12,0,10*ROW('Hygiene Data'!D47))="","",OFFSET('Hygiene Data'!$D$12,0,10*ROW('Hygiene Data'!D47)))</f>
        <v/>
      </c>
      <c r="DS53" s="33" t="str">
        <f ca="true">+IF(OFFSET('Hygiene Data'!$D$13,0,10*ROW('Hygiene Data'!D47))="","",OFFSET('Hygiene Data'!$D$13,0,10*ROW('Hygiene Data'!D47)))</f>
        <v/>
      </c>
      <c r="DT53" s="33" t="str">
        <f ca="true">+IF(OFFSET('Hygiene Data'!$D$14,0,10*ROW('Hygiene Data'!D47))="","",OFFSET('Hygiene Data'!$D$14,0,10*ROW('Hygiene Data'!D47)))</f>
        <v/>
      </c>
      <c r="DU53" s="33" t="str">
        <f ca="true">+IF(OFFSET('Hygiene Data'!$E$12,0,10*ROW('Hygiene Data'!E47))="","",OFFSET('Hygiene Data'!$E$12,0,10*ROW('Hygiene Data'!E47)))</f>
        <v/>
      </c>
      <c r="DV53" s="33" t="str">
        <f ca="true">+IF(OFFSET('Hygiene Data'!$E$13,0,10*ROW('Hygiene Data'!E47))="","",OFFSET('Hygiene Data'!$E$13,0,10*ROW('Hygiene Data'!E47)))</f>
        <v/>
      </c>
      <c r="DW53" s="33" t="str">
        <f ca="true">+IF(OFFSET('Hygiene Data'!$E$14,0,10*ROW('Hygiene Data'!E47))="","",OFFSET('Hygiene Data'!$E$14,0,10*ROW('Hygiene Data'!E47)))</f>
        <v/>
      </c>
      <c r="DX53" s="33" t="str">
        <f ca="true">+IF(OFFSET('Hygiene Data'!$F$12,0,10*ROW('Hygiene Data'!F47))="","",OFFSET('Hygiene Data'!$F$12,0,10*ROW('Hygiene Data'!F47)))</f>
        <v/>
      </c>
      <c r="DY53" s="33" t="str">
        <f ca="true">+IF(OFFSET('Hygiene Data'!$F$13,0,10*ROW('Hygiene Data'!F47))="","",OFFSET('Hygiene Data'!$F$13,0,10*ROW('Hygiene Data'!F47)))</f>
        <v/>
      </c>
      <c r="DZ53" s="33" t="str">
        <f ca="true">+IF(OFFSET('Hygiene Data'!$F$14,0,10*ROW('Hygiene Data'!F47))="","",OFFSET('Hygiene Data'!$F$14,0,10*ROW('Hygiene Data'!F47)))</f>
        <v/>
      </c>
      <c r="EA53" s="33" t="str">
        <f ca="true">+IF(OFFSET('Hygiene Data'!$G$12,0,10*ROW('Hygiene Data'!G47))="","",OFFSET('Hygiene Data'!$G$12,0,10*ROW('Hygiene Data'!G47)))</f>
        <v/>
      </c>
      <c r="EB53" s="33" t="str">
        <f ca="true">+IF(OFFSET('Hygiene Data'!$G$13,0,10*ROW('Hygiene Data'!G47))="","",OFFSET('Hygiene Data'!$G$13,0,10*ROW('Hygiene Data'!G47)))</f>
        <v/>
      </c>
      <c r="EC53" s="33" t="str">
        <f ca="true">+IF(OFFSET('Hygiene Data'!$G$14,0,10*ROW('Hygiene Data'!G47))="","",OFFSET('Hygiene Data'!$G$14,0,10*ROW('Hygiene Data'!G47)))</f>
        <v/>
      </c>
      <c r="ED53" s="33" t="str">
        <f ca="true">+IF(OFFSET('Hygiene Data'!$H$12,0,10*ROW('Hygiene Data'!H47))="","",OFFSET('Hygiene Data'!$H$12,0,10*ROW('Hygiene Data'!H47)))</f>
        <v/>
      </c>
      <c r="EE53" s="33" t="str">
        <f ca="true">+IF(OFFSET('Hygiene Data'!$H$13,0,10*ROW('Hygiene Data'!H47))="","",OFFSET('Hygiene Data'!$H$13,0,10*ROW('Hygiene Data'!H47)))</f>
        <v/>
      </c>
      <c r="EF53" s="33" t="str">
        <f ca="true">+IF(OFFSET('Hygiene Data'!$H$14,0,10*ROW('Hygiene Data'!H47))="","",OFFSET('Hygiene Data'!$H$14,0,10*ROW('Hygiene Data'!H47)))</f>
        <v/>
      </c>
    </row>
    <row r="54" x14ac:dyDescent="0.2">
      <c r="A54" s="56" t="str">
        <f ca="true">+IF(OFFSET('Water Data'!$B$1,0,10*ROW('Water Data'!B51))="","",OFFSET('Water Data'!$B$1,0,10*ROW('Water Data'!B51)))</f>
        <v/>
      </c>
      <c r="B54" s="56" t="str">
        <f ca="true">+IF(OFFSET('Water Data'!$A$3,0,10*ROW('Water Data'!A51))="","",OFFSET('Water Data'!$A$3,0,10*ROW('Water Data'!A51)))</f>
        <v/>
      </c>
      <c r="C54" s="56" t="str">
        <f ca="true">+IF(OFFSET('Water Data'!$C$3,0,10*ROW('Water Data'!C51))="","",OFFSET('Water Data'!$C$3,0,10*ROW('Water Data'!C51)))</f>
        <v/>
      </c>
      <c r="D54" s="244"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4"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4"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4"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4"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4"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4"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4"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4"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4"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4"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4"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4"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4"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4"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4"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4"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4"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5"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5"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5"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5"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5"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5"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5"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5"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5"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5"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5"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5"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5"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5"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5"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5"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5"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5"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5"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5"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5"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5"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5"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5"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5"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5"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5"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5"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5"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5"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6"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6"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6"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6"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6"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6"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6"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6"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6"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6"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6"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6"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6"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6"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6"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6"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6"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6"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3" t="str">
        <f ca="true">+IF(OFFSET('Water Data'!$C$28,0,10*ROW('Water Data'!C48))="","",OFFSET('Water Data'!$C$28,0,10*ROW('Water Data'!C48)))</f>
        <v/>
      </c>
      <c r="BT54" s="33" t="str">
        <f ca="true">+IF(OFFSET('Water Data'!$C$29,0,10*ROW('Water Data'!C48))="","",OFFSET('Water Data'!$C$29,0,10*ROW('Water Data'!C48)))</f>
        <v/>
      </c>
      <c r="BU54" s="33" t="str">
        <f ca="true">+IF(OFFSET('Water Data'!$C$30,0,10*ROW('Water Data'!C48))="","",OFFSET('Water Data'!$C$30,0,10*ROW('Water Data'!C48)))</f>
        <v/>
      </c>
      <c r="BV54" s="33" t="str">
        <f ca="true">+IF(OFFSET('Water Data'!$D$28,0,10*ROW('Water Data'!D48))="","",OFFSET('Water Data'!$D$28,0,10*ROW('Water Data'!D48)))</f>
        <v/>
      </c>
      <c r="BW54" s="33" t="str">
        <f ca="true">+IF(OFFSET('Water Data'!$D$29,0,10*ROW('Water Data'!D48))="","",OFFSET('Water Data'!$D$29,0,10*ROW('Water Data'!D48)))</f>
        <v/>
      </c>
      <c r="BX54" s="33" t="str">
        <f ca="true">+IF(OFFSET('Water Data'!$D$30,0,10*ROW('Water Data'!D48))="","",OFFSET('Water Data'!$D$30,0,10*ROW('Water Data'!D48)))</f>
        <v/>
      </c>
      <c r="BY54" s="33" t="str">
        <f ca="true">+IF(OFFSET('Water Data'!$E$28,0,10*ROW('Water Data'!E48))="","",OFFSET('Water Data'!$E$28,0,10*ROW('Water Data'!E48)))</f>
        <v/>
      </c>
      <c r="BZ54" s="33" t="str">
        <f ca="true">+IF(OFFSET('Water Data'!$E$29,0,10*ROW('Water Data'!E48))="","",OFFSET('Water Data'!$E$29,0,10*ROW('Water Data'!E48)))</f>
        <v/>
      </c>
      <c r="CA54" s="33" t="str">
        <f ca="true">+IF(OFFSET('Water Data'!$E$30,0,10*ROW('Water Data'!E48))="","",OFFSET('Water Data'!$E$30,0,10*ROW('Water Data'!E48)))</f>
        <v/>
      </c>
      <c r="CB54" s="33" t="str">
        <f ca="true">+IF(OFFSET('Water Data'!$F$28,0,10*ROW('Water Data'!F48))="","",OFFSET('Water Data'!$F$28,0,10*ROW('Water Data'!F48)))</f>
        <v/>
      </c>
      <c r="CC54" s="33" t="str">
        <f ca="true">+IF(OFFSET('Water Data'!$F$29,0,10*ROW('Water Data'!F48))="","",OFFSET('Water Data'!$F$29,0,10*ROW('Water Data'!F48)))</f>
        <v/>
      </c>
      <c r="CD54" s="33" t="str">
        <f ca="true">+IF(OFFSET('Water Data'!$F$30,0,10*ROW('Water Data'!F48))="","",OFFSET('Water Data'!$F$30,0,10*ROW('Water Data'!F48)))</f>
        <v/>
      </c>
      <c r="CE54" s="33" t="str">
        <f ca="true">+IF(OFFSET('Water Data'!$G$28,0,10*ROW('Water Data'!G48))="","",OFFSET('Water Data'!$G$28,0,10*ROW('Water Data'!G48)))</f>
        <v/>
      </c>
      <c r="CF54" s="33" t="str">
        <f ca="true">+IF(OFFSET('Water Data'!$G$29,0,10*ROW('Water Data'!G48))="","",OFFSET('Water Data'!$G$29,0,10*ROW('Water Data'!G48)))</f>
        <v/>
      </c>
      <c r="CG54" s="33" t="str">
        <f ca="true">+IF(OFFSET('Water Data'!$G$30,0,10*ROW('Water Data'!G48))="","",OFFSET('Water Data'!$G$30,0,10*ROW('Water Data'!G48)))</f>
        <v/>
      </c>
      <c r="CH54" s="33" t="str">
        <f ca="true">+IF(OFFSET('Water Data'!$H$28,0,10*ROW('Water Data'!H48))="","",OFFSET('Water Data'!$H$28,0,10*ROW('Water Data'!H48)))</f>
        <v/>
      </c>
      <c r="CI54" s="33" t="str">
        <f ca="true">+IF(OFFSET('Water Data'!$H$29,0,10*ROW('Water Data'!H48))="","",OFFSET('Water Data'!$H$29,0,10*ROW('Water Data'!H48)))</f>
        <v/>
      </c>
      <c r="CJ54" s="33" t="str">
        <f ca="true">+IF(OFFSET('Water Data'!$H$30,0,10*ROW('Water Data'!H48))="","",OFFSET('Water Data'!$H$30,0,10*ROW('Water Data'!H48)))</f>
        <v/>
      </c>
      <c r="CK54" s="33" t="str">
        <f ca="true">+IF(OFFSET('Sanitation Data'!$C$29,0,10*ROW('Sanitation Data'!C48))="","",OFFSET('Sanitation Data'!$C$29,0,10*ROW('Sanitation Data'!C48)))</f>
        <v/>
      </c>
      <c r="CL54" s="33" t="str">
        <f ca="true">+IF(OFFSET('Sanitation Data'!$C$30,0,10*ROW('Sanitation Data'!C48))="","",OFFSET('Sanitation Data'!$C$30,0,10*ROW('Sanitation Data'!C48)))</f>
        <v/>
      </c>
      <c r="CM54" s="33" t="str">
        <f ca="true">+IF(OFFSET('Sanitation Data'!$C$31,0,10*ROW('Sanitation Data'!C48))="","",OFFSET('Sanitation Data'!$C$31,0,10*ROW('Sanitation Data'!C48)))</f>
        <v/>
      </c>
      <c r="CN54" s="33" t="str">
        <f ca="true">+IF(OFFSET('Sanitation Data'!$C$32,0,10*ROW('Sanitation Data'!C48))="","",OFFSET('Sanitation Data'!$C$32,0,10*ROW('Sanitation Data'!C48)))</f>
        <v/>
      </c>
      <c r="CO54" s="33" t="str">
        <f ca="true">+IF(OFFSET('Sanitation Data'!$C$33,0,10*ROW('Sanitation Data'!C48))="","",OFFSET('Sanitation Data'!$C$33,0,10*ROW('Sanitation Data'!C48)))</f>
        <v/>
      </c>
      <c r="CP54" s="33" t="str">
        <f ca="true">+IF(OFFSET('Sanitation Data'!$D$29,0,10*ROW('Sanitation Data'!D48))="","",OFFSET('Sanitation Data'!$D$29,0,10*ROW('Sanitation Data'!D48)))</f>
        <v/>
      </c>
      <c r="CQ54" s="33" t="str">
        <f ca="true">+IF(OFFSET('Sanitation Data'!$D$30,0,10*ROW('Sanitation Data'!D48))="","",OFFSET('Sanitation Data'!$D$30,0,10*ROW('Sanitation Data'!D48)))</f>
        <v/>
      </c>
      <c r="CR54" s="33" t="str">
        <f ca="true">+IF(OFFSET('Sanitation Data'!$D$31,0,10*ROW('Sanitation Data'!D48))="","",OFFSET('Sanitation Data'!$D$31,0,10*ROW('Sanitation Data'!D48)))</f>
        <v/>
      </c>
      <c r="CS54" s="33" t="str">
        <f ca="true">+IF(OFFSET('Sanitation Data'!$D$32,0,10*ROW('Sanitation Data'!D48))="","",OFFSET('Sanitation Data'!$D$32,0,10*ROW('Sanitation Data'!D48)))</f>
        <v/>
      </c>
      <c r="CT54" s="33" t="str">
        <f ca="true">+IF(OFFSET('Sanitation Data'!$D$33,0,10*ROW('Sanitation Data'!D48))="","",OFFSET('Sanitation Data'!$D$33,0,10*ROW('Sanitation Data'!D48)))</f>
        <v/>
      </c>
      <c r="CU54" s="33" t="str">
        <f ca="true">+IF(OFFSET('Sanitation Data'!$E$29,0,10*ROW('Sanitation Data'!E48))="","",OFFSET('Sanitation Data'!$E$29,0,10*ROW('Sanitation Data'!E48)))</f>
        <v/>
      </c>
      <c r="CV54" s="33" t="str">
        <f ca="true">+IF(OFFSET('Sanitation Data'!$E$30,0,10*ROW('Sanitation Data'!E48))="","",OFFSET('Sanitation Data'!$E$30,0,10*ROW('Sanitation Data'!E48)))</f>
        <v/>
      </c>
      <c r="CW54" s="33" t="str">
        <f ca="true">+IF(OFFSET('Sanitation Data'!$E$31,0,10*ROW('Sanitation Data'!E48))="","",OFFSET('Sanitation Data'!$E$31,0,10*ROW('Sanitation Data'!E48)))</f>
        <v/>
      </c>
      <c r="CX54" s="33" t="str">
        <f ca="true">+IF(OFFSET('Sanitation Data'!$E$32,0,10*ROW('Sanitation Data'!E48))="","",OFFSET('Sanitation Data'!$E$32,0,10*ROW('Sanitation Data'!E48)))</f>
        <v/>
      </c>
      <c r="CY54" s="33" t="str">
        <f ca="true">+IF(OFFSET('Sanitation Data'!$E$33,0,10*ROW('Sanitation Data'!E48))="","",OFFSET('Sanitation Data'!$E$33,0,10*ROW('Sanitation Data'!E48)))</f>
        <v/>
      </c>
      <c r="CZ54" s="33" t="str">
        <f ca="true">+IF(OFFSET('Sanitation Data'!$F$29,0,10*ROW('Sanitation Data'!F48))="","",OFFSET('Sanitation Data'!$F$29,0,10*ROW('Sanitation Data'!F48)))</f>
        <v/>
      </c>
      <c r="DA54" s="33" t="str">
        <f ca="true">+IF(OFFSET('Sanitation Data'!$F$30,0,10*ROW('Sanitation Data'!F48))="","",OFFSET('Sanitation Data'!$F$30,0,10*ROW('Sanitation Data'!F48)))</f>
        <v/>
      </c>
      <c r="DB54" s="33" t="str">
        <f ca="true">+IF(OFFSET('Sanitation Data'!$F$31,0,10*ROW('Sanitation Data'!F48))="","",OFFSET('Sanitation Data'!$F$31,0,10*ROW('Sanitation Data'!F48)))</f>
        <v/>
      </c>
      <c r="DC54" s="33" t="str">
        <f ca="true">+IF(OFFSET('Sanitation Data'!$F$32,0,10*ROW('Sanitation Data'!F48))="","",OFFSET('Sanitation Data'!$F$32,0,10*ROW('Sanitation Data'!F48)))</f>
        <v/>
      </c>
      <c r="DD54" s="33" t="str">
        <f ca="true">+IF(OFFSET('Sanitation Data'!$F$33,0,10*ROW('Sanitation Data'!F48))="","",OFFSET('Sanitation Data'!$F$33,0,10*ROW('Sanitation Data'!F48)))</f>
        <v/>
      </c>
      <c r="DE54" s="33" t="str">
        <f ca="true">+IF(OFFSET('Sanitation Data'!$G$29,0,10*ROW('Sanitation Data'!G48))="","",OFFSET('Sanitation Data'!$G$29,0,10*ROW('Sanitation Data'!G48)))</f>
        <v/>
      </c>
      <c r="DF54" s="33" t="str">
        <f ca="true">+IF(OFFSET('Sanitation Data'!$G$30,0,10*ROW('Sanitation Data'!G48))="","",OFFSET('Sanitation Data'!$G$30,0,10*ROW('Sanitation Data'!G48)))</f>
        <v/>
      </c>
      <c r="DG54" s="33" t="str">
        <f ca="true">+IF(OFFSET('Sanitation Data'!$G$31,0,10*ROW('Sanitation Data'!G48))="","",OFFSET('Sanitation Data'!$G$31,0,10*ROW('Sanitation Data'!G48)))</f>
        <v/>
      </c>
      <c r="DH54" s="33" t="str">
        <f ca="true">+IF(OFFSET('Sanitation Data'!$G$32,0,10*ROW('Sanitation Data'!G48))="","",OFFSET('Sanitation Data'!$G$32,0,10*ROW('Sanitation Data'!G48)))</f>
        <v/>
      </c>
      <c r="DI54" s="33" t="str">
        <f ca="true">+IF(OFFSET('Sanitation Data'!$G$33,0,10*ROW('Sanitation Data'!G48))="","",OFFSET('Sanitation Data'!$G$33,0,10*ROW('Sanitation Data'!G48)))</f>
        <v/>
      </c>
      <c r="DJ54" s="33" t="str">
        <f ca="true">+IF(OFFSET('Sanitation Data'!$H$29,0,10*ROW('Sanitation Data'!H48))="","",OFFSET('Sanitation Data'!$H$29,0,10*ROW('Sanitation Data'!H48)))</f>
        <v/>
      </c>
      <c r="DK54" s="33" t="str">
        <f ca="true">+IF(OFFSET('Sanitation Data'!$H$30,0,10*ROW('Sanitation Data'!H48))="","",OFFSET('Sanitation Data'!$H$30,0,10*ROW('Sanitation Data'!H48)))</f>
        <v/>
      </c>
      <c r="DL54" s="33" t="str">
        <f ca="true">+IF(OFFSET('Sanitation Data'!$H$31,0,10*ROW('Sanitation Data'!H48))="","",OFFSET('Sanitation Data'!$H$31,0,10*ROW('Sanitation Data'!H48)))</f>
        <v/>
      </c>
      <c r="DM54" s="33" t="str">
        <f ca="true">+IF(OFFSET('Sanitation Data'!$H$32,0,10*ROW('Sanitation Data'!H48))="","",OFFSET('Sanitation Data'!$H$32,0,10*ROW('Sanitation Data'!H48)))</f>
        <v/>
      </c>
      <c r="DN54" s="33" t="str">
        <f ca="true">+IF(OFFSET('Sanitation Data'!$H$33,0,10*ROW('Sanitation Data'!H48))="","",OFFSET('Sanitation Data'!$H$33,0,10*ROW('Sanitation Data'!H48)))</f>
        <v/>
      </c>
      <c r="DO54" s="33" t="str">
        <f ca="true">+IF(OFFSET('Hygiene Data'!$C$12,0,10*ROW('Hygiene Data'!C48))="","",OFFSET('Hygiene Data'!$C$12,0,10*ROW('Hygiene Data'!C48)))</f>
        <v/>
      </c>
      <c r="DP54" s="33" t="str">
        <f ca="true">+IF(OFFSET('Hygiene Data'!$C$13,0,10*ROW('Hygiene Data'!C48))="","",OFFSET('Hygiene Data'!$C$13,0,10*ROW('Hygiene Data'!C48)))</f>
        <v/>
      </c>
      <c r="DQ54" s="33" t="str">
        <f ca="true">+IF(OFFSET('Hygiene Data'!$C$14,0,10*ROW('Hygiene Data'!C48))="","",OFFSET('Hygiene Data'!$C$14,0,10*ROW('Hygiene Data'!C48)))</f>
        <v/>
      </c>
      <c r="DR54" s="33" t="str">
        <f ca="true">+IF(OFFSET('Hygiene Data'!$D$12,0,10*ROW('Hygiene Data'!D48))="","",OFFSET('Hygiene Data'!$D$12,0,10*ROW('Hygiene Data'!D48)))</f>
        <v/>
      </c>
      <c r="DS54" s="33" t="str">
        <f ca="true">+IF(OFFSET('Hygiene Data'!$D$13,0,10*ROW('Hygiene Data'!D48))="","",OFFSET('Hygiene Data'!$D$13,0,10*ROW('Hygiene Data'!D48)))</f>
        <v/>
      </c>
      <c r="DT54" s="33" t="str">
        <f ca="true">+IF(OFFSET('Hygiene Data'!$D$14,0,10*ROW('Hygiene Data'!D48))="","",OFFSET('Hygiene Data'!$D$14,0,10*ROW('Hygiene Data'!D48)))</f>
        <v/>
      </c>
      <c r="DU54" s="33" t="str">
        <f ca="true">+IF(OFFSET('Hygiene Data'!$E$12,0,10*ROW('Hygiene Data'!E48))="","",OFFSET('Hygiene Data'!$E$12,0,10*ROW('Hygiene Data'!E48)))</f>
        <v/>
      </c>
      <c r="DV54" s="33" t="str">
        <f ca="true">+IF(OFFSET('Hygiene Data'!$E$13,0,10*ROW('Hygiene Data'!E48))="","",OFFSET('Hygiene Data'!$E$13,0,10*ROW('Hygiene Data'!E48)))</f>
        <v/>
      </c>
      <c r="DW54" s="33" t="str">
        <f ca="true">+IF(OFFSET('Hygiene Data'!$E$14,0,10*ROW('Hygiene Data'!E48))="","",OFFSET('Hygiene Data'!$E$14,0,10*ROW('Hygiene Data'!E48)))</f>
        <v/>
      </c>
      <c r="DX54" s="33" t="str">
        <f ca="true">+IF(OFFSET('Hygiene Data'!$F$12,0,10*ROW('Hygiene Data'!F48))="","",OFFSET('Hygiene Data'!$F$12,0,10*ROW('Hygiene Data'!F48)))</f>
        <v/>
      </c>
      <c r="DY54" s="33" t="str">
        <f ca="true">+IF(OFFSET('Hygiene Data'!$F$13,0,10*ROW('Hygiene Data'!F48))="","",OFFSET('Hygiene Data'!$F$13,0,10*ROW('Hygiene Data'!F48)))</f>
        <v/>
      </c>
      <c r="DZ54" s="33" t="str">
        <f ca="true">+IF(OFFSET('Hygiene Data'!$F$14,0,10*ROW('Hygiene Data'!F48))="","",OFFSET('Hygiene Data'!$F$14,0,10*ROW('Hygiene Data'!F48)))</f>
        <v/>
      </c>
      <c r="EA54" s="33" t="str">
        <f ca="true">+IF(OFFSET('Hygiene Data'!$G$12,0,10*ROW('Hygiene Data'!G48))="","",OFFSET('Hygiene Data'!$G$12,0,10*ROW('Hygiene Data'!G48)))</f>
        <v/>
      </c>
      <c r="EB54" s="33" t="str">
        <f ca="true">+IF(OFFSET('Hygiene Data'!$G$13,0,10*ROW('Hygiene Data'!G48))="","",OFFSET('Hygiene Data'!$G$13,0,10*ROW('Hygiene Data'!G48)))</f>
        <v/>
      </c>
      <c r="EC54" s="33" t="str">
        <f ca="true">+IF(OFFSET('Hygiene Data'!$G$14,0,10*ROW('Hygiene Data'!G48))="","",OFFSET('Hygiene Data'!$G$14,0,10*ROW('Hygiene Data'!G48)))</f>
        <v/>
      </c>
      <c r="ED54" s="33" t="str">
        <f ca="true">+IF(OFFSET('Hygiene Data'!$H$12,0,10*ROW('Hygiene Data'!H48))="","",OFFSET('Hygiene Data'!$H$12,0,10*ROW('Hygiene Data'!H48)))</f>
        <v/>
      </c>
      <c r="EE54" s="33" t="str">
        <f ca="true">+IF(OFFSET('Hygiene Data'!$H$13,0,10*ROW('Hygiene Data'!H48))="","",OFFSET('Hygiene Data'!$H$13,0,10*ROW('Hygiene Data'!H48)))</f>
        <v/>
      </c>
      <c r="EF54" s="33" t="str">
        <f ca="true">+IF(OFFSET('Hygiene Data'!$H$14,0,10*ROW('Hygiene Data'!H48))="","",OFFSET('Hygiene Data'!$H$14,0,10*ROW('Hygiene Data'!H48)))</f>
        <v/>
      </c>
    </row>
    <row r="55" x14ac:dyDescent="0.2">
      <c r="A55" s="56" t="str">
        <f ca="true">+IF(OFFSET('Water Data'!$B$1,0,10*ROW('Water Data'!B52))="","",OFFSET('Water Data'!$B$1,0,10*ROW('Water Data'!B52)))</f>
        <v/>
      </c>
      <c r="B55" s="56" t="str">
        <f ca="true">+IF(OFFSET('Water Data'!$A$3,0,10*ROW('Water Data'!A52))="","",OFFSET('Water Data'!$A$3,0,10*ROW('Water Data'!A52)))</f>
        <v/>
      </c>
      <c r="C55" s="56" t="str">
        <f ca="true">+IF(OFFSET('Water Data'!$C$3,0,10*ROW('Water Data'!C52))="","",OFFSET('Water Data'!$C$3,0,10*ROW('Water Data'!C52)))</f>
        <v/>
      </c>
      <c r="D55" s="244"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4"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4"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4"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4"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4"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4"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4"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4"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4"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4"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4"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4"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4"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4"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4"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4"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4"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5"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5"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5"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5"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5"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5"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5"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5"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5"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5"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5"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5"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5"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5"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5"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5"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5"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5"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5"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5"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5"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5"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5"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5"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5"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5"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5"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5"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5"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5"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6"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6"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6"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6"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6"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6"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6"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6"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6"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6"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6"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6"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6"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6"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6"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6"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6"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6"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3" t="str">
        <f ca="true">+IF(OFFSET('Water Data'!$C$28,0,10*ROW('Water Data'!C49))="","",OFFSET('Water Data'!$C$28,0,10*ROW('Water Data'!C49)))</f>
        <v/>
      </c>
      <c r="BT55" s="33" t="str">
        <f ca="true">+IF(OFFSET('Water Data'!$C$29,0,10*ROW('Water Data'!C49))="","",OFFSET('Water Data'!$C$29,0,10*ROW('Water Data'!C49)))</f>
        <v/>
      </c>
      <c r="BU55" s="33" t="str">
        <f ca="true">+IF(OFFSET('Water Data'!$C$30,0,10*ROW('Water Data'!C49))="","",OFFSET('Water Data'!$C$30,0,10*ROW('Water Data'!C49)))</f>
        <v/>
      </c>
      <c r="BV55" s="33" t="str">
        <f ca="true">+IF(OFFSET('Water Data'!$D$28,0,10*ROW('Water Data'!D49))="","",OFFSET('Water Data'!$D$28,0,10*ROW('Water Data'!D49)))</f>
        <v/>
      </c>
      <c r="BW55" s="33" t="str">
        <f ca="true">+IF(OFFSET('Water Data'!$D$29,0,10*ROW('Water Data'!D49))="","",OFFSET('Water Data'!$D$29,0,10*ROW('Water Data'!D49)))</f>
        <v/>
      </c>
      <c r="BX55" s="33" t="str">
        <f ca="true">+IF(OFFSET('Water Data'!$D$30,0,10*ROW('Water Data'!D49))="","",OFFSET('Water Data'!$D$30,0,10*ROW('Water Data'!D49)))</f>
        <v/>
      </c>
      <c r="BY55" s="33" t="str">
        <f ca="true">+IF(OFFSET('Water Data'!$E$28,0,10*ROW('Water Data'!E49))="","",OFFSET('Water Data'!$E$28,0,10*ROW('Water Data'!E49)))</f>
        <v/>
      </c>
      <c r="BZ55" s="33" t="str">
        <f ca="true">+IF(OFFSET('Water Data'!$E$29,0,10*ROW('Water Data'!E49))="","",OFFSET('Water Data'!$E$29,0,10*ROW('Water Data'!E49)))</f>
        <v/>
      </c>
      <c r="CA55" s="33" t="str">
        <f ca="true">+IF(OFFSET('Water Data'!$E$30,0,10*ROW('Water Data'!E49))="","",OFFSET('Water Data'!$E$30,0,10*ROW('Water Data'!E49)))</f>
        <v/>
      </c>
      <c r="CB55" s="33" t="str">
        <f ca="true">+IF(OFFSET('Water Data'!$F$28,0,10*ROW('Water Data'!F49))="","",OFFSET('Water Data'!$F$28,0,10*ROW('Water Data'!F49)))</f>
        <v/>
      </c>
      <c r="CC55" s="33" t="str">
        <f ca="true">+IF(OFFSET('Water Data'!$F$29,0,10*ROW('Water Data'!F49))="","",OFFSET('Water Data'!$F$29,0,10*ROW('Water Data'!F49)))</f>
        <v/>
      </c>
      <c r="CD55" s="33" t="str">
        <f ca="true">+IF(OFFSET('Water Data'!$F$30,0,10*ROW('Water Data'!F49))="","",OFFSET('Water Data'!$F$30,0,10*ROW('Water Data'!F49)))</f>
        <v/>
      </c>
      <c r="CE55" s="33" t="str">
        <f ca="true">+IF(OFFSET('Water Data'!$G$28,0,10*ROW('Water Data'!G49))="","",OFFSET('Water Data'!$G$28,0,10*ROW('Water Data'!G49)))</f>
        <v/>
      </c>
      <c r="CF55" s="33" t="str">
        <f ca="true">+IF(OFFSET('Water Data'!$G$29,0,10*ROW('Water Data'!G49))="","",OFFSET('Water Data'!$G$29,0,10*ROW('Water Data'!G49)))</f>
        <v/>
      </c>
      <c r="CG55" s="33" t="str">
        <f ca="true">+IF(OFFSET('Water Data'!$G$30,0,10*ROW('Water Data'!G49))="","",OFFSET('Water Data'!$G$30,0,10*ROW('Water Data'!G49)))</f>
        <v/>
      </c>
      <c r="CH55" s="33" t="str">
        <f ca="true">+IF(OFFSET('Water Data'!$H$28,0,10*ROW('Water Data'!H49))="","",OFFSET('Water Data'!$H$28,0,10*ROW('Water Data'!H49)))</f>
        <v/>
      </c>
      <c r="CI55" s="33" t="str">
        <f ca="true">+IF(OFFSET('Water Data'!$H$29,0,10*ROW('Water Data'!H49))="","",OFFSET('Water Data'!$H$29,0,10*ROW('Water Data'!H49)))</f>
        <v/>
      </c>
      <c r="CJ55" s="33" t="str">
        <f ca="true">+IF(OFFSET('Water Data'!$H$30,0,10*ROW('Water Data'!H49))="","",OFFSET('Water Data'!$H$30,0,10*ROW('Water Data'!H49)))</f>
        <v/>
      </c>
      <c r="CK55" s="33" t="str">
        <f ca="true">+IF(OFFSET('Sanitation Data'!$C$29,0,10*ROW('Sanitation Data'!C49))="","",OFFSET('Sanitation Data'!$C$29,0,10*ROW('Sanitation Data'!C49)))</f>
        <v/>
      </c>
      <c r="CL55" s="33" t="str">
        <f ca="true">+IF(OFFSET('Sanitation Data'!$C$30,0,10*ROW('Sanitation Data'!C49))="","",OFFSET('Sanitation Data'!$C$30,0,10*ROW('Sanitation Data'!C49)))</f>
        <v/>
      </c>
      <c r="CM55" s="33" t="str">
        <f ca="true">+IF(OFFSET('Sanitation Data'!$C$31,0,10*ROW('Sanitation Data'!C49))="","",OFFSET('Sanitation Data'!$C$31,0,10*ROW('Sanitation Data'!C49)))</f>
        <v/>
      </c>
      <c r="CN55" s="33" t="str">
        <f ca="true">+IF(OFFSET('Sanitation Data'!$C$32,0,10*ROW('Sanitation Data'!C49))="","",OFFSET('Sanitation Data'!$C$32,0,10*ROW('Sanitation Data'!C49)))</f>
        <v/>
      </c>
      <c r="CO55" s="33" t="str">
        <f ca="true">+IF(OFFSET('Sanitation Data'!$C$33,0,10*ROW('Sanitation Data'!C49))="","",OFFSET('Sanitation Data'!$C$33,0,10*ROW('Sanitation Data'!C49)))</f>
        <v/>
      </c>
      <c r="CP55" s="33" t="str">
        <f ca="true">+IF(OFFSET('Sanitation Data'!$D$29,0,10*ROW('Sanitation Data'!D49))="","",OFFSET('Sanitation Data'!$D$29,0,10*ROW('Sanitation Data'!D49)))</f>
        <v/>
      </c>
      <c r="CQ55" s="33" t="str">
        <f ca="true">+IF(OFFSET('Sanitation Data'!$D$30,0,10*ROW('Sanitation Data'!D49))="","",OFFSET('Sanitation Data'!$D$30,0,10*ROW('Sanitation Data'!D49)))</f>
        <v/>
      </c>
      <c r="CR55" s="33" t="str">
        <f ca="true">+IF(OFFSET('Sanitation Data'!$D$31,0,10*ROW('Sanitation Data'!D49))="","",OFFSET('Sanitation Data'!$D$31,0,10*ROW('Sanitation Data'!D49)))</f>
        <v/>
      </c>
      <c r="CS55" s="33" t="str">
        <f ca="true">+IF(OFFSET('Sanitation Data'!$D$32,0,10*ROW('Sanitation Data'!D49))="","",OFFSET('Sanitation Data'!$D$32,0,10*ROW('Sanitation Data'!D49)))</f>
        <v/>
      </c>
      <c r="CT55" s="33" t="str">
        <f ca="true">+IF(OFFSET('Sanitation Data'!$D$33,0,10*ROW('Sanitation Data'!D49))="","",OFFSET('Sanitation Data'!$D$33,0,10*ROW('Sanitation Data'!D49)))</f>
        <v/>
      </c>
      <c r="CU55" s="33" t="str">
        <f ca="true">+IF(OFFSET('Sanitation Data'!$E$29,0,10*ROW('Sanitation Data'!E49))="","",OFFSET('Sanitation Data'!$E$29,0,10*ROW('Sanitation Data'!E49)))</f>
        <v/>
      </c>
      <c r="CV55" s="33" t="str">
        <f ca="true">+IF(OFFSET('Sanitation Data'!$E$30,0,10*ROW('Sanitation Data'!E49))="","",OFFSET('Sanitation Data'!$E$30,0,10*ROW('Sanitation Data'!E49)))</f>
        <v/>
      </c>
      <c r="CW55" s="33" t="str">
        <f ca="true">+IF(OFFSET('Sanitation Data'!$E$31,0,10*ROW('Sanitation Data'!E49))="","",OFFSET('Sanitation Data'!$E$31,0,10*ROW('Sanitation Data'!E49)))</f>
        <v/>
      </c>
      <c r="CX55" s="33" t="str">
        <f ca="true">+IF(OFFSET('Sanitation Data'!$E$32,0,10*ROW('Sanitation Data'!E49))="","",OFFSET('Sanitation Data'!$E$32,0,10*ROW('Sanitation Data'!E49)))</f>
        <v/>
      </c>
      <c r="CY55" s="33" t="str">
        <f ca="true">+IF(OFFSET('Sanitation Data'!$E$33,0,10*ROW('Sanitation Data'!E49))="","",OFFSET('Sanitation Data'!$E$33,0,10*ROW('Sanitation Data'!E49)))</f>
        <v/>
      </c>
      <c r="CZ55" s="33" t="str">
        <f ca="true">+IF(OFFSET('Sanitation Data'!$F$29,0,10*ROW('Sanitation Data'!F49))="","",OFFSET('Sanitation Data'!$F$29,0,10*ROW('Sanitation Data'!F49)))</f>
        <v/>
      </c>
      <c r="DA55" s="33" t="str">
        <f ca="true">+IF(OFFSET('Sanitation Data'!$F$30,0,10*ROW('Sanitation Data'!F49))="","",OFFSET('Sanitation Data'!$F$30,0,10*ROW('Sanitation Data'!F49)))</f>
        <v/>
      </c>
      <c r="DB55" s="33" t="str">
        <f ca="true">+IF(OFFSET('Sanitation Data'!$F$31,0,10*ROW('Sanitation Data'!F49))="","",OFFSET('Sanitation Data'!$F$31,0,10*ROW('Sanitation Data'!F49)))</f>
        <v/>
      </c>
      <c r="DC55" s="33" t="str">
        <f ca="true">+IF(OFFSET('Sanitation Data'!$F$32,0,10*ROW('Sanitation Data'!F49))="","",OFFSET('Sanitation Data'!$F$32,0,10*ROW('Sanitation Data'!F49)))</f>
        <v/>
      </c>
      <c r="DD55" s="33" t="str">
        <f ca="true">+IF(OFFSET('Sanitation Data'!$F$33,0,10*ROW('Sanitation Data'!F49))="","",OFFSET('Sanitation Data'!$F$33,0,10*ROW('Sanitation Data'!F49)))</f>
        <v/>
      </c>
      <c r="DE55" s="33" t="str">
        <f ca="true">+IF(OFFSET('Sanitation Data'!$G$29,0,10*ROW('Sanitation Data'!G49))="","",OFFSET('Sanitation Data'!$G$29,0,10*ROW('Sanitation Data'!G49)))</f>
        <v/>
      </c>
      <c r="DF55" s="33" t="str">
        <f ca="true">+IF(OFFSET('Sanitation Data'!$G$30,0,10*ROW('Sanitation Data'!G49))="","",OFFSET('Sanitation Data'!$G$30,0,10*ROW('Sanitation Data'!G49)))</f>
        <v/>
      </c>
      <c r="DG55" s="33" t="str">
        <f ca="true">+IF(OFFSET('Sanitation Data'!$G$31,0,10*ROW('Sanitation Data'!G49))="","",OFFSET('Sanitation Data'!$G$31,0,10*ROW('Sanitation Data'!G49)))</f>
        <v/>
      </c>
      <c r="DH55" s="33" t="str">
        <f ca="true">+IF(OFFSET('Sanitation Data'!$G$32,0,10*ROW('Sanitation Data'!G49))="","",OFFSET('Sanitation Data'!$G$32,0,10*ROW('Sanitation Data'!G49)))</f>
        <v/>
      </c>
      <c r="DI55" s="33" t="str">
        <f ca="true">+IF(OFFSET('Sanitation Data'!$G$33,0,10*ROW('Sanitation Data'!G49))="","",OFFSET('Sanitation Data'!$G$33,0,10*ROW('Sanitation Data'!G49)))</f>
        <v/>
      </c>
      <c r="DJ55" s="33" t="str">
        <f ca="true">+IF(OFFSET('Sanitation Data'!$H$29,0,10*ROW('Sanitation Data'!H49))="","",OFFSET('Sanitation Data'!$H$29,0,10*ROW('Sanitation Data'!H49)))</f>
        <v/>
      </c>
      <c r="DK55" s="33" t="str">
        <f ca="true">+IF(OFFSET('Sanitation Data'!$H$30,0,10*ROW('Sanitation Data'!H49))="","",OFFSET('Sanitation Data'!$H$30,0,10*ROW('Sanitation Data'!H49)))</f>
        <v/>
      </c>
      <c r="DL55" s="33" t="str">
        <f ca="true">+IF(OFFSET('Sanitation Data'!$H$31,0,10*ROW('Sanitation Data'!H49))="","",OFFSET('Sanitation Data'!$H$31,0,10*ROW('Sanitation Data'!H49)))</f>
        <v/>
      </c>
      <c r="DM55" s="33" t="str">
        <f ca="true">+IF(OFFSET('Sanitation Data'!$H$32,0,10*ROW('Sanitation Data'!H49))="","",OFFSET('Sanitation Data'!$H$32,0,10*ROW('Sanitation Data'!H49)))</f>
        <v/>
      </c>
      <c r="DN55" s="33" t="str">
        <f ca="true">+IF(OFFSET('Sanitation Data'!$H$33,0,10*ROW('Sanitation Data'!H49))="","",OFFSET('Sanitation Data'!$H$33,0,10*ROW('Sanitation Data'!H49)))</f>
        <v/>
      </c>
      <c r="DO55" s="33" t="str">
        <f ca="true">+IF(OFFSET('Hygiene Data'!$C$12,0,10*ROW('Hygiene Data'!C49))="","",OFFSET('Hygiene Data'!$C$12,0,10*ROW('Hygiene Data'!C49)))</f>
        <v/>
      </c>
      <c r="DP55" s="33" t="str">
        <f ca="true">+IF(OFFSET('Hygiene Data'!$C$13,0,10*ROW('Hygiene Data'!C49))="","",OFFSET('Hygiene Data'!$C$13,0,10*ROW('Hygiene Data'!C49)))</f>
        <v/>
      </c>
      <c r="DQ55" s="33" t="str">
        <f ca="true">+IF(OFFSET('Hygiene Data'!$C$14,0,10*ROW('Hygiene Data'!C49))="","",OFFSET('Hygiene Data'!$C$14,0,10*ROW('Hygiene Data'!C49)))</f>
        <v/>
      </c>
      <c r="DR55" s="33" t="str">
        <f ca="true">+IF(OFFSET('Hygiene Data'!$D$12,0,10*ROW('Hygiene Data'!D49))="","",OFFSET('Hygiene Data'!$D$12,0,10*ROW('Hygiene Data'!D49)))</f>
        <v/>
      </c>
      <c r="DS55" s="33" t="str">
        <f ca="true">+IF(OFFSET('Hygiene Data'!$D$13,0,10*ROW('Hygiene Data'!D49))="","",OFFSET('Hygiene Data'!$D$13,0,10*ROW('Hygiene Data'!D49)))</f>
        <v/>
      </c>
      <c r="DT55" s="33" t="str">
        <f ca="true">+IF(OFFSET('Hygiene Data'!$D$14,0,10*ROW('Hygiene Data'!D49))="","",OFFSET('Hygiene Data'!$D$14,0,10*ROW('Hygiene Data'!D49)))</f>
        <v/>
      </c>
      <c r="DU55" s="33" t="str">
        <f ca="true">+IF(OFFSET('Hygiene Data'!$E$12,0,10*ROW('Hygiene Data'!E49))="","",OFFSET('Hygiene Data'!$E$12,0,10*ROW('Hygiene Data'!E49)))</f>
        <v/>
      </c>
      <c r="DV55" s="33" t="str">
        <f ca="true">+IF(OFFSET('Hygiene Data'!$E$13,0,10*ROW('Hygiene Data'!E49))="","",OFFSET('Hygiene Data'!$E$13,0,10*ROW('Hygiene Data'!E49)))</f>
        <v/>
      </c>
      <c r="DW55" s="33" t="str">
        <f ca="true">+IF(OFFSET('Hygiene Data'!$E$14,0,10*ROW('Hygiene Data'!E49))="","",OFFSET('Hygiene Data'!$E$14,0,10*ROW('Hygiene Data'!E49)))</f>
        <v/>
      </c>
      <c r="DX55" s="33" t="str">
        <f ca="true">+IF(OFFSET('Hygiene Data'!$F$12,0,10*ROW('Hygiene Data'!F49))="","",OFFSET('Hygiene Data'!$F$12,0,10*ROW('Hygiene Data'!F49)))</f>
        <v/>
      </c>
      <c r="DY55" s="33" t="str">
        <f ca="true">+IF(OFFSET('Hygiene Data'!$F$13,0,10*ROW('Hygiene Data'!F49))="","",OFFSET('Hygiene Data'!$F$13,0,10*ROW('Hygiene Data'!F49)))</f>
        <v/>
      </c>
      <c r="DZ55" s="33" t="str">
        <f ca="true">+IF(OFFSET('Hygiene Data'!$F$14,0,10*ROW('Hygiene Data'!F49))="","",OFFSET('Hygiene Data'!$F$14,0,10*ROW('Hygiene Data'!F49)))</f>
        <v/>
      </c>
      <c r="EA55" s="33" t="str">
        <f ca="true">+IF(OFFSET('Hygiene Data'!$G$12,0,10*ROW('Hygiene Data'!G49))="","",OFFSET('Hygiene Data'!$G$12,0,10*ROW('Hygiene Data'!G49)))</f>
        <v/>
      </c>
      <c r="EB55" s="33" t="str">
        <f ca="true">+IF(OFFSET('Hygiene Data'!$G$13,0,10*ROW('Hygiene Data'!G49))="","",OFFSET('Hygiene Data'!$G$13,0,10*ROW('Hygiene Data'!G49)))</f>
        <v/>
      </c>
      <c r="EC55" s="33" t="str">
        <f ca="true">+IF(OFFSET('Hygiene Data'!$G$14,0,10*ROW('Hygiene Data'!G49))="","",OFFSET('Hygiene Data'!$G$14,0,10*ROW('Hygiene Data'!G49)))</f>
        <v/>
      </c>
      <c r="ED55" s="33" t="str">
        <f ca="true">+IF(OFFSET('Hygiene Data'!$H$12,0,10*ROW('Hygiene Data'!H49))="","",OFFSET('Hygiene Data'!$H$12,0,10*ROW('Hygiene Data'!H49)))</f>
        <v/>
      </c>
      <c r="EE55" s="33" t="str">
        <f ca="true">+IF(OFFSET('Hygiene Data'!$H$13,0,10*ROW('Hygiene Data'!H49))="","",OFFSET('Hygiene Data'!$H$13,0,10*ROW('Hygiene Data'!H49)))</f>
        <v/>
      </c>
      <c r="EF55" s="33" t="str">
        <f ca="true">+IF(OFFSET('Hygiene Data'!$H$14,0,10*ROW('Hygiene Data'!H49))="","",OFFSET('Hygiene Data'!$H$14,0,10*ROW('Hygiene Data'!H49)))</f>
        <v/>
      </c>
    </row>
    <row r="56" x14ac:dyDescent="0.2">
      <c r="A56" s="56" t="str">
        <f ca="true">+IF(OFFSET('Water Data'!$B$1,0,10*ROW('Water Data'!B53))="","",OFFSET('Water Data'!$B$1,0,10*ROW('Water Data'!B53)))</f>
        <v/>
      </c>
      <c r="B56" s="56" t="str">
        <f ca="true">+IF(OFFSET('Water Data'!$A$3,0,10*ROW('Water Data'!A53))="","",OFFSET('Water Data'!$A$3,0,10*ROW('Water Data'!A53)))</f>
        <v/>
      </c>
      <c r="C56" s="56" t="str">
        <f ca="true">+IF(OFFSET('Water Data'!$C$3,0,10*ROW('Water Data'!C53))="","",OFFSET('Water Data'!$C$3,0,10*ROW('Water Data'!C53)))</f>
        <v/>
      </c>
      <c r="D56" s="244"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4"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4"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4"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4"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4"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4"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4"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4"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4"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4"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4"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4"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4"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4"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4"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4"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4"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5"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5"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5"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5"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5"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5"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5"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5"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5"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5"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5"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5"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5"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5"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5"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5"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5"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5"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5"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5"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5"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5"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5"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5"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5"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5"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5"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5"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5"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5"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6"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6"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6"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6"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6"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6"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6"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6"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6"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6"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6"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6"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6"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6"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6"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6"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6"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6"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3" t="str">
        <f ca="true">+IF(OFFSET('Water Data'!$C$28,0,10*ROW('Water Data'!C50))="","",OFFSET('Water Data'!$C$28,0,10*ROW('Water Data'!C50)))</f>
        <v/>
      </c>
      <c r="BT56" s="33" t="str">
        <f ca="true">+IF(OFFSET('Water Data'!$C$29,0,10*ROW('Water Data'!C50))="","",OFFSET('Water Data'!$C$29,0,10*ROW('Water Data'!C50)))</f>
        <v/>
      </c>
      <c r="BU56" s="33" t="str">
        <f ca="true">+IF(OFFSET('Water Data'!$C$30,0,10*ROW('Water Data'!C50))="","",OFFSET('Water Data'!$C$30,0,10*ROW('Water Data'!C50)))</f>
        <v/>
      </c>
      <c r="BV56" s="33" t="str">
        <f ca="true">+IF(OFFSET('Water Data'!$D$28,0,10*ROW('Water Data'!D50))="","",OFFSET('Water Data'!$D$28,0,10*ROW('Water Data'!D50)))</f>
        <v/>
      </c>
      <c r="BW56" s="33" t="str">
        <f ca="true">+IF(OFFSET('Water Data'!$D$29,0,10*ROW('Water Data'!D50))="","",OFFSET('Water Data'!$D$29,0,10*ROW('Water Data'!D50)))</f>
        <v/>
      </c>
      <c r="BX56" s="33" t="str">
        <f ca="true">+IF(OFFSET('Water Data'!$D$30,0,10*ROW('Water Data'!D50))="","",OFFSET('Water Data'!$D$30,0,10*ROW('Water Data'!D50)))</f>
        <v/>
      </c>
      <c r="BY56" s="33" t="str">
        <f ca="true">+IF(OFFSET('Water Data'!$E$28,0,10*ROW('Water Data'!E50))="","",OFFSET('Water Data'!$E$28,0,10*ROW('Water Data'!E50)))</f>
        <v/>
      </c>
      <c r="BZ56" s="33" t="str">
        <f ca="true">+IF(OFFSET('Water Data'!$E$29,0,10*ROW('Water Data'!E50))="","",OFFSET('Water Data'!$E$29,0,10*ROW('Water Data'!E50)))</f>
        <v/>
      </c>
      <c r="CA56" s="33" t="str">
        <f ca="true">+IF(OFFSET('Water Data'!$E$30,0,10*ROW('Water Data'!E50))="","",OFFSET('Water Data'!$E$30,0,10*ROW('Water Data'!E50)))</f>
        <v/>
      </c>
      <c r="CB56" s="33" t="str">
        <f ca="true">+IF(OFFSET('Water Data'!$F$28,0,10*ROW('Water Data'!F50))="","",OFFSET('Water Data'!$F$28,0,10*ROW('Water Data'!F50)))</f>
        <v/>
      </c>
      <c r="CC56" s="33" t="str">
        <f ca="true">+IF(OFFSET('Water Data'!$F$29,0,10*ROW('Water Data'!F50))="","",OFFSET('Water Data'!$F$29,0,10*ROW('Water Data'!F50)))</f>
        <v/>
      </c>
      <c r="CD56" s="33" t="str">
        <f ca="true">+IF(OFFSET('Water Data'!$F$30,0,10*ROW('Water Data'!F50))="","",OFFSET('Water Data'!$F$30,0,10*ROW('Water Data'!F50)))</f>
        <v/>
      </c>
      <c r="CE56" s="33" t="str">
        <f ca="true">+IF(OFFSET('Water Data'!$G$28,0,10*ROW('Water Data'!G50))="","",OFFSET('Water Data'!$G$28,0,10*ROW('Water Data'!G50)))</f>
        <v/>
      </c>
      <c r="CF56" s="33" t="str">
        <f ca="true">+IF(OFFSET('Water Data'!$G$29,0,10*ROW('Water Data'!G50))="","",OFFSET('Water Data'!$G$29,0,10*ROW('Water Data'!G50)))</f>
        <v/>
      </c>
      <c r="CG56" s="33" t="str">
        <f ca="true">+IF(OFFSET('Water Data'!$G$30,0,10*ROW('Water Data'!G50))="","",OFFSET('Water Data'!$G$30,0,10*ROW('Water Data'!G50)))</f>
        <v/>
      </c>
      <c r="CH56" s="33" t="str">
        <f ca="true">+IF(OFFSET('Water Data'!$H$28,0,10*ROW('Water Data'!H50))="","",OFFSET('Water Data'!$H$28,0,10*ROW('Water Data'!H50)))</f>
        <v/>
      </c>
      <c r="CI56" s="33" t="str">
        <f ca="true">+IF(OFFSET('Water Data'!$H$29,0,10*ROW('Water Data'!H50))="","",OFFSET('Water Data'!$H$29,0,10*ROW('Water Data'!H50)))</f>
        <v/>
      </c>
      <c r="CJ56" s="33" t="str">
        <f ca="true">+IF(OFFSET('Water Data'!$H$30,0,10*ROW('Water Data'!H50))="","",OFFSET('Water Data'!$H$30,0,10*ROW('Water Data'!H50)))</f>
        <v/>
      </c>
      <c r="CK56" s="33" t="str">
        <f ca="true">+IF(OFFSET('Sanitation Data'!$C$29,0,10*ROW('Sanitation Data'!C50))="","",OFFSET('Sanitation Data'!$C$29,0,10*ROW('Sanitation Data'!C50)))</f>
        <v/>
      </c>
      <c r="CL56" s="33" t="str">
        <f ca="true">+IF(OFFSET('Sanitation Data'!$C$30,0,10*ROW('Sanitation Data'!C50))="","",OFFSET('Sanitation Data'!$C$30,0,10*ROW('Sanitation Data'!C50)))</f>
        <v/>
      </c>
      <c r="CM56" s="33" t="str">
        <f ca="true">+IF(OFFSET('Sanitation Data'!$C$31,0,10*ROW('Sanitation Data'!C50))="","",OFFSET('Sanitation Data'!$C$31,0,10*ROW('Sanitation Data'!C50)))</f>
        <v/>
      </c>
      <c r="CN56" s="33" t="str">
        <f ca="true">+IF(OFFSET('Sanitation Data'!$C$32,0,10*ROW('Sanitation Data'!C50))="","",OFFSET('Sanitation Data'!$C$32,0,10*ROW('Sanitation Data'!C50)))</f>
        <v/>
      </c>
      <c r="CO56" s="33" t="str">
        <f ca="true">+IF(OFFSET('Sanitation Data'!$C$33,0,10*ROW('Sanitation Data'!C50))="","",OFFSET('Sanitation Data'!$C$33,0,10*ROW('Sanitation Data'!C50)))</f>
        <v/>
      </c>
      <c r="CP56" s="33" t="str">
        <f ca="true">+IF(OFFSET('Sanitation Data'!$D$29,0,10*ROW('Sanitation Data'!D50))="","",OFFSET('Sanitation Data'!$D$29,0,10*ROW('Sanitation Data'!D50)))</f>
        <v/>
      </c>
      <c r="CQ56" s="33" t="str">
        <f ca="true">+IF(OFFSET('Sanitation Data'!$D$30,0,10*ROW('Sanitation Data'!D50))="","",OFFSET('Sanitation Data'!$D$30,0,10*ROW('Sanitation Data'!D50)))</f>
        <v/>
      </c>
      <c r="CR56" s="33" t="str">
        <f ca="true">+IF(OFFSET('Sanitation Data'!$D$31,0,10*ROW('Sanitation Data'!D50))="","",OFFSET('Sanitation Data'!$D$31,0,10*ROW('Sanitation Data'!D50)))</f>
        <v/>
      </c>
      <c r="CS56" s="33" t="str">
        <f ca="true">+IF(OFFSET('Sanitation Data'!$D$32,0,10*ROW('Sanitation Data'!D50))="","",OFFSET('Sanitation Data'!$D$32,0,10*ROW('Sanitation Data'!D50)))</f>
        <v/>
      </c>
      <c r="CT56" s="33" t="str">
        <f ca="true">+IF(OFFSET('Sanitation Data'!$D$33,0,10*ROW('Sanitation Data'!D50))="","",OFFSET('Sanitation Data'!$D$33,0,10*ROW('Sanitation Data'!D50)))</f>
        <v/>
      </c>
      <c r="CU56" s="33" t="str">
        <f ca="true">+IF(OFFSET('Sanitation Data'!$E$29,0,10*ROW('Sanitation Data'!E50))="","",OFFSET('Sanitation Data'!$E$29,0,10*ROW('Sanitation Data'!E50)))</f>
        <v/>
      </c>
      <c r="CV56" s="33" t="str">
        <f ca="true">+IF(OFFSET('Sanitation Data'!$E$30,0,10*ROW('Sanitation Data'!E50))="","",OFFSET('Sanitation Data'!$E$30,0,10*ROW('Sanitation Data'!E50)))</f>
        <v/>
      </c>
      <c r="CW56" s="33" t="str">
        <f ca="true">+IF(OFFSET('Sanitation Data'!$E$31,0,10*ROW('Sanitation Data'!E50))="","",OFFSET('Sanitation Data'!$E$31,0,10*ROW('Sanitation Data'!E50)))</f>
        <v/>
      </c>
      <c r="CX56" s="33" t="str">
        <f ca="true">+IF(OFFSET('Sanitation Data'!$E$32,0,10*ROW('Sanitation Data'!E50))="","",OFFSET('Sanitation Data'!$E$32,0,10*ROW('Sanitation Data'!E50)))</f>
        <v/>
      </c>
      <c r="CY56" s="33" t="str">
        <f ca="true">+IF(OFFSET('Sanitation Data'!$E$33,0,10*ROW('Sanitation Data'!E50))="","",OFFSET('Sanitation Data'!$E$33,0,10*ROW('Sanitation Data'!E50)))</f>
        <v/>
      </c>
      <c r="CZ56" s="33" t="str">
        <f ca="true">+IF(OFFSET('Sanitation Data'!$F$29,0,10*ROW('Sanitation Data'!F50))="","",OFFSET('Sanitation Data'!$F$29,0,10*ROW('Sanitation Data'!F50)))</f>
        <v/>
      </c>
      <c r="DA56" s="33" t="str">
        <f ca="true">+IF(OFFSET('Sanitation Data'!$F$30,0,10*ROW('Sanitation Data'!F50))="","",OFFSET('Sanitation Data'!$F$30,0,10*ROW('Sanitation Data'!F50)))</f>
        <v/>
      </c>
      <c r="DB56" s="33" t="str">
        <f ca="true">+IF(OFFSET('Sanitation Data'!$F$31,0,10*ROW('Sanitation Data'!F50))="","",OFFSET('Sanitation Data'!$F$31,0,10*ROW('Sanitation Data'!F50)))</f>
        <v/>
      </c>
      <c r="DC56" s="33" t="str">
        <f ca="true">+IF(OFFSET('Sanitation Data'!$F$32,0,10*ROW('Sanitation Data'!F50))="","",OFFSET('Sanitation Data'!$F$32,0,10*ROW('Sanitation Data'!F50)))</f>
        <v/>
      </c>
      <c r="DD56" s="33" t="str">
        <f ca="true">+IF(OFFSET('Sanitation Data'!$F$33,0,10*ROW('Sanitation Data'!F50))="","",OFFSET('Sanitation Data'!$F$33,0,10*ROW('Sanitation Data'!F50)))</f>
        <v/>
      </c>
      <c r="DE56" s="33" t="str">
        <f ca="true">+IF(OFFSET('Sanitation Data'!$G$29,0,10*ROW('Sanitation Data'!G50))="","",OFFSET('Sanitation Data'!$G$29,0,10*ROW('Sanitation Data'!G50)))</f>
        <v/>
      </c>
      <c r="DF56" s="33" t="str">
        <f ca="true">+IF(OFFSET('Sanitation Data'!$G$30,0,10*ROW('Sanitation Data'!G50))="","",OFFSET('Sanitation Data'!$G$30,0,10*ROW('Sanitation Data'!G50)))</f>
        <v/>
      </c>
      <c r="DG56" s="33" t="str">
        <f ca="true">+IF(OFFSET('Sanitation Data'!$G$31,0,10*ROW('Sanitation Data'!G50))="","",OFFSET('Sanitation Data'!$G$31,0,10*ROW('Sanitation Data'!G50)))</f>
        <v/>
      </c>
      <c r="DH56" s="33" t="str">
        <f ca="true">+IF(OFFSET('Sanitation Data'!$G$32,0,10*ROW('Sanitation Data'!G50))="","",OFFSET('Sanitation Data'!$G$32,0,10*ROW('Sanitation Data'!G50)))</f>
        <v/>
      </c>
      <c r="DI56" s="33" t="str">
        <f ca="true">+IF(OFFSET('Sanitation Data'!$G$33,0,10*ROW('Sanitation Data'!G50))="","",OFFSET('Sanitation Data'!$G$33,0,10*ROW('Sanitation Data'!G50)))</f>
        <v/>
      </c>
      <c r="DJ56" s="33" t="str">
        <f ca="true">+IF(OFFSET('Sanitation Data'!$H$29,0,10*ROW('Sanitation Data'!H50))="","",OFFSET('Sanitation Data'!$H$29,0,10*ROW('Sanitation Data'!H50)))</f>
        <v/>
      </c>
      <c r="DK56" s="33" t="str">
        <f ca="true">+IF(OFFSET('Sanitation Data'!$H$30,0,10*ROW('Sanitation Data'!H50))="","",OFFSET('Sanitation Data'!$H$30,0,10*ROW('Sanitation Data'!H50)))</f>
        <v/>
      </c>
      <c r="DL56" s="33" t="str">
        <f ca="true">+IF(OFFSET('Sanitation Data'!$H$31,0,10*ROW('Sanitation Data'!H50))="","",OFFSET('Sanitation Data'!$H$31,0,10*ROW('Sanitation Data'!H50)))</f>
        <v/>
      </c>
      <c r="DM56" s="33" t="str">
        <f ca="true">+IF(OFFSET('Sanitation Data'!$H$32,0,10*ROW('Sanitation Data'!H50))="","",OFFSET('Sanitation Data'!$H$32,0,10*ROW('Sanitation Data'!H50)))</f>
        <v/>
      </c>
      <c r="DN56" s="33" t="str">
        <f ca="true">+IF(OFFSET('Sanitation Data'!$H$33,0,10*ROW('Sanitation Data'!H50))="","",OFFSET('Sanitation Data'!$H$33,0,10*ROW('Sanitation Data'!H50)))</f>
        <v/>
      </c>
      <c r="DO56" s="33" t="str">
        <f ca="true">+IF(OFFSET('Hygiene Data'!$C$12,0,10*ROW('Hygiene Data'!C50))="","",OFFSET('Hygiene Data'!$C$12,0,10*ROW('Hygiene Data'!C50)))</f>
        <v/>
      </c>
      <c r="DP56" s="33" t="str">
        <f ca="true">+IF(OFFSET('Hygiene Data'!$C$13,0,10*ROW('Hygiene Data'!C50))="","",OFFSET('Hygiene Data'!$C$13,0,10*ROW('Hygiene Data'!C50)))</f>
        <v/>
      </c>
      <c r="DQ56" s="33" t="str">
        <f ca="true">+IF(OFFSET('Hygiene Data'!$C$14,0,10*ROW('Hygiene Data'!C50))="","",OFFSET('Hygiene Data'!$C$14,0,10*ROW('Hygiene Data'!C50)))</f>
        <v/>
      </c>
      <c r="DR56" s="33" t="str">
        <f ca="true">+IF(OFFSET('Hygiene Data'!$D$12,0,10*ROW('Hygiene Data'!D50))="","",OFFSET('Hygiene Data'!$D$12,0,10*ROW('Hygiene Data'!D50)))</f>
        <v/>
      </c>
      <c r="DS56" s="33" t="str">
        <f ca="true">+IF(OFFSET('Hygiene Data'!$D$13,0,10*ROW('Hygiene Data'!D50))="","",OFFSET('Hygiene Data'!$D$13,0,10*ROW('Hygiene Data'!D50)))</f>
        <v/>
      </c>
      <c r="DT56" s="33" t="str">
        <f ca="true">+IF(OFFSET('Hygiene Data'!$D$14,0,10*ROW('Hygiene Data'!D50))="","",OFFSET('Hygiene Data'!$D$14,0,10*ROW('Hygiene Data'!D50)))</f>
        <v/>
      </c>
      <c r="DU56" s="33" t="str">
        <f ca="true">+IF(OFFSET('Hygiene Data'!$E$12,0,10*ROW('Hygiene Data'!E50))="","",OFFSET('Hygiene Data'!$E$12,0,10*ROW('Hygiene Data'!E50)))</f>
        <v/>
      </c>
      <c r="DV56" s="33" t="str">
        <f ca="true">+IF(OFFSET('Hygiene Data'!$E$13,0,10*ROW('Hygiene Data'!E50))="","",OFFSET('Hygiene Data'!$E$13,0,10*ROW('Hygiene Data'!E50)))</f>
        <v/>
      </c>
      <c r="DW56" s="33" t="str">
        <f ca="true">+IF(OFFSET('Hygiene Data'!$E$14,0,10*ROW('Hygiene Data'!E50))="","",OFFSET('Hygiene Data'!$E$14,0,10*ROW('Hygiene Data'!E50)))</f>
        <v/>
      </c>
      <c r="DX56" s="33" t="str">
        <f ca="true">+IF(OFFSET('Hygiene Data'!$F$12,0,10*ROW('Hygiene Data'!F50))="","",OFFSET('Hygiene Data'!$F$12,0,10*ROW('Hygiene Data'!F50)))</f>
        <v/>
      </c>
      <c r="DY56" s="33" t="str">
        <f ca="true">+IF(OFFSET('Hygiene Data'!$F$13,0,10*ROW('Hygiene Data'!F50))="","",OFFSET('Hygiene Data'!$F$13,0,10*ROW('Hygiene Data'!F50)))</f>
        <v/>
      </c>
      <c r="DZ56" s="33" t="str">
        <f ca="true">+IF(OFFSET('Hygiene Data'!$F$14,0,10*ROW('Hygiene Data'!F50))="","",OFFSET('Hygiene Data'!$F$14,0,10*ROW('Hygiene Data'!F50)))</f>
        <v/>
      </c>
      <c r="EA56" s="33" t="str">
        <f ca="true">+IF(OFFSET('Hygiene Data'!$G$12,0,10*ROW('Hygiene Data'!G50))="","",OFFSET('Hygiene Data'!$G$12,0,10*ROW('Hygiene Data'!G50)))</f>
        <v/>
      </c>
      <c r="EB56" s="33" t="str">
        <f ca="true">+IF(OFFSET('Hygiene Data'!$G$13,0,10*ROW('Hygiene Data'!G50))="","",OFFSET('Hygiene Data'!$G$13,0,10*ROW('Hygiene Data'!G50)))</f>
        <v/>
      </c>
      <c r="EC56" s="33" t="str">
        <f ca="true">+IF(OFFSET('Hygiene Data'!$G$14,0,10*ROW('Hygiene Data'!G50))="","",OFFSET('Hygiene Data'!$G$14,0,10*ROW('Hygiene Data'!G50)))</f>
        <v/>
      </c>
      <c r="ED56" s="33" t="str">
        <f ca="true">+IF(OFFSET('Hygiene Data'!$H$12,0,10*ROW('Hygiene Data'!H50))="","",OFFSET('Hygiene Data'!$H$12,0,10*ROW('Hygiene Data'!H50)))</f>
        <v/>
      </c>
      <c r="EE56" s="33" t="str">
        <f ca="true">+IF(OFFSET('Hygiene Data'!$H$13,0,10*ROW('Hygiene Data'!H50))="","",OFFSET('Hygiene Data'!$H$13,0,10*ROW('Hygiene Data'!H50)))</f>
        <v/>
      </c>
      <c r="EF56" s="33" t="str">
        <f ca="true">+IF(OFFSET('Hygiene Data'!$H$14,0,10*ROW('Hygiene Data'!H50))="","",OFFSET('Hygiene Data'!$H$14,0,10*ROW('Hygiene Data'!H50)))</f>
        <v/>
      </c>
    </row>
    <row r="57" x14ac:dyDescent="0.2">
      <c r="A57" s="56" t="str">
        <f ca="true">+IF(OFFSET('Water Data'!$B$1,0,10*ROW('Water Data'!B54))="","",OFFSET('Water Data'!$B$1,0,10*ROW('Water Data'!B54)))</f>
        <v/>
      </c>
      <c r="B57" s="56" t="str">
        <f ca="true">+IF(OFFSET('Water Data'!$A$3,0,10*ROW('Water Data'!A54))="","",OFFSET('Water Data'!$A$3,0,10*ROW('Water Data'!A54)))</f>
        <v/>
      </c>
      <c r="C57" s="56" t="str">
        <f ca="true">+IF(OFFSET('Water Data'!$C$3,0,10*ROW('Water Data'!C54))="","",OFFSET('Water Data'!$C$3,0,10*ROW('Water Data'!C54)))</f>
        <v/>
      </c>
      <c r="D57" s="244"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4"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4"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4"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4"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4"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4"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4"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4"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4"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4"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4"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4"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4"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4"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4"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4"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4"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5"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5"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5"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5"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5"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5"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5"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5"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5"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5"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5"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5"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5"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5"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5"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5"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5"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5"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5"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5"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5"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5"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5"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5"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5"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5"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5"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5"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5"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5"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6"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6"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6"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6"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6"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6"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6"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6"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6"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6"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6"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6"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6"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6"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6"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6"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6"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6"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3" t="str">
        <f ca="true">+IF(OFFSET('Water Data'!$C$28,0,10*ROW('Water Data'!C51))="","",OFFSET('Water Data'!$C$28,0,10*ROW('Water Data'!C51)))</f>
        <v/>
      </c>
      <c r="BT57" s="33" t="str">
        <f ca="true">+IF(OFFSET('Water Data'!$C$29,0,10*ROW('Water Data'!C51))="","",OFFSET('Water Data'!$C$29,0,10*ROW('Water Data'!C51)))</f>
        <v/>
      </c>
      <c r="BU57" s="33" t="str">
        <f ca="true">+IF(OFFSET('Water Data'!$C$30,0,10*ROW('Water Data'!C51))="","",OFFSET('Water Data'!$C$30,0,10*ROW('Water Data'!C51)))</f>
        <v/>
      </c>
      <c r="BV57" s="33" t="str">
        <f ca="true">+IF(OFFSET('Water Data'!$D$28,0,10*ROW('Water Data'!D51))="","",OFFSET('Water Data'!$D$28,0,10*ROW('Water Data'!D51)))</f>
        <v/>
      </c>
      <c r="BW57" s="33" t="str">
        <f ca="true">+IF(OFFSET('Water Data'!$D$29,0,10*ROW('Water Data'!D51))="","",OFFSET('Water Data'!$D$29,0,10*ROW('Water Data'!D51)))</f>
        <v/>
      </c>
      <c r="BX57" s="33" t="str">
        <f ca="true">+IF(OFFSET('Water Data'!$D$30,0,10*ROW('Water Data'!D51))="","",OFFSET('Water Data'!$D$30,0,10*ROW('Water Data'!D51)))</f>
        <v/>
      </c>
      <c r="BY57" s="33" t="str">
        <f ca="true">+IF(OFFSET('Water Data'!$E$28,0,10*ROW('Water Data'!E51))="","",OFFSET('Water Data'!$E$28,0,10*ROW('Water Data'!E51)))</f>
        <v/>
      </c>
      <c r="BZ57" s="33" t="str">
        <f ca="true">+IF(OFFSET('Water Data'!$E$29,0,10*ROW('Water Data'!E51))="","",OFFSET('Water Data'!$E$29,0,10*ROW('Water Data'!E51)))</f>
        <v/>
      </c>
      <c r="CA57" s="33" t="str">
        <f ca="true">+IF(OFFSET('Water Data'!$E$30,0,10*ROW('Water Data'!E51))="","",OFFSET('Water Data'!$E$30,0,10*ROW('Water Data'!E51)))</f>
        <v/>
      </c>
      <c r="CB57" s="33" t="str">
        <f ca="true">+IF(OFFSET('Water Data'!$F$28,0,10*ROW('Water Data'!F51))="","",OFFSET('Water Data'!$F$28,0,10*ROW('Water Data'!F51)))</f>
        <v/>
      </c>
      <c r="CC57" s="33" t="str">
        <f ca="true">+IF(OFFSET('Water Data'!$F$29,0,10*ROW('Water Data'!F51))="","",OFFSET('Water Data'!$F$29,0,10*ROW('Water Data'!F51)))</f>
        <v/>
      </c>
      <c r="CD57" s="33" t="str">
        <f ca="true">+IF(OFFSET('Water Data'!$F$30,0,10*ROW('Water Data'!F51))="","",OFFSET('Water Data'!$F$30,0,10*ROW('Water Data'!F51)))</f>
        <v/>
      </c>
      <c r="CE57" s="33" t="str">
        <f ca="true">+IF(OFFSET('Water Data'!$G$28,0,10*ROW('Water Data'!G51))="","",OFFSET('Water Data'!$G$28,0,10*ROW('Water Data'!G51)))</f>
        <v/>
      </c>
      <c r="CF57" s="33" t="str">
        <f ca="true">+IF(OFFSET('Water Data'!$G$29,0,10*ROW('Water Data'!G51))="","",OFFSET('Water Data'!$G$29,0,10*ROW('Water Data'!G51)))</f>
        <v/>
      </c>
      <c r="CG57" s="33" t="str">
        <f ca="true">+IF(OFFSET('Water Data'!$G$30,0,10*ROW('Water Data'!G51))="","",OFFSET('Water Data'!$G$30,0,10*ROW('Water Data'!G51)))</f>
        <v/>
      </c>
      <c r="CH57" s="33" t="str">
        <f ca="true">+IF(OFFSET('Water Data'!$H$28,0,10*ROW('Water Data'!H51))="","",OFFSET('Water Data'!$H$28,0,10*ROW('Water Data'!H51)))</f>
        <v/>
      </c>
      <c r="CI57" s="33" t="str">
        <f ca="true">+IF(OFFSET('Water Data'!$H$29,0,10*ROW('Water Data'!H51))="","",OFFSET('Water Data'!$H$29,0,10*ROW('Water Data'!H51)))</f>
        <v/>
      </c>
      <c r="CJ57" s="33" t="str">
        <f ca="true">+IF(OFFSET('Water Data'!$H$30,0,10*ROW('Water Data'!H51))="","",OFFSET('Water Data'!$H$30,0,10*ROW('Water Data'!H51)))</f>
        <v/>
      </c>
      <c r="CK57" s="33" t="str">
        <f ca="true">+IF(OFFSET('Sanitation Data'!$C$29,0,10*ROW('Sanitation Data'!C51))="","",OFFSET('Sanitation Data'!$C$29,0,10*ROW('Sanitation Data'!C51)))</f>
        <v/>
      </c>
      <c r="CL57" s="33" t="str">
        <f ca="true">+IF(OFFSET('Sanitation Data'!$C$30,0,10*ROW('Sanitation Data'!C51))="","",OFFSET('Sanitation Data'!$C$30,0,10*ROW('Sanitation Data'!C51)))</f>
        <v/>
      </c>
      <c r="CM57" s="33" t="str">
        <f ca="true">+IF(OFFSET('Sanitation Data'!$C$31,0,10*ROW('Sanitation Data'!C51))="","",OFFSET('Sanitation Data'!$C$31,0,10*ROW('Sanitation Data'!C51)))</f>
        <v/>
      </c>
      <c r="CN57" s="33" t="str">
        <f ca="true">+IF(OFFSET('Sanitation Data'!$C$32,0,10*ROW('Sanitation Data'!C51))="","",OFFSET('Sanitation Data'!$C$32,0,10*ROW('Sanitation Data'!C51)))</f>
        <v/>
      </c>
      <c r="CO57" s="33" t="str">
        <f ca="true">+IF(OFFSET('Sanitation Data'!$C$33,0,10*ROW('Sanitation Data'!C51))="","",OFFSET('Sanitation Data'!$C$33,0,10*ROW('Sanitation Data'!C51)))</f>
        <v/>
      </c>
      <c r="CP57" s="33" t="str">
        <f ca="true">+IF(OFFSET('Sanitation Data'!$D$29,0,10*ROW('Sanitation Data'!D51))="","",OFFSET('Sanitation Data'!$D$29,0,10*ROW('Sanitation Data'!D51)))</f>
        <v/>
      </c>
      <c r="CQ57" s="33" t="str">
        <f ca="true">+IF(OFFSET('Sanitation Data'!$D$30,0,10*ROW('Sanitation Data'!D51))="","",OFFSET('Sanitation Data'!$D$30,0,10*ROW('Sanitation Data'!D51)))</f>
        <v/>
      </c>
      <c r="CR57" s="33" t="str">
        <f ca="true">+IF(OFFSET('Sanitation Data'!$D$31,0,10*ROW('Sanitation Data'!D51))="","",OFFSET('Sanitation Data'!$D$31,0,10*ROW('Sanitation Data'!D51)))</f>
        <v/>
      </c>
      <c r="CS57" s="33" t="str">
        <f ca="true">+IF(OFFSET('Sanitation Data'!$D$32,0,10*ROW('Sanitation Data'!D51))="","",OFFSET('Sanitation Data'!$D$32,0,10*ROW('Sanitation Data'!D51)))</f>
        <v/>
      </c>
      <c r="CT57" s="33" t="str">
        <f ca="true">+IF(OFFSET('Sanitation Data'!$D$33,0,10*ROW('Sanitation Data'!D51))="","",OFFSET('Sanitation Data'!$D$33,0,10*ROW('Sanitation Data'!D51)))</f>
        <v/>
      </c>
      <c r="CU57" s="33" t="str">
        <f ca="true">+IF(OFFSET('Sanitation Data'!$E$29,0,10*ROW('Sanitation Data'!E51))="","",OFFSET('Sanitation Data'!$E$29,0,10*ROW('Sanitation Data'!E51)))</f>
        <v/>
      </c>
      <c r="CV57" s="33" t="str">
        <f ca="true">+IF(OFFSET('Sanitation Data'!$E$30,0,10*ROW('Sanitation Data'!E51))="","",OFFSET('Sanitation Data'!$E$30,0,10*ROW('Sanitation Data'!E51)))</f>
        <v/>
      </c>
      <c r="CW57" s="33" t="str">
        <f ca="true">+IF(OFFSET('Sanitation Data'!$E$31,0,10*ROW('Sanitation Data'!E51))="","",OFFSET('Sanitation Data'!$E$31,0,10*ROW('Sanitation Data'!E51)))</f>
        <v/>
      </c>
      <c r="CX57" s="33" t="str">
        <f ca="true">+IF(OFFSET('Sanitation Data'!$E$32,0,10*ROW('Sanitation Data'!E51))="","",OFFSET('Sanitation Data'!$E$32,0,10*ROW('Sanitation Data'!E51)))</f>
        <v/>
      </c>
      <c r="CY57" s="33" t="str">
        <f ca="true">+IF(OFFSET('Sanitation Data'!$E$33,0,10*ROW('Sanitation Data'!E51))="","",OFFSET('Sanitation Data'!$E$33,0,10*ROW('Sanitation Data'!E51)))</f>
        <v/>
      </c>
      <c r="CZ57" s="33" t="str">
        <f ca="true">+IF(OFFSET('Sanitation Data'!$F$29,0,10*ROW('Sanitation Data'!F51))="","",OFFSET('Sanitation Data'!$F$29,0,10*ROW('Sanitation Data'!F51)))</f>
        <v/>
      </c>
      <c r="DA57" s="33" t="str">
        <f ca="true">+IF(OFFSET('Sanitation Data'!$F$30,0,10*ROW('Sanitation Data'!F51))="","",OFFSET('Sanitation Data'!$F$30,0,10*ROW('Sanitation Data'!F51)))</f>
        <v/>
      </c>
      <c r="DB57" s="33" t="str">
        <f ca="true">+IF(OFFSET('Sanitation Data'!$F$31,0,10*ROW('Sanitation Data'!F51))="","",OFFSET('Sanitation Data'!$F$31,0,10*ROW('Sanitation Data'!F51)))</f>
        <v/>
      </c>
      <c r="DC57" s="33" t="str">
        <f ca="true">+IF(OFFSET('Sanitation Data'!$F$32,0,10*ROW('Sanitation Data'!F51))="","",OFFSET('Sanitation Data'!$F$32,0,10*ROW('Sanitation Data'!F51)))</f>
        <v/>
      </c>
      <c r="DD57" s="33" t="str">
        <f ca="true">+IF(OFFSET('Sanitation Data'!$F$33,0,10*ROW('Sanitation Data'!F51))="","",OFFSET('Sanitation Data'!$F$33,0,10*ROW('Sanitation Data'!F51)))</f>
        <v/>
      </c>
      <c r="DE57" s="33" t="str">
        <f ca="true">+IF(OFFSET('Sanitation Data'!$G$29,0,10*ROW('Sanitation Data'!G51))="","",OFFSET('Sanitation Data'!$G$29,0,10*ROW('Sanitation Data'!G51)))</f>
        <v/>
      </c>
      <c r="DF57" s="33" t="str">
        <f ca="true">+IF(OFFSET('Sanitation Data'!$G$30,0,10*ROW('Sanitation Data'!G51))="","",OFFSET('Sanitation Data'!$G$30,0,10*ROW('Sanitation Data'!G51)))</f>
        <v/>
      </c>
      <c r="DG57" s="33" t="str">
        <f ca="true">+IF(OFFSET('Sanitation Data'!$G$31,0,10*ROW('Sanitation Data'!G51))="","",OFFSET('Sanitation Data'!$G$31,0,10*ROW('Sanitation Data'!G51)))</f>
        <v/>
      </c>
      <c r="DH57" s="33" t="str">
        <f ca="true">+IF(OFFSET('Sanitation Data'!$G$32,0,10*ROW('Sanitation Data'!G51))="","",OFFSET('Sanitation Data'!$G$32,0,10*ROW('Sanitation Data'!G51)))</f>
        <v/>
      </c>
      <c r="DI57" s="33" t="str">
        <f ca="true">+IF(OFFSET('Sanitation Data'!$G$33,0,10*ROW('Sanitation Data'!G51))="","",OFFSET('Sanitation Data'!$G$33,0,10*ROW('Sanitation Data'!G51)))</f>
        <v/>
      </c>
      <c r="DJ57" s="33" t="str">
        <f ca="true">+IF(OFFSET('Sanitation Data'!$H$29,0,10*ROW('Sanitation Data'!H51))="","",OFFSET('Sanitation Data'!$H$29,0,10*ROW('Sanitation Data'!H51)))</f>
        <v/>
      </c>
      <c r="DK57" s="33" t="str">
        <f ca="true">+IF(OFFSET('Sanitation Data'!$H$30,0,10*ROW('Sanitation Data'!H51))="","",OFFSET('Sanitation Data'!$H$30,0,10*ROW('Sanitation Data'!H51)))</f>
        <v/>
      </c>
      <c r="DL57" s="33" t="str">
        <f ca="true">+IF(OFFSET('Sanitation Data'!$H$31,0,10*ROW('Sanitation Data'!H51))="","",OFFSET('Sanitation Data'!$H$31,0,10*ROW('Sanitation Data'!H51)))</f>
        <v/>
      </c>
      <c r="DM57" s="33" t="str">
        <f ca="true">+IF(OFFSET('Sanitation Data'!$H$32,0,10*ROW('Sanitation Data'!H51))="","",OFFSET('Sanitation Data'!$H$32,0,10*ROW('Sanitation Data'!H51)))</f>
        <v/>
      </c>
      <c r="DN57" s="33" t="str">
        <f ca="true">+IF(OFFSET('Sanitation Data'!$H$33,0,10*ROW('Sanitation Data'!H51))="","",OFFSET('Sanitation Data'!$H$33,0,10*ROW('Sanitation Data'!H51)))</f>
        <v/>
      </c>
      <c r="DO57" s="33" t="str">
        <f ca="true">+IF(OFFSET('Hygiene Data'!$C$12,0,10*ROW('Hygiene Data'!C51))="","",OFFSET('Hygiene Data'!$C$12,0,10*ROW('Hygiene Data'!C51)))</f>
        <v/>
      </c>
      <c r="DP57" s="33" t="str">
        <f ca="true">+IF(OFFSET('Hygiene Data'!$C$13,0,10*ROW('Hygiene Data'!C51))="","",OFFSET('Hygiene Data'!$C$13,0,10*ROW('Hygiene Data'!C51)))</f>
        <v/>
      </c>
      <c r="DQ57" s="33" t="str">
        <f ca="true">+IF(OFFSET('Hygiene Data'!$C$14,0,10*ROW('Hygiene Data'!C51))="","",OFFSET('Hygiene Data'!$C$14,0,10*ROW('Hygiene Data'!C51)))</f>
        <v/>
      </c>
      <c r="DR57" s="33" t="str">
        <f ca="true">+IF(OFFSET('Hygiene Data'!$D$12,0,10*ROW('Hygiene Data'!D51))="","",OFFSET('Hygiene Data'!$D$12,0,10*ROW('Hygiene Data'!D51)))</f>
        <v/>
      </c>
      <c r="DS57" s="33" t="str">
        <f ca="true">+IF(OFFSET('Hygiene Data'!$D$13,0,10*ROW('Hygiene Data'!D51))="","",OFFSET('Hygiene Data'!$D$13,0,10*ROW('Hygiene Data'!D51)))</f>
        <v/>
      </c>
      <c r="DT57" s="33" t="str">
        <f ca="true">+IF(OFFSET('Hygiene Data'!$D$14,0,10*ROW('Hygiene Data'!D51))="","",OFFSET('Hygiene Data'!$D$14,0,10*ROW('Hygiene Data'!D51)))</f>
        <v/>
      </c>
      <c r="DU57" s="33" t="str">
        <f ca="true">+IF(OFFSET('Hygiene Data'!$E$12,0,10*ROW('Hygiene Data'!E51))="","",OFFSET('Hygiene Data'!$E$12,0,10*ROW('Hygiene Data'!E51)))</f>
        <v/>
      </c>
      <c r="DV57" s="33" t="str">
        <f ca="true">+IF(OFFSET('Hygiene Data'!$E$13,0,10*ROW('Hygiene Data'!E51))="","",OFFSET('Hygiene Data'!$E$13,0,10*ROW('Hygiene Data'!E51)))</f>
        <v/>
      </c>
      <c r="DW57" s="33" t="str">
        <f ca="true">+IF(OFFSET('Hygiene Data'!$E$14,0,10*ROW('Hygiene Data'!E51))="","",OFFSET('Hygiene Data'!$E$14,0,10*ROW('Hygiene Data'!E51)))</f>
        <v/>
      </c>
      <c r="DX57" s="33" t="str">
        <f ca="true">+IF(OFFSET('Hygiene Data'!$F$12,0,10*ROW('Hygiene Data'!F51))="","",OFFSET('Hygiene Data'!$F$12,0,10*ROW('Hygiene Data'!F51)))</f>
        <v/>
      </c>
      <c r="DY57" s="33" t="str">
        <f ca="true">+IF(OFFSET('Hygiene Data'!$F$13,0,10*ROW('Hygiene Data'!F51))="","",OFFSET('Hygiene Data'!$F$13,0,10*ROW('Hygiene Data'!F51)))</f>
        <v/>
      </c>
      <c r="DZ57" s="33" t="str">
        <f ca="true">+IF(OFFSET('Hygiene Data'!$F$14,0,10*ROW('Hygiene Data'!F51))="","",OFFSET('Hygiene Data'!$F$14,0,10*ROW('Hygiene Data'!F51)))</f>
        <v/>
      </c>
      <c r="EA57" s="33" t="str">
        <f ca="true">+IF(OFFSET('Hygiene Data'!$G$12,0,10*ROW('Hygiene Data'!G51))="","",OFFSET('Hygiene Data'!$G$12,0,10*ROW('Hygiene Data'!G51)))</f>
        <v/>
      </c>
      <c r="EB57" s="33" t="str">
        <f ca="true">+IF(OFFSET('Hygiene Data'!$G$13,0,10*ROW('Hygiene Data'!G51))="","",OFFSET('Hygiene Data'!$G$13,0,10*ROW('Hygiene Data'!G51)))</f>
        <v/>
      </c>
      <c r="EC57" s="33" t="str">
        <f ca="true">+IF(OFFSET('Hygiene Data'!$G$14,0,10*ROW('Hygiene Data'!G51))="","",OFFSET('Hygiene Data'!$G$14,0,10*ROW('Hygiene Data'!G51)))</f>
        <v/>
      </c>
      <c r="ED57" s="33" t="str">
        <f ca="true">+IF(OFFSET('Hygiene Data'!$H$12,0,10*ROW('Hygiene Data'!H51))="","",OFFSET('Hygiene Data'!$H$12,0,10*ROW('Hygiene Data'!H51)))</f>
        <v/>
      </c>
      <c r="EE57" s="33" t="str">
        <f ca="true">+IF(OFFSET('Hygiene Data'!$H$13,0,10*ROW('Hygiene Data'!H51))="","",OFFSET('Hygiene Data'!$H$13,0,10*ROW('Hygiene Data'!H51)))</f>
        <v/>
      </c>
      <c r="EF57" s="33" t="str">
        <f ca="true">+IF(OFFSET('Hygiene Data'!$H$14,0,10*ROW('Hygiene Data'!H51))="","",OFFSET('Hygiene Data'!$H$14,0,10*ROW('Hygiene Data'!H51)))</f>
        <v/>
      </c>
    </row>
    <row r="58" x14ac:dyDescent="0.2">
      <c r="A58" s="56" t="str">
        <f ca="true">+IF(OFFSET('Water Data'!$B$1,0,10*ROW('Water Data'!B55))="","",OFFSET('Water Data'!$B$1,0,10*ROW('Water Data'!B55)))</f>
        <v/>
      </c>
      <c r="B58" s="56" t="str">
        <f ca="true">+IF(OFFSET('Water Data'!$A$3,0,10*ROW('Water Data'!A55))="","",OFFSET('Water Data'!$A$3,0,10*ROW('Water Data'!A55)))</f>
        <v/>
      </c>
      <c r="C58" s="56" t="str">
        <f ca="true">+IF(OFFSET('Water Data'!$C$3,0,10*ROW('Water Data'!C55))="","",OFFSET('Water Data'!$C$3,0,10*ROW('Water Data'!C55)))</f>
        <v/>
      </c>
      <c r="D58" s="244"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4"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4"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4"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4"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4"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4"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4"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4"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4"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4"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4"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4"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4"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4"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4"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4"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4"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5"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5"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5"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5"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5"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5"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5"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5"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5"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5"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5"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5"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5"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5"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5"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5"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5"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5"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5"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5"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5"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5"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5"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5"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5"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5"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5"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5"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5"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5"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6"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6"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6"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6"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6"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6"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6"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6"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6"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6"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6"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6"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6"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6"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6"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6"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6"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6"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3" t="str">
        <f ca="true">+IF(OFFSET('Water Data'!$C$28,0,10*ROW('Water Data'!C52))="","",OFFSET('Water Data'!$C$28,0,10*ROW('Water Data'!C52)))</f>
        <v/>
      </c>
      <c r="BT58" s="33" t="str">
        <f ca="true">+IF(OFFSET('Water Data'!$C$29,0,10*ROW('Water Data'!C52))="","",OFFSET('Water Data'!$C$29,0,10*ROW('Water Data'!C52)))</f>
        <v/>
      </c>
      <c r="BU58" s="33" t="str">
        <f ca="true">+IF(OFFSET('Water Data'!$C$30,0,10*ROW('Water Data'!C52))="","",OFFSET('Water Data'!$C$30,0,10*ROW('Water Data'!C52)))</f>
        <v/>
      </c>
      <c r="BV58" s="33" t="str">
        <f ca="true">+IF(OFFSET('Water Data'!$D$28,0,10*ROW('Water Data'!D52))="","",OFFSET('Water Data'!$D$28,0,10*ROW('Water Data'!D52)))</f>
        <v/>
      </c>
      <c r="BW58" s="33" t="str">
        <f ca="true">+IF(OFFSET('Water Data'!$D$29,0,10*ROW('Water Data'!D52))="","",OFFSET('Water Data'!$D$29,0,10*ROW('Water Data'!D52)))</f>
        <v/>
      </c>
      <c r="BX58" s="33" t="str">
        <f ca="true">+IF(OFFSET('Water Data'!$D$30,0,10*ROW('Water Data'!D52))="","",OFFSET('Water Data'!$D$30,0,10*ROW('Water Data'!D52)))</f>
        <v/>
      </c>
      <c r="BY58" s="33" t="str">
        <f ca="true">+IF(OFFSET('Water Data'!$E$28,0,10*ROW('Water Data'!E52))="","",OFFSET('Water Data'!$E$28,0,10*ROW('Water Data'!E52)))</f>
        <v/>
      </c>
      <c r="BZ58" s="33" t="str">
        <f ca="true">+IF(OFFSET('Water Data'!$E$29,0,10*ROW('Water Data'!E52))="","",OFFSET('Water Data'!$E$29,0,10*ROW('Water Data'!E52)))</f>
        <v/>
      </c>
      <c r="CA58" s="33" t="str">
        <f ca="true">+IF(OFFSET('Water Data'!$E$30,0,10*ROW('Water Data'!E52))="","",OFFSET('Water Data'!$E$30,0,10*ROW('Water Data'!E52)))</f>
        <v/>
      </c>
      <c r="CB58" s="33" t="str">
        <f ca="true">+IF(OFFSET('Water Data'!$F$28,0,10*ROW('Water Data'!F52))="","",OFFSET('Water Data'!$F$28,0,10*ROW('Water Data'!F52)))</f>
        <v/>
      </c>
      <c r="CC58" s="33" t="str">
        <f ca="true">+IF(OFFSET('Water Data'!$F$29,0,10*ROW('Water Data'!F52))="","",OFFSET('Water Data'!$F$29,0,10*ROW('Water Data'!F52)))</f>
        <v/>
      </c>
      <c r="CD58" s="33" t="str">
        <f ca="true">+IF(OFFSET('Water Data'!$F$30,0,10*ROW('Water Data'!F52))="","",OFFSET('Water Data'!$F$30,0,10*ROW('Water Data'!F52)))</f>
        <v/>
      </c>
      <c r="CE58" s="33" t="str">
        <f ca="true">+IF(OFFSET('Water Data'!$G$28,0,10*ROW('Water Data'!G52))="","",OFFSET('Water Data'!$G$28,0,10*ROW('Water Data'!G52)))</f>
        <v/>
      </c>
      <c r="CF58" s="33" t="str">
        <f ca="true">+IF(OFFSET('Water Data'!$G$29,0,10*ROW('Water Data'!G52))="","",OFFSET('Water Data'!$G$29,0,10*ROW('Water Data'!G52)))</f>
        <v/>
      </c>
      <c r="CG58" s="33" t="str">
        <f ca="true">+IF(OFFSET('Water Data'!$G$30,0,10*ROW('Water Data'!G52))="","",OFFSET('Water Data'!$G$30,0,10*ROW('Water Data'!G52)))</f>
        <v/>
      </c>
      <c r="CH58" s="33" t="str">
        <f ca="true">+IF(OFFSET('Water Data'!$H$28,0,10*ROW('Water Data'!H52))="","",OFFSET('Water Data'!$H$28,0,10*ROW('Water Data'!H52)))</f>
        <v/>
      </c>
      <c r="CI58" s="33" t="str">
        <f ca="true">+IF(OFFSET('Water Data'!$H$29,0,10*ROW('Water Data'!H52))="","",OFFSET('Water Data'!$H$29,0,10*ROW('Water Data'!H52)))</f>
        <v/>
      </c>
      <c r="CJ58" s="33" t="str">
        <f ca="true">+IF(OFFSET('Water Data'!$H$30,0,10*ROW('Water Data'!H52))="","",OFFSET('Water Data'!$H$30,0,10*ROW('Water Data'!H52)))</f>
        <v/>
      </c>
      <c r="CK58" s="33" t="str">
        <f ca="true">+IF(OFFSET('Sanitation Data'!$C$29,0,10*ROW('Sanitation Data'!C52))="","",OFFSET('Sanitation Data'!$C$29,0,10*ROW('Sanitation Data'!C52)))</f>
        <v/>
      </c>
      <c r="CL58" s="33" t="str">
        <f ca="true">+IF(OFFSET('Sanitation Data'!$C$30,0,10*ROW('Sanitation Data'!C52))="","",OFFSET('Sanitation Data'!$C$30,0,10*ROW('Sanitation Data'!C52)))</f>
        <v/>
      </c>
      <c r="CM58" s="33" t="str">
        <f ca="true">+IF(OFFSET('Sanitation Data'!$C$31,0,10*ROW('Sanitation Data'!C52))="","",OFFSET('Sanitation Data'!$C$31,0,10*ROW('Sanitation Data'!C52)))</f>
        <v/>
      </c>
      <c r="CN58" s="33" t="str">
        <f ca="true">+IF(OFFSET('Sanitation Data'!$C$32,0,10*ROW('Sanitation Data'!C52))="","",OFFSET('Sanitation Data'!$C$32,0,10*ROW('Sanitation Data'!C52)))</f>
        <v/>
      </c>
      <c r="CO58" s="33" t="str">
        <f ca="true">+IF(OFFSET('Sanitation Data'!$C$33,0,10*ROW('Sanitation Data'!C52))="","",OFFSET('Sanitation Data'!$C$33,0,10*ROW('Sanitation Data'!C52)))</f>
        <v/>
      </c>
      <c r="CP58" s="33" t="str">
        <f ca="true">+IF(OFFSET('Sanitation Data'!$D$29,0,10*ROW('Sanitation Data'!D52))="","",OFFSET('Sanitation Data'!$D$29,0,10*ROW('Sanitation Data'!D52)))</f>
        <v/>
      </c>
      <c r="CQ58" s="33" t="str">
        <f ca="true">+IF(OFFSET('Sanitation Data'!$D$30,0,10*ROW('Sanitation Data'!D52))="","",OFFSET('Sanitation Data'!$D$30,0,10*ROW('Sanitation Data'!D52)))</f>
        <v/>
      </c>
      <c r="CR58" s="33" t="str">
        <f ca="true">+IF(OFFSET('Sanitation Data'!$D$31,0,10*ROW('Sanitation Data'!D52))="","",OFFSET('Sanitation Data'!$D$31,0,10*ROW('Sanitation Data'!D52)))</f>
        <v/>
      </c>
      <c r="CS58" s="33" t="str">
        <f ca="true">+IF(OFFSET('Sanitation Data'!$D$32,0,10*ROW('Sanitation Data'!D52))="","",OFFSET('Sanitation Data'!$D$32,0,10*ROW('Sanitation Data'!D52)))</f>
        <v/>
      </c>
      <c r="CT58" s="33" t="str">
        <f ca="true">+IF(OFFSET('Sanitation Data'!$D$33,0,10*ROW('Sanitation Data'!D52))="","",OFFSET('Sanitation Data'!$D$33,0,10*ROW('Sanitation Data'!D52)))</f>
        <v/>
      </c>
      <c r="CU58" s="33" t="str">
        <f ca="true">+IF(OFFSET('Sanitation Data'!$E$29,0,10*ROW('Sanitation Data'!E52))="","",OFFSET('Sanitation Data'!$E$29,0,10*ROW('Sanitation Data'!E52)))</f>
        <v/>
      </c>
      <c r="CV58" s="33" t="str">
        <f ca="true">+IF(OFFSET('Sanitation Data'!$E$30,0,10*ROW('Sanitation Data'!E52))="","",OFFSET('Sanitation Data'!$E$30,0,10*ROW('Sanitation Data'!E52)))</f>
        <v/>
      </c>
      <c r="CW58" s="33" t="str">
        <f ca="true">+IF(OFFSET('Sanitation Data'!$E$31,0,10*ROW('Sanitation Data'!E52))="","",OFFSET('Sanitation Data'!$E$31,0,10*ROW('Sanitation Data'!E52)))</f>
        <v/>
      </c>
      <c r="CX58" s="33" t="str">
        <f ca="true">+IF(OFFSET('Sanitation Data'!$E$32,0,10*ROW('Sanitation Data'!E52))="","",OFFSET('Sanitation Data'!$E$32,0,10*ROW('Sanitation Data'!E52)))</f>
        <v/>
      </c>
      <c r="CY58" s="33" t="str">
        <f ca="true">+IF(OFFSET('Sanitation Data'!$E$33,0,10*ROW('Sanitation Data'!E52))="","",OFFSET('Sanitation Data'!$E$33,0,10*ROW('Sanitation Data'!E52)))</f>
        <v/>
      </c>
      <c r="CZ58" s="33" t="str">
        <f ca="true">+IF(OFFSET('Sanitation Data'!$F$29,0,10*ROW('Sanitation Data'!F52))="","",OFFSET('Sanitation Data'!$F$29,0,10*ROW('Sanitation Data'!F52)))</f>
        <v/>
      </c>
      <c r="DA58" s="33" t="str">
        <f ca="true">+IF(OFFSET('Sanitation Data'!$F$30,0,10*ROW('Sanitation Data'!F52))="","",OFFSET('Sanitation Data'!$F$30,0,10*ROW('Sanitation Data'!F52)))</f>
        <v/>
      </c>
      <c r="DB58" s="33" t="str">
        <f ca="true">+IF(OFFSET('Sanitation Data'!$F$31,0,10*ROW('Sanitation Data'!F52))="","",OFFSET('Sanitation Data'!$F$31,0,10*ROW('Sanitation Data'!F52)))</f>
        <v/>
      </c>
      <c r="DC58" s="33" t="str">
        <f ca="true">+IF(OFFSET('Sanitation Data'!$F$32,0,10*ROW('Sanitation Data'!F52))="","",OFFSET('Sanitation Data'!$F$32,0,10*ROW('Sanitation Data'!F52)))</f>
        <v/>
      </c>
      <c r="DD58" s="33" t="str">
        <f ca="true">+IF(OFFSET('Sanitation Data'!$F$33,0,10*ROW('Sanitation Data'!F52))="","",OFFSET('Sanitation Data'!$F$33,0,10*ROW('Sanitation Data'!F52)))</f>
        <v/>
      </c>
      <c r="DE58" s="33" t="str">
        <f ca="true">+IF(OFFSET('Sanitation Data'!$G$29,0,10*ROW('Sanitation Data'!G52))="","",OFFSET('Sanitation Data'!$G$29,0,10*ROW('Sanitation Data'!G52)))</f>
        <v/>
      </c>
      <c r="DF58" s="33" t="str">
        <f ca="true">+IF(OFFSET('Sanitation Data'!$G$30,0,10*ROW('Sanitation Data'!G52))="","",OFFSET('Sanitation Data'!$G$30,0,10*ROW('Sanitation Data'!G52)))</f>
        <v/>
      </c>
      <c r="DG58" s="33" t="str">
        <f ca="true">+IF(OFFSET('Sanitation Data'!$G$31,0,10*ROW('Sanitation Data'!G52))="","",OFFSET('Sanitation Data'!$G$31,0,10*ROW('Sanitation Data'!G52)))</f>
        <v/>
      </c>
      <c r="DH58" s="33" t="str">
        <f ca="true">+IF(OFFSET('Sanitation Data'!$G$32,0,10*ROW('Sanitation Data'!G52))="","",OFFSET('Sanitation Data'!$G$32,0,10*ROW('Sanitation Data'!G52)))</f>
        <v/>
      </c>
      <c r="DI58" s="33" t="str">
        <f ca="true">+IF(OFFSET('Sanitation Data'!$G$33,0,10*ROW('Sanitation Data'!G52))="","",OFFSET('Sanitation Data'!$G$33,0,10*ROW('Sanitation Data'!G52)))</f>
        <v/>
      </c>
      <c r="DJ58" s="33" t="str">
        <f ca="true">+IF(OFFSET('Sanitation Data'!$H$29,0,10*ROW('Sanitation Data'!H52))="","",OFFSET('Sanitation Data'!$H$29,0,10*ROW('Sanitation Data'!H52)))</f>
        <v/>
      </c>
      <c r="DK58" s="33" t="str">
        <f ca="true">+IF(OFFSET('Sanitation Data'!$H$30,0,10*ROW('Sanitation Data'!H52))="","",OFFSET('Sanitation Data'!$H$30,0,10*ROW('Sanitation Data'!H52)))</f>
        <v/>
      </c>
      <c r="DL58" s="33" t="str">
        <f ca="true">+IF(OFFSET('Sanitation Data'!$H$31,0,10*ROW('Sanitation Data'!H52))="","",OFFSET('Sanitation Data'!$H$31,0,10*ROW('Sanitation Data'!H52)))</f>
        <v/>
      </c>
      <c r="DM58" s="33" t="str">
        <f ca="true">+IF(OFFSET('Sanitation Data'!$H$32,0,10*ROW('Sanitation Data'!H52))="","",OFFSET('Sanitation Data'!$H$32,0,10*ROW('Sanitation Data'!H52)))</f>
        <v/>
      </c>
      <c r="DN58" s="33" t="str">
        <f ca="true">+IF(OFFSET('Sanitation Data'!$H$33,0,10*ROW('Sanitation Data'!H52))="","",OFFSET('Sanitation Data'!$H$33,0,10*ROW('Sanitation Data'!H52)))</f>
        <v/>
      </c>
      <c r="DO58" s="33" t="str">
        <f ca="true">+IF(OFFSET('Hygiene Data'!$C$12,0,10*ROW('Hygiene Data'!C52))="","",OFFSET('Hygiene Data'!$C$12,0,10*ROW('Hygiene Data'!C52)))</f>
        <v/>
      </c>
      <c r="DP58" s="33" t="str">
        <f ca="true">+IF(OFFSET('Hygiene Data'!$C$13,0,10*ROW('Hygiene Data'!C52))="","",OFFSET('Hygiene Data'!$C$13,0,10*ROW('Hygiene Data'!C52)))</f>
        <v/>
      </c>
      <c r="DQ58" s="33" t="str">
        <f ca="true">+IF(OFFSET('Hygiene Data'!$C$14,0,10*ROW('Hygiene Data'!C52))="","",OFFSET('Hygiene Data'!$C$14,0,10*ROW('Hygiene Data'!C52)))</f>
        <v/>
      </c>
      <c r="DR58" s="33" t="str">
        <f ca="true">+IF(OFFSET('Hygiene Data'!$D$12,0,10*ROW('Hygiene Data'!D52))="","",OFFSET('Hygiene Data'!$D$12,0,10*ROW('Hygiene Data'!D52)))</f>
        <v/>
      </c>
      <c r="DS58" s="33" t="str">
        <f ca="true">+IF(OFFSET('Hygiene Data'!$D$13,0,10*ROW('Hygiene Data'!D52))="","",OFFSET('Hygiene Data'!$D$13,0,10*ROW('Hygiene Data'!D52)))</f>
        <v/>
      </c>
      <c r="DT58" s="33" t="str">
        <f ca="true">+IF(OFFSET('Hygiene Data'!$D$14,0,10*ROW('Hygiene Data'!D52))="","",OFFSET('Hygiene Data'!$D$14,0,10*ROW('Hygiene Data'!D52)))</f>
        <v/>
      </c>
      <c r="DU58" s="33" t="str">
        <f ca="true">+IF(OFFSET('Hygiene Data'!$E$12,0,10*ROW('Hygiene Data'!E52))="","",OFFSET('Hygiene Data'!$E$12,0,10*ROW('Hygiene Data'!E52)))</f>
        <v/>
      </c>
      <c r="DV58" s="33" t="str">
        <f ca="true">+IF(OFFSET('Hygiene Data'!$E$13,0,10*ROW('Hygiene Data'!E52))="","",OFFSET('Hygiene Data'!$E$13,0,10*ROW('Hygiene Data'!E52)))</f>
        <v/>
      </c>
      <c r="DW58" s="33" t="str">
        <f ca="true">+IF(OFFSET('Hygiene Data'!$E$14,0,10*ROW('Hygiene Data'!E52))="","",OFFSET('Hygiene Data'!$E$14,0,10*ROW('Hygiene Data'!E52)))</f>
        <v/>
      </c>
      <c r="DX58" s="33" t="str">
        <f ca="true">+IF(OFFSET('Hygiene Data'!$F$12,0,10*ROW('Hygiene Data'!F52))="","",OFFSET('Hygiene Data'!$F$12,0,10*ROW('Hygiene Data'!F52)))</f>
        <v/>
      </c>
      <c r="DY58" s="33" t="str">
        <f ca="true">+IF(OFFSET('Hygiene Data'!$F$13,0,10*ROW('Hygiene Data'!F52))="","",OFFSET('Hygiene Data'!$F$13,0,10*ROW('Hygiene Data'!F52)))</f>
        <v/>
      </c>
      <c r="DZ58" s="33" t="str">
        <f ca="true">+IF(OFFSET('Hygiene Data'!$F$14,0,10*ROW('Hygiene Data'!F52))="","",OFFSET('Hygiene Data'!$F$14,0,10*ROW('Hygiene Data'!F52)))</f>
        <v/>
      </c>
      <c r="EA58" s="33" t="str">
        <f ca="true">+IF(OFFSET('Hygiene Data'!$G$12,0,10*ROW('Hygiene Data'!G52))="","",OFFSET('Hygiene Data'!$G$12,0,10*ROW('Hygiene Data'!G52)))</f>
        <v/>
      </c>
      <c r="EB58" s="33" t="str">
        <f ca="true">+IF(OFFSET('Hygiene Data'!$G$13,0,10*ROW('Hygiene Data'!G52))="","",OFFSET('Hygiene Data'!$G$13,0,10*ROW('Hygiene Data'!G52)))</f>
        <v/>
      </c>
      <c r="EC58" s="33" t="str">
        <f ca="true">+IF(OFFSET('Hygiene Data'!$G$14,0,10*ROW('Hygiene Data'!G52))="","",OFFSET('Hygiene Data'!$G$14,0,10*ROW('Hygiene Data'!G52)))</f>
        <v/>
      </c>
      <c r="ED58" s="33" t="str">
        <f ca="true">+IF(OFFSET('Hygiene Data'!$H$12,0,10*ROW('Hygiene Data'!H52))="","",OFFSET('Hygiene Data'!$H$12,0,10*ROW('Hygiene Data'!H52)))</f>
        <v/>
      </c>
      <c r="EE58" s="33" t="str">
        <f ca="true">+IF(OFFSET('Hygiene Data'!$H$13,0,10*ROW('Hygiene Data'!H52))="","",OFFSET('Hygiene Data'!$H$13,0,10*ROW('Hygiene Data'!H52)))</f>
        <v/>
      </c>
      <c r="EF58" s="33" t="str">
        <f ca="true">+IF(OFFSET('Hygiene Data'!$H$14,0,10*ROW('Hygiene Data'!H52))="","",OFFSET('Hygiene Data'!$H$14,0,10*ROW('Hygiene Data'!H52)))</f>
        <v/>
      </c>
    </row>
    <row r="59" x14ac:dyDescent="0.2">
      <c r="A59" s="56" t="str">
        <f ca="true">+IF(OFFSET('Water Data'!$B$1,0,10*ROW('Water Data'!B56))="","",OFFSET('Water Data'!$B$1,0,10*ROW('Water Data'!B56)))</f>
        <v/>
      </c>
      <c r="B59" s="56" t="str">
        <f ca="true">+IF(OFFSET('Water Data'!$A$3,0,10*ROW('Water Data'!A56))="","",OFFSET('Water Data'!$A$3,0,10*ROW('Water Data'!A56)))</f>
        <v/>
      </c>
      <c r="C59" s="56" t="str">
        <f ca="true">+IF(OFFSET('Water Data'!$C$3,0,10*ROW('Water Data'!C56))="","",OFFSET('Water Data'!$C$3,0,10*ROW('Water Data'!C56)))</f>
        <v/>
      </c>
      <c r="D59" s="244"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4"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4"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4"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4"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4"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4"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4"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4"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4"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4"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4"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4"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4"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4"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4"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4"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4"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5"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5"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5"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5"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5"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5"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5"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5"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5"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5"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5"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5"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5"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5"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5"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5"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5"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5"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5"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5"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5"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5"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5"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5"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5"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5"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5"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5"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5"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5"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6"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6"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6"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6"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6"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6"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6"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6"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6"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6"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6"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6"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6"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6"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6"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6"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6"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6"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3" t="str">
        <f ca="true">+IF(OFFSET('Water Data'!$C$28,0,10*ROW('Water Data'!C53))="","",OFFSET('Water Data'!$C$28,0,10*ROW('Water Data'!C53)))</f>
        <v/>
      </c>
      <c r="BT59" s="33" t="str">
        <f ca="true">+IF(OFFSET('Water Data'!$C$29,0,10*ROW('Water Data'!C53))="","",OFFSET('Water Data'!$C$29,0,10*ROW('Water Data'!C53)))</f>
        <v/>
      </c>
      <c r="BU59" s="33" t="str">
        <f ca="true">+IF(OFFSET('Water Data'!$C$30,0,10*ROW('Water Data'!C53))="","",OFFSET('Water Data'!$C$30,0,10*ROW('Water Data'!C53)))</f>
        <v/>
      </c>
      <c r="BV59" s="33" t="str">
        <f ca="true">+IF(OFFSET('Water Data'!$D$28,0,10*ROW('Water Data'!D53))="","",OFFSET('Water Data'!$D$28,0,10*ROW('Water Data'!D53)))</f>
        <v/>
      </c>
      <c r="BW59" s="33" t="str">
        <f ca="true">+IF(OFFSET('Water Data'!$D$29,0,10*ROW('Water Data'!D53))="","",OFFSET('Water Data'!$D$29,0,10*ROW('Water Data'!D53)))</f>
        <v/>
      </c>
      <c r="BX59" s="33" t="str">
        <f ca="true">+IF(OFFSET('Water Data'!$D$30,0,10*ROW('Water Data'!D53))="","",OFFSET('Water Data'!$D$30,0,10*ROW('Water Data'!D53)))</f>
        <v/>
      </c>
      <c r="BY59" s="33" t="str">
        <f ca="true">+IF(OFFSET('Water Data'!$E$28,0,10*ROW('Water Data'!E53))="","",OFFSET('Water Data'!$E$28,0,10*ROW('Water Data'!E53)))</f>
        <v/>
      </c>
      <c r="BZ59" s="33" t="str">
        <f ca="true">+IF(OFFSET('Water Data'!$E$29,0,10*ROW('Water Data'!E53))="","",OFFSET('Water Data'!$E$29,0,10*ROW('Water Data'!E53)))</f>
        <v/>
      </c>
      <c r="CA59" s="33" t="str">
        <f ca="true">+IF(OFFSET('Water Data'!$E$30,0,10*ROW('Water Data'!E53))="","",OFFSET('Water Data'!$E$30,0,10*ROW('Water Data'!E53)))</f>
        <v/>
      </c>
      <c r="CB59" s="33" t="str">
        <f ca="true">+IF(OFFSET('Water Data'!$F$28,0,10*ROW('Water Data'!F53))="","",OFFSET('Water Data'!$F$28,0,10*ROW('Water Data'!F53)))</f>
        <v/>
      </c>
      <c r="CC59" s="33" t="str">
        <f ca="true">+IF(OFFSET('Water Data'!$F$29,0,10*ROW('Water Data'!F53))="","",OFFSET('Water Data'!$F$29,0,10*ROW('Water Data'!F53)))</f>
        <v/>
      </c>
      <c r="CD59" s="33" t="str">
        <f ca="true">+IF(OFFSET('Water Data'!$F$30,0,10*ROW('Water Data'!F53))="","",OFFSET('Water Data'!$F$30,0,10*ROW('Water Data'!F53)))</f>
        <v/>
      </c>
      <c r="CE59" s="33" t="str">
        <f ca="true">+IF(OFFSET('Water Data'!$G$28,0,10*ROW('Water Data'!G53))="","",OFFSET('Water Data'!$G$28,0,10*ROW('Water Data'!G53)))</f>
        <v/>
      </c>
      <c r="CF59" s="33" t="str">
        <f ca="true">+IF(OFFSET('Water Data'!$G$29,0,10*ROW('Water Data'!G53))="","",OFFSET('Water Data'!$G$29,0,10*ROW('Water Data'!G53)))</f>
        <v/>
      </c>
      <c r="CG59" s="33" t="str">
        <f ca="true">+IF(OFFSET('Water Data'!$G$30,0,10*ROW('Water Data'!G53))="","",OFFSET('Water Data'!$G$30,0,10*ROW('Water Data'!G53)))</f>
        <v/>
      </c>
      <c r="CH59" s="33" t="str">
        <f ca="true">+IF(OFFSET('Water Data'!$H$28,0,10*ROW('Water Data'!H53))="","",OFFSET('Water Data'!$H$28,0,10*ROW('Water Data'!H53)))</f>
        <v/>
      </c>
      <c r="CI59" s="33" t="str">
        <f ca="true">+IF(OFFSET('Water Data'!$H$29,0,10*ROW('Water Data'!H53))="","",OFFSET('Water Data'!$H$29,0,10*ROW('Water Data'!H53)))</f>
        <v/>
      </c>
      <c r="CJ59" s="33" t="str">
        <f ca="true">+IF(OFFSET('Water Data'!$H$30,0,10*ROW('Water Data'!H53))="","",OFFSET('Water Data'!$H$30,0,10*ROW('Water Data'!H53)))</f>
        <v/>
      </c>
      <c r="CK59" s="33" t="str">
        <f ca="true">+IF(OFFSET('Sanitation Data'!$C$29,0,10*ROW('Sanitation Data'!C53))="","",OFFSET('Sanitation Data'!$C$29,0,10*ROW('Sanitation Data'!C53)))</f>
        <v/>
      </c>
      <c r="CL59" s="33" t="str">
        <f ca="true">+IF(OFFSET('Sanitation Data'!$C$30,0,10*ROW('Sanitation Data'!C53))="","",OFFSET('Sanitation Data'!$C$30,0,10*ROW('Sanitation Data'!C53)))</f>
        <v/>
      </c>
      <c r="CM59" s="33" t="str">
        <f ca="true">+IF(OFFSET('Sanitation Data'!$C$31,0,10*ROW('Sanitation Data'!C53))="","",OFFSET('Sanitation Data'!$C$31,0,10*ROW('Sanitation Data'!C53)))</f>
        <v/>
      </c>
      <c r="CN59" s="33" t="str">
        <f ca="true">+IF(OFFSET('Sanitation Data'!$C$32,0,10*ROW('Sanitation Data'!C53))="","",OFFSET('Sanitation Data'!$C$32,0,10*ROW('Sanitation Data'!C53)))</f>
        <v/>
      </c>
      <c r="CO59" s="33" t="str">
        <f ca="true">+IF(OFFSET('Sanitation Data'!$C$33,0,10*ROW('Sanitation Data'!C53))="","",OFFSET('Sanitation Data'!$C$33,0,10*ROW('Sanitation Data'!C53)))</f>
        <v/>
      </c>
      <c r="CP59" s="33" t="str">
        <f ca="true">+IF(OFFSET('Sanitation Data'!$D$29,0,10*ROW('Sanitation Data'!D53))="","",OFFSET('Sanitation Data'!$D$29,0,10*ROW('Sanitation Data'!D53)))</f>
        <v/>
      </c>
      <c r="CQ59" s="33" t="str">
        <f ca="true">+IF(OFFSET('Sanitation Data'!$D$30,0,10*ROW('Sanitation Data'!D53))="","",OFFSET('Sanitation Data'!$D$30,0,10*ROW('Sanitation Data'!D53)))</f>
        <v/>
      </c>
      <c r="CR59" s="33" t="str">
        <f ca="true">+IF(OFFSET('Sanitation Data'!$D$31,0,10*ROW('Sanitation Data'!D53))="","",OFFSET('Sanitation Data'!$D$31,0,10*ROW('Sanitation Data'!D53)))</f>
        <v/>
      </c>
      <c r="CS59" s="33" t="str">
        <f ca="true">+IF(OFFSET('Sanitation Data'!$D$32,0,10*ROW('Sanitation Data'!D53))="","",OFFSET('Sanitation Data'!$D$32,0,10*ROW('Sanitation Data'!D53)))</f>
        <v/>
      </c>
      <c r="CT59" s="33" t="str">
        <f ca="true">+IF(OFFSET('Sanitation Data'!$D$33,0,10*ROW('Sanitation Data'!D53))="","",OFFSET('Sanitation Data'!$D$33,0,10*ROW('Sanitation Data'!D53)))</f>
        <v/>
      </c>
      <c r="CU59" s="33" t="str">
        <f ca="true">+IF(OFFSET('Sanitation Data'!$E$29,0,10*ROW('Sanitation Data'!E53))="","",OFFSET('Sanitation Data'!$E$29,0,10*ROW('Sanitation Data'!E53)))</f>
        <v/>
      </c>
      <c r="CV59" s="33" t="str">
        <f ca="true">+IF(OFFSET('Sanitation Data'!$E$30,0,10*ROW('Sanitation Data'!E53))="","",OFFSET('Sanitation Data'!$E$30,0,10*ROW('Sanitation Data'!E53)))</f>
        <v/>
      </c>
      <c r="CW59" s="33" t="str">
        <f ca="true">+IF(OFFSET('Sanitation Data'!$E$31,0,10*ROW('Sanitation Data'!E53))="","",OFFSET('Sanitation Data'!$E$31,0,10*ROW('Sanitation Data'!E53)))</f>
        <v/>
      </c>
      <c r="CX59" s="33" t="str">
        <f ca="true">+IF(OFFSET('Sanitation Data'!$E$32,0,10*ROW('Sanitation Data'!E53))="","",OFFSET('Sanitation Data'!$E$32,0,10*ROW('Sanitation Data'!E53)))</f>
        <v/>
      </c>
      <c r="CY59" s="33" t="str">
        <f ca="true">+IF(OFFSET('Sanitation Data'!$E$33,0,10*ROW('Sanitation Data'!E53))="","",OFFSET('Sanitation Data'!$E$33,0,10*ROW('Sanitation Data'!E53)))</f>
        <v/>
      </c>
      <c r="CZ59" s="33" t="str">
        <f ca="true">+IF(OFFSET('Sanitation Data'!$F$29,0,10*ROW('Sanitation Data'!F53))="","",OFFSET('Sanitation Data'!$F$29,0,10*ROW('Sanitation Data'!F53)))</f>
        <v/>
      </c>
      <c r="DA59" s="33" t="str">
        <f ca="true">+IF(OFFSET('Sanitation Data'!$F$30,0,10*ROW('Sanitation Data'!F53))="","",OFFSET('Sanitation Data'!$F$30,0,10*ROW('Sanitation Data'!F53)))</f>
        <v/>
      </c>
      <c r="DB59" s="33" t="str">
        <f ca="true">+IF(OFFSET('Sanitation Data'!$F$31,0,10*ROW('Sanitation Data'!F53))="","",OFFSET('Sanitation Data'!$F$31,0,10*ROW('Sanitation Data'!F53)))</f>
        <v/>
      </c>
      <c r="DC59" s="33" t="str">
        <f ca="true">+IF(OFFSET('Sanitation Data'!$F$32,0,10*ROW('Sanitation Data'!F53))="","",OFFSET('Sanitation Data'!$F$32,0,10*ROW('Sanitation Data'!F53)))</f>
        <v/>
      </c>
      <c r="DD59" s="33" t="str">
        <f ca="true">+IF(OFFSET('Sanitation Data'!$F$33,0,10*ROW('Sanitation Data'!F53))="","",OFFSET('Sanitation Data'!$F$33,0,10*ROW('Sanitation Data'!F53)))</f>
        <v/>
      </c>
      <c r="DE59" s="33" t="str">
        <f ca="true">+IF(OFFSET('Sanitation Data'!$G$29,0,10*ROW('Sanitation Data'!G53))="","",OFFSET('Sanitation Data'!$G$29,0,10*ROW('Sanitation Data'!G53)))</f>
        <v/>
      </c>
      <c r="DF59" s="33" t="str">
        <f ca="true">+IF(OFFSET('Sanitation Data'!$G$30,0,10*ROW('Sanitation Data'!G53))="","",OFFSET('Sanitation Data'!$G$30,0,10*ROW('Sanitation Data'!G53)))</f>
        <v/>
      </c>
      <c r="DG59" s="33" t="str">
        <f ca="true">+IF(OFFSET('Sanitation Data'!$G$31,0,10*ROW('Sanitation Data'!G53))="","",OFFSET('Sanitation Data'!$G$31,0,10*ROW('Sanitation Data'!G53)))</f>
        <v/>
      </c>
      <c r="DH59" s="33" t="str">
        <f ca="true">+IF(OFFSET('Sanitation Data'!$G$32,0,10*ROW('Sanitation Data'!G53))="","",OFFSET('Sanitation Data'!$G$32,0,10*ROW('Sanitation Data'!G53)))</f>
        <v/>
      </c>
      <c r="DI59" s="33" t="str">
        <f ca="true">+IF(OFFSET('Sanitation Data'!$G$33,0,10*ROW('Sanitation Data'!G53))="","",OFFSET('Sanitation Data'!$G$33,0,10*ROW('Sanitation Data'!G53)))</f>
        <v/>
      </c>
      <c r="DJ59" s="33" t="str">
        <f ca="true">+IF(OFFSET('Sanitation Data'!$H$29,0,10*ROW('Sanitation Data'!H53))="","",OFFSET('Sanitation Data'!$H$29,0,10*ROW('Sanitation Data'!H53)))</f>
        <v/>
      </c>
      <c r="DK59" s="33" t="str">
        <f ca="true">+IF(OFFSET('Sanitation Data'!$H$30,0,10*ROW('Sanitation Data'!H53))="","",OFFSET('Sanitation Data'!$H$30,0,10*ROW('Sanitation Data'!H53)))</f>
        <v/>
      </c>
      <c r="DL59" s="33" t="str">
        <f ca="true">+IF(OFFSET('Sanitation Data'!$H$31,0,10*ROW('Sanitation Data'!H53))="","",OFFSET('Sanitation Data'!$H$31,0,10*ROW('Sanitation Data'!H53)))</f>
        <v/>
      </c>
      <c r="DM59" s="33" t="str">
        <f ca="true">+IF(OFFSET('Sanitation Data'!$H$32,0,10*ROW('Sanitation Data'!H53))="","",OFFSET('Sanitation Data'!$H$32,0,10*ROW('Sanitation Data'!H53)))</f>
        <v/>
      </c>
      <c r="DN59" s="33" t="str">
        <f ca="true">+IF(OFFSET('Sanitation Data'!$H$33,0,10*ROW('Sanitation Data'!H53))="","",OFFSET('Sanitation Data'!$H$33,0,10*ROW('Sanitation Data'!H53)))</f>
        <v/>
      </c>
      <c r="DO59" s="33" t="str">
        <f ca="true">+IF(OFFSET('Hygiene Data'!$C$12,0,10*ROW('Hygiene Data'!C53))="","",OFFSET('Hygiene Data'!$C$12,0,10*ROW('Hygiene Data'!C53)))</f>
        <v/>
      </c>
      <c r="DP59" s="33" t="str">
        <f ca="true">+IF(OFFSET('Hygiene Data'!$C$13,0,10*ROW('Hygiene Data'!C53))="","",OFFSET('Hygiene Data'!$C$13,0,10*ROW('Hygiene Data'!C53)))</f>
        <v/>
      </c>
      <c r="DQ59" s="33" t="str">
        <f ca="true">+IF(OFFSET('Hygiene Data'!$C$14,0,10*ROW('Hygiene Data'!C53))="","",OFFSET('Hygiene Data'!$C$14,0,10*ROW('Hygiene Data'!C53)))</f>
        <v/>
      </c>
      <c r="DR59" s="33" t="str">
        <f ca="true">+IF(OFFSET('Hygiene Data'!$D$12,0,10*ROW('Hygiene Data'!D53))="","",OFFSET('Hygiene Data'!$D$12,0,10*ROW('Hygiene Data'!D53)))</f>
        <v/>
      </c>
      <c r="DS59" s="33" t="str">
        <f ca="true">+IF(OFFSET('Hygiene Data'!$D$13,0,10*ROW('Hygiene Data'!D53))="","",OFFSET('Hygiene Data'!$D$13,0,10*ROW('Hygiene Data'!D53)))</f>
        <v/>
      </c>
      <c r="DT59" s="33" t="str">
        <f ca="true">+IF(OFFSET('Hygiene Data'!$D$14,0,10*ROW('Hygiene Data'!D53))="","",OFFSET('Hygiene Data'!$D$14,0,10*ROW('Hygiene Data'!D53)))</f>
        <v/>
      </c>
      <c r="DU59" s="33" t="str">
        <f ca="true">+IF(OFFSET('Hygiene Data'!$E$12,0,10*ROW('Hygiene Data'!E53))="","",OFFSET('Hygiene Data'!$E$12,0,10*ROW('Hygiene Data'!E53)))</f>
        <v/>
      </c>
      <c r="DV59" s="33" t="str">
        <f ca="true">+IF(OFFSET('Hygiene Data'!$E$13,0,10*ROW('Hygiene Data'!E53))="","",OFFSET('Hygiene Data'!$E$13,0,10*ROW('Hygiene Data'!E53)))</f>
        <v/>
      </c>
      <c r="DW59" s="33" t="str">
        <f ca="true">+IF(OFFSET('Hygiene Data'!$E$14,0,10*ROW('Hygiene Data'!E53))="","",OFFSET('Hygiene Data'!$E$14,0,10*ROW('Hygiene Data'!E53)))</f>
        <v/>
      </c>
      <c r="DX59" s="33" t="str">
        <f ca="true">+IF(OFFSET('Hygiene Data'!$F$12,0,10*ROW('Hygiene Data'!F53))="","",OFFSET('Hygiene Data'!$F$12,0,10*ROW('Hygiene Data'!F53)))</f>
        <v/>
      </c>
      <c r="DY59" s="33" t="str">
        <f ca="true">+IF(OFFSET('Hygiene Data'!$F$13,0,10*ROW('Hygiene Data'!F53))="","",OFFSET('Hygiene Data'!$F$13,0,10*ROW('Hygiene Data'!F53)))</f>
        <v/>
      </c>
      <c r="DZ59" s="33" t="str">
        <f ca="true">+IF(OFFSET('Hygiene Data'!$F$14,0,10*ROW('Hygiene Data'!F53))="","",OFFSET('Hygiene Data'!$F$14,0,10*ROW('Hygiene Data'!F53)))</f>
        <v/>
      </c>
      <c r="EA59" s="33" t="str">
        <f ca="true">+IF(OFFSET('Hygiene Data'!$G$12,0,10*ROW('Hygiene Data'!G53))="","",OFFSET('Hygiene Data'!$G$12,0,10*ROW('Hygiene Data'!G53)))</f>
        <v/>
      </c>
      <c r="EB59" s="33" t="str">
        <f ca="true">+IF(OFFSET('Hygiene Data'!$G$13,0,10*ROW('Hygiene Data'!G53))="","",OFFSET('Hygiene Data'!$G$13,0,10*ROW('Hygiene Data'!G53)))</f>
        <v/>
      </c>
      <c r="EC59" s="33" t="str">
        <f ca="true">+IF(OFFSET('Hygiene Data'!$G$14,0,10*ROW('Hygiene Data'!G53))="","",OFFSET('Hygiene Data'!$G$14,0,10*ROW('Hygiene Data'!G53)))</f>
        <v/>
      </c>
      <c r="ED59" s="33" t="str">
        <f ca="true">+IF(OFFSET('Hygiene Data'!$H$12,0,10*ROW('Hygiene Data'!H53))="","",OFFSET('Hygiene Data'!$H$12,0,10*ROW('Hygiene Data'!H53)))</f>
        <v/>
      </c>
      <c r="EE59" s="33" t="str">
        <f ca="true">+IF(OFFSET('Hygiene Data'!$H$13,0,10*ROW('Hygiene Data'!H53))="","",OFFSET('Hygiene Data'!$H$13,0,10*ROW('Hygiene Data'!H53)))</f>
        <v/>
      </c>
      <c r="EF59" s="33" t="str">
        <f ca="true">+IF(OFFSET('Hygiene Data'!$H$14,0,10*ROW('Hygiene Data'!H53))="","",OFFSET('Hygiene Data'!$H$14,0,10*ROW('Hygiene Data'!H53)))</f>
        <v/>
      </c>
    </row>
    <row r="60" x14ac:dyDescent="0.2">
      <c r="A60" s="56" t="str">
        <f ca="true">+IF(OFFSET('Water Data'!$B$1,0,10*ROW('Water Data'!B57))="","",OFFSET('Water Data'!$B$1,0,10*ROW('Water Data'!B57)))</f>
        <v/>
      </c>
      <c r="B60" s="56" t="str">
        <f ca="true">+IF(OFFSET('Water Data'!$A$3,0,10*ROW('Water Data'!A57))="","",OFFSET('Water Data'!$A$3,0,10*ROW('Water Data'!A57)))</f>
        <v/>
      </c>
      <c r="C60" s="56" t="str">
        <f ca="true">+IF(OFFSET('Water Data'!$C$3,0,10*ROW('Water Data'!C57))="","",OFFSET('Water Data'!$C$3,0,10*ROW('Water Data'!C57)))</f>
        <v/>
      </c>
      <c r="D60" s="244"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4"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4"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4"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4"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4"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4"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4"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4"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4"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4"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4"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4"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4"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4"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4"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4"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4"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5"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5"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5"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5"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5"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5"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5"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5"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5"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5"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5"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5"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5"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5"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5"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5"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5"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5"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5"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5"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5"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5"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5"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5"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5"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5"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5"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5"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5"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5"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6"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6"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6"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6"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6"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6"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6"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6"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6"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6"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6"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6"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6"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6"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6"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6"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6"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6"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3" t="str">
        <f ca="true">+IF(OFFSET('Water Data'!$C$28,0,10*ROW('Water Data'!C54))="","",OFFSET('Water Data'!$C$28,0,10*ROW('Water Data'!C54)))</f>
        <v/>
      </c>
      <c r="BT60" s="33" t="str">
        <f ca="true">+IF(OFFSET('Water Data'!$C$29,0,10*ROW('Water Data'!C54))="","",OFFSET('Water Data'!$C$29,0,10*ROW('Water Data'!C54)))</f>
        <v/>
      </c>
      <c r="BU60" s="33" t="str">
        <f ca="true">+IF(OFFSET('Water Data'!$C$30,0,10*ROW('Water Data'!C54))="","",OFFSET('Water Data'!$C$30,0,10*ROW('Water Data'!C54)))</f>
        <v/>
      </c>
      <c r="BV60" s="33" t="str">
        <f ca="true">+IF(OFFSET('Water Data'!$D$28,0,10*ROW('Water Data'!D54))="","",OFFSET('Water Data'!$D$28,0,10*ROW('Water Data'!D54)))</f>
        <v/>
      </c>
      <c r="BW60" s="33" t="str">
        <f ca="true">+IF(OFFSET('Water Data'!$D$29,0,10*ROW('Water Data'!D54))="","",OFFSET('Water Data'!$D$29,0,10*ROW('Water Data'!D54)))</f>
        <v/>
      </c>
      <c r="BX60" s="33" t="str">
        <f ca="true">+IF(OFFSET('Water Data'!$D$30,0,10*ROW('Water Data'!D54))="","",OFFSET('Water Data'!$D$30,0,10*ROW('Water Data'!D54)))</f>
        <v/>
      </c>
      <c r="BY60" s="33" t="str">
        <f ca="true">+IF(OFFSET('Water Data'!$E$28,0,10*ROW('Water Data'!E54))="","",OFFSET('Water Data'!$E$28,0,10*ROW('Water Data'!E54)))</f>
        <v/>
      </c>
      <c r="BZ60" s="33" t="str">
        <f ca="true">+IF(OFFSET('Water Data'!$E$29,0,10*ROW('Water Data'!E54))="","",OFFSET('Water Data'!$E$29,0,10*ROW('Water Data'!E54)))</f>
        <v/>
      </c>
      <c r="CA60" s="33" t="str">
        <f ca="true">+IF(OFFSET('Water Data'!$E$30,0,10*ROW('Water Data'!E54))="","",OFFSET('Water Data'!$E$30,0,10*ROW('Water Data'!E54)))</f>
        <v/>
      </c>
      <c r="CB60" s="33" t="str">
        <f ca="true">+IF(OFFSET('Water Data'!$F$28,0,10*ROW('Water Data'!F54))="","",OFFSET('Water Data'!$F$28,0,10*ROW('Water Data'!F54)))</f>
        <v/>
      </c>
      <c r="CC60" s="33" t="str">
        <f ca="true">+IF(OFFSET('Water Data'!$F$29,0,10*ROW('Water Data'!F54))="","",OFFSET('Water Data'!$F$29,0,10*ROW('Water Data'!F54)))</f>
        <v/>
      </c>
      <c r="CD60" s="33" t="str">
        <f ca="true">+IF(OFFSET('Water Data'!$F$30,0,10*ROW('Water Data'!F54))="","",OFFSET('Water Data'!$F$30,0,10*ROW('Water Data'!F54)))</f>
        <v/>
      </c>
      <c r="CE60" s="33" t="str">
        <f ca="true">+IF(OFFSET('Water Data'!$G$28,0,10*ROW('Water Data'!G54))="","",OFFSET('Water Data'!$G$28,0,10*ROW('Water Data'!G54)))</f>
        <v/>
      </c>
      <c r="CF60" s="33" t="str">
        <f ca="true">+IF(OFFSET('Water Data'!$G$29,0,10*ROW('Water Data'!G54))="","",OFFSET('Water Data'!$G$29,0,10*ROW('Water Data'!G54)))</f>
        <v/>
      </c>
      <c r="CG60" s="33" t="str">
        <f ca="true">+IF(OFFSET('Water Data'!$G$30,0,10*ROW('Water Data'!G54))="","",OFFSET('Water Data'!$G$30,0,10*ROW('Water Data'!G54)))</f>
        <v/>
      </c>
      <c r="CH60" s="33" t="str">
        <f ca="true">+IF(OFFSET('Water Data'!$H$28,0,10*ROW('Water Data'!H54))="","",OFFSET('Water Data'!$H$28,0,10*ROW('Water Data'!H54)))</f>
        <v/>
      </c>
      <c r="CI60" s="33" t="str">
        <f ca="true">+IF(OFFSET('Water Data'!$H$29,0,10*ROW('Water Data'!H54))="","",OFFSET('Water Data'!$H$29,0,10*ROW('Water Data'!H54)))</f>
        <v/>
      </c>
      <c r="CJ60" s="33" t="str">
        <f ca="true">+IF(OFFSET('Water Data'!$H$30,0,10*ROW('Water Data'!H54))="","",OFFSET('Water Data'!$H$30,0,10*ROW('Water Data'!H54)))</f>
        <v/>
      </c>
      <c r="CK60" s="33" t="str">
        <f ca="true">+IF(OFFSET('Sanitation Data'!$C$29,0,10*ROW('Sanitation Data'!C54))="","",OFFSET('Sanitation Data'!$C$29,0,10*ROW('Sanitation Data'!C54)))</f>
        <v/>
      </c>
      <c r="CL60" s="33" t="str">
        <f ca="true">+IF(OFFSET('Sanitation Data'!$C$30,0,10*ROW('Sanitation Data'!C54))="","",OFFSET('Sanitation Data'!$C$30,0,10*ROW('Sanitation Data'!C54)))</f>
        <v/>
      </c>
      <c r="CM60" s="33" t="str">
        <f ca="true">+IF(OFFSET('Sanitation Data'!$C$31,0,10*ROW('Sanitation Data'!C54))="","",OFFSET('Sanitation Data'!$C$31,0,10*ROW('Sanitation Data'!C54)))</f>
        <v/>
      </c>
      <c r="CN60" s="33" t="str">
        <f ca="true">+IF(OFFSET('Sanitation Data'!$C$32,0,10*ROW('Sanitation Data'!C54))="","",OFFSET('Sanitation Data'!$C$32,0,10*ROW('Sanitation Data'!C54)))</f>
        <v/>
      </c>
      <c r="CO60" s="33" t="str">
        <f ca="true">+IF(OFFSET('Sanitation Data'!$C$33,0,10*ROW('Sanitation Data'!C54))="","",OFFSET('Sanitation Data'!$C$33,0,10*ROW('Sanitation Data'!C54)))</f>
        <v/>
      </c>
      <c r="CP60" s="33" t="str">
        <f ca="true">+IF(OFFSET('Sanitation Data'!$D$29,0,10*ROW('Sanitation Data'!D54))="","",OFFSET('Sanitation Data'!$D$29,0,10*ROW('Sanitation Data'!D54)))</f>
        <v/>
      </c>
      <c r="CQ60" s="33" t="str">
        <f ca="true">+IF(OFFSET('Sanitation Data'!$D$30,0,10*ROW('Sanitation Data'!D54))="","",OFFSET('Sanitation Data'!$D$30,0,10*ROW('Sanitation Data'!D54)))</f>
        <v/>
      </c>
      <c r="CR60" s="33" t="str">
        <f ca="true">+IF(OFFSET('Sanitation Data'!$D$31,0,10*ROW('Sanitation Data'!D54))="","",OFFSET('Sanitation Data'!$D$31,0,10*ROW('Sanitation Data'!D54)))</f>
        <v/>
      </c>
      <c r="CS60" s="33" t="str">
        <f ca="true">+IF(OFFSET('Sanitation Data'!$D$32,0,10*ROW('Sanitation Data'!D54))="","",OFFSET('Sanitation Data'!$D$32,0,10*ROW('Sanitation Data'!D54)))</f>
        <v/>
      </c>
      <c r="CT60" s="33" t="str">
        <f ca="true">+IF(OFFSET('Sanitation Data'!$D$33,0,10*ROW('Sanitation Data'!D54))="","",OFFSET('Sanitation Data'!$D$33,0,10*ROW('Sanitation Data'!D54)))</f>
        <v/>
      </c>
      <c r="CU60" s="33" t="str">
        <f ca="true">+IF(OFFSET('Sanitation Data'!$E$29,0,10*ROW('Sanitation Data'!E54))="","",OFFSET('Sanitation Data'!$E$29,0,10*ROW('Sanitation Data'!E54)))</f>
        <v/>
      </c>
      <c r="CV60" s="33" t="str">
        <f ca="true">+IF(OFFSET('Sanitation Data'!$E$30,0,10*ROW('Sanitation Data'!E54))="","",OFFSET('Sanitation Data'!$E$30,0,10*ROW('Sanitation Data'!E54)))</f>
        <v/>
      </c>
      <c r="CW60" s="33" t="str">
        <f ca="true">+IF(OFFSET('Sanitation Data'!$E$31,0,10*ROW('Sanitation Data'!E54))="","",OFFSET('Sanitation Data'!$E$31,0,10*ROW('Sanitation Data'!E54)))</f>
        <v/>
      </c>
      <c r="CX60" s="33" t="str">
        <f ca="true">+IF(OFFSET('Sanitation Data'!$E$32,0,10*ROW('Sanitation Data'!E54))="","",OFFSET('Sanitation Data'!$E$32,0,10*ROW('Sanitation Data'!E54)))</f>
        <v/>
      </c>
      <c r="CY60" s="33" t="str">
        <f ca="true">+IF(OFFSET('Sanitation Data'!$E$33,0,10*ROW('Sanitation Data'!E54))="","",OFFSET('Sanitation Data'!$E$33,0,10*ROW('Sanitation Data'!E54)))</f>
        <v/>
      </c>
      <c r="CZ60" s="33" t="str">
        <f ca="true">+IF(OFFSET('Sanitation Data'!$F$29,0,10*ROW('Sanitation Data'!F54))="","",OFFSET('Sanitation Data'!$F$29,0,10*ROW('Sanitation Data'!F54)))</f>
        <v/>
      </c>
      <c r="DA60" s="33" t="str">
        <f ca="true">+IF(OFFSET('Sanitation Data'!$F$30,0,10*ROW('Sanitation Data'!F54))="","",OFFSET('Sanitation Data'!$F$30,0,10*ROW('Sanitation Data'!F54)))</f>
        <v/>
      </c>
      <c r="DB60" s="33" t="str">
        <f ca="true">+IF(OFFSET('Sanitation Data'!$F$31,0,10*ROW('Sanitation Data'!F54))="","",OFFSET('Sanitation Data'!$F$31,0,10*ROW('Sanitation Data'!F54)))</f>
        <v/>
      </c>
      <c r="DC60" s="33" t="str">
        <f ca="true">+IF(OFFSET('Sanitation Data'!$F$32,0,10*ROW('Sanitation Data'!F54))="","",OFFSET('Sanitation Data'!$F$32,0,10*ROW('Sanitation Data'!F54)))</f>
        <v/>
      </c>
      <c r="DD60" s="33" t="str">
        <f ca="true">+IF(OFFSET('Sanitation Data'!$F$33,0,10*ROW('Sanitation Data'!F54))="","",OFFSET('Sanitation Data'!$F$33,0,10*ROW('Sanitation Data'!F54)))</f>
        <v/>
      </c>
      <c r="DE60" s="33" t="str">
        <f ca="true">+IF(OFFSET('Sanitation Data'!$G$29,0,10*ROW('Sanitation Data'!G54))="","",OFFSET('Sanitation Data'!$G$29,0,10*ROW('Sanitation Data'!G54)))</f>
        <v/>
      </c>
      <c r="DF60" s="33" t="str">
        <f ca="true">+IF(OFFSET('Sanitation Data'!$G$30,0,10*ROW('Sanitation Data'!G54))="","",OFFSET('Sanitation Data'!$G$30,0,10*ROW('Sanitation Data'!G54)))</f>
        <v/>
      </c>
      <c r="DG60" s="33" t="str">
        <f ca="true">+IF(OFFSET('Sanitation Data'!$G$31,0,10*ROW('Sanitation Data'!G54))="","",OFFSET('Sanitation Data'!$G$31,0,10*ROW('Sanitation Data'!G54)))</f>
        <v/>
      </c>
      <c r="DH60" s="33" t="str">
        <f ca="true">+IF(OFFSET('Sanitation Data'!$G$32,0,10*ROW('Sanitation Data'!G54))="","",OFFSET('Sanitation Data'!$G$32,0,10*ROW('Sanitation Data'!G54)))</f>
        <v/>
      </c>
      <c r="DI60" s="33" t="str">
        <f ca="true">+IF(OFFSET('Sanitation Data'!$G$33,0,10*ROW('Sanitation Data'!G54))="","",OFFSET('Sanitation Data'!$G$33,0,10*ROW('Sanitation Data'!G54)))</f>
        <v/>
      </c>
      <c r="DJ60" s="33" t="str">
        <f ca="true">+IF(OFFSET('Sanitation Data'!$H$29,0,10*ROW('Sanitation Data'!H54))="","",OFFSET('Sanitation Data'!$H$29,0,10*ROW('Sanitation Data'!H54)))</f>
        <v/>
      </c>
      <c r="DK60" s="33" t="str">
        <f ca="true">+IF(OFFSET('Sanitation Data'!$H$30,0,10*ROW('Sanitation Data'!H54))="","",OFFSET('Sanitation Data'!$H$30,0,10*ROW('Sanitation Data'!H54)))</f>
        <v/>
      </c>
      <c r="DL60" s="33" t="str">
        <f ca="true">+IF(OFFSET('Sanitation Data'!$H$31,0,10*ROW('Sanitation Data'!H54))="","",OFFSET('Sanitation Data'!$H$31,0,10*ROW('Sanitation Data'!H54)))</f>
        <v/>
      </c>
      <c r="DM60" s="33" t="str">
        <f ca="true">+IF(OFFSET('Sanitation Data'!$H$32,0,10*ROW('Sanitation Data'!H54))="","",OFFSET('Sanitation Data'!$H$32,0,10*ROW('Sanitation Data'!H54)))</f>
        <v/>
      </c>
      <c r="DN60" s="33" t="str">
        <f ca="true">+IF(OFFSET('Sanitation Data'!$H$33,0,10*ROW('Sanitation Data'!H54))="","",OFFSET('Sanitation Data'!$H$33,0,10*ROW('Sanitation Data'!H54)))</f>
        <v/>
      </c>
      <c r="DO60" s="33" t="str">
        <f ca="true">+IF(OFFSET('Hygiene Data'!$C$12,0,10*ROW('Hygiene Data'!C54))="","",OFFSET('Hygiene Data'!$C$12,0,10*ROW('Hygiene Data'!C54)))</f>
        <v/>
      </c>
      <c r="DP60" s="33" t="str">
        <f ca="true">+IF(OFFSET('Hygiene Data'!$C$13,0,10*ROW('Hygiene Data'!C54))="","",OFFSET('Hygiene Data'!$C$13,0,10*ROW('Hygiene Data'!C54)))</f>
        <v/>
      </c>
      <c r="DQ60" s="33" t="str">
        <f ca="true">+IF(OFFSET('Hygiene Data'!$C$14,0,10*ROW('Hygiene Data'!C54))="","",OFFSET('Hygiene Data'!$C$14,0,10*ROW('Hygiene Data'!C54)))</f>
        <v/>
      </c>
      <c r="DR60" s="33" t="str">
        <f ca="true">+IF(OFFSET('Hygiene Data'!$D$12,0,10*ROW('Hygiene Data'!D54))="","",OFFSET('Hygiene Data'!$D$12,0,10*ROW('Hygiene Data'!D54)))</f>
        <v/>
      </c>
      <c r="DS60" s="33" t="str">
        <f ca="true">+IF(OFFSET('Hygiene Data'!$D$13,0,10*ROW('Hygiene Data'!D54))="","",OFFSET('Hygiene Data'!$D$13,0,10*ROW('Hygiene Data'!D54)))</f>
        <v/>
      </c>
      <c r="DT60" s="33" t="str">
        <f ca="true">+IF(OFFSET('Hygiene Data'!$D$14,0,10*ROW('Hygiene Data'!D54))="","",OFFSET('Hygiene Data'!$D$14,0,10*ROW('Hygiene Data'!D54)))</f>
        <v/>
      </c>
      <c r="DU60" s="33" t="str">
        <f ca="true">+IF(OFFSET('Hygiene Data'!$E$12,0,10*ROW('Hygiene Data'!E54))="","",OFFSET('Hygiene Data'!$E$12,0,10*ROW('Hygiene Data'!E54)))</f>
        <v/>
      </c>
      <c r="DV60" s="33" t="str">
        <f ca="true">+IF(OFFSET('Hygiene Data'!$E$13,0,10*ROW('Hygiene Data'!E54))="","",OFFSET('Hygiene Data'!$E$13,0,10*ROW('Hygiene Data'!E54)))</f>
        <v/>
      </c>
      <c r="DW60" s="33" t="str">
        <f ca="true">+IF(OFFSET('Hygiene Data'!$E$14,0,10*ROW('Hygiene Data'!E54))="","",OFFSET('Hygiene Data'!$E$14,0,10*ROW('Hygiene Data'!E54)))</f>
        <v/>
      </c>
      <c r="DX60" s="33" t="str">
        <f ca="true">+IF(OFFSET('Hygiene Data'!$F$12,0,10*ROW('Hygiene Data'!F54))="","",OFFSET('Hygiene Data'!$F$12,0,10*ROW('Hygiene Data'!F54)))</f>
        <v/>
      </c>
      <c r="DY60" s="33" t="str">
        <f ca="true">+IF(OFFSET('Hygiene Data'!$F$13,0,10*ROW('Hygiene Data'!F54))="","",OFFSET('Hygiene Data'!$F$13,0,10*ROW('Hygiene Data'!F54)))</f>
        <v/>
      </c>
      <c r="DZ60" s="33" t="str">
        <f ca="true">+IF(OFFSET('Hygiene Data'!$F$14,0,10*ROW('Hygiene Data'!F54))="","",OFFSET('Hygiene Data'!$F$14,0,10*ROW('Hygiene Data'!F54)))</f>
        <v/>
      </c>
      <c r="EA60" s="33" t="str">
        <f ca="true">+IF(OFFSET('Hygiene Data'!$G$12,0,10*ROW('Hygiene Data'!G54))="","",OFFSET('Hygiene Data'!$G$12,0,10*ROW('Hygiene Data'!G54)))</f>
        <v/>
      </c>
      <c r="EB60" s="33" t="str">
        <f ca="true">+IF(OFFSET('Hygiene Data'!$G$13,0,10*ROW('Hygiene Data'!G54))="","",OFFSET('Hygiene Data'!$G$13,0,10*ROW('Hygiene Data'!G54)))</f>
        <v/>
      </c>
      <c r="EC60" s="33" t="str">
        <f ca="true">+IF(OFFSET('Hygiene Data'!$G$14,0,10*ROW('Hygiene Data'!G54))="","",OFFSET('Hygiene Data'!$G$14,0,10*ROW('Hygiene Data'!G54)))</f>
        <v/>
      </c>
      <c r="ED60" s="33" t="str">
        <f ca="true">+IF(OFFSET('Hygiene Data'!$H$12,0,10*ROW('Hygiene Data'!H54))="","",OFFSET('Hygiene Data'!$H$12,0,10*ROW('Hygiene Data'!H54)))</f>
        <v/>
      </c>
      <c r="EE60" s="33" t="str">
        <f ca="true">+IF(OFFSET('Hygiene Data'!$H$13,0,10*ROW('Hygiene Data'!H54))="","",OFFSET('Hygiene Data'!$H$13,0,10*ROW('Hygiene Data'!H54)))</f>
        <v/>
      </c>
      <c r="EF60" s="33" t="str">
        <f ca="true">+IF(OFFSET('Hygiene Data'!$H$14,0,10*ROW('Hygiene Data'!H54))="","",OFFSET('Hygiene Data'!$H$14,0,10*ROW('Hygiene Data'!H54)))</f>
        <v/>
      </c>
    </row>
    <row r="61" x14ac:dyDescent="0.2">
      <c r="A61" s="56" t="str">
        <f ca="true">+IF(OFFSET('Water Data'!$B$1,0,10*ROW('Water Data'!B58))="","",OFFSET('Water Data'!$B$1,0,10*ROW('Water Data'!B58)))</f>
        <v/>
      </c>
      <c r="B61" s="56" t="str">
        <f ca="true">+IF(OFFSET('Water Data'!$A$3,0,10*ROW('Water Data'!A58))="","",OFFSET('Water Data'!$A$3,0,10*ROW('Water Data'!A58)))</f>
        <v/>
      </c>
      <c r="C61" s="56" t="str">
        <f ca="true">+IF(OFFSET('Water Data'!$C$3,0,10*ROW('Water Data'!C58))="","",OFFSET('Water Data'!$C$3,0,10*ROW('Water Data'!C58)))</f>
        <v/>
      </c>
      <c r="D61" s="244"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4"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4"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4"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4"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4"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4"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4"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4"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4"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4"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4"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4"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4"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4"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4"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4"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4"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5"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5"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5"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5"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5"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5"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5"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5"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5"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5"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5"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5"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5"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5"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5"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5"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5"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5"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5"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5"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5"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5"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5"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5"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5"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5"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5"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5"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5"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5"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6"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6"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6"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6"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6"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6"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6"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6"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6"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6"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6"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6"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6"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6"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6"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6"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6"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6"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3" t="str">
        <f ca="true">+IF(OFFSET('Water Data'!$C$28,0,10*ROW('Water Data'!C55))="","",OFFSET('Water Data'!$C$28,0,10*ROW('Water Data'!C55)))</f>
        <v/>
      </c>
      <c r="BT61" s="33" t="str">
        <f ca="true">+IF(OFFSET('Water Data'!$C$29,0,10*ROW('Water Data'!C55))="","",OFFSET('Water Data'!$C$29,0,10*ROW('Water Data'!C55)))</f>
        <v/>
      </c>
      <c r="BU61" s="33" t="str">
        <f ca="true">+IF(OFFSET('Water Data'!$C$30,0,10*ROW('Water Data'!C55))="","",OFFSET('Water Data'!$C$30,0,10*ROW('Water Data'!C55)))</f>
        <v/>
      </c>
      <c r="BV61" s="33" t="str">
        <f ca="true">+IF(OFFSET('Water Data'!$D$28,0,10*ROW('Water Data'!D55))="","",OFFSET('Water Data'!$D$28,0,10*ROW('Water Data'!D55)))</f>
        <v/>
      </c>
      <c r="BW61" s="33" t="str">
        <f ca="true">+IF(OFFSET('Water Data'!$D$29,0,10*ROW('Water Data'!D55))="","",OFFSET('Water Data'!$D$29,0,10*ROW('Water Data'!D55)))</f>
        <v/>
      </c>
      <c r="BX61" s="33" t="str">
        <f ca="true">+IF(OFFSET('Water Data'!$D$30,0,10*ROW('Water Data'!D55))="","",OFFSET('Water Data'!$D$30,0,10*ROW('Water Data'!D55)))</f>
        <v/>
      </c>
      <c r="BY61" s="33" t="str">
        <f ca="true">+IF(OFFSET('Water Data'!$E$28,0,10*ROW('Water Data'!E55))="","",OFFSET('Water Data'!$E$28,0,10*ROW('Water Data'!E55)))</f>
        <v/>
      </c>
      <c r="BZ61" s="33" t="str">
        <f ca="true">+IF(OFFSET('Water Data'!$E$29,0,10*ROW('Water Data'!E55))="","",OFFSET('Water Data'!$E$29,0,10*ROW('Water Data'!E55)))</f>
        <v/>
      </c>
      <c r="CA61" s="33" t="str">
        <f ca="true">+IF(OFFSET('Water Data'!$E$30,0,10*ROW('Water Data'!E55))="","",OFFSET('Water Data'!$E$30,0,10*ROW('Water Data'!E55)))</f>
        <v/>
      </c>
      <c r="CB61" s="33" t="str">
        <f ca="true">+IF(OFFSET('Water Data'!$F$28,0,10*ROW('Water Data'!F55))="","",OFFSET('Water Data'!$F$28,0,10*ROW('Water Data'!F55)))</f>
        <v/>
      </c>
      <c r="CC61" s="33" t="str">
        <f ca="true">+IF(OFFSET('Water Data'!$F$29,0,10*ROW('Water Data'!F55))="","",OFFSET('Water Data'!$F$29,0,10*ROW('Water Data'!F55)))</f>
        <v/>
      </c>
      <c r="CD61" s="33" t="str">
        <f ca="true">+IF(OFFSET('Water Data'!$F$30,0,10*ROW('Water Data'!F55))="","",OFFSET('Water Data'!$F$30,0,10*ROW('Water Data'!F55)))</f>
        <v/>
      </c>
      <c r="CE61" s="33" t="str">
        <f ca="true">+IF(OFFSET('Water Data'!$G$28,0,10*ROW('Water Data'!G55))="","",OFFSET('Water Data'!$G$28,0,10*ROW('Water Data'!G55)))</f>
        <v/>
      </c>
      <c r="CF61" s="33" t="str">
        <f ca="true">+IF(OFFSET('Water Data'!$G$29,0,10*ROW('Water Data'!G55))="","",OFFSET('Water Data'!$G$29,0,10*ROW('Water Data'!G55)))</f>
        <v/>
      </c>
      <c r="CG61" s="33" t="str">
        <f ca="true">+IF(OFFSET('Water Data'!$G$30,0,10*ROW('Water Data'!G55))="","",OFFSET('Water Data'!$G$30,0,10*ROW('Water Data'!G55)))</f>
        <v/>
      </c>
      <c r="CH61" s="33" t="str">
        <f ca="true">+IF(OFFSET('Water Data'!$H$28,0,10*ROW('Water Data'!H55))="","",OFFSET('Water Data'!$H$28,0,10*ROW('Water Data'!H55)))</f>
        <v/>
      </c>
      <c r="CI61" s="33" t="str">
        <f ca="true">+IF(OFFSET('Water Data'!$H$29,0,10*ROW('Water Data'!H55))="","",OFFSET('Water Data'!$H$29,0,10*ROW('Water Data'!H55)))</f>
        <v/>
      </c>
      <c r="CJ61" s="33" t="str">
        <f ca="true">+IF(OFFSET('Water Data'!$H$30,0,10*ROW('Water Data'!H55))="","",OFFSET('Water Data'!$H$30,0,10*ROW('Water Data'!H55)))</f>
        <v/>
      </c>
      <c r="CK61" s="33" t="str">
        <f ca="true">+IF(OFFSET('Sanitation Data'!$C$29,0,10*ROW('Sanitation Data'!C55))="","",OFFSET('Sanitation Data'!$C$29,0,10*ROW('Sanitation Data'!C55)))</f>
        <v/>
      </c>
      <c r="CL61" s="33" t="str">
        <f ca="true">+IF(OFFSET('Sanitation Data'!$C$30,0,10*ROW('Sanitation Data'!C55))="","",OFFSET('Sanitation Data'!$C$30,0,10*ROW('Sanitation Data'!C55)))</f>
        <v/>
      </c>
      <c r="CM61" s="33" t="str">
        <f ca="true">+IF(OFFSET('Sanitation Data'!$C$31,0,10*ROW('Sanitation Data'!C55))="","",OFFSET('Sanitation Data'!$C$31,0,10*ROW('Sanitation Data'!C55)))</f>
        <v/>
      </c>
      <c r="CN61" s="33" t="str">
        <f ca="true">+IF(OFFSET('Sanitation Data'!$C$32,0,10*ROW('Sanitation Data'!C55))="","",OFFSET('Sanitation Data'!$C$32,0,10*ROW('Sanitation Data'!C55)))</f>
        <v/>
      </c>
      <c r="CO61" s="33" t="str">
        <f ca="true">+IF(OFFSET('Sanitation Data'!$C$33,0,10*ROW('Sanitation Data'!C55))="","",OFFSET('Sanitation Data'!$C$33,0,10*ROW('Sanitation Data'!C55)))</f>
        <v/>
      </c>
      <c r="CP61" s="33" t="str">
        <f ca="true">+IF(OFFSET('Sanitation Data'!$D$29,0,10*ROW('Sanitation Data'!D55))="","",OFFSET('Sanitation Data'!$D$29,0,10*ROW('Sanitation Data'!D55)))</f>
        <v/>
      </c>
      <c r="CQ61" s="33" t="str">
        <f ca="true">+IF(OFFSET('Sanitation Data'!$D$30,0,10*ROW('Sanitation Data'!D55))="","",OFFSET('Sanitation Data'!$D$30,0,10*ROW('Sanitation Data'!D55)))</f>
        <v/>
      </c>
      <c r="CR61" s="33" t="str">
        <f ca="true">+IF(OFFSET('Sanitation Data'!$D$31,0,10*ROW('Sanitation Data'!D55))="","",OFFSET('Sanitation Data'!$D$31,0,10*ROW('Sanitation Data'!D55)))</f>
        <v/>
      </c>
      <c r="CS61" s="33" t="str">
        <f ca="true">+IF(OFFSET('Sanitation Data'!$D$32,0,10*ROW('Sanitation Data'!D55))="","",OFFSET('Sanitation Data'!$D$32,0,10*ROW('Sanitation Data'!D55)))</f>
        <v/>
      </c>
      <c r="CT61" s="33" t="str">
        <f ca="true">+IF(OFFSET('Sanitation Data'!$D$33,0,10*ROW('Sanitation Data'!D55))="","",OFFSET('Sanitation Data'!$D$33,0,10*ROW('Sanitation Data'!D55)))</f>
        <v/>
      </c>
      <c r="CU61" s="33" t="str">
        <f ca="true">+IF(OFFSET('Sanitation Data'!$E$29,0,10*ROW('Sanitation Data'!E55))="","",OFFSET('Sanitation Data'!$E$29,0,10*ROW('Sanitation Data'!E55)))</f>
        <v/>
      </c>
      <c r="CV61" s="33" t="str">
        <f ca="true">+IF(OFFSET('Sanitation Data'!$E$30,0,10*ROW('Sanitation Data'!E55))="","",OFFSET('Sanitation Data'!$E$30,0,10*ROW('Sanitation Data'!E55)))</f>
        <v/>
      </c>
      <c r="CW61" s="33" t="str">
        <f ca="true">+IF(OFFSET('Sanitation Data'!$E$31,0,10*ROW('Sanitation Data'!E55))="","",OFFSET('Sanitation Data'!$E$31,0,10*ROW('Sanitation Data'!E55)))</f>
        <v/>
      </c>
      <c r="CX61" s="33" t="str">
        <f ca="true">+IF(OFFSET('Sanitation Data'!$E$32,0,10*ROW('Sanitation Data'!E55))="","",OFFSET('Sanitation Data'!$E$32,0,10*ROW('Sanitation Data'!E55)))</f>
        <v/>
      </c>
      <c r="CY61" s="33" t="str">
        <f ca="true">+IF(OFFSET('Sanitation Data'!$E$33,0,10*ROW('Sanitation Data'!E55))="","",OFFSET('Sanitation Data'!$E$33,0,10*ROW('Sanitation Data'!E55)))</f>
        <v/>
      </c>
      <c r="CZ61" s="33" t="str">
        <f ca="true">+IF(OFFSET('Sanitation Data'!$F$29,0,10*ROW('Sanitation Data'!F55))="","",OFFSET('Sanitation Data'!$F$29,0,10*ROW('Sanitation Data'!F55)))</f>
        <v/>
      </c>
      <c r="DA61" s="33" t="str">
        <f ca="true">+IF(OFFSET('Sanitation Data'!$F$30,0,10*ROW('Sanitation Data'!F55))="","",OFFSET('Sanitation Data'!$F$30,0,10*ROW('Sanitation Data'!F55)))</f>
        <v/>
      </c>
      <c r="DB61" s="33" t="str">
        <f ca="true">+IF(OFFSET('Sanitation Data'!$F$31,0,10*ROW('Sanitation Data'!F55))="","",OFFSET('Sanitation Data'!$F$31,0,10*ROW('Sanitation Data'!F55)))</f>
        <v/>
      </c>
      <c r="DC61" s="33" t="str">
        <f ca="true">+IF(OFFSET('Sanitation Data'!$F$32,0,10*ROW('Sanitation Data'!F55))="","",OFFSET('Sanitation Data'!$F$32,0,10*ROW('Sanitation Data'!F55)))</f>
        <v/>
      </c>
      <c r="DD61" s="33" t="str">
        <f ca="true">+IF(OFFSET('Sanitation Data'!$F$33,0,10*ROW('Sanitation Data'!F55))="","",OFFSET('Sanitation Data'!$F$33,0,10*ROW('Sanitation Data'!F55)))</f>
        <v/>
      </c>
      <c r="DE61" s="33" t="str">
        <f ca="true">+IF(OFFSET('Sanitation Data'!$G$29,0,10*ROW('Sanitation Data'!G55))="","",OFFSET('Sanitation Data'!$G$29,0,10*ROW('Sanitation Data'!G55)))</f>
        <v/>
      </c>
      <c r="DF61" s="33" t="str">
        <f ca="true">+IF(OFFSET('Sanitation Data'!$G$30,0,10*ROW('Sanitation Data'!G55))="","",OFFSET('Sanitation Data'!$G$30,0,10*ROW('Sanitation Data'!G55)))</f>
        <v/>
      </c>
      <c r="DG61" s="33" t="str">
        <f ca="true">+IF(OFFSET('Sanitation Data'!$G$31,0,10*ROW('Sanitation Data'!G55))="","",OFFSET('Sanitation Data'!$G$31,0,10*ROW('Sanitation Data'!G55)))</f>
        <v/>
      </c>
      <c r="DH61" s="33" t="str">
        <f ca="true">+IF(OFFSET('Sanitation Data'!$G$32,0,10*ROW('Sanitation Data'!G55))="","",OFFSET('Sanitation Data'!$G$32,0,10*ROW('Sanitation Data'!G55)))</f>
        <v/>
      </c>
      <c r="DI61" s="33" t="str">
        <f ca="true">+IF(OFFSET('Sanitation Data'!$G$33,0,10*ROW('Sanitation Data'!G55))="","",OFFSET('Sanitation Data'!$G$33,0,10*ROW('Sanitation Data'!G55)))</f>
        <v/>
      </c>
      <c r="DJ61" s="33" t="str">
        <f ca="true">+IF(OFFSET('Sanitation Data'!$H$29,0,10*ROW('Sanitation Data'!H55))="","",OFFSET('Sanitation Data'!$H$29,0,10*ROW('Sanitation Data'!H55)))</f>
        <v/>
      </c>
      <c r="DK61" s="33" t="str">
        <f ca="true">+IF(OFFSET('Sanitation Data'!$H$30,0,10*ROW('Sanitation Data'!H55))="","",OFFSET('Sanitation Data'!$H$30,0,10*ROW('Sanitation Data'!H55)))</f>
        <v/>
      </c>
      <c r="DL61" s="33" t="str">
        <f ca="true">+IF(OFFSET('Sanitation Data'!$H$31,0,10*ROW('Sanitation Data'!H55))="","",OFFSET('Sanitation Data'!$H$31,0,10*ROW('Sanitation Data'!H55)))</f>
        <v/>
      </c>
      <c r="DM61" s="33" t="str">
        <f ca="true">+IF(OFFSET('Sanitation Data'!$H$32,0,10*ROW('Sanitation Data'!H55))="","",OFFSET('Sanitation Data'!$H$32,0,10*ROW('Sanitation Data'!H55)))</f>
        <v/>
      </c>
      <c r="DN61" s="33" t="str">
        <f ca="true">+IF(OFFSET('Sanitation Data'!$H$33,0,10*ROW('Sanitation Data'!H55))="","",OFFSET('Sanitation Data'!$H$33,0,10*ROW('Sanitation Data'!H55)))</f>
        <v/>
      </c>
      <c r="DO61" s="33" t="str">
        <f ca="true">+IF(OFFSET('Hygiene Data'!$C$12,0,10*ROW('Hygiene Data'!C55))="","",OFFSET('Hygiene Data'!$C$12,0,10*ROW('Hygiene Data'!C55)))</f>
        <v/>
      </c>
      <c r="DP61" s="33" t="str">
        <f ca="true">+IF(OFFSET('Hygiene Data'!$C$13,0,10*ROW('Hygiene Data'!C55))="","",OFFSET('Hygiene Data'!$C$13,0,10*ROW('Hygiene Data'!C55)))</f>
        <v/>
      </c>
      <c r="DQ61" s="33" t="str">
        <f ca="true">+IF(OFFSET('Hygiene Data'!$C$14,0,10*ROW('Hygiene Data'!C55))="","",OFFSET('Hygiene Data'!$C$14,0,10*ROW('Hygiene Data'!C55)))</f>
        <v/>
      </c>
      <c r="DR61" s="33" t="str">
        <f ca="true">+IF(OFFSET('Hygiene Data'!$D$12,0,10*ROW('Hygiene Data'!D55))="","",OFFSET('Hygiene Data'!$D$12,0,10*ROW('Hygiene Data'!D55)))</f>
        <v/>
      </c>
      <c r="DS61" s="33" t="str">
        <f ca="true">+IF(OFFSET('Hygiene Data'!$D$13,0,10*ROW('Hygiene Data'!D55))="","",OFFSET('Hygiene Data'!$D$13,0,10*ROW('Hygiene Data'!D55)))</f>
        <v/>
      </c>
      <c r="DT61" s="33" t="str">
        <f ca="true">+IF(OFFSET('Hygiene Data'!$D$14,0,10*ROW('Hygiene Data'!D55))="","",OFFSET('Hygiene Data'!$D$14,0,10*ROW('Hygiene Data'!D55)))</f>
        <v/>
      </c>
      <c r="DU61" s="33" t="str">
        <f ca="true">+IF(OFFSET('Hygiene Data'!$E$12,0,10*ROW('Hygiene Data'!E55))="","",OFFSET('Hygiene Data'!$E$12,0,10*ROW('Hygiene Data'!E55)))</f>
        <v/>
      </c>
      <c r="DV61" s="33" t="str">
        <f ca="true">+IF(OFFSET('Hygiene Data'!$E$13,0,10*ROW('Hygiene Data'!E55))="","",OFFSET('Hygiene Data'!$E$13,0,10*ROW('Hygiene Data'!E55)))</f>
        <v/>
      </c>
      <c r="DW61" s="33" t="str">
        <f ca="true">+IF(OFFSET('Hygiene Data'!$E$14,0,10*ROW('Hygiene Data'!E55))="","",OFFSET('Hygiene Data'!$E$14,0,10*ROW('Hygiene Data'!E55)))</f>
        <v/>
      </c>
      <c r="DX61" s="33" t="str">
        <f ca="true">+IF(OFFSET('Hygiene Data'!$F$12,0,10*ROW('Hygiene Data'!F55))="","",OFFSET('Hygiene Data'!$F$12,0,10*ROW('Hygiene Data'!F55)))</f>
        <v/>
      </c>
      <c r="DY61" s="33" t="str">
        <f ca="true">+IF(OFFSET('Hygiene Data'!$F$13,0,10*ROW('Hygiene Data'!F55))="","",OFFSET('Hygiene Data'!$F$13,0,10*ROW('Hygiene Data'!F55)))</f>
        <v/>
      </c>
      <c r="DZ61" s="33" t="str">
        <f ca="true">+IF(OFFSET('Hygiene Data'!$F$14,0,10*ROW('Hygiene Data'!F55))="","",OFFSET('Hygiene Data'!$F$14,0,10*ROW('Hygiene Data'!F55)))</f>
        <v/>
      </c>
      <c r="EA61" s="33" t="str">
        <f ca="true">+IF(OFFSET('Hygiene Data'!$G$12,0,10*ROW('Hygiene Data'!G55))="","",OFFSET('Hygiene Data'!$G$12,0,10*ROW('Hygiene Data'!G55)))</f>
        <v/>
      </c>
      <c r="EB61" s="33" t="str">
        <f ca="true">+IF(OFFSET('Hygiene Data'!$G$13,0,10*ROW('Hygiene Data'!G55))="","",OFFSET('Hygiene Data'!$G$13,0,10*ROW('Hygiene Data'!G55)))</f>
        <v/>
      </c>
      <c r="EC61" s="33" t="str">
        <f ca="true">+IF(OFFSET('Hygiene Data'!$G$14,0,10*ROW('Hygiene Data'!G55))="","",OFFSET('Hygiene Data'!$G$14,0,10*ROW('Hygiene Data'!G55)))</f>
        <v/>
      </c>
      <c r="ED61" s="33" t="str">
        <f ca="true">+IF(OFFSET('Hygiene Data'!$H$12,0,10*ROW('Hygiene Data'!H55))="","",OFFSET('Hygiene Data'!$H$12,0,10*ROW('Hygiene Data'!H55)))</f>
        <v/>
      </c>
      <c r="EE61" s="33" t="str">
        <f ca="true">+IF(OFFSET('Hygiene Data'!$H$13,0,10*ROW('Hygiene Data'!H55))="","",OFFSET('Hygiene Data'!$H$13,0,10*ROW('Hygiene Data'!H55)))</f>
        <v/>
      </c>
      <c r="EF61" s="33" t="str">
        <f ca="true">+IF(OFFSET('Hygiene Data'!$H$14,0,10*ROW('Hygiene Data'!H55))="","",OFFSET('Hygiene Data'!$H$14,0,10*ROW('Hygiene Data'!H55)))</f>
        <v/>
      </c>
    </row>
    <row r="62" x14ac:dyDescent="0.2">
      <c r="A62" s="56" t="str">
        <f ca="true">+IF(OFFSET('Water Data'!$B$1,0,10*ROW('Water Data'!B59))="","",OFFSET('Water Data'!$B$1,0,10*ROW('Water Data'!B59)))</f>
        <v/>
      </c>
      <c r="B62" s="56" t="str">
        <f ca="true">+IF(OFFSET('Water Data'!$A$3,0,10*ROW('Water Data'!A59))="","",OFFSET('Water Data'!$A$3,0,10*ROW('Water Data'!A59)))</f>
        <v/>
      </c>
      <c r="C62" s="56" t="str">
        <f ca="true">+IF(OFFSET('Water Data'!$C$3,0,10*ROW('Water Data'!C59))="","",OFFSET('Water Data'!$C$3,0,10*ROW('Water Data'!C59)))</f>
        <v/>
      </c>
      <c r="D62" s="244"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4"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4"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4"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4"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4"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4"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4"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4"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4"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4"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4"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4"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4"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4"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4"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4"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4"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5"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5"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5"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5"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5"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5"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5"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5"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5"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5"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5"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5"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5"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5"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5"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5"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5"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5"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5"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5"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5"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5"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5"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5"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5"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5"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5"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5"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5"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5"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6"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6"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6"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6"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6"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6"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6"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6"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6"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6"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6"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6"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6"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6"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6"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6"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6"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6"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3" t="str">
        <f ca="true">+IF(OFFSET('Water Data'!$C$28,0,10*ROW('Water Data'!C56))="","",OFFSET('Water Data'!$C$28,0,10*ROW('Water Data'!C56)))</f>
        <v/>
      </c>
      <c r="BT62" s="33" t="str">
        <f ca="true">+IF(OFFSET('Water Data'!$C$29,0,10*ROW('Water Data'!C56))="","",OFFSET('Water Data'!$C$29,0,10*ROW('Water Data'!C56)))</f>
        <v/>
      </c>
      <c r="BU62" s="33" t="str">
        <f ca="true">+IF(OFFSET('Water Data'!$C$30,0,10*ROW('Water Data'!C56))="","",OFFSET('Water Data'!$C$30,0,10*ROW('Water Data'!C56)))</f>
        <v/>
      </c>
      <c r="BV62" s="33" t="str">
        <f ca="true">+IF(OFFSET('Water Data'!$D$28,0,10*ROW('Water Data'!D56))="","",OFFSET('Water Data'!$D$28,0,10*ROW('Water Data'!D56)))</f>
        <v/>
      </c>
      <c r="BW62" s="33" t="str">
        <f ca="true">+IF(OFFSET('Water Data'!$D$29,0,10*ROW('Water Data'!D56))="","",OFFSET('Water Data'!$D$29,0,10*ROW('Water Data'!D56)))</f>
        <v/>
      </c>
      <c r="BX62" s="33" t="str">
        <f ca="true">+IF(OFFSET('Water Data'!$D$30,0,10*ROW('Water Data'!D56))="","",OFFSET('Water Data'!$D$30,0,10*ROW('Water Data'!D56)))</f>
        <v/>
      </c>
      <c r="BY62" s="33" t="str">
        <f ca="true">+IF(OFFSET('Water Data'!$E$28,0,10*ROW('Water Data'!E56))="","",OFFSET('Water Data'!$E$28,0,10*ROW('Water Data'!E56)))</f>
        <v/>
      </c>
      <c r="BZ62" s="33" t="str">
        <f ca="true">+IF(OFFSET('Water Data'!$E$29,0,10*ROW('Water Data'!E56))="","",OFFSET('Water Data'!$E$29,0,10*ROW('Water Data'!E56)))</f>
        <v/>
      </c>
      <c r="CA62" s="33" t="str">
        <f ca="true">+IF(OFFSET('Water Data'!$E$30,0,10*ROW('Water Data'!E56))="","",OFFSET('Water Data'!$E$30,0,10*ROW('Water Data'!E56)))</f>
        <v/>
      </c>
      <c r="CB62" s="33" t="str">
        <f ca="true">+IF(OFFSET('Water Data'!$F$28,0,10*ROW('Water Data'!F56))="","",OFFSET('Water Data'!$F$28,0,10*ROW('Water Data'!F56)))</f>
        <v/>
      </c>
      <c r="CC62" s="33" t="str">
        <f ca="true">+IF(OFFSET('Water Data'!$F$29,0,10*ROW('Water Data'!F56))="","",OFFSET('Water Data'!$F$29,0,10*ROW('Water Data'!F56)))</f>
        <v/>
      </c>
      <c r="CD62" s="33" t="str">
        <f ca="true">+IF(OFFSET('Water Data'!$F$30,0,10*ROW('Water Data'!F56))="","",OFFSET('Water Data'!$F$30,0,10*ROW('Water Data'!F56)))</f>
        <v/>
      </c>
      <c r="CE62" s="33" t="str">
        <f ca="true">+IF(OFFSET('Water Data'!$G$28,0,10*ROW('Water Data'!G56))="","",OFFSET('Water Data'!$G$28,0,10*ROW('Water Data'!G56)))</f>
        <v/>
      </c>
      <c r="CF62" s="33" t="str">
        <f ca="true">+IF(OFFSET('Water Data'!$G$29,0,10*ROW('Water Data'!G56))="","",OFFSET('Water Data'!$G$29,0,10*ROW('Water Data'!G56)))</f>
        <v/>
      </c>
      <c r="CG62" s="33" t="str">
        <f ca="true">+IF(OFFSET('Water Data'!$G$30,0,10*ROW('Water Data'!G56))="","",OFFSET('Water Data'!$G$30,0,10*ROW('Water Data'!G56)))</f>
        <v/>
      </c>
      <c r="CH62" s="33" t="str">
        <f ca="true">+IF(OFFSET('Water Data'!$H$28,0,10*ROW('Water Data'!H56))="","",OFFSET('Water Data'!$H$28,0,10*ROW('Water Data'!H56)))</f>
        <v/>
      </c>
      <c r="CI62" s="33" t="str">
        <f ca="true">+IF(OFFSET('Water Data'!$H$29,0,10*ROW('Water Data'!H56))="","",OFFSET('Water Data'!$H$29,0,10*ROW('Water Data'!H56)))</f>
        <v/>
      </c>
      <c r="CJ62" s="33" t="str">
        <f ca="true">+IF(OFFSET('Water Data'!$H$30,0,10*ROW('Water Data'!H56))="","",OFFSET('Water Data'!$H$30,0,10*ROW('Water Data'!H56)))</f>
        <v/>
      </c>
      <c r="CK62" s="33" t="str">
        <f ca="true">+IF(OFFSET('Sanitation Data'!$C$29,0,10*ROW('Sanitation Data'!C56))="","",OFFSET('Sanitation Data'!$C$29,0,10*ROW('Sanitation Data'!C56)))</f>
        <v/>
      </c>
      <c r="CL62" s="33" t="str">
        <f ca="true">+IF(OFFSET('Sanitation Data'!$C$30,0,10*ROW('Sanitation Data'!C56))="","",OFFSET('Sanitation Data'!$C$30,0,10*ROW('Sanitation Data'!C56)))</f>
        <v/>
      </c>
      <c r="CM62" s="33" t="str">
        <f ca="true">+IF(OFFSET('Sanitation Data'!$C$31,0,10*ROW('Sanitation Data'!C56))="","",OFFSET('Sanitation Data'!$C$31,0,10*ROW('Sanitation Data'!C56)))</f>
        <v/>
      </c>
      <c r="CN62" s="33" t="str">
        <f ca="true">+IF(OFFSET('Sanitation Data'!$C$32,0,10*ROW('Sanitation Data'!C56))="","",OFFSET('Sanitation Data'!$C$32,0,10*ROW('Sanitation Data'!C56)))</f>
        <v/>
      </c>
      <c r="CO62" s="33" t="str">
        <f ca="true">+IF(OFFSET('Sanitation Data'!$C$33,0,10*ROW('Sanitation Data'!C56))="","",OFFSET('Sanitation Data'!$C$33,0,10*ROW('Sanitation Data'!C56)))</f>
        <v/>
      </c>
      <c r="CP62" s="33" t="str">
        <f ca="true">+IF(OFFSET('Sanitation Data'!$D$29,0,10*ROW('Sanitation Data'!D56))="","",OFFSET('Sanitation Data'!$D$29,0,10*ROW('Sanitation Data'!D56)))</f>
        <v/>
      </c>
      <c r="CQ62" s="33" t="str">
        <f ca="true">+IF(OFFSET('Sanitation Data'!$D$30,0,10*ROW('Sanitation Data'!D56))="","",OFFSET('Sanitation Data'!$D$30,0,10*ROW('Sanitation Data'!D56)))</f>
        <v/>
      </c>
      <c r="CR62" s="33" t="str">
        <f ca="true">+IF(OFFSET('Sanitation Data'!$D$31,0,10*ROW('Sanitation Data'!D56))="","",OFFSET('Sanitation Data'!$D$31,0,10*ROW('Sanitation Data'!D56)))</f>
        <v/>
      </c>
      <c r="CS62" s="33" t="str">
        <f ca="true">+IF(OFFSET('Sanitation Data'!$D$32,0,10*ROW('Sanitation Data'!D56))="","",OFFSET('Sanitation Data'!$D$32,0,10*ROW('Sanitation Data'!D56)))</f>
        <v/>
      </c>
      <c r="CT62" s="33" t="str">
        <f ca="true">+IF(OFFSET('Sanitation Data'!$D$33,0,10*ROW('Sanitation Data'!D56))="","",OFFSET('Sanitation Data'!$D$33,0,10*ROW('Sanitation Data'!D56)))</f>
        <v/>
      </c>
      <c r="CU62" s="33" t="str">
        <f ca="true">+IF(OFFSET('Sanitation Data'!$E$29,0,10*ROW('Sanitation Data'!E56))="","",OFFSET('Sanitation Data'!$E$29,0,10*ROW('Sanitation Data'!E56)))</f>
        <v/>
      </c>
      <c r="CV62" s="33" t="str">
        <f ca="true">+IF(OFFSET('Sanitation Data'!$E$30,0,10*ROW('Sanitation Data'!E56))="","",OFFSET('Sanitation Data'!$E$30,0,10*ROW('Sanitation Data'!E56)))</f>
        <v/>
      </c>
      <c r="CW62" s="33" t="str">
        <f ca="true">+IF(OFFSET('Sanitation Data'!$E$31,0,10*ROW('Sanitation Data'!E56))="","",OFFSET('Sanitation Data'!$E$31,0,10*ROW('Sanitation Data'!E56)))</f>
        <v/>
      </c>
      <c r="CX62" s="33" t="str">
        <f ca="true">+IF(OFFSET('Sanitation Data'!$E$32,0,10*ROW('Sanitation Data'!E56))="","",OFFSET('Sanitation Data'!$E$32,0,10*ROW('Sanitation Data'!E56)))</f>
        <v/>
      </c>
      <c r="CY62" s="33" t="str">
        <f ca="true">+IF(OFFSET('Sanitation Data'!$E$33,0,10*ROW('Sanitation Data'!E56))="","",OFFSET('Sanitation Data'!$E$33,0,10*ROW('Sanitation Data'!E56)))</f>
        <v/>
      </c>
      <c r="CZ62" s="33" t="str">
        <f ca="true">+IF(OFFSET('Sanitation Data'!$F$29,0,10*ROW('Sanitation Data'!F56))="","",OFFSET('Sanitation Data'!$F$29,0,10*ROW('Sanitation Data'!F56)))</f>
        <v/>
      </c>
      <c r="DA62" s="33" t="str">
        <f ca="true">+IF(OFFSET('Sanitation Data'!$F$30,0,10*ROW('Sanitation Data'!F56))="","",OFFSET('Sanitation Data'!$F$30,0,10*ROW('Sanitation Data'!F56)))</f>
        <v/>
      </c>
      <c r="DB62" s="33" t="str">
        <f ca="true">+IF(OFFSET('Sanitation Data'!$F$31,0,10*ROW('Sanitation Data'!F56))="","",OFFSET('Sanitation Data'!$F$31,0,10*ROW('Sanitation Data'!F56)))</f>
        <v/>
      </c>
      <c r="DC62" s="33" t="str">
        <f ca="true">+IF(OFFSET('Sanitation Data'!$F$32,0,10*ROW('Sanitation Data'!F56))="","",OFFSET('Sanitation Data'!$F$32,0,10*ROW('Sanitation Data'!F56)))</f>
        <v/>
      </c>
      <c r="DD62" s="33" t="str">
        <f ca="true">+IF(OFFSET('Sanitation Data'!$F$33,0,10*ROW('Sanitation Data'!F56))="","",OFFSET('Sanitation Data'!$F$33,0,10*ROW('Sanitation Data'!F56)))</f>
        <v/>
      </c>
      <c r="DE62" s="33" t="str">
        <f ca="true">+IF(OFFSET('Sanitation Data'!$G$29,0,10*ROW('Sanitation Data'!G56))="","",OFFSET('Sanitation Data'!$G$29,0,10*ROW('Sanitation Data'!G56)))</f>
        <v/>
      </c>
      <c r="DF62" s="33" t="str">
        <f ca="true">+IF(OFFSET('Sanitation Data'!$G$30,0,10*ROW('Sanitation Data'!G56))="","",OFFSET('Sanitation Data'!$G$30,0,10*ROW('Sanitation Data'!G56)))</f>
        <v/>
      </c>
      <c r="DG62" s="33" t="str">
        <f ca="true">+IF(OFFSET('Sanitation Data'!$G$31,0,10*ROW('Sanitation Data'!G56))="","",OFFSET('Sanitation Data'!$G$31,0,10*ROW('Sanitation Data'!G56)))</f>
        <v/>
      </c>
      <c r="DH62" s="33" t="str">
        <f ca="true">+IF(OFFSET('Sanitation Data'!$G$32,0,10*ROW('Sanitation Data'!G56))="","",OFFSET('Sanitation Data'!$G$32,0,10*ROW('Sanitation Data'!G56)))</f>
        <v/>
      </c>
      <c r="DI62" s="33" t="str">
        <f ca="true">+IF(OFFSET('Sanitation Data'!$G$33,0,10*ROW('Sanitation Data'!G56))="","",OFFSET('Sanitation Data'!$G$33,0,10*ROW('Sanitation Data'!G56)))</f>
        <v/>
      </c>
      <c r="DJ62" s="33" t="str">
        <f ca="true">+IF(OFFSET('Sanitation Data'!$H$29,0,10*ROW('Sanitation Data'!H56))="","",OFFSET('Sanitation Data'!$H$29,0,10*ROW('Sanitation Data'!H56)))</f>
        <v/>
      </c>
      <c r="DK62" s="33" t="str">
        <f ca="true">+IF(OFFSET('Sanitation Data'!$H$30,0,10*ROW('Sanitation Data'!H56))="","",OFFSET('Sanitation Data'!$H$30,0,10*ROW('Sanitation Data'!H56)))</f>
        <v/>
      </c>
      <c r="DL62" s="33" t="str">
        <f ca="true">+IF(OFFSET('Sanitation Data'!$H$31,0,10*ROW('Sanitation Data'!H56))="","",OFFSET('Sanitation Data'!$H$31,0,10*ROW('Sanitation Data'!H56)))</f>
        <v/>
      </c>
      <c r="DM62" s="33" t="str">
        <f ca="true">+IF(OFFSET('Sanitation Data'!$H$32,0,10*ROW('Sanitation Data'!H56))="","",OFFSET('Sanitation Data'!$H$32,0,10*ROW('Sanitation Data'!H56)))</f>
        <v/>
      </c>
      <c r="DN62" s="33" t="str">
        <f ca="true">+IF(OFFSET('Sanitation Data'!$H$33,0,10*ROW('Sanitation Data'!H56))="","",OFFSET('Sanitation Data'!$H$33,0,10*ROW('Sanitation Data'!H56)))</f>
        <v/>
      </c>
      <c r="DO62" s="33" t="str">
        <f ca="true">+IF(OFFSET('Hygiene Data'!$C$12,0,10*ROW('Hygiene Data'!C56))="","",OFFSET('Hygiene Data'!$C$12,0,10*ROW('Hygiene Data'!C56)))</f>
        <v/>
      </c>
      <c r="DP62" s="33" t="str">
        <f ca="true">+IF(OFFSET('Hygiene Data'!$C$13,0,10*ROW('Hygiene Data'!C56))="","",OFFSET('Hygiene Data'!$C$13,0,10*ROW('Hygiene Data'!C56)))</f>
        <v/>
      </c>
      <c r="DQ62" s="33" t="str">
        <f ca="true">+IF(OFFSET('Hygiene Data'!$C$14,0,10*ROW('Hygiene Data'!C56))="","",OFFSET('Hygiene Data'!$C$14,0,10*ROW('Hygiene Data'!C56)))</f>
        <v/>
      </c>
      <c r="DR62" s="33" t="str">
        <f ca="true">+IF(OFFSET('Hygiene Data'!$D$12,0,10*ROW('Hygiene Data'!D56))="","",OFFSET('Hygiene Data'!$D$12,0,10*ROW('Hygiene Data'!D56)))</f>
        <v/>
      </c>
      <c r="DS62" s="33" t="str">
        <f ca="true">+IF(OFFSET('Hygiene Data'!$D$13,0,10*ROW('Hygiene Data'!D56))="","",OFFSET('Hygiene Data'!$D$13,0,10*ROW('Hygiene Data'!D56)))</f>
        <v/>
      </c>
      <c r="DT62" s="33" t="str">
        <f ca="true">+IF(OFFSET('Hygiene Data'!$D$14,0,10*ROW('Hygiene Data'!D56))="","",OFFSET('Hygiene Data'!$D$14,0,10*ROW('Hygiene Data'!D56)))</f>
        <v/>
      </c>
      <c r="DU62" s="33" t="str">
        <f ca="true">+IF(OFFSET('Hygiene Data'!$E$12,0,10*ROW('Hygiene Data'!E56))="","",OFFSET('Hygiene Data'!$E$12,0,10*ROW('Hygiene Data'!E56)))</f>
        <v/>
      </c>
      <c r="DV62" s="33" t="str">
        <f ca="true">+IF(OFFSET('Hygiene Data'!$E$13,0,10*ROW('Hygiene Data'!E56))="","",OFFSET('Hygiene Data'!$E$13,0,10*ROW('Hygiene Data'!E56)))</f>
        <v/>
      </c>
      <c r="DW62" s="33" t="str">
        <f ca="true">+IF(OFFSET('Hygiene Data'!$E$14,0,10*ROW('Hygiene Data'!E56))="","",OFFSET('Hygiene Data'!$E$14,0,10*ROW('Hygiene Data'!E56)))</f>
        <v/>
      </c>
      <c r="DX62" s="33" t="str">
        <f ca="true">+IF(OFFSET('Hygiene Data'!$F$12,0,10*ROW('Hygiene Data'!F56))="","",OFFSET('Hygiene Data'!$F$12,0,10*ROW('Hygiene Data'!F56)))</f>
        <v/>
      </c>
      <c r="DY62" s="33" t="str">
        <f ca="true">+IF(OFFSET('Hygiene Data'!$F$13,0,10*ROW('Hygiene Data'!F56))="","",OFFSET('Hygiene Data'!$F$13,0,10*ROW('Hygiene Data'!F56)))</f>
        <v/>
      </c>
      <c r="DZ62" s="33" t="str">
        <f ca="true">+IF(OFFSET('Hygiene Data'!$F$14,0,10*ROW('Hygiene Data'!F56))="","",OFFSET('Hygiene Data'!$F$14,0,10*ROW('Hygiene Data'!F56)))</f>
        <v/>
      </c>
      <c r="EA62" s="33" t="str">
        <f ca="true">+IF(OFFSET('Hygiene Data'!$G$12,0,10*ROW('Hygiene Data'!G56))="","",OFFSET('Hygiene Data'!$G$12,0,10*ROW('Hygiene Data'!G56)))</f>
        <v/>
      </c>
      <c r="EB62" s="33" t="str">
        <f ca="true">+IF(OFFSET('Hygiene Data'!$G$13,0,10*ROW('Hygiene Data'!G56))="","",OFFSET('Hygiene Data'!$G$13,0,10*ROW('Hygiene Data'!G56)))</f>
        <v/>
      </c>
      <c r="EC62" s="33" t="str">
        <f ca="true">+IF(OFFSET('Hygiene Data'!$G$14,0,10*ROW('Hygiene Data'!G56))="","",OFFSET('Hygiene Data'!$G$14,0,10*ROW('Hygiene Data'!G56)))</f>
        <v/>
      </c>
      <c r="ED62" s="33" t="str">
        <f ca="true">+IF(OFFSET('Hygiene Data'!$H$12,0,10*ROW('Hygiene Data'!H56))="","",OFFSET('Hygiene Data'!$H$12,0,10*ROW('Hygiene Data'!H56)))</f>
        <v/>
      </c>
      <c r="EE62" s="33" t="str">
        <f ca="true">+IF(OFFSET('Hygiene Data'!$H$13,0,10*ROW('Hygiene Data'!H56))="","",OFFSET('Hygiene Data'!$H$13,0,10*ROW('Hygiene Data'!H56)))</f>
        <v/>
      </c>
      <c r="EF62" s="33" t="str">
        <f ca="true">+IF(OFFSET('Hygiene Data'!$H$14,0,10*ROW('Hygiene Data'!H56))="","",OFFSET('Hygiene Data'!$H$14,0,10*ROW('Hygiene Data'!H56)))</f>
        <v/>
      </c>
    </row>
    <row r="63" x14ac:dyDescent="0.2">
      <c r="A63" s="56" t="str">
        <f ca="true">+IF(OFFSET('Water Data'!$B$1,0,10*ROW('Water Data'!B60))="","",OFFSET('Water Data'!$B$1,0,10*ROW('Water Data'!B60)))</f>
        <v/>
      </c>
      <c r="B63" s="56" t="str">
        <f ca="true">+IF(OFFSET('Water Data'!$A$3,0,10*ROW('Water Data'!A60))="","",OFFSET('Water Data'!$A$3,0,10*ROW('Water Data'!A60)))</f>
        <v/>
      </c>
      <c r="C63" s="56" t="str">
        <f ca="true">+IF(OFFSET('Water Data'!$C$3,0,10*ROW('Water Data'!C60))="","",OFFSET('Water Data'!$C$3,0,10*ROW('Water Data'!C60)))</f>
        <v/>
      </c>
      <c r="D63" s="244"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4"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4"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4"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4"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4"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4"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4"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4"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4"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4"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4"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4"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4"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4"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4"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4"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4"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5"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5"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5"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5"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5"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5"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5"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5"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5"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5"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5"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5"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5"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5"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5"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5"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5"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5"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5"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5"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5"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5"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5"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5"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5"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5"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5"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5"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5"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5"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6"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6"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6"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6"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6"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6"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6"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6"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6"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6"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6"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6"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6"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6"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6"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6"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6"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6"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3" t="str">
        <f ca="true">+IF(OFFSET('Water Data'!$C$28,0,10*ROW('Water Data'!C57))="","",OFFSET('Water Data'!$C$28,0,10*ROW('Water Data'!C57)))</f>
        <v/>
      </c>
      <c r="BT63" s="33" t="str">
        <f ca="true">+IF(OFFSET('Water Data'!$C$29,0,10*ROW('Water Data'!C57))="","",OFFSET('Water Data'!$C$29,0,10*ROW('Water Data'!C57)))</f>
        <v/>
      </c>
      <c r="BU63" s="33" t="str">
        <f ca="true">+IF(OFFSET('Water Data'!$C$30,0,10*ROW('Water Data'!C57))="","",OFFSET('Water Data'!$C$30,0,10*ROW('Water Data'!C57)))</f>
        <v/>
      </c>
      <c r="BV63" s="33" t="str">
        <f ca="true">+IF(OFFSET('Water Data'!$D$28,0,10*ROW('Water Data'!D57))="","",OFFSET('Water Data'!$D$28,0,10*ROW('Water Data'!D57)))</f>
        <v/>
      </c>
      <c r="BW63" s="33" t="str">
        <f ca="true">+IF(OFFSET('Water Data'!$D$29,0,10*ROW('Water Data'!D57))="","",OFFSET('Water Data'!$D$29,0,10*ROW('Water Data'!D57)))</f>
        <v/>
      </c>
      <c r="BX63" s="33" t="str">
        <f ca="true">+IF(OFFSET('Water Data'!$D$30,0,10*ROW('Water Data'!D57))="","",OFFSET('Water Data'!$D$30,0,10*ROW('Water Data'!D57)))</f>
        <v/>
      </c>
      <c r="BY63" s="33" t="str">
        <f ca="true">+IF(OFFSET('Water Data'!$E$28,0,10*ROW('Water Data'!E57))="","",OFFSET('Water Data'!$E$28,0,10*ROW('Water Data'!E57)))</f>
        <v/>
      </c>
      <c r="BZ63" s="33" t="str">
        <f ca="true">+IF(OFFSET('Water Data'!$E$29,0,10*ROW('Water Data'!E57))="","",OFFSET('Water Data'!$E$29,0,10*ROW('Water Data'!E57)))</f>
        <v/>
      </c>
      <c r="CA63" s="33" t="str">
        <f ca="true">+IF(OFFSET('Water Data'!$E$30,0,10*ROW('Water Data'!E57))="","",OFFSET('Water Data'!$E$30,0,10*ROW('Water Data'!E57)))</f>
        <v/>
      </c>
      <c r="CB63" s="33" t="str">
        <f ca="true">+IF(OFFSET('Water Data'!$F$28,0,10*ROW('Water Data'!F57))="","",OFFSET('Water Data'!$F$28,0,10*ROW('Water Data'!F57)))</f>
        <v/>
      </c>
      <c r="CC63" s="33" t="str">
        <f ca="true">+IF(OFFSET('Water Data'!$F$29,0,10*ROW('Water Data'!F57))="","",OFFSET('Water Data'!$F$29,0,10*ROW('Water Data'!F57)))</f>
        <v/>
      </c>
      <c r="CD63" s="33" t="str">
        <f ca="true">+IF(OFFSET('Water Data'!$F$30,0,10*ROW('Water Data'!F57))="","",OFFSET('Water Data'!$F$30,0,10*ROW('Water Data'!F57)))</f>
        <v/>
      </c>
      <c r="CE63" s="33" t="str">
        <f ca="true">+IF(OFFSET('Water Data'!$G$28,0,10*ROW('Water Data'!G57))="","",OFFSET('Water Data'!$G$28,0,10*ROW('Water Data'!G57)))</f>
        <v/>
      </c>
      <c r="CF63" s="33" t="str">
        <f ca="true">+IF(OFFSET('Water Data'!$G$29,0,10*ROW('Water Data'!G57))="","",OFFSET('Water Data'!$G$29,0,10*ROW('Water Data'!G57)))</f>
        <v/>
      </c>
      <c r="CG63" s="33" t="str">
        <f ca="true">+IF(OFFSET('Water Data'!$G$30,0,10*ROW('Water Data'!G57))="","",OFFSET('Water Data'!$G$30,0,10*ROW('Water Data'!G57)))</f>
        <v/>
      </c>
      <c r="CH63" s="33" t="str">
        <f ca="true">+IF(OFFSET('Water Data'!$H$28,0,10*ROW('Water Data'!H57))="","",OFFSET('Water Data'!$H$28,0,10*ROW('Water Data'!H57)))</f>
        <v/>
      </c>
      <c r="CI63" s="33" t="str">
        <f ca="true">+IF(OFFSET('Water Data'!$H$29,0,10*ROW('Water Data'!H57))="","",OFFSET('Water Data'!$H$29,0,10*ROW('Water Data'!H57)))</f>
        <v/>
      </c>
      <c r="CJ63" s="33" t="str">
        <f ca="true">+IF(OFFSET('Water Data'!$H$30,0,10*ROW('Water Data'!H57))="","",OFFSET('Water Data'!$H$30,0,10*ROW('Water Data'!H57)))</f>
        <v/>
      </c>
      <c r="CK63" s="33" t="str">
        <f ca="true">+IF(OFFSET('Sanitation Data'!$C$29,0,10*ROW('Sanitation Data'!C57))="","",OFFSET('Sanitation Data'!$C$29,0,10*ROW('Sanitation Data'!C57)))</f>
        <v/>
      </c>
      <c r="CL63" s="33" t="str">
        <f ca="true">+IF(OFFSET('Sanitation Data'!$C$30,0,10*ROW('Sanitation Data'!C57))="","",OFFSET('Sanitation Data'!$C$30,0,10*ROW('Sanitation Data'!C57)))</f>
        <v/>
      </c>
      <c r="CM63" s="33" t="str">
        <f ca="true">+IF(OFFSET('Sanitation Data'!$C$31,0,10*ROW('Sanitation Data'!C57))="","",OFFSET('Sanitation Data'!$C$31,0,10*ROW('Sanitation Data'!C57)))</f>
        <v/>
      </c>
      <c r="CN63" s="33" t="str">
        <f ca="true">+IF(OFFSET('Sanitation Data'!$C$32,0,10*ROW('Sanitation Data'!C57))="","",OFFSET('Sanitation Data'!$C$32,0,10*ROW('Sanitation Data'!C57)))</f>
        <v/>
      </c>
      <c r="CO63" s="33" t="str">
        <f ca="true">+IF(OFFSET('Sanitation Data'!$C$33,0,10*ROW('Sanitation Data'!C57))="","",OFFSET('Sanitation Data'!$C$33,0,10*ROW('Sanitation Data'!C57)))</f>
        <v/>
      </c>
      <c r="CP63" s="33" t="str">
        <f ca="true">+IF(OFFSET('Sanitation Data'!$D$29,0,10*ROW('Sanitation Data'!D57))="","",OFFSET('Sanitation Data'!$D$29,0,10*ROW('Sanitation Data'!D57)))</f>
        <v/>
      </c>
      <c r="CQ63" s="33" t="str">
        <f ca="true">+IF(OFFSET('Sanitation Data'!$D$30,0,10*ROW('Sanitation Data'!D57))="","",OFFSET('Sanitation Data'!$D$30,0,10*ROW('Sanitation Data'!D57)))</f>
        <v/>
      </c>
      <c r="CR63" s="33" t="str">
        <f ca="true">+IF(OFFSET('Sanitation Data'!$D$31,0,10*ROW('Sanitation Data'!D57))="","",OFFSET('Sanitation Data'!$D$31,0,10*ROW('Sanitation Data'!D57)))</f>
        <v/>
      </c>
      <c r="CS63" s="33" t="str">
        <f ca="true">+IF(OFFSET('Sanitation Data'!$D$32,0,10*ROW('Sanitation Data'!D57))="","",OFFSET('Sanitation Data'!$D$32,0,10*ROW('Sanitation Data'!D57)))</f>
        <v/>
      </c>
      <c r="CT63" s="33" t="str">
        <f ca="true">+IF(OFFSET('Sanitation Data'!$D$33,0,10*ROW('Sanitation Data'!D57))="","",OFFSET('Sanitation Data'!$D$33,0,10*ROW('Sanitation Data'!D57)))</f>
        <v/>
      </c>
      <c r="CU63" s="33" t="str">
        <f ca="true">+IF(OFFSET('Sanitation Data'!$E$29,0,10*ROW('Sanitation Data'!E57))="","",OFFSET('Sanitation Data'!$E$29,0,10*ROW('Sanitation Data'!E57)))</f>
        <v/>
      </c>
      <c r="CV63" s="33" t="str">
        <f ca="true">+IF(OFFSET('Sanitation Data'!$E$30,0,10*ROW('Sanitation Data'!E57))="","",OFFSET('Sanitation Data'!$E$30,0,10*ROW('Sanitation Data'!E57)))</f>
        <v/>
      </c>
      <c r="CW63" s="33" t="str">
        <f ca="true">+IF(OFFSET('Sanitation Data'!$E$31,0,10*ROW('Sanitation Data'!E57))="","",OFFSET('Sanitation Data'!$E$31,0,10*ROW('Sanitation Data'!E57)))</f>
        <v/>
      </c>
      <c r="CX63" s="33" t="str">
        <f ca="true">+IF(OFFSET('Sanitation Data'!$E$32,0,10*ROW('Sanitation Data'!E57))="","",OFFSET('Sanitation Data'!$E$32,0,10*ROW('Sanitation Data'!E57)))</f>
        <v/>
      </c>
      <c r="CY63" s="33" t="str">
        <f ca="true">+IF(OFFSET('Sanitation Data'!$E$33,0,10*ROW('Sanitation Data'!E57))="","",OFFSET('Sanitation Data'!$E$33,0,10*ROW('Sanitation Data'!E57)))</f>
        <v/>
      </c>
      <c r="CZ63" s="33" t="str">
        <f ca="true">+IF(OFFSET('Sanitation Data'!$F$29,0,10*ROW('Sanitation Data'!F57))="","",OFFSET('Sanitation Data'!$F$29,0,10*ROW('Sanitation Data'!F57)))</f>
        <v/>
      </c>
      <c r="DA63" s="33" t="str">
        <f ca="true">+IF(OFFSET('Sanitation Data'!$F$30,0,10*ROW('Sanitation Data'!F57))="","",OFFSET('Sanitation Data'!$F$30,0,10*ROW('Sanitation Data'!F57)))</f>
        <v/>
      </c>
      <c r="DB63" s="33" t="str">
        <f ca="true">+IF(OFFSET('Sanitation Data'!$F$31,0,10*ROW('Sanitation Data'!F57))="","",OFFSET('Sanitation Data'!$F$31,0,10*ROW('Sanitation Data'!F57)))</f>
        <v/>
      </c>
      <c r="DC63" s="33" t="str">
        <f ca="true">+IF(OFFSET('Sanitation Data'!$F$32,0,10*ROW('Sanitation Data'!F57))="","",OFFSET('Sanitation Data'!$F$32,0,10*ROW('Sanitation Data'!F57)))</f>
        <v/>
      </c>
      <c r="DD63" s="33" t="str">
        <f ca="true">+IF(OFFSET('Sanitation Data'!$F$33,0,10*ROW('Sanitation Data'!F57))="","",OFFSET('Sanitation Data'!$F$33,0,10*ROW('Sanitation Data'!F57)))</f>
        <v/>
      </c>
      <c r="DE63" s="33" t="str">
        <f ca="true">+IF(OFFSET('Sanitation Data'!$G$29,0,10*ROW('Sanitation Data'!G57))="","",OFFSET('Sanitation Data'!$G$29,0,10*ROW('Sanitation Data'!G57)))</f>
        <v/>
      </c>
      <c r="DF63" s="33" t="str">
        <f ca="true">+IF(OFFSET('Sanitation Data'!$G$30,0,10*ROW('Sanitation Data'!G57))="","",OFFSET('Sanitation Data'!$G$30,0,10*ROW('Sanitation Data'!G57)))</f>
        <v/>
      </c>
      <c r="DG63" s="33" t="str">
        <f ca="true">+IF(OFFSET('Sanitation Data'!$G$31,0,10*ROW('Sanitation Data'!G57))="","",OFFSET('Sanitation Data'!$G$31,0,10*ROW('Sanitation Data'!G57)))</f>
        <v/>
      </c>
      <c r="DH63" s="33" t="str">
        <f ca="true">+IF(OFFSET('Sanitation Data'!$G$32,0,10*ROW('Sanitation Data'!G57))="","",OFFSET('Sanitation Data'!$G$32,0,10*ROW('Sanitation Data'!G57)))</f>
        <v/>
      </c>
      <c r="DI63" s="33" t="str">
        <f ca="true">+IF(OFFSET('Sanitation Data'!$G$33,0,10*ROW('Sanitation Data'!G57))="","",OFFSET('Sanitation Data'!$G$33,0,10*ROW('Sanitation Data'!G57)))</f>
        <v/>
      </c>
      <c r="DJ63" s="33" t="str">
        <f ca="true">+IF(OFFSET('Sanitation Data'!$H$29,0,10*ROW('Sanitation Data'!H57))="","",OFFSET('Sanitation Data'!$H$29,0,10*ROW('Sanitation Data'!H57)))</f>
        <v/>
      </c>
      <c r="DK63" s="33" t="str">
        <f ca="true">+IF(OFFSET('Sanitation Data'!$H$30,0,10*ROW('Sanitation Data'!H57))="","",OFFSET('Sanitation Data'!$H$30,0,10*ROW('Sanitation Data'!H57)))</f>
        <v/>
      </c>
      <c r="DL63" s="33" t="str">
        <f ca="true">+IF(OFFSET('Sanitation Data'!$H$31,0,10*ROW('Sanitation Data'!H57))="","",OFFSET('Sanitation Data'!$H$31,0,10*ROW('Sanitation Data'!H57)))</f>
        <v/>
      </c>
      <c r="DM63" s="33" t="str">
        <f ca="true">+IF(OFFSET('Sanitation Data'!$H$32,0,10*ROW('Sanitation Data'!H57))="","",OFFSET('Sanitation Data'!$H$32,0,10*ROW('Sanitation Data'!H57)))</f>
        <v/>
      </c>
      <c r="DN63" s="33" t="str">
        <f ca="true">+IF(OFFSET('Sanitation Data'!$H$33,0,10*ROW('Sanitation Data'!H57))="","",OFFSET('Sanitation Data'!$H$33,0,10*ROW('Sanitation Data'!H57)))</f>
        <v/>
      </c>
      <c r="DO63" s="33" t="str">
        <f ca="true">+IF(OFFSET('Hygiene Data'!$C$12,0,10*ROW('Hygiene Data'!C57))="","",OFFSET('Hygiene Data'!$C$12,0,10*ROW('Hygiene Data'!C57)))</f>
        <v/>
      </c>
      <c r="DP63" s="33" t="str">
        <f ca="true">+IF(OFFSET('Hygiene Data'!$C$13,0,10*ROW('Hygiene Data'!C57))="","",OFFSET('Hygiene Data'!$C$13,0,10*ROW('Hygiene Data'!C57)))</f>
        <v/>
      </c>
      <c r="DQ63" s="33" t="str">
        <f ca="true">+IF(OFFSET('Hygiene Data'!$C$14,0,10*ROW('Hygiene Data'!C57))="","",OFFSET('Hygiene Data'!$C$14,0,10*ROW('Hygiene Data'!C57)))</f>
        <v/>
      </c>
      <c r="DR63" s="33" t="str">
        <f ca="true">+IF(OFFSET('Hygiene Data'!$D$12,0,10*ROW('Hygiene Data'!D57))="","",OFFSET('Hygiene Data'!$D$12,0,10*ROW('Hygiene Data'!D57)))</f>
        <v/>
      </c>
      <c r="DS63" s="33" t="str">
        <f ca="true">+IF(OFFSET('Hygiene Data'!$D$13,0,10*ROW('Hygiene Data'!D57))="","",OFFSET('Hygiene Data'!$D$13,0,10*ROW('Hygiene Data'!D57)))</f>
        <v/>
      </c>
      <c r="DT63" s="33" t="str">
        <f ca="true">+IF(OFFSET('Hygiene Data'!$D$14,0,10*ROW('Hygiene Data'!D57))="","",OFFSET('Hygiene Data'!$D$14,0,10*ROW('Hygiene Data'!D57)))</f>
        <v/>
      </c>
      <c r="DU63" s="33" t="str">
        <f ca="true">+IF(OFFSET('Hygiene Data'!$E$12,0,10*ROW('Hygiene Data'!E57))="","",OFFSET('Hygiene Data'!$E$12,0,10*ROW('Hygiene Data'!E57)))</f>
        <v/>
      </c>
      <c r="DV63" s="33" t="str">
        <f ca="true">+IF(OFFSET('Hygiene Data'!$E$13,0,10*ROW('Hygiene Data'!E57))="","",OFFSET('Hygiene Data'!$E$13,0,10*ROW('Hygiene Data'!E57)))</f>
        <v/>
      </c>
      <c r="DW63" s="33" t="str">
        <f ca="true">+IF(OFFSET('Hygiene Data'!$E$14,0,10*ROW('Hygiene Data'!E57))="","",OFFSET('Hygiene Data'!$E$14,0,10*ROW('Hygiene Data'!E57)))</f>
        <v/>
      </c>
      <c r="DX63" s="33" t="str">
        <f ca="true">+IF(OFFSET('Hygiene Data'!$F$12,0,10*ROW('Hygiene Data'!F57))="","",OFFSET('Hygiene Data'!$F$12,0,10*ROW('Hygiene Data'!F57)))</f>
        <v/>
      </c>
      <c r="DY63" s="33" t="str">
        <f ca="true">+IF(OFFSET('Hygiene Data'!$F$13,0,10*ROW('Hygiene Data'!F57))="","",OFFSET('Hygiene Data'!$F$13,0,10*ROW('Hygiene Data'!F57)))</f>
        <v/>
      </c>
      <c r="DZ63" s="33" t="str">
        <f ca="true">+IF(OFFSET('Hygiene Data'!$F$14,0,10*ROW('Hygiene Data'!F57))="","",OFFSET('Hygiene Data'!$F$14,0,10*ROW('Hygiene Data'!F57)))</f>
        <v/>
      </c>
      <c r="EA63" s="33" t="str">
        <f ca="true">+IF(OFFSET('Hygiene Data'!$G$12,0,10*ROW('Hygiene Data'!G57))="","",OFFSET('Hygiene Data'!$G$12,0,10*ROW('Hygiene Data'!G57)))</f>
        <v/>
      </c>
      <c r="EB63" s="33" t="str">
        <f ca="true">+IF(OFFSET('Hygiene Data'!$G$13,0,10*ROW('Hygiene Data'!G57))="","",OFFSET('Hygiene Data'!$G$13,0,10*ROW('Hygiene Data'!G57)))</f>
        <v/>
      </c>
      <c r="EC63" s="33" t="str">
        <f ca="true">+IF(OFFSET('Hygiene Data'!$G$14,0,10*ROW('Hygiene Data'!G57))="","",OFFSET('Hygiene Data'!$G$14,0,10*ROW('Hygiene Data'!G57)))</f>
        <v/>
      </c>
      <c r="ED63" s="33" t="str">
        <f ca="true">+IF(OFFSET('Hygiene Data'!$H$12,0,10*ROW('Hygiene Data'!H57))="","",OFFSET('Hygiene Data'!$H$12,0,10*ROW('Hygiene Data'!H57)))</f>
        <v/>
      </c>
      <c r="EE63" s="33" t="str">
        <f ca="true">+IF(OFFSET('Hygiene Data'!$H$13,0,10*ROW('Hygiene Data'!H57))="","",OFFSET('Hygiene Data'!$H$13,0,10*ROW('Hygiene Data'!H57)))</f>
        <v/>
      </c>
      <c r="EF63" s="33" t="str">
        <f ca="true">+IF(OFFSET('Hygiene Data'!$H$14,0,10*ROW('Hygiene Data'!H57))="","",OFFSET('Hygiene Data'!$H$14,0,10*ROW('Hygiene Data'!H57)))</f>
        <v/>
      </c>
    </row>
    <row r="64" x14ac:dyDescent="0.2">
      <c r="A64" s="56" t="str">
        <f ca="true">+IF(OFFSET('Water Data'!$B$1,0,10*ROW('Water Data'!B61))="","",OFFSET('Water Data'!$B$1,0,10*ROW('Water Data'!B61)))</f>
        <v/>
      </c>
      <c r="B64" s="56" t="str">
        <f ca="true">+IF(OFFSET('Water Data'!$A$3,0,10*ROW('Water Data'!A61))="","",OFFSET('Water Data'!$A$3,0,10*ROW('Water Data'!A61)))</f>
        <v/>
      </c>
      <c r="C64" s="56" t="str">
        <f ca="true">+IF(OFFSET('Water Data'!$C$3,0,10*ROW('Water Data'!C61))="","",OFFSET('Water Data'!$C$3,0,10*ROW('Water Data'!C61)))</f>
        <v/>
      </c>
      <c r="D64" s="244"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4"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4"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4"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4"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4"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4"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4"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4"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4"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4"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4"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4"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4"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4"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4"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4"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4"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5"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5"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5"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5"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5"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5"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5"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5"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5"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5"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5"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5"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5"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5"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5"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5"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5"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5"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5"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5"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5"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5"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5"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5"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5"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5"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5"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5"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5"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5"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6"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6"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6"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6"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6"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6"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6"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6"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6"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6"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6"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6"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6"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6"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6"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6"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6"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6"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3" t="str">
        <f ca="true">+IF(OFFSET('Water Data'!$C$28,0,10*ROW('Water Data'!C58))="","",OFFSET('Water Data'!$C$28,0,10*ROW('Water Data'!C58)))</f>
        <v/>
      </c>
      <c r="BT64" s="33" t="str">
        <f ca="true">+IF(OFFSET('Water Data'!$C$29,0,10*ROW('Water Data'!C58))="","",OFFSET('Water Data'!$C$29,0,10*ROW('Water Data'!C58)))</f>
        <v/>
      </c>
      <c r="BU64" s="33" t="str">
        <f ca="true">+IF(OFFSET('Water Data'!$C$30,0,10*ROW('Water Data'!C58))="","",OFFSET('Water Data'!$C$30,0,10*ROW('Water Data'!C58)))</f>
        <v/>
      </c>
      <c r="BV64" s="33" t="str">
        <f ca="true">+IF(OFFSET('Water Data'!$D$28,0,10*ROW('Water Data'!D58))="","",OFFSET('Water Data'!$D$28,0,10*ROW('Water Data'!D58)))</f>
        <v/>
      </c>
      <c r="BW64" s="33" t="str">
        <f ca="true">+IF(OFFSET('Water Data'!$D$29,0,10*ROW('Water Data'!D58))="","",OFFSET('Water Data'!$D$29,0,10*ROW('Water Data'!D58)))</f>
        <v/>
      </c>
      <c r="BX64" s="33" t="str">
        <f ca="true">+IF(OFFSET('Water Data'!$D$30,0,10*ROW('Water Data'!D58))="","",OFFSET('Water Data'!$D$30,0,10*ROW('Water Data'!D58)))</f>
        <v/>
      </c>
      <c r="BY64" s="33" t="str">
        <f ca="true">+IF(OFFSET('Water Data'!$E$28,0,10*ROW('Water Data'!E58))="","",OFFSET('Water Data'!$E$28,0,10*ROW('Water Data'!E58)))</f>
        <v/>
      </c>
      <c r="BZ64" s="33" t="str">
        <f ca="true">+IF(OFFSET('Water Data'!$E$29,0,10*ROW('Water Data'!E58))="","",OFFSET('Water Data'!$E$29,0,10*ROW('Water Data'!E58)))</f>
        <v/>
      </c>
      <c r="CA64" s="33" t="str">
        <f ca="true">+IF(OFFSET('Water Data'!$E$30,0,10*ROW('Water Data'!E58))="","",OFFSET('Water Data'!$E$30,0,10*ROW('Water Data'!E58)))</f>
        <v/>
      </c>
      <c r="CB64" s="33" t="str">
        <f ca="true">+IF(OFFSET('Water Data'!$F$28,0,10*ROW('Water Data'!F58))="","",OFFSET('Water Data'!$F$28,0,10*ROW('Water Data'!F58)))</f>
        <v/>
      </c>
      <c r="CC64" s="33" t="str">
        <f ca="true">+IF(OFFSET('Water Data'!$F$29,0,10*ROW('Water Data'!F58))="","",OFFSET('Water Data'!$F$29,0,10*ROW('Water Data'!F58)))</f>
        <v/>
      </c>
      <c r="CD64" s="33" t="str">
        <f ca="true">+IF(OFFSET('Water Data'!$F$30,0,10*ROW('Water Data'!F58))="","",OFFSET('Water Data'!$F$30,0,10*ROW('Water Data'!F58)))</f>
        <v/>
      </c>
      <c r="CE64" s="33" t="str">
        <f ca="true">+IF(OFFSET('Water Data'!$G$28,0,10*ROW('Water Data'!G58))="","",OFFSET('Water Data'!$G$28,0,10*ROW('Water Data'!G58)))</f>
        <v/>
      </c>
      <c r="CF64" s="33" t="str">
        <f ca="true">+IF(OFFSET('Water Data'!$G$29,0,10*ROW('Water Data'!G58))="","",OFFSET('Water Data'!$G$29,0,10*ROW('Water Data'!G58)))</f>
        <v/>
      </c>
      <c r="CG64" s="33" t="str">
        <f ca="true">+IF(OFFSET('Water Data'!$G$30,0,10*ROW('Water Data'!G58))="","",OFFSET('Water Data'!$G$30,0,10*ROW('Water Data'!G58)))</f>
        <v/>
      </c>
      <c r="CH64" s="33" t="str">
        <f ca="true">+IF(OFFSET('Water Data'!$H$28,0,10*ROW('Water Data'!H58))="","",OFFSET('Water Data'!$H$28,0,10*ROW('Water Data'!H58)))</f>
        <v/>
      </c>
      <c r="CI64" s="33" t="str">
        <f ca="true">+IF(OFFSET('Water Data'!$H$29,0,10*ROW('Water Data'!H58))="","",OFFSET('Water Data'!$H$29,0,10*ROW('Water Data'!H58)))</f>
        <v/>
      </c>
      <c r="CJ64" s="33" t="str">
        <f ca="true">+IF(OFFSET('Water Data'!$H$30,0,10*ROW('Water Data'!H58))="","",OFFSET('Water Data'!$H$30,0,10*ROW('Water Data'!H58)))</f>
        <v/>
      </c>
      <c r="CK64" s="33" t="str">
        <f ca="true">+IF(OFFSET('Sanitation Data'!$C$29,0,10*ROW('Sanitation Data'!C58))="","",OFFSET('Sanitation Data'!$C$29,0,10*ROW('Sanitation Data'!C58)))</f>
        <v/>
      </c>
      <c r="CL64" s="33" t="str">
        <f ca="true">+IF(OFFSET('Sanitation Data'!$C$30,0,10*ROW('Sanitation Data'!C58))="","",OFFSET('Sanitation Data'!$C$30,0,10*ROW('Sanitation Data'!C58)))</f>
        <v/>
      </c>
      <c r="CM64" s="33" t="str">
        <f ca="true">+IF(OFFSET('Sanitation Data'!$C$31,0,10*ROW('Sanitation Data'!C58))="","",OFFSET('Sanitation Data'!$C$31,0,10*ROW('Sanitation Data'!C58)))</f>
        <v/>
      </c>
      <c r="CN64" s="33" t="str">
        <f ca="true">+IF(OFFSET('Sanitation Data'!$C$32,0,10*ROW('Sanitation Data'!C58))="","",OFFSET('Sanitation Data'!$C$32,0,10*ROW('Sanitation Data'!C58)))</f>
        <v/>
      </c>
      <c r="CO64" s="33" t="str">
        <f ca="true">+IF(OFFSET('Sanitation Data'!$C$33,0,10*ROW('Sanitation Data'!C58))="","",OFFSET('Sanitation Data'!$C$33,0,10*ROW('Sanitation Data'!C58)))</f>
        <v/>
      </c>
      <c r="CP64" s="33" t="str">
        <f ca="true">+IF(OFFSET('Sanitation Data'!$D$29,0,10*ROW('Sanitation Data'!D58))="","",OFFSET('Sanitation Data'!$D$29,0,10*ROW('Sanitation Data'!D58)))</f>
        <v/>
      </c>
      <c r="CQ64" s="33" t="str">
        <f ca="true">+IF(OFFSET('Sanitation Data'!$D$30,0,10*ROW('Sanitation Data'!D58))="","",OFFSET('Sanitation Data'!$D$30,0,10*ROW('Sanitation Data'!D58)))</f>
        <v/>
      </c>
      <c r="CR64" s="33" t="str">
        <f ca="true">+IF(OFFSET('Sanitation Data'!$D$31,0,10*ROW('Sanitation Data'!D58))="","",OFFSET('Sanitation Data'!$D$31,0,10*ROW('Sanitation Data'!D58)))</f>
        <v/>
      </c>
      <c r="CS64" s="33" t="str">
        <f ca="true">+IF(OFFSET('Sanitation Data'!$D$32,0,10*ROW('Sanitation Data'!D58))="","",OFFSET('Sanitation Data'!$D$32,0,10*ROW('Sanitation Data'!D58)))</f>
        <v/>
      </c>
      <c r="CT64" s="33" t="str">
        <f ca="true">+IF(OFFSET('Sanitation Data'!$D$33,0,10*ROW('Sanitation Data'!D58))="","",OFFSET('Sanitation Data'!$D$33,0,10*ROW('Sanitation Data'!D58)))</f>
        <v/>
      </c>
      <c r="CU64" s="33" t="str">
        <f ca="true">+IF(OFFSET('Sanitation Data'!$E$29,0,10*ROW('Sanitation Data'!E58))="","",OFFSET('Sanitation Data'!$E$29,0,10*ROW('Sanitation Data'!E58)))</f>
        <v/>
      </c>
      <c r="CV64" s="33" t="str">
        <f ca="true">+IF(OFFSET('Sanitation Data'!$E$30,0,10*ROW('Sanitation Data'!E58))="","",OFFSET('Sanitation Data'!$E$30,0,10*ROW('Sanitation Data'!E58)))</f>
        <v/>
      </c>
      <c r="CW64" s="33" t="str">
        <f ca="true">+IF(OFFSET('Sanitation Data'!$E$31,0,10*ROW('Sanitation Data'!E58))="","",OFFSET('Sanitation Data'!$E$31,0,10*ROW('Sanitation Data'!E58)))</f>
        <v/>
      </c>
      <c r="CX64" s="33" t="str">
        <f ca="true">+IF(OFFSET('Sanitation Data'!$E$32,0,10*ROW('Sanitation Data'!E58))="","",OFFSET('Sanitation Data'!$E$32,0,10*ROW('Sanitation Data'!E58)))</f>
        <v/>
      </c>
      <c r="CY64" s="33" t="str">
        <f ca="true">+IF(OFFSET('Sanitation Data'!$E$33,0,10*ROW('Sanitation Data'!E58))="","",OFFSET('Sanitation Data'!$E$33,0,10*ROW('Sanitation Data'!E58)))</f>
        <v/>
      </c>
      <c r="CZ64" s="33" t="str">
        <f ca="true">+IF(OFFSET('Sanitation Data'!$F$29,0,10*ROW('Sanitation Data'!F58))="","",OFFSET('Sanitation Data'!$F$29,0,10*ROW('Sanitation Data'!F58)))</f>
        <v/>
      </c>
      <c r="DA64" s="33" t="str">
        <f ca="true">+IF(OFFSET('Sanitation Data'!$F$30,0,10*ROW('Sanitation Data'!F58))="","",OFFSET('Sanitation Data'!$F$30,0,10*ROW('Sanitation Data'!F58)))</f>
        <v/>
      </c>
      <c r="DB64" s="33" t="str">
        <f ca="true">+IF(OFFSET('Sanitation Data'!$F$31,0,10*ROW('Sanitation Data'!F58))="","",OFFSET('Sanitation Data'!$F$31,0,10*ROW('Sanitation Data'!F58)))</f>
        <v/>
      </c>
      <c r="DC64" s="33" t="str">
        <f ca="true">+IF(OFFSET('Sanitation Data'!$F$32,0,10*ROW('Sanitation Data'!F58))="","",OFFSET('Sanitation Data'!$F$32,0,10*ROW('Sanitation Data'!F58)))</f>
        <v/>
      </c>
      <c r="DD64" s="33" t="str">
        <f ca="true">+IF(OFFSET('Sanitation Data'!$F$33,0,10*ROW('Sanitation Data'!F58))="","",OFFSET('Sanitation Data'!$F$33,0,10*ROW('Sanitation Data'!F58)))</f>
        <v/>
      </c>
      <c r="DE64" s="33" t="str">
        <f ca="true">+IF(OFFSET('Sanitation Data'!$G$29,0,10*ROW('Sanitation Data'!G58))="","",OFFSET('Sanitation Data'!$G$29,0,10*ROW('Sanitation Data'!G58)))</f>
        <v/>
      </c>
      <c r="DF64" s="33" t="str">
        <f ca="true">+IF(OFFSET('Sanitation Data'!$G$30,0,10*ROW('Sanitation Data'!G58))="","",OFFSET('Sanitation Data'!$G$30,0,10*ROW('Sanitation Data'!G58)))</f>
        <v/>
      </c>
      <c r="DG64" s="33" t="str">
        <f ca="true">+IF(OFFSET('Sanitation Data'!$G$31,0,10*ROW('Sanitation Data'!G58))="","",OFFSET('Sanitation Data'!$G$31,0,10*ROW('Sanitation Data'!G58)))</f>
        <v/>
      </c>
      <c r="DH64" s="33" t="str">
        <f ca="true">+IF(OFFSET('Sanitation Data'!$G$32,0,10*ROW('Sanitation Data'!G58))="","",OFFSET('Sanitation Data'!$G$32,0,10*ROW('Sanitation Data'!G58)))</f>
        <v/>
      </c>
      <c r="DI64" s="33" t="str">
        <f ca="true">+IF(OFFSET('Sanitation Data'!$G$33,0,10*ROW('Sanitation Data'!G58))="","",OFFSET('Sanitation Data'!$G$33,0,10*ROW('Sanitation Data'!G58)))</f>
        <v/>
      </c>
      <c r="DJ64" s="33" t="str">
        <f ca="true">+IF(OFFSET('Sanitation Data'!$H$29,0,10*ROW('Sanitation Data'!H58))="","",OFFSET('Sanitation Data'!$H$29,0,10*ROW('Sanitation Data'!H58)))</f>
        <v/>
      </c>
      <c r="DK64" s="33" t="str">
        <f ca="true">+IF(OFFSET('Sanitation Data'!$H$30,0,10*ROW('Sanitation Data'!H58))="","",OFFSET('Sanitation Data'!$H$30,0,10*ROW('Sanitation Data'!H58)))</f>
        <v/>
      </c>
      <c r="DL64" s="33" t="str">
        <f ca="true">+IF(OFFSET('Sanitation Data'!$H$31,0,10*ROW('Sanitation Data'!H58))="","",OFFSET('Sanitation Data'!$H$31,0,10*ROW('Sanitation Data'!H58)))</f>
        <v/>
      </c>
      <c r="DM64" s="33" t="str">
        <f ca="true">+IF(OFFSET('Sanitation Data'!$H$32,0,10*ROW('Sanitation Data'!H58))="","",OFFSET('Sanitation Data'!$H$32,0,10*ROW('Sanitation Data'!H58)))</f>
        <v/>
      </c>
      <c r="DN64" s="33" t="str">
        <f ca="true">+IF(OFFSET('Sanitation Data'!$H$33,0,10*ROW('Sanitation Data'!H58))="","",OFFSET('Sanitation Data'!$H$33,0,10*ROW('Sanitation Data'!H58)))</f>
        <v/>
      </c>
      <c r="DO64" s="33" t="str">
        <f ca="true">+IF(OFFSET('Hygiene Data'!$C$12,0,10*ROW('Hygiene Data'!C58))="","",OFFSET('Hygiene Data'!$C$12,0,10*ROW('Hygiene Data'!C58)))</f>
        <v/>
      </c>
      <c r="DP64" s="33" t="str">
        <f ca="true">+IF(OFFSET('Hygiene Data'!$C$13,0,10*ROW('Hygiene Data'!C58))="","",OFFSET('Hygiene Data'!$C$13,0,10*ROW('Hygiene Data'!C58)))</f>
        <v/>
      </c>
      <c r="DQ64" s="33" t="str">
        <f ca="true">+IF(OFFSET('Hygiene Data'!$C$14,0,10*ROW('Hygiene Data'!C58))="","",OFFSET('Hygiene Data'!$C$14,0,10*ROW('Hygiene Data'!C58)))</f>
        <v/>
      </c>
      <c r="DR64" s="33" t="str">
        <f ca="true">+IF(OFFSET('Hygiene Data'!$D$12,0,10*ROW('Hygiene Data'!D58))="","",OFFSET('Hygiene Data'!$D$12,0,10*ROW('Hygiene Data'!D58)))</f>
        <v/>
      </c>
      <c r="DS64" s="33" t="str">
        <f ca="true">+IF(OFFSET('Hygiene Data'!$D$13,0,10*ROW('Hygiene Data'!D58))="","",OFFSET('Hygiene Data'!$D$13,0,10*ROW('Hygiene Data'!D58)))</f>
        <v/>
      </c>
      <c r="DT64" s="33" t="str">
        <f ca="true">+IF(OFFSET('Hygiene Data'!$D$14,0,10*ROW('Hygiene Data'!D58))="","",OFFSET('Hygiene Data'!$D$14,0,10*ROW('Hygiene Data'!D58)))</f>
        <v/>
      </c>
      <c r="DU64" s="33" t="str">
        <f ca="true">+IF(OFFSET('Hygiene Data'!$E$12,0,10*ROW('Hygiene Data'!E58))="","",OFFSET('Hygiene Data'!$E$12,0,10*ROW('Hygiene Data'!E58)))</f>
        <v/>
      </c>
      <c r="DV64" s="33" t="str">
        <f ca="true">+IF(OFFSET('Hygiene Data'!$E$13,0,10*ROW('Hygiene Data'!E58))="","",OFFSET('Hygiene Data'!$E$13,0,10*ROW('Hygiene Data'!E58)))</f>
        <v/>
      </c>
      <c r="DW64" s="33" t="str">
        <f ca="true">+IF(OFFSET('Hygiene Data'!$E$14,0,10*ROW('Hygiene Data'!E58))="","",OFFSET('Hygiene Data'!$E$14,0,10*ROW('Hygiene Data'!E58)))</f>
        <v/>
      </c>
      <c r="DX64" s="33" t="str">
        <f ca="true">+IF(OFFSET('Hygiene Data'!$F$12,0,10*ROW('Hygiene Data'!F58))="","",OFFSET('Hygiene Data'!$F$12,0,10*ROW('Hygiene Data'!F58)))</f>
        <v/>
      </c>
      <c r="DY64" s="33" t="str">
        <f ca="true">+IF(OFFSET('Hygiene Data'!$F$13,0,10*ROW('Hygiene Data'!F58))="","",OFFSET('Hygiene Data'!$F$13,0,10*ROW('Hygiene Data'!F58)))</f>
        <v/>
      </c>
      <c r="DZ64" s="33" t="str">
        <f ca="true">+IF(OFFSET('Hygiene Data'!$F$14,0,10*ROW('Hygiene Data'!F58))="","",OFFSET('Hygiene Data'!$F$14,0,10*ROW('Hygiene Data'!F58)))</f>
        <v/>
      </c>
      <c r="EA64" s="33" t="str">
        <f ca="true">+IF(OFFSET('Hygiene Data'!$G$12,0,10*ROW('Hygiene Data'!G58))="","",OFFSET('Hygiene Data'!$G$12,0,10*ROW('Hygiene Data'!G58)))</f>
        <v/>
      </c>
      <c r="EB64" s="33" t="str">
        <f ca="true">+IF(OFFSET('Hygiene Data'!$G$13,0,10*ROW('Hygiene Data'!G58))="","",OFFSET('Hygiene Data'!$G$13,0,10*ROW('Hygiene Data'!G58)))</f>
        <v/>
      </c>
      <c r="EC64" s="33" t="str">
        <f ca="true">+IF(OFFSET('Hygiene Data'!$G$14,0,10*ROW('Hygiene Data'!G58))="","",OFFSET('Hygiene Data'!$G$14,0,10*ROW('Hygiene Data'!G58)))</f>
        <v/>
      </c>
      <c r="ED64" s="33" t="str">
        <f ca="true">+IF(OFFSET('Hygiene Data'!$H$12,0,10*ROW('Hygiene Data'!H58))="","",OFFSET('Hygiene Data'!$H$12,0,10*ROW('Hygiene Data'!H58)))</f>
        <v/>
      </c>
      <c r="EE64" s="33" t="str">
        <f ca="true">+IF(OFFSET('Hygiene Data'!$H$13,0,10*ROW('Hygiene Data'!H58))="","",OFFSET('Hygiene Data'!$H$13,0,10*ROW('Hygiene Data'!H58)))</f>
        <v/>
      </c>
      <c r="EF64" s="33" t="str">
        <f ca="true">+IF(OFFSET('Hygiene Data'!$H$14,0,10*ROW('Hygiene Data'!H58))="","",OFFSET('Hygiene Data'!$H$14,0,10*ROW('Hygiene Data'!H58)))</f>
        <v/>
      </c>
    </row>
    <row r="65" x14ac:dyDescent="0.2">
      <c r="A65" s="56" t="str">
        <f ca="true">+IF(OFFSET('Water Data'!$B$1,0,10*ROW('Water Data'!B62))="","",OFFSET('Water Data'!$B$1,0,10*ROW('Water Data'!B62)))</f>
        <v/>
      </c>
      <c r="B65" s="56" t="str">
        <f ca="true">+IF(OFFSET('Water Data'!$A$3,0,10*ROW('Water Data'!A62))="","",OFFSET('Water Data'!$A$3,0,10*ROW('Water Data'!A62)))</f>
        <v/>
      </c>
      <c r="C65" s="56" t="str">
        <f ca="true">+IF(OFFSET('Water Data'!$C$3,0,10*ROW('Water Data'!C62))="","",OFFSET('Water Data'!$C$3,0,10*ROW('Water Data'!C62)))</f>
        <v/>
      </c>
      <c r="D65" s="244"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4"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4"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4"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4"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4"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4"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4"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4"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4"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4"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4"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4"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4"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4"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4"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4"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4"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5"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5"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5"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5"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5"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5"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5"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5"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5"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5"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5"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5"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5"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5"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5"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5"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5"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5"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5"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5"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5"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5"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5"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5"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5"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5"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5"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5"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5"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5"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6"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6"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6"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6"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6"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6"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6"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6"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6"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6"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6"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6"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6"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6"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6"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6"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6"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6"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3" t="str">
        <f ca="true">+IF(OFFSET('Water Data'!$C$28,0,10*ROW('Water Data'!C59))="","",OFFSET('Water Data'!$C$28,0,10*ROW('Water Data'!C59)))</f>
        <v/>
      </c>
      <c r="BT65" s="33" t="str">
        <f ca="true">+IF(OFFSET('Water Data'!$C$29,0,10*ROW('Water Data'!C59))="","",OFFSET('Water Data'!$C$29,0,10*ROW('Water Data'!C59)))</f>
        <v/>
      </c>
      <c r="BU65" s="33" t="str">
        <f ca="true">+IF(OFFSET('Water Data'!$C$30,0,10*ROW('Water Data'!C59))="","",OFFSET('Water Data'!$C$30,0,10*ROW('Water Data'!C59)))</f>
        <v/>
      </c>
      <c r="BV65" s="33" t="str">
        <f ca="true">+IF(OFFSET('Water Data'!$D$28,0,10*ROW('Water Data'!D59))="","",OFFSET('Water Data'!$D$28,0,10*ROW('Water Data'!D59)))</f>
        <v/>
      </c>
      <c r="BW65" s="33" t="str">
        <f ca="true">+IF(OFFSET('Water Data'!$D$29,0,10*ROW('Water Data'!D59))="","",OFFSET('Water Data'!$D$29,0,10*ROW('Water Data'!D59)))</f>
        <v/>
      </c>
      <c r="BX65" s="33" t="str">
        <f ca="true">+IF(OFFSET('Water Data'!$D$30,0,10*ROW('Water Data'!D59))="","",OFFSET('Water Data'!$D$30,0,10*ROW('Water Data'!D59)))</f>
        <v/>
      </c>
      <c r="BY65" s="33" t="str">
        <f ca="true">+IF(OFFSET('Water Data'!$E$28,0,10*ROW('Water Data'!E59))="","",OFFSET('Water Data'!$E$28,0,10*ROW('Water Data'!E59)))</f>
        <v/>
      </c>
      <c r="BZ65" s="33" t="str">
        <f ca="true">+IF(OFFSET('Water Data'!$E$29,0,10*ROW('Water Data'!E59))="","",OFFSET('Water Data'!$E$29,0,10*ROW('Water Data'!E59)))</f>
        <v/>
      </c>
      <c r="CA65" s="33" t="str">
        <f ca="true">+IF(OFFSET('Water Data'!$E$30,0,10*ROW('Water Data'!E59))="","",OFFSET('Water Data'!$E$30,0,10*ROW('Water Data'!E59)))</f>
        <v/>
      </c>
      <c r="CB65" s="33" t="str">
        <f ca="true">+IF(OFFSET('Water Data'!$F$28,0,10*ROW('Water Data'!F59))="","",OFFSET('Water Data'!$F$28,0,10*ROW('Water Data'!F59)))</f>
        <v/>
      </c>
      <c r="CC65" s="33" t="str">
        <f ca="true">+IF(OFFSET('Water Data'!$F$29,0,10*ROW('Water Data'!F59))="","",OFFSET('Water Data'!$F$29,0,10*ROW('Water Data'!F59)))</f>
        <v/>
      </c>
      <c r="CD65" s="33" t="str">
        <f ca="true">+IF(OFFSET('Water Data'!$F$30,0,10*ROW('Water Data'!F59))="","",OFFSET('Water Data'!$F$30,0,10*ROW('Water Data'!F59)))</f>
        <v/>
      </c>
      <c r="CE65" s="33" t="str">
        <f ca="true">+IF(OFFSET('Water Data'!$G$28,0,10*ROW('Water Data'!G59))="","",OFFSET('Water Data'!$G$28,0,10*ROW('Water Data'!G59)))</f>
        <v/>
      </c>
      <c r="CF65" s="33" t="str">
        <f ca="true">+IF(OFFSET('Water Data'!$G$29,0,10*ROW('Water Data'!G59))="","",OFFSET('Water Data'!$G$29,0,10*ROW('Water Data'!G59)))</f>
        <v/>
      </c>
      <c r="CG65" s="33" t="str">
        <f ca="true">+IF(OFFSET('Water Data'!$G$30,0,10*ROW('Water Data'!G59))="","",OFFSET('Water Data'!$G$30,0,10*ROW('Water Data'!G59)))</f>
        <v/>
      </c>
      <c r="CH65" s="33" t="str">
        <f ca="true">+IF(OFFSET('Water Data'!$H$28,0,10*ROW('Water Data'!H59))="","",OFFSET('Water Data'!$H$28,0,10*ROW('Water Data'!H59)))</f>
        <v/>
      </c>
      <c r="CI65" s="33" t="str">
        <f ca="true">+IF(OFFSET('Water Data'!$H$29,0,10*ROW('Water Data'!H59))="","",OFFSET('Water Data'!$H$29,0,10*ROW('Water Data'!H59)))</f>
        <v/>
      </c>
      <c r="CJ65" s="33" t="str">
        <f ca="true">+IF(OFFSET('Water Data'!$H$30,0,10*ROW('Water Data'!H59))="","",OFFSET('Water Data'!$H$30,0,10*ROW('Water Data'!H59)))</f>
        <v/>
      </c>
      <c r="CK65" s="33" t="str">
        <f ca="true">+IF(OFFSET('Sanitation Data'!$C$29,0,10*ROW('Sanitation Data'!C59))="","",OFFSET('Sanitation Data'!$C$29,0,10*ROW('Sanitation Data'!C59)))</f>
        <v/>
      </c>
      <c r="CL65" s="33" t="str">
        <f ca="true">+IF(OFFSET('Sanitation Data'!$C$30,0,10*ROW('Sanitation Data'!C59))="","",OFFSET('Sanitation Data'!$C$30,0,10*ROW('Sanitation Data'!C59)))</f>
        <v/>
      </c>
      <c r="CM65" s="33" t="str">
        <f ca="true">+IF(OFFSET('Sanitation Data'!$C$31,0,10*ROW('Sanitation Data'!C59))="","",OFFSET('Sanitation Data'!$C$31,0,10*ROW('Sanitation Data'!C59)))</f>
        <v/>
      </c>
      <c r="CN65" s="33" t="str">
        <f ca="true">+IF(OFFSET('Sanitation Data'!$C$32,0,10*ROW('Sanitation Data'!C59))="","",OFFSET('Sanitation Data'!$C$32,0,10*ROW('Sanitation Data'!C59)))</f>
        <v/>
      </c>
      <c r="CO65" s="33" t="str">
        <f ca="true">+IF(OFFSET('Sanitation Data'!$C$33,0,10*ROW('Sanitation Data'!C59))="","",OFFSET('Sanitation Data'!$C$33,0,10*ROW('Sanitation Data'!C59)))</f>
        <v/>
      </c>
      <c r="CP65" s="33" t="str">
        <f ca="true">+IF(OFFSET('Sanitation Data'!$D$29,0,10*ROW('Sanitation Data'!D59))="","",OFFSET('Sanitation Data'!$D$29,0,10*ROW('Sanitation Data'!D59)))</f>
        <v/>
      </c>
      <c r="CQ65" s="33" t="str">
        <f ca="true">+IF(OFFSET('Sanitation Data'!$D$30,0,10*ROW('Sanitation Data'!D59))="","",OFFSET('Sanitation Data'!$D$30,0,10*ROW('Sanitation Data'!D59)))</f>
        <v/>
      </c>
      <c r="CR65" s="33" t="str">
        <f ca="true">+IF(OFFSET('Sanitation Data'!$D$31,0,10*ROW('Sanitation Data'!D59))="","",OFFSET('Sanitation Data'!$D$31,0,10*ROW('Sanitation Data'!D59)))</f>
        <v/>
      </c>
      <c r="CS65" s="33" t="str">
        <f ca="true">+IF(OFFSET('Sanitation Data'!$D$32,0,10*ROW('Sanitation Data'!D59))="","",OFFSET('Sanitation Data'!$D$32,0,10*ROW('Sanitation Data'!D59)))</f>
        <v/>
      </c>
      <c r="CT65" s="33" t="str">
        <f ca="true">+IF(OFFSET('Sanitation Data'!$D$33,0,10*ROW('Sanitation Data'!D59))="","",OFFSET('Sanitation Data'!$D$33,0,10*ROW('Sanitation Data'!D59)))</f>
        <v/>
      </c>
      <c r="CU65" s="33" t="str">
        <f ca="true">+IF(OFFSET('Sanitation Data'!$E$29,0,10*ROW('Sanitation Data'!E59))="","",OFFSET('Sanitation Data'!$E$29,0,10*ROW('Sanitation Data'!E59)))</f>
        <v/>
      </c>
      <c r="CV65" s="33" t="str">
        <f ca="true">+IF(OFFSET('Sanitation Data'!$E$30,0,10*ROW('Sanitation Data'!E59))="","",OFFSET('Sanitation Data'!$E$30,0,10*ROW('Sanitation Data'!E59)))</f>
        <v/>
      </c>
      <c r="CW65" s="33" t="str">
        <f ca="true">+IF(OFFSET('Sanitation Data'!$E$31,0,10*ROW('Sanitation Data'!E59))="","",OFFSET('Sanitation Data'!$E$31,0,10*ROW('Sanitation Data'!E59)))</f>
        <v/>
      </c>
      <c r="CX65" s="33" t="str">
        <f ca="true">+IF(OFFSET('Sanitation Data'!$E$32,0,10*ROW('Sanitation Data'!E59))="","",OFFSET('Sanitation Data'!$E$32,0,10*ROW('Sanitation Data'!E59)))</f>
        <v/>
      </c>
      <c r="CY65" s="33" t="str">
        <f ca="true">+IF(OFFSET('Sanitation Data'!$E$33,0,10*ROW('Sanitation Data'!E59))="","",OFFSET('Sanitation Data'!$E$33,0,10*ROW('Sanitation Data'!E59)))</f>
        <v/>
      </c>
      <c r="CZ65" s="33" t="str">
        <f ca="true">+IF(OFFSET('Sanitation Data'!$F$29,0,10*ROW('Sanitation Data'!F59))="","",OFFSET('Sanitation Data'!$F$29,0,10*ROW('Sanitation Data'!F59)))</f>
        <v/>
      </c>
      <c r="DA65" s="33" t="str">
        <f ca="true">+IF(OFFSET('Sanitation Data'!$F$30,0,10*ROW('Sanitation Data'!F59))="","",OFFSET('Sanitation Data'!$F$30,0,10*ROW('Sanitation Data'!F59)))</f>
        <v/>
      </c>
      <c r="DB65" s="33" t="str">
        <f ca="true">+IF(OFFSET('Sanitation Data'!$F$31,0,10*ROW('Sanitation Data'!F59))="","",OFFSET('Sanitation Data'!$F$31,0,10*ROW('Sanitation Data'!F59)))</f>
        <v/>
      </c>
      <c r="DC65" s="33" t="str">
        <f ca="true">+IF(OFFSET('Sanitation Data'!$F$32,0,10*ROW('Sanitation Data'!F59))="","",OFFSET('Sanitation Data'!$F$32,0,10*ROW('Sanitation Data'!F59)))</f>
        <v/>
      </c>
      <c r="DD65" s="33" t="str">
        <f ca="true">+IF(OFFSET('Sanitation Data'!$F$33,0,10*ROW('Sanitation Data'!F59))="","",OFFSET('Sanitation Data'!$F$33,0,10*ROW('Sanitation Data'!F59)))</f>
        <v/>
      </c>
      <c r="DE65" s="33" t="str">
        <f ca="true">+IF(OFFSET('Sanitation Data'!$G$29,0,10*ROW('Sanitation Data'!G59))="","",OFFSET('Sanitation Data'!$G$29,0,10*ROW('Sanitation Data'!G59)))</f>
        <v/>
      </c>
      <c r="DF65" s="33" t="str">
        <f ca="true">+IF(OFFSET('Sanitation Data'!$G$30,0,10*ROW('Sanitation Data'!G59))="","",OFFSET('Sanitation Data'!$G$30,0,10*ROW('Sanitation Data'!G59)))</f>
        <v/>
      </c>
      <c r="DG65" s="33" t="str">
        <f ca="true">+IF(OFFSET('Sanitation Data'!$G$31,0,10*ROW('Sanitation Data'!G59))="","",OFFSET('Sanitation Data'!$G$31,0,10*ROW('Sanitation Data'!G59)))</f>
        <v/>
      </c>
      <c r="DH65" s="33" t="str">
        <f ca="true">+IF(OFFSET('Sanitation Data'!$G$32,0,10*ROW('Sanitation Data'!G59))="","",OFFSET('Sanitation Data'!$G$32,0,10*ROW('Sanitation Data'!G59)))</f>
        <v/>
      </c>
      <c r="DI65" s="33" t="str">
        <f ca="true">+IF(OFFSET('Sanitation Data'!$G$33,0,10*ROW('Sanitation Data'!G59))="","",OFFSET('Sanitation Data'!$G$33,0,10*ROW('Sanitation Data'!G59)))</f>
        <v/>
      </c>
      <c r="DJ65" s="33" t="str">
        <f ca="true">+IF(OFFSET('Sanitation Data'!$H$29,0,10*ROW('Sanitation Data'!H59))="","",OFFSET('Sanitation Data'!$H$29,0,10*ROW('Sanitation Data'!H59)))</f>
        <v/>
      </c>
      <c r="DK65" s="33" t="str">
        <f ca="true">+IF(OFFSET('Sanitation Data'!$H$30,0,10*ROW('Sanitation Data'!H59))="","",OFFSET('Sanitation Data'!$H$30,0,10*ROW('Sanitation Data'!H59)))</f>
        <v/>
      </c>
      <c r="DL65" s="33" t="str">
        <f ca="true">+IF(OFFSET('Sanitation Data'!$H$31,0,10*ROW('Sanitation Data'!H59))="","",OFFSET('Sanitation Data'!$H$31,0,10*ROW('Sanitation Data'!H59)))</f>
        <v/>
      </c>
      <c r="DM65" s="33" t="str">
        <f ca="true">+IF(OFFSET('Sanitation Data'!$H$32,0,10*ROW('Sanitation Data'!H59))="","",OFFSET('Sanitation Data'!$H$32,0,10*ROW('Sanitation Data'!H59)))</f>
        <v/>
      </c>
      <c r="DN65" s="33" t="str">
        <f ca="true">+IF(OFFSET('Sanitation Data'!$H$33,0,10*ROW('Sanitation Data'!H59))="","",OFFSET('Sanitation Data'!$H$33,0,10*ROW('Sanitation Data'!H59)))</f>
        <v/>
      </c>
      <c r="DO65" s="33" t="str">
        <f ca="true">+IF(OFFSET('Hygiene Data'!$C$12,0,10*ROW('Hygiene Data'!C59))="","",OFFSET('Hygiene Data'!$C$12,0,10*ROW('Hygiene Data'!C59)))</f>
        <v/>
      </c>
      <c r="DP65" s="33" t="str">
        <f ca="true">+IF(OFFSET('Hygiene Data'!$C$13,0,10*ROW('Hygiene Data'!C59))="","",OFFSET('Hygiene Data'!$C$13,0,10*ROW('Hygiene Data'!C59)))</f>
        <v/>
      </c>
      <c r="DQ65" s="33" t="str">
        <f ca="true">+IF(OFFSET('Hygiene Data'!$C$14,0,10*ROW('Hygiene Data'!C59))="","",OFFSET('Hygiene Data'!$C$14,0,10*ROW('Hygiene Data'!C59)))</f>
        <v/>
      </c>
      <c r="DR65" s="33" t="str">
        <f ca="true">+IF(OFFSET('Hygiene Data'!$D$12,0,10*ROW('Hygiene Data'!D59))="","",OFFSET('Hygiene Data'!$D$12,0,10*ROW('Hygiene Data'!D59)))</f>
        <v/>
      </c>
      <c r="DS65" s="33" t="str">
        <f ca="true">+IF(OFFSET('Hygiene Data'!$D$13,0,10*ROW('Hygiene Data'!D59))="","",OFFSET('Hygiene Data'!$D$13,0,10*ROW('Hygiene Data'!D59)))</f>
        <v/>
      </c>
      <c r="DT65" s="33" t="str">
        <f ca="true">+IF(OFFSET('Hygiene Data'!$D$14,0,10*ROW('Hygiene Data'!D59))="","",OFFSET('Hygiene Data'!$D$14,0,10*ROW('Hygiene Data'!D59)))</f>
        <v/>
      </c>
      <c r="DU65" s="33" t="str">
        <f ca="true">+IF(OFFSET('Hygiene Data'!$E$12,0,10*ROW('Hygiene Data'!E59))="","",OFFSET('Hygiene Data'!$E$12,0,10*ROW('Hygiene Data'!E59)))</f>
        <v/>
      </c>
      <c r="DV65" s="33" t="str">
        <f ca="true">+IF(OFFSET('Hygiene Data'!$E$13,0,10*ROW('Hygiene Data'!E59))="","",OFFSET('Hygiene Data'!$E$13,0,10*ROW('Hygiene Data'!E59)))</f>
        <v/>
      </c>
      <c r="DW65" s="33" t="str">
        <f ca="true">+IF(OFFSET('Hygiene Data'!$E$14,0,10*ROW('Hygiene Data'!E59))="","",OFFSET('Hygiene Data'!$E$14,0,10*ROW('Hygiene Data'!E59)))</f>
        <v/>
      </c>
      <c r="DX65" s="33" t="str">
        <f ca="true">+IF(OFFSET('Hygiene Data'!$F$12,0,10*ROW('Hygiene Data'!F59))="","",OFFSET('Hygiene Data'!$F$12,0,10*ROW('Hygiene Data'!F59)))</f>
        <v/>
      </c>
      <c r="DY65" s="33" t="str">
        <f ca="true">+IF(OFFSET('Hygiene Data'!$F$13,0,10*ROW('Hygiene Data'!F59))="","",OFFSET('Hygiene Data'!$F$13,0,10*ROW('Hygiene Data'!F59)))</f>
        <v/>
      </c>
      <c r="DZ65" s="33" t="str">
        <f ca="true">+IF(OFFSET('Hygiene Data'!$F$14,0,10*ROW('Hygiene Data'!F59))="","",OFFSET('Hygiene Data'!$F$14,0,10*ROW('Hygiene Data'!F59)))</f>
        <v/>
      </c>
      <c r="EA65" s="33" t="str">
        <f ca="true">+IF(OFFSET('Hygiene Data'!$G$12,0,10*ROW('Hygiene Data'!G59))="","",OFFSET('Hygiene Data'!$G$12,0,10*ROW('Hygiene Data'!G59)))</f>
        <v/>
      </c>
      <c r="EB65" s="33" t="str">
        <f ca="true">+IF(OFFSET('Hygiene Data'!$G$13,0,10*ROW('Hygiene Data'!G59))="","",OFFSET('Hygiene Data'!$G$13,0,10*ROW('Hygiene Data'!G59)))</f>
        <v/>
      </c>
      <c r="EC65" s="33" t="str">
        <f ca="true">+IF(OFFSET('Hygiene Data'!$G$14,0,10*ROW('Hygiene Data'!G59))="","",OFFSET('Hygiene Data'!$G$14,0,10*ROW('Hygiene Data'!G59)))</f>
        <v/>
      </c>
      <c r="ED65" s="33" t="str">
        <f ca="true">+IF(OFFSET('Hygiene Data'!$H$12,0,10*ROW('Hygiene Data'!H59))="","",OFFSET('Hygiene Data'!$H$12,0,10*ROW('Hygiene Data'!H59)))</f>
        <v/>
      </c>
      <c r="EE65" s="33" t="str">
        <f ca="true">+IF(OFFSET('Hygiene Data'!$H$13,0,10*ROW('Hygiene Data'!H59))="","",OFFSET('Hygiene Data'!$H$13,0,10*ROW('Hygiene Data'!H59)))</f>
        <v/>
      </c>
      <c r="EF65" s="33" t="str">
        <f ca="true">+IF(OFFSET('Hygiene Data'!$H$14,0,10*ROW('Hygiene Data'!H59))="","",OFFSET('Hygiene Data'!$H$14,0,10*ROW('Hygiene Data'!H59)))</f>
        <v/>
      </c>
    </row>
    <row r="66" x14ac:dyDescent="0.2">
      <c r="A66" s="56" t="str">
        <f ca="true">+IF(OFFSET('Water Data'!$B$1,0,10*ROW('Water Data'!B63))="","",OFFSET('Water Data'!$B$1,0,10*ROW('Water Data'!B63)))</f>
        <v/>
      </c>
      <c r="B66" s="56" t="str">
        <f ca="true">+IF(OFFSET('Water Data'!$A$3,0,10*ROW('Water Data'!A63))="","",OFFSET('Water Data'!$A$3,0,10*ROW('Water Data'!A63)))</f>
        <v/>
      </c>
      <c r="C66" s="56" t="str">
        <f ca="true">+IF(OFFSET('Water Data'!$C$3,0,10*ROW('Water Data'!C63))="","",OFFSET('Water Data'!$C$3,0,10*ROW('Water Data'!C63)))</f>
        <v/>
      </c>
      <c r="D66" s="244"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4"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4"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4"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4"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4"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4"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4"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4"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4"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4"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4"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4"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4"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4"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4"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4"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4"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5"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5"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5"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5"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5"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5"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5"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5"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5"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5"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5"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5"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5"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5"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5"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5"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5"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5"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5"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5"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5"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5"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5"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5"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5"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5"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5"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5"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5"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5"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6"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6"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6"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6"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6"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6"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6"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6"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6"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6"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6"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6"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6"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6"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6"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6"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6"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6"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3" t="str">
        <f ca="true">+IF(OFFSET('Water Data'!$C$28,0,10*ROW('Water Data'!C60))="","",OFFSET('Water Data'!$C$28,0,10*ROW('Water Data'!C60)))</f>
        <v/>
      </c>
      <c r="BT66" s="33" t="str">
        <f ca="true">+IF(OFFSET('Water Data'!$C$29,0,10*ROW('Water Data'!C60))="","",OFFSET('Water Data'!$C$29,0,10*ROW('Water Data'!C60)))</f>
        <v/>
      </c>
      <c r="BU66" s="33" t="str">
        <f ca="true">+IF(OFFSET('Water Data'!$C$30,0,10*ROW('Water Data'!C60))="","",OFFSET('Water Data'!$C$30,0,10*ROW('Water Data'!C60)))</f>
        <v/>
      </c>
      <c r="BV66" s="33" t="str">
        <f ca="true">+IF(OFFSET('Water Data'!$D$28,0,10*ROW('Water Data'!D60))="","",OFFSET('Water Data'!$D$28,0,10*ROW('Water Data'!D60)))</f>
        <v/>
      </c>
      <c r="BW66" s="33" t="str">
        <f ca="true">+IF(OFFSET('Water Data'!$D$29,0,10*ROW('Water Data'!D60))="","",OFFSET('Water Data'!$D$29,0,10*ROW('Water Data'!D60)))</f>
        <v/>
      </c>
      <c r="BX66" s="33" t="str">
        <f ca="true">+IF(OFFSET('Water Data'!$D$30,0,10*ROW('Water Data'!D60))="","",OFFSET('Water Data'!$D$30,0,10*ROW('Water Data'!D60)))</f>
        <v/>
      </c>
      <c r="BY66" s="33" t="str">
        <f ca="true">+IF(OFFSET('Water Data'!$E$28,0,10*ROW('Water Data'!E60))="","",OFFSET('Water Data'!$E$28,0,10*ROW('Water Data'!E60)))</f>
        <v/>
      </c>
      <c r="BZ66" s="33" t="str">
        <f ca="true">+IF(OFFSET('Water Data'!$E$29,0,10*ROW('Water Data'!E60))="","",OFFSET('Water Data'!$E$29,0,10*ROW('Water Data'!E60)))</f>
        <v/>
      </c>
      <c r="CA66" s="33" t="str">
        <f ca="true">+IF(OFFSET('Water Data'!$E$30,0,10*ROW('Water Data'!E60))="","",OFFSET('Water Data'!$E$30,0,10*ROW('Water Data'!E60)))</f>
        <v/>
      </c>
      <c r="CB66" s="33" t="str">
        <f ca="true">+IF(OFFSET('Water Data'!$F$28,0,10*ROW('Water Data'!F60))="","",OFFSET('Water Data'!$F$28,0,10*ROW('Water Data'!F60)))</f>
        <v/>
      </c>
      <c r="CC66" s="33" t="str">
        <f ca="true">+IF(OFFSET('Water Data'!$F$29,0,10*ROW('Water Data'!F60))="","",OFFSET('Water Data'!$F$29,0,10*ROW('Water Data'!F60)))</f>
        <v/>
      </c>
      <c r="CD66" s="33" t="str">
        <f ca="true">+IF(OFFSET('Water Data'!$F$30,0,10*ROW('Water Data'!F60))="","",OFFSET('Water Data'!$F$30,0,10*ROW('Water Data'!F60)))</f>
        <v/>
      </c>
      <c r="CE66" s="33" t="str">
        <f ca="true">+IF(OFFSET('Water Data'!$G$28,0,10*ROW('Water Data'!G60))="","",OFFSET('Water Data'!$G$28,0,10*ROW('Water Data'!G60)))</f>
        <v/>
      </c>
      <c r="CF66" s="33" t="str">
        <f ca="true">+IF(OFFSET('Water Data'!$G$29,0,10*ROW('Water Data'!G60))="","",OFFSET('Water Data'!$G$29,0,10*ROW('Water Data'!G60)))</f>
        <v/>
      </c>
      <c r="CG66" s="33" t="str">
        <f ca="true">+IF(OFFSET('Water Data'!$G$30,0,10*ROW('Water Data'!G60))="","",OFFSET('Water Data'!$G$30,0,10*ROW('Water Data'!G60)))</f>
        <v/>
      </c>
      <c r="CH66" s="33" t="str">
        <f ca="true">+IF(OFFSET('Water Data'!$H$28,0,10*ROW('Water Data'!H60))="","",OFFSET('Water Data'!$H$28,0,10*ROW('Water Data'!H60)))</f>
        <v/>
      </c>
      <c r="CI66" s="33" t="str">
        <f ca="true">+IF(OFFSET('Water Data'!$H$29,0,10*ROW('Water Data'!H60))="","",OFFSET('Water Data'!$H$29,0,10*ROW('Water Data'!H60)))</f>
        <v/>
      </c>
      <c r="CJ66" s="33" t="str">
        <f ca="true">+IF(OFFSET('Water Data'!$H$30,0,10*ROW('Water Data'!H60))="","",OFFSET('Water Data'!$H$30,0,10*ROW('Water Data'!H60)))</f>
        <v/>
      </c>
      <c r="CK66" s="33" t="str">
        <f ca="true">+IF(OFFSET('Sanitation Data'!$C$29,0,10*ROW('Sanitation Data'!C60))="","",OFFSET('Sanitation Data'!$C$29,0,10*ROW('Sanitation Data'!C60)))</f>
        <v/>
      </c>
      <c r="CL66" s="33" t="str">
        <f ca="true">+IF(OFFSET('Sanitation Data'!$C$30,0,10*ROW('Sanitation Data'!C60))="","",OFFSET('Sanitation Data'!$C$30,0,10*ROW('Sanitation Data'!C60)))</f>
        <v/>
      </c>
      <c r="CM66" s="33" t="str">
        <f ca="true">+IF(OFFSET('Sanitation Data'!$C$31,0,10*ROW('Sanitation Data'!C60))="","",OFFSET('Sanitation Data'!$C$31,0,10*ROW('Sanitation Data'!C60)))</f>
        <v/>
      </c>
      <c r="CN66" s="33" t="str">
        <f ca="true">+IF(OFFSET('Sanitation Data'!$C$32,0,10*ROW('Sanitation Data'!C60))="","",OFFSET('Sanitation Data'!$C$32,0,10*ROW('Sanitation Data'!C60)))</f>
        <v/>
      </c>
      <c r="CO66" s="33" t="str">
        <f ca="true">+IF(OFFSET('Sanitation Data'!$C$33,0,10*ROW('Sanitation Data'!C60))="","",OFFSET('Sanitation Data'!$C$33,0,10*ROW('Sanitation Data'!C60)))</f>
        <v/>
      </c>
      <c r="CP66" s="33" t="str">
        <f ca="true">+IF(OFFSET('Sanitation Data'!$D$29,0,10*ROW('Sanitation Data'!D60))="","",OFFSET('Sanitation Data'!$D$29,0,10*ROW('Sanitation Data'!D60)))</f>
        <v/>
      </c>
      <c r="CQ66" s="33" t="str">
        <f ca="true">+IF(OFFSET('Sanitation Data'!$D$30,0,10*ROW('Sanitation Data'!D60))="","",OFFSET('Sanitation Data'!$D$30,0,10*ROW('Sanitation Data'!D60)))</f>
        <v/>
      </c>
      <c r="CR66" s="33" t="str">
        <f ca="true">+IF(OFFSET('Sanitation Data'!$D$31,0,10*ROW('Sanitation Data'!D60))="","",OFFSET('Sanitation Data'!$D$31,0,10*ROW('Sanitation Data'!D60)))</f>
        <v/>
      </c>
      <c r="CS66" s="33" t="str">
        <f ca="true">+IF(OFFSET('Sanitation Data'!$D$32,0,10*ROW('Sanitation Data'!D60))="","",OFFSET('Sanitation Data'!$D$32,0,10*ROW('Sanitation Data'!D60)))</f>
        <v/>
      </c>
      <c r="CT66" s="33" t="str">
        <f ca="true">+IF(OFFSET('Sanitation Data'!$D$33,0,10*ROW('Sanitation Data'!D60))="","",OFFSET('Sanitation Data'!$D$33,0,10*ROW('Sanitation Data'!D60)))</f>
        <v/>
      </c>
      <c r="CU66" s="33" t="str">
        <f ca="true">+IF(OFFSET('Sanitation Data'!$E$29,0,10*ROW('Sanitation Data'!E60))="","",OFFSET('Sanitation Data'!$E$29,0,10*ROW('Sanitation Data'!E60)))</f>
        <v/>
      </c>
      <c r="CV66" s="33" t="str">
        <f ca="true">+IF(OFFSET('Sanitation Data'!$E$30,0,10*ROW('Sanitation Data'!E60))="","",OFFSET('Sanitation Data'!$E$30,0,10*ROW('Sanitation Data'!E60)))</f>
        <v/>
      </c>
      <c r="CW66" s="33" t="str">
        <f ca="true">+IF(OFFSET('Sanitation Data'!$E$31,0,10*ROW('Sanitation Data'!E60))="","",OFFSET('Sanitation Data'!$E$31,0,10*ROW('Sanitation Data'!E60)))</f>
        <v/>
      </c>
      <c r="CX66" s="33" t="str">
        <f ca="true">+IF(OFFSET('Sanitation Data'!$E$32,0,10*ROW('Sanitation Data'!E60))="","",OFFSET('Sanitation Data'!$E$32,0,10*ROW('Sanitation Data'!E60)))</f>
        <v/>
      </c>
      <c r="CY66" s="33" t="str">
        <f ca="true">+IF(OFFSET('Sanitation Data'!$E$33,0,10*ROW('Sanitation Data'!E60))="","",OFFSET('Sanitation Data'!$E$33,0,10*ROW('Sanitation Data'!E60)))</f>
        <v/>
      </c>
      <c r="CZ66" s="33" t="str">
        <f ca="true">+IF(OFFSET('Sanitation Data'!$F$29,0,10*ROW('Sanitation Data'!F60))="","",OFFSET('Sanitation Data'!$F$29,0,10*ROW('Sanitation Data'!F60)))</f>
        <v/>
      </c>
      <c r="DA66" s="33" t="str">
        <f ca="true">+IF(OFFSET('Sanitation Data'!$F$30,0,10*ROW('Sanitation Data'!F60))="","",OFFSET('Sanitation Data'!$F$30,0,10*ROW('Sanitation Data'!F60)))</f>
        <v/>
      </c>
      <c r="DB66" s="33" t="str">
        <f ca="true">+IF(OFFSET('Sanitation Data'!$F$31,0,10*ROW('Sanitation Data'!F60))="","",OFFSET('Sanitation Data'!$F$31,0,10*ROW('Sanitation Data'!F60)))</f>
        <v/>
      </c>
      <c r="DC66" s="33" t="str">
        <f ca="true">+IF(OFFSET('Sanitation Data'!$F$32,0,10*ROW('Sanitation Data'!F60))="","",OFFSET('Sanitation Data'!$F$32,0,10*ROW('Sanitation Data'!F60)))</f>
        <v/>
      </c>
      <c r="DD66" s="33" t="str">
        <f ca="true">+IF(OFFSET('Sanitation Data'!$F$33,0,10*ROW('Sanitation Data'!F60))="","",OFFSET('Sanitation Data'!$F$33,0,10*ROW('Sanitation Data'!F60)))</f>
        <v/>
      </c>
      <c r="DE66" s="33" t="str">
        <f ca="true">+IF(OFFSET('Sanitation Data'!$G$29,0,10*ROW('Sanitation Data'!G60))="","",OFFSET('Sanitation Data'!$G$29,0,10*ROW('Sanitation Data'!G60)))</f>
        <v/>
      </c>
      <c r="DF66" s="33" t="str">
        <f ca="true">+IF(OFFSET('Sanitation Data'!$G$30,0,10*ROW('Sanitation Data'!G60))="","",OFFSET('Sanitation Data'!$G$30,0,10*ROW('Sanitation Data'!G60)))</f>
        <v/>
      </c>
      <c r="DG66" s="33" t="str">
        <f ca="true">+IF(OFFSET('Sanitation Data'!$G$31,0,10*ROW('Sanitation Data'!G60))="","",OFFSET('Sanitation Data'!$G$31,0,10*ROW('Sanitation Data'!G60)))</f>
        <v/>
      </c>
      <c r="DH66" s="33" t="str">
        <f ca="true">+IF(OFFSET('Sanitation Data'!$G$32,0,10*ROW('Sanitation Data'!G60))="","",OFFSET('Sanitation Data'!$G$32,0,10*ROW('Sanitation Data'!G60)))</f>
        <v/>
      </c>
      <c r="DI66" s="33" t="str">
        <f ca="true">+IF(OFFSET('Sanitation Data'!$G$33,0,10*ROW('Sanitation Data'!G60))="","",OFFSET('Sanitation Data'!$G$33,0,10*ROW('Sanitation Data'!G60)))</f>
        <v/>
      </c>
      <c r="DJ66" s="33" t="str">
        <f ca="true">+IF(OFFSET('Sanitation Data'!$H$29,0,10*ROW('Sanitation Data'!H60))="","",OFFSET('Sanitation Data'!$H$29,0,10*ROW('Sanitation Data'!H60)))</f>
        <v/>
      </c>
      <c r="DK66" s="33" t="str">
        <f ca="true">+IF(OFFSET('Sanitation Data'!$H$30,0,10*ROW('Sanitation Data'!H60))="","",OFFSET('Sanitation Data'!$H$30,0,10*ROW('Sanitation Data'!H60)))</f>
        <v/>
      </c>
      <c r="DL66" s="33" t="str">
        <f ca="true">+IF(OFFSET('Sanitation Data'!$H$31,0,10*ROW('Sanitation Data'!H60))="","",OFFSET('Sanitation Data'!$H$31,0,10*ROW('Sanitation Data'!H60)))</f>
        <v/>
      </c>
      <c r="DM66" s="33" t="str">
        <f ca="true">+IF(OFFSET('Sanitation Data'!$H$32,0,10*ROW('Sanitation Data'!H60))="","",OFFSET('Sanitation Data'!$H$32,0,10*ROW('Sanitation Data'!H60)))</f>
        <v/>
      </c>
      <c r="DN66" s="33" t="str">
        <f ca="true">+IF(OFFSET('Sanitation Data'!$H$33,0,10*ROW('Sanitation Data'!H60))="","",OFFSET('Sanitation Data'!$H$33,0,10*ROW('Sanitation Data'!H60)))</f>
        <v/>
      </c>
      <c r="DO66" s="33" t="str">
        <f ca="true">+IF(OFFSET('Hygiene Data'!$C$12,0,10*ROW('Hygiene Data'!C60))="","",OFFSET('Hygiene Data'!$C$12,0,10*ROW('Hygiene Data'!C60)))</f>
        <v/>
      </c>
      <c r="DP66" s="33" t="str">
        <f ca="true">+IF(OFFSET('Hygiene Data'!$C$13,0,10*ROW('Hygiene Data'!C60))="","",OFFSET('Hygiene Data'!$C$13,0,10*ROW('Hygiene Data'!C60)))</f>
        <v/>
      </c>
      <c r="DQ66" s="33" t="str">
        <f ca="true">+IF(OFFSET('Hygiene Data'!$C$14,0,10*ROW('Hygiene Data'!C60))="","",OFFSET('Hygiene Data'!$C$14,0,10*ROW('Hygiene Data'!C60)))</f>
        <v/>
      </c>
      <c r="DR66" s="33" t="str">
        <f ca="true">+IF(OFFSET('Hygiene Data'!$D$12,0,10*ROW('Hygiene Data'!D60))="","",OFFSET('Hygiene Data'!$D$12,0,10*ROW('Hygiene Data'!D60)))</f>
        <v/>
      </c>
      <c r="DS66" s="33" t="str">
        <f ca="true">+IF(OFFSET('Hygiene Data'!$D$13,0,10*ROW('Hygiene Data'!D60))="","",OFFSET('Hygiene Data'!$D$13,0,10*ROW('Hygiene Data'!D60)))</f>
        <v/>
      </c>
      <c r="DT66" s="33" t="str">
        <f ca="true">+IF(OFFSET('Hygiene Data'!$D$14,0,10*ROW('Hygiene Data'!D60))="","",OFFSET('Hygiene Data'!$D$14,0,10*ROW('Hygiene Data'!D60)))</f>
        <v/>
      </c>
      <c r="DU66" s="33" t="str">
        <f ca="true">+IF(OFFSET('Hygiene Data'!$E$12,0,10*ROW('Hygiene Data'!E60))="","",OFFSET('Hygiene Data'!$E$12,0,10*ROW('Hygiene Data'!E60)))</f>
        <v/>
      </c>
      <c r="DV66" s="33" t="str">
        <f ca="true">+IF(OFFSET('Hygiene Data'!$E$13,0,10*ROW('Hygiene Data'!E60))="","",OFFSET('Hygiene Data'!$E$13,0,10*ROW('Hygiene Data'!E60)))</f>
        <v/>
      </c>
      <c r="DW66" s="33" t="str">
        <f ca="true">+IF(OFFSET('Hygiene Data'!$E$14,0,10*ROW('Hygiene Data'!E60))="","",OFFSET('Hygiene Data'!$E$14,0,10*ROW('Hygiene Data'!E60)))</f>
        <v/>
      </c>
      <c r="DX66" s="33" t="str">
        <f ca="true">+IF(OFFSET('Hygiene Data'!$F$12,0,10*ROW('Hygiene Data'!F60))="","",OFFSET('Hygiene Data'!$F$12,0,10*ROW('Hygiene Data'!F60)))</f>
        <v/>
      </c>
      <c r="DY66" s="33" t="str">
        <f ca="true">+IF(OFFSET('Hygiene Data'!$F$13,0,10*ROW('Hygiene Data'!F60))="","",OFFSET('Hygiene Data'!$F$13,0,10*ROW('Hygiene Data'!F60)))</f>
        <v/>
      </c>
      <c r="DZ66" s="33" t="str">
        <f ca="true">+IF(OFFSET('Hygiene Data'!$F$14,0,10*ROW('Hygiene Data'!F60))="","",OFFSET('Hygiene Data'!$F$14,0,10*ROW('Hygiene Data'!F60)))</f>
        <v/>
      </c>
      <c r="EA66" s="33" t="str">
        <f ca="true">+IF(OFFSET('Hygiene Data'!$G$12,0,10*ROW('Hygiene Data'!G60))="","",OFFSET('Hygiene Data'!$G$12,0,10*ROW('Hygiene Data'!G60)))</f>
        <v/>
      </c>
      <c r="EB66" s="33" t="str">
        <f ca="true">+IF(OFFSET('Hygiene Data'!$G$13,0,10*ROW('Hygiene Data'!G60))="","",OFFSET('Hygiene Data'!$G$13,0,10*ROW('Hygiene Data'!G60)))</f>
        <v/>
      </c>
      <c r="EC66" s="33" t="str">
        <f ca="true">+IF(OFFSET('Hygiene Data'!$G$14,0,10*ROW('Hygiene Data'!G60))="","",OFFSET('Hygiene Data'!$G$14,0,10*ROW('Hygiene Data'!G60)))</f>
        <v/>
      </c>
      <c r="ED66" s="33" t="str">
        <f ca="true">+IF(OFFSET('Hygiene Data'!$H$12,0,10*ROW('Hygiene Data'!H60))="","",OFFSET('Hygiene Data'!$H$12,0,10*ROW('Hygiene Data'!H60)))</f>
        <v/>
      </c>
      <c r="EE66" s="33" t="str">
        <f ca="true">+IF(OFFSET('Hygiene Data'!$H$13,0,10*ROW('Hygiene Data'!H60))="","",OFFSET('Hygiene Data'!$H$13,0,10*ROW('Hygiene Data'!H60)))</f>
        <v/>
      </c>
      <c r="EF66" s="33" t="str">
        <f ca="true">+IF(OFFSET('Hygiene Data'!$H$14,0,10*ROW('Hygiene Data'!H60))="","",OFFSET('Hygiene Data'!$H$14,0,10*ROW('Hygiene Data'!H60)))</f>
        <v/>
      </c>
    </row>
    <row r="67" x14ac:dyDescent="0.2">
      <c r="A67" s="56" t="str">
        <f ca="true">+IF(OFFSET('Water Data'!$B$1,0,10*ROW('Water Data'!B64))="","",OFFSET('Water Data'!$B$1,0,10*ROW('Water Data'!B64)))</f>
        <v/>
      </c>
      <c r="B67" s="56" t="str">
        <f ca="true">+IF(OFFSET('Water Data'!$A$3,0,10*ROW('Water Data'!A64))="","",OFFSET('Water Data'!$A$3,0,10*ROW('Water Data'!A64)))</f>
        <v/>
      </c>
      <c r="C67" s="56" t="str">
        <f ca="true">+IF(OFFSET('Water Data'!$C$3,0,10*ROW('Water Data'!C64))="","",OFFSET('Water Data'!$C$3,0,10*ROW('Water Data'!C64)))</f>
        <v/>
      </c>
      <c r="D67" s="244"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4"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4"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4"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4"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4"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4"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4"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4"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4"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4"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4"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4"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4"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4"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4"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4"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4"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5"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5"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5"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5"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5"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5"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5"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5"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5"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5"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5"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5"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5"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5"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5"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5"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5"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5"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5"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5"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5"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5"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5"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5"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5"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5"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5"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5"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5"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5"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6"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6"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6"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6"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6"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6"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6"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6"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6"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6"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6"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6"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6"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6"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6"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6"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6"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6"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3" t="str">
        <f ca="true">+IF(OFFSET('Water Data'!$C$28,0,10*ROW('Water Data'!C61))="","",OFFSET('Water Data'!$C$28,0,10*ROW('Water Data'!C61)))</f>
        <v/>
      </c>
      <c r="BT67" s="33" t="str">
        <f ca="true">+IF(OFFSET('Water Data'!$C$29,0,10*ROW('Water Data'!C61))="","",OFFSET('Water Data'!$C$29,0,10*ROW('Water Data'!C61)))</f>
        <v/>
      </c>
      <c r="BU67" s="33" t="str">
        <f ca="true">+IF(OFFSET('Water Data'!$C$30,0,10*ROW('Water Data'!C61))="","",OFFSET('Water Data'!$C$30,0,10*ROW('Water Data'!C61)))</f>
        <v/>
      </c>
      <c r="BV67" s="33" t="str">
        <f ca="true">+IF(OFFSET('Water Data'!$D$28,0,10*ROW('Water Data'!D61))="","",OFFSET('Water Data'!$D$28,0,10*ROW('Water Data'!D61)))</f>
        <v/>
      </c>
      <c r="BW67" s="33" t="str">
        <f ca="true">+IF(OFFSET('Water Data'!$D$29,0,10*ROW('Water Data'!D61))="","",OFFSET('Water Data'!$D$29,0,10*ROW('Water Data'!D61)))</f>
        <v/>
      </c>
      <c r="BX67" s="33" t="str">
        <f ca="true">+IF(OFFSET('Water Data'!$D$30,0,10*ROW('Water Data'!D61))="","",OFFSET('Water Data'!$D$30,0,10*ROW('Water Data'!D61)))</f>
        <v/>
      </c>
      <c r="BY67" s="33" t="str">
        <f ca="true">+IF(OFFSET('Water Data'!$E$28,0,10*ROW('Water Data'!E61))="","",OFFSET('Water Data'!$E$28,0,10*ROW('Water Data'!E61)))</f>
        <v/>
      </c>
      <c r="BZ67" s="33" t="str">
        <f ca="true">+IF(OFFSET('Water Data'!$E$29,0,10*ROW('Water Data'!E61))="","",OFFSET('Water Data'!$E$29,0,10*ROW('Water Data'!E61)))</f>
        <v/>
      </c>
      <c r="CA67" s="33" t="str">
        <f ca="true">+IF(OFFSET('Water Data'!$E$30,0,10*ROW('Water Data'!E61))="","",OFFSET('Water Data'!$E$30,0,10*ROW('Water Data'!E61)))</f>
        <v/>
      </c>
      <c r="CB67" s="33" t="str">
        <f ca="true">+IF(OFFSET('Water Data'!$F$28,0,10*ROW('Water Data'!F61))="","",OFFSET('Water Data'!$F$28,0,10*ROW('Water Data'!F61)))</f>
        <v/>
      </c>
      <c r="CC67" s="33" t="str">
        <f ca="true">+IF(OFFSET('Water Data'!$F$29,0,10*ROW('Water Data'!F61))="","",OFFSET('Water Data'!$F$29,0,10*ROW('Water Data'!F61)))</f>
        <v/>
      </c>
      <c r="CD67" s="33" t="str">
        <f ca="true">+IF(OFFSET('Water Data'!$F$30,0,10*ROW('Water Data'!F61))="","",OFFSET('Water Data'!$F$30,0,10*ROW('Water Data'!F61)))</f>
        <v/>
      </c>
      <c r="CE67" s="33" t="str">
        <f ca="true">+IF(OFFSET('Water Data'!$G$28,0,10*ROW('Water Data'!G61))="","",OFFSET('Water Data'!$G$28,0,10*ROW('Water Data'!G61)))</f>
        <v/>
      </c>
      <c r="CF67" s="33" t="str">
        <f ca="true">+IF(OFFSET('Water Data'!$G$29,0,10*ROW('Water Data'!G61))="","",OFFSET('Water Data'!$G$29,0,10*ROW('Water Data'!G61)))</f>
        <v/>
      </c>
      <c r="CG67" s="33" t="str">
        <f ca="true">+IF(OFFSET('Water Data'!$G$30,0,10*ROW('Water Data'!G61))="","",OFFSET('Water Data'!$G$30,0,10*ROW('Water Data'!G61)))</f>
        <v/>
      </c>
      <c r="CH67" s="33" t="str">
        <f ca="true">+IF(OFFSET('Water Data'!$H$28,0,10*ROW('Water Data'!H61))="","",OFFSET('Water Data'!$H$28,0,10*ROW('Water Data'!H61)))</f>
        <v/>
      </c>
      <c r="CI67" s="33" t="str">
        <f ca="true">+IF(OFFSET('Water Data'!$H$29,0,10*ROW('Water Data'!H61))="","",OFFSET('Water Data'!$H$29,0,10*ROW('Water Data'!H61)))</f>
        <v/>
      </c>
      <c r="CJ67" s="33" t="str">
        <f ca="true">+IF(OFFSET('Water Data'!$H$30,0,10*ROW('Water Data'!H61))="","",OFFSET('Water Data'!$H$30,0,10*ROW('Water Data'!H61)))</f>
        <v/>
      </c>
      <c r="CK67" s="33" t="str">
        <f ca="true">+IF(OFFSET('Sanitation Data'!$C$29,0,10*ROW('Sanitation Data'!C61))="","",OFFSET('Sanitation Data'!$C$29,0,10*ROW('Sanitation Data'!C61)))</f>
        <v/>
      </c>
      <c r="CL67" s="33" t="str">
        <f ca="true">+IF(OFFSET('Sanitation Data'!$C$30,0,10*ROW('Sanitation Data'!C61))="","",OFFSET('Sanitation Data'!$C$30,0,10*ROW('Sanitation Data'!C61)))</f>
        <v/>
      </c>
      <c r="CM67" s="33" t="str">
        <f ca="true">+IF(OFFSET('Sanitation Data'!$C$31,0,10*ROW('Sanitation Data'!C61))="","",OFFSET('Sanitation Data'!$C$31,0,10*ROW('Sanitation Data'!C61)))</f>
        <v/>
      </c>
      <c r="CN67" s="33" t="str">
        <f ca="true">+IF(OFFSET('Sanitation Data'!$C$32,0,10*ROW('Sanitation Data'!C61))="","",OFFSET('Sanitation Data'!$C$32,0,10*ROW('Sanitation Data'!C61)))</f>
        <v/>
      </c>
      <c r="CO67" s="33" t="str">
        <f ca="true">+IF(OFFSET('Sanitation Data'!$C$33,0,10*ROW('Sanitation Data'!C61))="","",OFFSET('Sanitation Data'!$C$33,0,10*ROW('Sanitation Data'!C61)))</f>
        <v/>
      </c>
      <c r="CP67" s="33" t="str">
        <f ca="true">+IF(OFFSET('Sanitation Data'!$D$29,0,10*ROW('Sanitation Data'!D61))="","",OFFSET('Sanitation Data'!$D$29,0,10*ROW('Sanitation Data'!D61)))</f>
        <v/>
      </c>
      <c r="CQ67" s="33" t="str">
        <f ca="true">+IF(OFFSET('Sanitation Data'!$D$30,0,10*ROW('Sanitation Data'!D61))="","",OFFSET('Sanitation Data'!$D$30,0,10*ROW('Sanitation Data'!D61)))</f>
        <v/>
      </c>
      <c r="CR67" s="33" t="str">
        <f ca="true">+IF(OFFSET('Sanitation Data'!$D$31,0,10*ROW('Sanitation Data'!D61))="","",OFFSET('Sanitation Data'!$D$31,0,10*ROW('Sanitation Data'!D61)))</f>
        <v/>
      </c>
      <c r="CS67" s="33" t="str">
        <f ca="true">+IF(OFFSET('Sanitation Data'!$D$32,0,10*ROW('Sanitation Data'!D61))="","",OFFSET('Sanitation Data'!$D$32,0,10*ROW('Sanitation Data'!D61)))</f>
        <v/>
      </c>
      <c r="CT67" s="33" t="str">
        <f ca="true">+IF(OFFSET('Sanitation Data'!$D$33,0,10*ROW('Sanitation Data'!D61))="","",OFFSET('Sanitation Data'!$D$33,0,10*ROW('Sanitation Data'!D61)))</f>
        <v/>
      </c>
      <c r="CU67" s="33" t="str">
        <f ca="true">+IF(OFFSET('Sanitation Data'!$E$29,0,10*ROW('Sanitation Data'!E61))="","",OFFSET('Sanitation Data'!$E$29,0,10*ROW('Sanitation Data'!E61)))</f>
        <v/>
      </c>
      <c r="CV67" s="33" t="str">
        <f ca="true">+IF(OFFSET('Sanitation Data'!$E$30,0,10*ROW('Sanitation Data'!E61))="","",OFFSET('Sanitation Data'!$E$30,0,10*ROW('Sanitation Data'!E61)))</f>
        <v/>
      </c>
      <c r="CW67" s="33" t="str">
        <f ca="true">+IF(OFFSET('Sanitation Data'!$E$31,0,10*ROW('Sanitation Data'!E61))="","",OFFSET('Sanitation Data'!$E$31,0,10*ROW('Sanitation Data'!E61)))</f>
        <v/>
      </c>
      <c r="CX67" s="33" t="str">
        <f ca="true">+IF(OFFSET('Sanitation Data'!$E$32,0,10*ROW('Sanitation Data'!E61))="","",OFFSET('Sanitation Data'!$E$32,0,10*ROW('Sanitation Data'!E61)))</f>
        <v/>
      </c>
      <c r="CY67" s="33" t="str">
        <f ca="true">+IF(OFFSET('Sanitation Data'!$E$33,0,10*ROW('Sanitation Data'!E61))="","",OFFSET('Sanitation Data'!$E$33,0,10*ROW('Sanitation Data'!E61)))</f>
        <v/>
      </c>
      <c r="CZ67" s="33" t="str">
        <f ca="true">+IF(OFFSET('Sanitation Data'!$F$29,0,10*ROW('Sanitation Data'!F61))="","",OFFSET('Sanitation Data'!$F$29,0,10*ROW('Sanitation Data'!F61)))</f>
        <v/>
      </c>
      <c r="DA67" s="33" t="str">
        <f ca="true">+IF(OFFSET('Sanitation Data'!$F$30,0,10*ROW('Sanitation Data'!F61))="","",OFFSET('Sanitation Data'!$F$30,0,10*ROW('Sanitation Data'!F61)))</f>
        <v/>
      </c>
      <c r="DB67" s="33" t="str">
        <f ca="true">+IF(OFFSET('Sanitation Data'!$F$31,0,10*ROW('Sanitation Data'!F61))="","",OFFSET('Sanitation Data'!$F$31,0,10*ROW('Sanitation Data'!F61)))</f>
        <v/>
      </c>
      <c r="DC67" s="33" t="str">
        <f ca="true">+IF(OFFSET('Sanitation Data'!$F$32,0,10*ROW('Sanitation Data'!F61))="","",OFFSET('Sanitation Data'!$F$32,0,10*ROW('Sanitation Data'!F61)))</f>
        <v/>
      </c>
      <c r="DD67" s="33" t="str">
        <f ca="true">+IF(OFFSET('Sanitation Data'!$F$33,0,10*ROW('Sanitation Data'!F61))="","",OFFSET('Sanitation Data'!$F$33,0,10*ROW('Sanitation Data'!F61)))</f>
        <v/>
      </c>
      <c r="DE67" s="33" t="str">
        <f ca="true">+IF(OFFSET('Sanitation Data'!$G$29,0,10*ROW('Sanitation Data'!G61))="","",OFFSET('Sanitation Data'!$G$29,0,10*ROW('Sanitation Data'!G61)))</f>
        <v/>
      </c>
      <c r="DF67" s="33" t="str">
        <f ca="true">+IF(OFFSET('Sanitation Data'!$G$30,0,10*ROW('Sanitation Data'!G61))="","",OFFSET('Sanitation Data'!$G$30,0,10*ROW('Sanitation Data'!G61)))</f>
        <v/>
      </c>
      <c r="DG67" s="33" t="str">
        <f ca="true">+IF(OFFSET('Sanitation Data'!$G$31,0,10*ROW('Sanitation Data'!G61))="","",OFFSET('Sanitation Data'!$G$31,0,10*ROW('Sanitation Data'!G61)))</f>
        <v/>
      </c>
      <c r="DH67" s="33" t="str">
        <f ca="true">+IF(OFFSET('Sanitation Data'!$G$32,0,10*ROW('Sanitation Data'!G61))="","",OFFSET('Sanitation Data'!$G$32,0,10*ROW('Sanitation Data'!G61)))</f>
        <v/>
      </c>
      <c r="DI67" s="33" t="str">
        <f ca="true">+IF(OFFSET('Sanitation Data'!$G$33,0,10*ROW('Sanitation Data'!G61))="","",OFFSET('Sanitation Data'!$G$33,0,10*ROW('Sanitation Data'!G61)))</f>
        <v/>
      </c>
      <c r="DJ67" s="33" t="str">
        <f ca="true">+IF(OFFSET('Sanitation Data'!$H$29,0,10*ROW('Sanitation Data'!H61))="","",OFFSET('Sanitation Data'!$H$29,0,10*ROW('Sanitation Data'!H61)))</f>
        <v/>
      </c>
      <c r="DK67" s="33" t="str">
        <f ca="true">+IF(OFFSET('Sanitation Data'!$H$30,0,10*ROW('Sanitation Data'!H61))="","",OFFSET('Sanitation Data'!$H$30,0,10*ROW('Sanitation Data'!H61)))</f>
        <v/>
      </c>
      <c r="DL67" s="33" t="str">
        <f ca="true">+IF(OFFSET('Sanitation Data'!$H$31,0,10*ROW('Sanitation Data'!H61))="","",OFFSET('Sanitation Data'!$H$31,0,10*ROW('Sanitation Data'!H61)))</f>
        <v/>
      </c>
      <c r="DM67" s="33" t="str">
        <f ca="true">+IF(OFFSET('Sanitation Data'!$H$32,0,10*ROW('Sanitation Data'!H61))="","",OFFSET('Sanitation Data'!$H$32,0,10*ROW('Sanitation Data'!H61)))</f>
        <v/>
      </c>
      <c r="DN67" s="33" t="str">
        <f ca="true">+IF(OFFSET('Sanitation Data'!$H$33,0,10*ROW('Sanitation Data'!H61))="","",OFFSET('Sanitation Data'!$H$33,0,10*ROW('Sanitation Data'!H61)))</f>
        <v/>
      </c>
      <c r="DO67" s="33" t="str">
        <f ca="true">+IF(OFFSET('Hygiene Data'!$C$12,0,10*ROW('Hygiene Data'!C61))="","",OFFSET('Hygiene Data'!$C$12,0,10*ROW('Hygiene Data'!C61)))</f>
        <v/>
      </c>
      <c r="DP67" s="33" t="str">
        <f ca="true">+IF(OFFSET('Hygiene Data'!$C$13,0,10*ROW('Hygiene Data'!C61))="","",OFFSET('Hygiene Data'!$C$13,0,10*ROW('Hygiene Data'!C61)))</f>
        <v/>
      </c>
      <c r="DQ67" s="33" t="str">
        <f ca="true">+IF(OFFSET('Hygiene Data'!$C$14,0,10*ROW('Hygiene Data'!C61))="","",OFFSET('Hygiene Data'!$C$14,0,10*ROW('Hygiene Data'!C61)))</f>
        <v/>
      </c>
      <c r="DR67" s="33" t="str">
        <f ca="true">+IF(OFFSET('Hygiene Data'!$D$12,0,10*ROW('Hygiene Data'!D61))="","",OFFSET('Hygiene Data'!$D$12,0,10*ROW('Hygiene Data'!D61)))</f>
        <v/>
      </c>
      <c r="DS67" s="33" t="str">
        <f ca="true">+IF(OFFSET('Hygiene Data'!$D$13,0,10*ROW('Hygiene Data'!D61))="","",OFFSET('Hygiene Data'!$D$13,0,10*ROW('Hygiene Data'!D61)))</f>
        <v/>
      </c>
      <c r="DT67" s="33" t="str">
        <f ca="true">+IF(OFFSET('Hygiene Data'!$D$14,0,10*ROW('Hygiene Data'!D61))="","",OFFSET('Hygiene Data'!$D$14,0,10*ROW('Hygiene Data'!D61)))</f>
        <v/>
      </c>
      <c r="DU67" s="33" t="str">
        <f ca="true">+IF(OFFSET('Hygiene Data'!$E$12,0,10*ROW('Hygiene Data'!E61))="","",OFFSET('Hygiene Data'!$E$12,0,10*ROW('Hygiene Data'!E61)))</f>
        <v/>
      </c>
      <c r="DV67" s="33" t="str">
        <f ca="true">+IF(OFFSET('Hygiene Data'!$E$13,0,10*ROW('Hygiene Data'!E61))="","",OFFSET('Hygiene Data'!$E$13,0,10*ROW('Hygiene Data'!E61)))</f>
        <v/>
      </c>
      <c r="DW67" s="33" t="str">
        <f ca="true">+IF(OFFSET('Hygiene Data'!$E$14,0,10*ROW('Hygiene Data'!E61))="","",OFFSET('Hygiene Data'!$E$14,0,10*ROW('Hygiene Data'!E61)))</f>
        <v/>
      </c>
      <c r="DX67" s="33" t="str">
        <f ca="true">+IF(OFFSET('Hygiene Data'!$F$12,0,10*ROW('Hygiene Data'!F61))="","",OFFSET('Hygiene Data'!$F$12,0,10*ROW('Hygiene Data'!F61)))</f>
        <v/>
      </c>
      <c r="DY67" s="33" t="str">
        <f ca="true">+IF(OFFSET('Hygiene Data'!$F$13,0,10*ROW('Hygiene Data'!F61))="","",OFFSET('Hygiene Data'!$F$13,0,10*ROW('Hygiene Data'!F61)))</f>
        <v/>
      </c>
      <c r="DZ67" s="33" t="str">
        <f ca="true">+IF(OFFSET('Hygiene Data'!$F$14,0,10*ROW('Hygiene Data'!F61))="","",OFFSET('Hygiene Data'!$F$14,0,10*ROW('Hygiene Data'!F61)))</f>
        <v/>
      </c>
      <c r="EA67" s="33" t="str">
        <f ca="true">+IF(OFFSET('Hygiene Data'!$G$12,0,10*ROW('Hygiene Data'!G61))="","",OFFSET('Hygiene Data'!$G$12,0,10*ROW('Hygiene Data'!G61)))</f>
        <v/>
      </c>
      <c r="EB67" s="33" t="str">
        <f ca="true">+IF(OFFSET('Hygiene Data'!$G$13,0,10*ROW('Hygiene Data'!G61))="","",OFFSET('Hygiene Data'!$G$13,0,10*ROW('Hygiene Data'!G61)))</f>
        <v/>
      </c>
      <c r="EC67" s="33" t="str">
        <f ca="true">+IF(OFFSET('Hygiene Data'!$G$14,0,10*ROW('Hygiene Data'!G61))="","",OFFSET('Hygiene Data'!$G$14,0,10*ROW('Hygiene Data'!G61)))</f>
        <v/>
      </c>
      <c r="ED67" s="33" t="str">
        <f ca="true">+IF(OFFSET('Hygiene Data'!$H$12,0,10*ROW('Hygiene Data'!H61))="","",OFFSET('Hygiene Data'!$H$12,0,10*ROW('Hygiene Data'!H61)))</f>
        <v/>
      </c>
      <c r="EE67" s="33" t="str">
        <f ca="true">+IF(OFFSET('Hygiene Data'!$H$13,0,10*ROW('Hygiene Data'!H61))="","",OFFSET('Hygiene Data'!$H$13,0,10*ROW('Hygiene Data'!H61)))</f>
        <v/>
      </c>
      <c r="EF67" s="33" t="str">
        <f ca="true">+IF(OFFSET('Hygiene Data'!$H$14,0,10*ROW('Hygiene Data'!H61))="","",OFFSET('Hygiene Data'!$H$14,0,10*ROW('Hygiene Data'!H61)))</f>
        <v/>
      </c>
    </row>
    <row r="68" x14ac:dyDescent="0.2">
      <c r="A68" s="56" t="str">
        <f ca="true">+IF(OFFSET('Water Data'!$B$1,0,10*ROW('Water Data'!B65))="","",OFFSET('Water Data'!$B$1,0,10*ROW('Water Data'!B65)))</f>
        <v/>
      </c>
      <c r="B68" s="56" t="str">
        <f ca="true">+IF(OFFSET('Water Data'!$A$3,0,10*ROW('Water Data'!A65))="","",OFFSET('Water Data'!$A$3,0,10*ROW('Water Data'!A65)))</f>
        <v/>
      </c>
      <c r="C68" s="56" t="str">
        <f ca="true">+IF(OFFSET('Water Data'!$C$3,0,10*ROW('Water Data'!C65))="","",OFFSET('Water Data'!$C$3,0,10*ROW('Water Data'!C65)))</f>
        <v/>
      </c>
      <c r="D68" s="244"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4"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4"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4"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4"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4"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4"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4"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4"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4"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4"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4"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4"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4"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4"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4"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4"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4"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5"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5"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5"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5"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5"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5"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5"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5"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5"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5"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5"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5"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5"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5"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5"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5"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5"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5"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5"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5"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5"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5"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5"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5"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5"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5"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5"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5"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5"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5"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6"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6"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6"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6"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6"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6"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6"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6"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6"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6"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6"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6"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6"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6"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6"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6"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6"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6"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3" t="str">
        <f ca="true">+IF(OFFSET('Water Data'!$C$28,0,10*ROW('Water Data'!C62))="","",OFFSET('Water Data'!$C$28,0,10*ROW('Water Data'!C62)))</f>
        <v/>
      </c>
      <c r="BT68" s="33" t="str">
        <f ca="true">+IF(OFFSET('Water Data'!$C$29,0,10*ROW('Water Data'!C62))="","",OFFSET('Water Data'!$C$29,0,10*ROW('Water Data'!C62)))</f>
        <v/>
      </c>
      <c r="BU68" s="33" t="str">
        <f ca="true">+IF(OFFSET('Water Data'!$C$30,0,10*ROW('Water Data'!C62))="","",OFFSET('Water Data'!$C$30,0,10*ROW('Water Data'!C62)))</f>
        <v/>
      </c>
      <c r="BV68" s="33" t="str">
        <f ca="true">+IF(OFFSET('Water Data'!$D$28,0,10*ROW('Water Data'!D62))="","",OFFSET('Water Data'!$D$28,0,10*ROW('Water Data'!D62)))</f>
        <v/>
      </c>
      <c r="BW68" s="33" t="str">
        <f ca="true">+IF(OFFSET('Water Data'!$D$29,0,10*ROW('Water Data'!D62))="","",OFFSET('Water Data'!$D$29,0,10*ROW('Water Data'!D62)))</f>
        <v/>
      </c>
      <c r="BX68" s="33" t="str">
        <f ca="true">+IF(OFFSET('Water Data'!$D$30,0,10*ROW('Water Data'!D62))="","",OFFSET('Water Data'!$D$30,0,10*ROW('Water Data'!D62)))</f>
        <v/>
      </c>
      <c r="BY68" s="33" t="str">
        <f ca="true">+IF(OFFSET('Water Data'!$E$28,0,10*ROW('Water Data'!E62))="","",OFFSET('Water Data'!$E$28,0,10*ROW('Water Data'!E62)))</f>
        <v/>
      </c>
      <c r="BZ68" s="33" t="str">
        <f ca="true">+IF(OFFSET('Water Data'!$E$29,0,10*ROW('Water Data'!E62))="","",OFFSET('Water Data'!$E$29,0,10*ROW('Water Data'!E62)))</f>
        <v/>
      </c>
      <c r="CA68" s="33" t="str">
        <f ca="true">+IF(OFFSET('Water Data'!$E$30,0,10*ROW('Water Data'!E62))="","",OFFSET('Water Data'!$E$30,0,10*ROW('Water Data'!E62)))</f>
        <v/>
      </c>
      <c r="CB68" s="33" t="str">
        <f ca="true">+IF(OFFSET('Water Data'!$F$28,0,10*ROW('Water Data'!F62))="","",OFFSET('Water Data'!$F$28,0,10*ROW('Water Data'!F62)))</f>
        <v/>
      </c>
      <c r="CC68" s="33" t="str">
        <f ca="true">+IF(OFFSET('Water Data'!$F$29,0,10*ROW('Water Data'!F62))="","",OFFSET('Water Data'!$F$29,0,10*ROW('Water Data'!F62)))</f>
        <v/>
      </c>
      <c r="CD68" s="33" t="str">
        <f ca="true">+IF(OFFSET('Water Data'!$F$30,0,10*ROW('Water Data'!F62))="","",OFFSET('Water Data'!$F$30,0,10*ROW('Water Data'!F62)))</f>
        <v/>
      </c>
      <c r="CE68" s="33" t="str">
        <f ca="true">+IF(OFFSET('Water Data'!$G$28,0,10*ROW('Water Data'!G62))="","",OFFSET('Water Data'!$G$28,0,10*ROW('Water Data'!G62)))</f>
        <v/>
      </c>
      <c r="CF68" s="33" t="str">
        <f ca="true">+IF(OFFSET('Water Data'!$G$29,0,10*ROW('Water Data'!G62))="","",OFFSET('Water Data'!$G$29,0,10*ROW('Water Data'!G62)))</f>
        <v/>
      </c>
      <c r="CG68" s="33" t="str">
        <f ca="true">+IF(OFFSET('Water Data'!$G$30,0,10*ROW('Water Data'!G62))="","",OFFSET('Water Data'!$G$30,0,10*ROW('Water Data'!G62)))</f>
        <v/>
      </c>
      <c r="CH68" s="33" t="str">
        <f ca="true">+IF(OFFSET('Water Data'!$H$28,0,10*ROW('Water Data'!H62))="","",OFFSET('Water Data'!$H$28,0,10*ROW('Water Data'!H62)))</f>
        <v/>
      </c>
      <c r="CI68" s="33" t="str">
        <f ca="true">+IF(OFFSET('Water Data'!$H$29,0,10*ROW('Water Data'!H62))="","",OFFSET('Water Data'!$H$29,0,10*ROW('Water Data'!H62)))</f>
        <v/>
      </c>
      <c r="CJ68" s="33" t="str">
        <f ca="true">+IF(OFFSET('Water Data'!$H$30,0,10*ROW('Water Data'!H62))="","",OFFSET('Water Data'!$H$30,0,10*ROW('Water Data'!H62)))</f>
        <v/>
      </c>
      <c r="CK68" s="33" t="str">
        <f ca="true">+IF(OFFSET('Sanitation Data'!$C$29,0,10*ROW('Sanitation Data'!C62))="","",OFFSET('Sanitation Data'!$C$29,0,10*ROW('Sanitation Data'!C62)))</f>
        <v/>
      </c>
      <c r="CL68" s="33" t="str">
        <f ca="true">+IF(OFFSET('Sanitation Data'!$C$30,0,10*ROW('Sanitation Data'!C62))="","",OFFSET('Sanitation Data'!$C$30,0,10*ROW('Sanitation Data'!C62)))</f>
        <v/>
      </c>
      <c r="CM68" s="33" t="str">
        <f ca="true">+IF(OFFSET('Sanitation Data'!$C$31,0,10*ROW('Sanitation Data'!C62))="","",OFFSET('Sanitation Data'!$C$31,0,10*ROW('Sanitation Data'!C62)))</f>
        <v/>
      </c>
      <c r="CN68" s="33" t="str">
        <f ca="true">+IF(OFFSET('Sanitation Data'!$C$32,0,10*ROW('Sanitation Data'!C62))="","",OFFSET('Sanitation Data'!$C$32,0,10*ROW('Sanitation Data'!C62)))</f>
        <v/>
      </c>
      <c r="CO68" s="33" t="str">
        <f ca="true">+IF(OFFSET('Sanitation Data'!$C$33,0,10*ROW('Sanitation Data'!C62))="","",OFFSET('Sanitation Data'!$C$33,0,10*ROW('Sanitation Data'!C62)))</f>
        <v/>
      </c>
      <c r="CP68" s="33" t="str">
        <f ca="true">+IF(OFFSET('Sanitation Data'!$D$29,0,10*ROW('Sanitation Data'!D62))="","",OFFSET('Sanitation Data'!$D$29,0,10*ROW('Sanitation Data'!D62)))</f>
        <v/>
      </c>
      <c r="CQ68" s="33" t="str">
        <f ca="true">+IF(OFFSET('Sanitation Data'!$D$30,0,10*ROW('Sanitation Data'!D62))="","",OFFSET('Sanitation Data'!$D$30,0,10*ROW('Sanitation Data'!D62)))</f>
        <v/>
      </c>
      <c r="CR68" s="33" t="str">
        <f ca="true">+IF(OFFSET('Sanitation Data'!$D$31,0,10*ROW('Sanitation Data'!D62))="","",OFFSET('Sanitation Data'!$D$31,0,10*ROW('Sanitation Data'!D62)))</f>
        <v/>
      </c>
      <c r="CS68" s="33" t="str">
        <f ca="true">+IF(OFFSET('Sanitation Data'!$D$32,0,10*ROW('Sanitation Data'!D62))="","",OFFSET('Sanitation Data'!$D$32,0,10*ROW('Sanitation Data'!D62)))</f>
        <v/>
      </c>
      <c r="CT68" s="33" t="str">
        <f ca="true">+IF(OFFSET('Sanitation Data'!$D$33,0,10*ROW('Sanitation Data'!D62))="","",OFFSET('Sanitation Data'!$D$33,0,10*ROW('Sanitation Data'!D62)))</f>
        <v/>
      </c>
      <c r="CU68" s="33" t="str">
        <f ca="true">+IF(OFFSET('Sanitation Data'!$E$29,0,10*ROW('Sanitation Data'!E62))="","",OFFSET('Sanitation Data'!$E$29,0,10*ROW('Sanitation Data'!E62)))</f>
        <v/>
      </c>
      <c r="CV68" s="33" t="str">
        <f ca="true">+IF(OFFSET('Sanitation Data'!$E$30,0,10*ROW('Sanitation Data'!E62))="","",OFFSET('Sanitation Data'!$E$30,0,10*ROW('Sanitation Data'!E62)))</f>
        <v/>
      </c>
      <c r="CW68" s="33" t="str">
        <f ca="true">+IF(OFFSET('Sanitation Data'!$E$31,0,10*ROW('Sanitation Data'!E62))="","",OFFSET('Sanitation Data'!$E$31,0,10*ROW('Sanitation Data'!E62)))</f>
        <v/>
      </c>
      <c r="CX68" s="33" t="str">
        <f ca="true">+IF(OFFSET('Sanitation Data'!$E$32,0,10*ROW('Sanitation Data'!E62))="","",OFFSET('Sanitation Data'!$E$32,0,10*ROW('Sanitation Data'!E62)))</f>
        <v/>
      </c>
      <c r="CY68" s="33" t="str">
        <f ca="true">+IF(OFFSET('Sanitation Data'!$E$33,0,10*ROW('Sanitation Data'!E62))="","",OFFSET('Sanitation Data'!$E$33,0,10*ROW('Sanitation Data'!E62)))</f>
        <v/>
      </c>
      <c r="CZ68" s="33" t="str">
        <f ca="true">+IF(OFFSET('Sanitation Data'!$F$29,0,10*ROW('Sanitation Data'!F62))="","",OFFSET('Sanitation Data'!$F$29,0,10*ROW('Sanitation Data'!F62)))</f>
        <v/>
      </c>
      <c r="DA68" s="33" t="str">
        <f ca="true">+IF(OFFSET('Sanitation Data'!$F$30,0,10*ROW('Sanitation Data'!F62))="","",OFFSET('Sanitation Data'!$F$30,0,10*ROW('Sanitation Data'!F62)))</f>
        <v/>
      </c>
      <c r="DB68" s="33" t="str">
        <f ca="true">+IF(OFFSET('Sanitation Data'!$F$31,0,10*ROW('Sanitation Data'!F62))="","",OFFSET('Sanitation Data'!$F$31,0,10*ROW('Sanitation Data'!F62)))</f>
        <v/>
      </c>
      <c r="DC68" s="33" t="str">
        <f ca="true">+IF(OFFSET('Sanitation Data'!$F$32,0,10*ROW('Sanitation Data'!F62))="","",OFFSET('Sanitation Data'!$F$32,0,10*ROW('Sanitation Data'!F62)))</f>
        <v/>
      </c>
      <c r="DD68" s="33" t="str">
        <f ca="true">+IF(OFFSET('Sanitation Data'!$F$33,0,10*ROW('Sanitation Data'!F62))="","",OFFSET('Sanitation Data'!$F$33,0,10*ROW('Sanitation Data'!F62)))</f>
        <v/>
      </c>
      <c r="DE68" s="33" t="str">
        <f ca="true">+IF(OFFSET('Sanitation Data'!$G$29,0,10*ROW('Sanitation Data'!G62))="","",OFFSET('Sanitation Data'!$G$29,0,10*ROW('Sanitation Data'!G62)))</f>
        <v/>
      </c>
      <c r="DF68" s="33" t="str">
        <f ca="true">+IF(OFFSET('Sanitation Data'!$G$30,0,10*ROW('Sanitation Data'!G62))="","",OFFSET('Sanitation Data'!$G$30,0,10*ROW('Sanitation Data'!G62)))</f>
        <v/>
      </c>
      <c r="DG68" s="33" t="str">
        <f ca="true">+IF(OFFSET('Sanitation Data'!$G$31,0,10*ROW('Sanitation Data'!G62))="","",OFFSET('Sanitation Data'!$G$31,0,10*ROW('Sanitation Data'!G62)))</f>
        <v/>
      </c>
      <c r="DH68" s="33" t="str">
        <f ca="true">+IF(OFFSET('Sanitation Data'!$G$32,0,10*ROW('Sanitation Data'!G62))="","",OFFSET('Sanitation Data'!$G$32,0,10*ROW('Sanitation Data'!G62)))</f>
        <v/>
      </c>
      <c r="DI68" s="33" t="str">
        <f ca="true">+IF(OFFSET('Sanitation Data'!$G$33,0,10*ROW('Sanitation Data'!G62))="","",OFFSET('Sanitation Data'!$G$33,0,10*ROW('Sanitation Data'!G62)))</f>
        <v/>
      </c>
      <c r="DJ68" s="33" t="str">
        <f ca="true">+IF(OFFSET('Sanitation Data'!$H$29,0,10*ROW('Sanitation Data'!H62))="","",OFFSET('Sanitation Data'!$H$29,0,10*ROW('Sanitation Data'!H62)))</f>
        <v/>
      </c>
      <c r="DK68" s="33" t="str">
        <f ca="true">+IF(OFFSET('Sanitation Data'!$H$30,0,10*ROW('Sanitation Data'!H62))="","",OFFSET('Sanitation Data'!$H$30,0,10*ROW('Sanitation Data'!H62)))</f>
        <v/>
      </c>
      <c r="DL68" s="33" t="str">
        <f ca="true">+IF(OFFSET('Sanitation Data'!$H$31,0,10*ROW('Sanitation Data'!H62))="","",OFFSET('Sanitation Data'!$H$31,0,10*ROW('Sanitation Data'!H62)))</f>
        <v/>
      </c>
      <c r="DM68" s="33" t="str">
        <f ca="true">+IF(OFFSET('Sanitation Data'!$H$32,0,10*ROW('Sanitation Data'!H62))="","",OFFSET('Sanitation Data'!$H$32,0,10*ROW('Sanitation Data'!H62)))</f>
        <v/>
      </c>
      <c r="DN68" s="33" t="str">
        <f ca="true">+IF(OFFSET('Sanitation Data'!$H$33,0,10*ROW('Sanitation Data'!H62))="","",OFFSET('Sanitation Data'!$H$33,0,10*ROW('Sanitation Data'!H62)))</f>
        <v/>
      </c>
      <c r="DO68" s="33" t="str">
        <f ca="true">+IF(OFFSET('Hygiene Data'!$C$12,0,10*ROW('Hygiene Data'!C62))="","",OFFSET('Hygiene Data'!$C$12,0,10*ROW('Hygiene Data'!C62)))</f>
        <v/>
      </c>
      <c r="DP68" s="33" t="str">
        <f ca="true">+IF(OFFSET('Hygiene Data'!$C$13,0,10*ROW('Hygiene Data'!C62))="","",OFFSET('Hygiene Data'!$C$13,0,10*ROW('Hygiene Data'!C62)))</f>
        <v/>
      </c>
      <c r="DQ68" s="33" t="str">
        <f ca="true">+IF(OFFSET('Hygiene Data'!$C$14,0,10*ROW('Hygiene Data'!C62))="","",OFFSET('Hygiene Data'!$C$14,0,10*ROW('Hygiene Data'!C62)))</f>
        <v/>
      </c>
      <c r="DR68" s="33" t="str">
        <f ca="true">+IF(OFFSET('Hygiene Data'!$D$12,0,10*ROW('Hygiene Data'!D62))="","",OFFSET('Hygiene Data'!$D$12,0,10*ROW('Hygiene Data'!D62)))</f>
        <v/>
      </c>
      <c r="DS68" s="33" t="str">
        <f ca="true">+IF(OFFSET('Hygiene Data'!$D$13,0,10*ROW('Hygiene Data'!D62))="","",OFFSET('Hygiene Data'!$D$13,0,10*ROW('Hygiene Data'!D62)))</f>
        <v/>
      </c>
      <c r="DT68" s="33" t="str">
        <f ca="true">+IF(OFFSET('Hygiene Data'!$D$14,0,10*ROW('Hygiene Data'!D62))="","",OFFSET('Hygiene Data'!$D$14,0,10*ROW('Hygiene Data'!D62)))</f>
        <v/>
      </c>
      <c r="DU68" s="33" t="str">
        <f ca="true">+IF(OFFSET('Hygiene Data'!$E$12,0,10*ROW('Hygiene Data'!E62))="","",OFFSET('Hygiene Data'!$E$12,0,10*ROW('Hygiene Data'!E62)))</f>
        <v/>
      </c>
      <c r="DV68" s="33" t="str">
        <f ca="true">+IF(OFFSET('Hygiene Data'!$E$13,0,10*ROW('Hygiene Data'!E62))="","",OFFSET('Hygiene Data'!$E$13,0,10*ROW('Hygiene Data'!E62)))</f>
        <v/>
      </c>
      <c r="DW68" s="33" t="str">
        <f ca="true">+IF(OFFSET('Hygiene Data'!$E$14,0,10*ROW('Hygiene Data'!E62))="","",OFFSET('Hygiene Data'!$E$14,0,10*ROW('Hygiene Data'!E62)))</f>
        <v/>
      </c>
      <c r="DX68" s="33" t="str">
        <f ca="true">+IF(OFFSET('Hygiene Data'!$F$12,0,10*ROW('Hygiene Data'!F62))="","",OFFSET('Hygiene Data'!$F$12,0,10*ROW('Hygiene Data'!F62)))</f>
        <v/>
      </c>
      <c r="DY68" s="33" t="str">
        <f ca="true">+IF(OFFSET('Hygiene Data'!$F$13,0,10*ROW('Hygiene Data'!F62))="","",OFFSET('Hygiene Data'!$F$13,0,10*ROW('Hygiene Data'!F62)))</f>
        <v/>
      </c>
      <c r="DZ68" s="33" t="str">
        <f ca="true">+IF(OFFSET('Hygiene Data'!$F$14,0,10*ROW('Hygiene Data'!F62))="","",OFFSET('Hygiene Data'!$F$14,0,10*ROW('Hygiene Data'!F62)))</f>
        <v/>
      </c>
      <c r="EA68" s="33" t="str">
        <f ca="true">+IF(OFFSET('Hygiene Data'!$G$12,0,10*ROW('Hygiene Data'!G62))="","",OFFSET('Hygiene Data'!$G$12,0,10*ROW('Hygiene Data'!G62)))</f>
        <v/>
      </c>
      <c r="EB68" s="33" t="str">
        <f ca="true">+IF(OFFSET('Hygiene Data'!$G$13,0,10*ROW('Hygiene Data'!G62))="","",OFFSET('Hygiene Data'!$G$13,0,10*ROW('Hygiene Data'!G62)))</f>
        <v/>
      </c>
      <c r="EC68" s="33" t="str">
        <f ca="true">+IF(OFFSET('Hygiene Data'!$G$14,0,10*ROW('Hygiene Data'!G62))="","",OFFSET('Hygiene Data'!$G$14,0,10*ROW('Hygiene Data'!G62)))</f>
        <v/>
      </c>
      <c r="ED68" s="33" t="str">
        <f ca="true">+IF(OFFSET('Hygiene Data'!$H$12,0,10*ROW('Hygiene Data'!H62))="","",OFFSET('Hygiene Data'!$H$12,0,10*ROW('Hygiene Data'!H62)))</f>
        <v/>
      </c>
      <c r="EE68" s="33" t="str">
        <f ca="true">+IF(OFFSET('Hygiene Data'!$H$13,0,10*ROW('Hygiene Data'!H62))="","",OFFSET('Hygiene Data'!$H$13,0,10*ROW('Hygiene Data'!H62)))</f>
        <v/>
      </c>
      <c r="EF68" s="33" t="str">
        <f ca="true">+IF(OFFSET('Hygiene Data'!$H$14,0,10*ROW('Hygiene Data'!H62))="","",OFFSET('Hygiene Data'!$H$14,0,10*ROW('Hygiene Data'!H62)))</f>
        <v/>
      </c>
    </row>
    <row r="69" x14ac:dyDescent="0.2">
      <c r="A69" s="56" t="str">
        <f ca="true">+IF(OFFSET('Water Data'!$B$1,0,10*ROW('Water Data'!B66))="","",OFFSET('Water Data'!$B$1,0,10*ROW('Water Data'!B66)))</f>
        <v/>
      </c>
      <c r="B69" s="56" t="str">
        <f ca="true">+IF(OFFSET('Water Data'!$A$3,0,10*ROW('Water Data'!A66))="","",OFFSET('Water Data'!$A$3,0,10*ROW('Water Data'!A66)))</f>
        <v/>
      </c>
      <c r="C69" s="56" t="str">
        <f ca="true">+IF(OFFSET('Water Data'!$C$3,0,10*ROW('Water Data'!C66))="","",OFFSET('Water Data'!$C$3,0,10*ROW('Water Data'!C66)))</f>
        <v/>
      </c>
      <c r="D69" s="244"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4"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4"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4"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4"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4"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4"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4"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4"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4"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4"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4"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4"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4"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4"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4"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4"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4"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5"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5"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5"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5"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5"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5"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5"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5"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5"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5"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5"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5"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5"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5"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5"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5"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5"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5"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5"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5"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5"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5"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5"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5"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5"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5"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5"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5"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5"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5"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6"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6"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6"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6"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6"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6"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6"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6"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6"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6"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6"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6"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6"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6"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6"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6"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6"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6"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3" t="str">
        <f ca="true">+IF(OFFSET('Water Data'!$C$28,0,10*ROW('Water Data'!C63))="","",OFFSET('Water Data'!$C$28,0,10*ROW('Water Data'!C63)))</f>
        <v/>
      </c>
      <c r="BT69" s="33" t="str">
        <f ca="true">+IF(OFFSET('Water Data'!$C$29,0,10*ROW('Water Data'!C63))="","",OFFSET('Water Data'!$C$29,0,10*ROW('Water Data'!C63)))</f>
        <v/>
      </c>
      <c r="BU69" s="33" t="str">
        <f ca="true">+IF(OFFSET('Water Data'!$C$30,0,10*ROW('Water Data'!C63))="","",OFFSET('Water Data'!$C$30,0,10*ROW('Water Data'!C63)))</f>
        <v/>
      </c>
      <c r="BV69" s="33" t="str">
        <f ca="true">+IF(OFFSET('Water Data'!$D$28,0,10*ROW('Water Data'!D63))="","",OFFSET('Water Data'!$D$28,0,10*ROW('Water Data'!D63)))</f>
        <v/>
      </c>
      <c r="BW69" s="33" t="str">
        <f ca="true">+IF(OFFSET('Water Data'!$D$29,0,10*ROW('Water Data'!D63))="","",OFFSET('Water Data'!$D$29,0,10*ROW('Water Data'!D63)))</f>
        <v/>
      </c>
      <c r="BX69" s="33" t="str">
        <f ca="true">+IF(OFFSET('Water Data'!$D$30,0,10*ROW('Water Data'!D63))="","",OFFSET('Water Data'!$D$30,0,10*ROW('Water Data'!D63)))</f>
        <v/>
      </c>
      <c r="BY69" s="33" t="str">
        <f ca="true">+IF(OFFSET('Water Data'!$E$28,0,10*ROW('Water Data'!E63))="","",OFFSET('Water Data'!$E$28,0,10*ROW('Water Data'!E63)))</f>
        <v/>
      </c>
      <c r="BZ69" s="33" t="str">
        <f ca="true">+IF(OFFSET('Water Data'!$E$29,0,10*ROW('Water Data'!E63))="","",OFFSET('Water Data'!$E$29,0,10*ROW('Water Data'!E63)))</f>
        <v/>
      </c>
      <c r="CA69" s="33" t="str">
        <f ca="true">+IF(OFFSET('Water Data'!$E$30,0,10*ROW('Water Data'!E63))="","",OFFSET('Water Data'!$E$30,0,10*ROW('Water Data'!E63)))</f>
        <v/>
      </c>
      <c r="CB69" s="33" t="str">
        <f ca="true">+IF(OFFSET('Water Data'!$F$28,0,10*ROW('Water Data'!F63))="","",OFFSET('Water Data'!$F$28,0,10*ROW('Water Data'!F63)))</f>
        <v/>
      </c>
      <c r="CC69" s="33" t="str">
        <f ca="true">+IF(OFFSET('Water Data'!$F$29,0,10*ROW('Water Data'!F63))="","",OFFSET('Water Data'!$F$29,0,10*ROW('Water Data'!F63)))</f>
        <v/>
      </c>
      <c r="CD69" s="33" t="str">
        <f ca="true">+IF(OFFSET('Water Data'!$F$30,0,10*ROW('Water Data'!F63))="","",OFFSET('Water Data'!$F$30,0,10*ROW('Water Data'!F63)))</f>
        <v/>
      </c>
      <c r="CE69" s="33" t="str">
        <f ca="true">+IF(OFFSET('Water Data'!$G$28,0,10*ROW('Water Data'!G63))="","",OFFSET('Water Data'!$G$28,0,10*ROW('Water Data'!G63)))</f>
        <v/>
      </c>
      <c r="CF69" s="33" t="str">
        <f ca="true">+IF(OFFSET('Water Data'!$G$29,0,10*ROW('Water Data'!G63))="","",OFFSET('Water Data'!$G$29,0,10*ROW('Water Data'!G63)))</f>
        <v/>
      </c>
      <c r="CG69" s="33" t="str">
        <f ca="true">+IF(OFFSET('Water Data'!$G$30,0,10*ROW('Water Data'!G63))="","",OFFSET('Water Data'!$G$30,0,10*ROW('Water Data'!G63)))</f>
        <v/>
      </c>
      <c r="CH69" s="33" t="str">
        <f ca="true">+IF(OFFSET('Water Data'!$H$28,0,10*ROW('Water Data'!H63))="","",OFFSET('Water Data'!$H$28,0,10*ROW('Water Data'!H63)))</f>
        <v/>
      </c>
      <c r="CI69" s="33" t="str">
        <f ca="true">+IF(OFFSET('Water Data'!$H$29,0,10*ROW('Water Data'!H63))="","",OFFSET('Water Data'!$H$29,0,10*ROW('Water Data'!H63)))</f>
        <v/>
      </c>
      <c r="CJ69" s="33" t="str">
        <f ca="true">+IF(OFFSET('Water Data'!$H$30,0,10*ROW('Water Data'!H63))="","",OFFSET('Water Data'!$H$30,0,10*ROW('Water Data'!H63)))</f>
        <v/>
      </c>
      <c r="CK69" s="33" t="str">
        <f ca="true">+IF(OFFSET('Sanitation Data'!$C$29,0,10*ROW('Sanitation Data'!C63))="","",OFFSET('Sanitation Data'!$C$29,0,10*ROW('Sanitation Data'!C63)))</f>
        <v/>
      </c>
      <c r="CL69" s="33" t="str">
        <f ca="true">+IF(OFFSET('Sanitation Data'!$C$30,0,10*ROW('Sanitation Data'!C63))="","",OFFSET('Sanitation Data'!$C$30,0,10*ROW('Sanitation Data'!C63)))</f>
        <v/>
      </c>
      <c r="CM69" s="33" t="str">
        <f ca="true">+IF(OFFSET('Sanitation Data'!$C$31,0,10*ROW('Sanitation Data'!C63))="","",OFFSET('Sanitation Data'!$C$31,0,10*ROW('Sanitation Data'!C63)))</f>
        <v/>
      </c>
      <c r="CN69" s="33" t="str">
        <f ca="true">+IF(OFFSET('Sanitation Data'!$C$32,0,10*ROW('Sanitation Data'!C63))="","",OFFSET('Sanitation Data'!$C$32,0,10*ROW('Sanitation Data'!C63)))</f>
        <v/>
      </c>
      <c r="CO69" s="33" t="str">
        <f ca="true">+IF(OFFSET('Sanitation Data'!$C$33,0,10*ROW('Sanitation Data'!C63))="","",OFFSET('Sanitation Data'!$C$33,0,10*ROW('Sanitation Data'!C63)))</f>
        <v/>
      </c>
      <c r="CP69" s="33" t="str">
        <f ca="true">+IF(OFFSET('Sanitation Data'!$D$29,0,10*ROW('Sanitation Data'!D63))="","",OFFSET('Sanitation Data'!$D$29,0,10*ROW('Sanitation Data'!D63)))</f>
        <v/>
      </c>
      <c r="CQ69" s="33" t="str">
        <f ca="true">+IF(OFFSET('Sanitation Data'!$D$30,0,10*ROW('Sanitation Data'!D63))="","",OFFSET('Sanitation Data'!$D$30,0,10*ROW('Sanitation Data'!D63)))</f>
        <v/>
      </c>
      <c r="CR69" s="33" t="str">
        <f ca="true">+IF(OFFSET('Sanitation Data'!$D$31,0,10*ROW('Sanitation Data'!D63))="","",OFFSET('Sanitation Data'!$D$31,0,10*ROW('Sanitation Data'!D63)))</f>
        <v/>
      </c>
      <c r="CS69" s="33" t="str">
        <f ca="true">+IF(OFFSET('Sanitation Data'!$D$32,0,10*ROW('Sanitation Data'!D63))="","",OFFSET('Sanitation Data'!$D$32,0,10*ROW('Sanitation Data'!D63)))</f>
        <v/>
      </c>
      <c r="CT69" s="33" t="str">
        <f ca="true">+IF(OFFSET('Sanitation Data'!$D$33,0,10*ROW('Sanitation Data'!D63))="","",OFFSET('Sanitation Data'!$D$33,0,10*ROW('Sanitation Data'!D63)))</f>
        <v/>
      </c>
      <c r="CU69" s="33" t="str">
        <f ca="true">+IF(OFFSET('Sanitation Data'!$E$29,0,10*ROW('Sanitation Data'!E63))="","",OFFSET('Sanitation Data'!$E$29,0,10*ROW('Sanitation Data'!E63)))</f>
        <v/>
      </c>
      <c r="CV69" s="33" t="str">
        <f ca="true">+IF(OFFSET('Sanitation Data'!$E$30,0,10*ROW('Sanitation Data'!E63))="","",OFFSET('Sanitation Data'!$E$30,0,10*ROW('Sanitation Data'!E63)))</f>
        <v/>
      </c>
      <c r="CW69" s="33" t="str">
        <f ca="true">+IF(OFFSET('Sanitation Data'!$E$31,0,10*ROW('Sanitation Data'!E63))="","",OFFSET('Sanitation Data'!$E$31,0,10*ROW('Sanitation Data'!E63)))</f>
        <v/>
      </c>
      <c r="CX69" s="33" t="str">
        <f ca="true">+IF(OFFSET('Sanitation Data'!$E$32,0,10*ROW('Sanitation Data'!E63))="","",OFFSET('Sanitation Data'!$E$32,0,10*ROW('Sanitation Data'!E63)))</f>
        <v/>
      </c>
      <c r="CY69" s="33" t="str">
        <f ca="true">+IF(OFFSET('Sanitation Data'!$E$33,0,10*ROW('Sanitation Data'!E63))="","",OFFSET('Sanitation Data'!$E$33,0,10*ROW('Sanitation Data'!E63)))</f>
        <v/>
      </c>
      <c r="CZ69" s="33" t="str">
        <f ca="true">+IF(OFFSET('Sanitation Data'!$F$29,0,10*ROW('Sanitation Data'!F63))="","",OFFSET('Sanitation Data'!$F$29,0,10*ROW('Sanitation Data'!F63)))</f>
        <v/>
      </c>
      <c r="DA69" s="33" t="str">
        <f ca="true">+IF(OFFSET('Sanitation Data'!$F$30,0,10*ROW('Sanitation Data'!F63))="","",OFFSET('Sanitation Data'!$F$30,0,10*ROW('Sanitation Data'!F63)))</f>
        <v/>
      </c>
      <c r="DB69" s="33" t="str">
        <f ca="true">+IF(OFFSET('Sanitation Data'!$F$31,0,10*ROW('Sanitation Data'!F63))="","",OFFSET('Sanitation Data'!$F$31,0,10*ROW('Sanitation Data'!F63)))</f>
        <v/>
      </c>
      <c r="DC69" s="33" t="str">
        <f ca="true">+IF(OFFSET('Sanitation Data'!$F$32,0,10*ROW('Sanitation Data'!F63))="","",OFFSET('Sanitation Data'!$F$32,0,10*ROW('Sanitation Data'!F63)))</f>
        <v/>
      </c>
      <c r="DD69" s="33" t="str">
        <f ca="true">+IF(OFFSET('Sanitation Data'!$F$33,0,10*ROW('Sanitation Data'!F63))="","",OFFSET('Sanitation Data'!$F$33,0,10*ROW('Sanitation Data'!F63)))</f>
        <v/>
      </c>
      <c r="DE69" s="33" t="str">
        <f ca="true">+IF(OFFSET('Sanitation Data'!$G$29,0,10*ROW('Sanitation Data'!G63))="","",OFFSET('Sanitation Data'!$G$29,0,10*ROW('Sanitation Data'!G63)))</f>
        <v/>
      </c>
      <c r="DF69" s="33" t="str">
        <f ca="true">+IF(OFFSET('Sanitation Data'!$G$30,0,10*ROW('Sanitation Data'!G63))="","",OFFSET('Sanitation Data'!$G$30,0,10*ROW('Sanitation Data'!G63)))</f>
        <v/>
      </c>
      <c r="DG69" s="33" t="str">
        <f ca="true">+IF(OFFSET('Sanitation Data'!$G$31,0,10*ROW('Sanitation Data'!G63))="","",OFFSET('Sanitation Data'!$G$31,0,10*ROW('Sanitation Data'!G63)))</f>
        <v/>
      </c>
      <c r="DH69" s="33" t="str">
        <f ca="true">+IF(OFFSET('Sanitation Data'!$G$32,0,10*ROW('Sanitation Data'!G63))="","",OFFSET('Sanitation Data'!$G$32,0,10*ROW('Sanitation Data'!G63)))</f>
        <v/>
      </c>
      <c r="DI69" s="33" t="str">
        <f ca="true">+IF(OFFSET('Sanitation Data'!$G$33,0,10*ROW('Sanitation Data'!G63))="","",OFFSET('Sanitation Data'!$G$33,0,10*ROW('Sanitation Data'!G63)))</f>
        <v/>
      </c>
      <c r="DJ69" s="33" t="str">
        <f ca="true">+IF(OFFSET('Sanitation Data'!$H$29,0,10*ROW('Sanitation Data'!H63))="","",OFFSET('Sanitation Data'!$H$29,0,10*ROW('Sanitation Data'!H63)))</f>
        <v/>
      </c>
      <c r="DK69" s="33" t="str">
        <f ca="true">+IF(OFFSET('Sanitation Data'!$H$30,0,10*ROW('Sanitation Data'!H63))="","",OFFSET('Sanitation Data'!$H$30,0,10*ROW('Sanitation Data'!H63)))</f>
        <v/>
      </c>
      <c r="DL69" s="33" t="str">
        <f ca="true">+IF(OFFSET('Sanitation Data'!$H$31,0,10*ROW('Sanitation Data'!H63))="","",OFFSET('Sanitation Data'!$H$31,0,10*ROW('Sanitation Data'!H63)))</f>
        <v/>
      </c>
      <c r="DM69" s="33" t="str">
        <f ca="true">+IF(OFFSET('Sanitation Data'!$H$32,0,10*ROW('Sanitation Data'!H63))="","",OFFSET('Sanitation Data'!$H$32,0,10*ROW('Sanitation Data'!H63)))</f>
        <v/>
      </c>
      <c r="DN69" s="33" t="str">
        <f ca="true">+IF(OFFSET('Sanitation Data'!$H$33,0,10*ROW('Sanitation Data'!H63))="","",OFFSET('Sanitation Data'!$H$33,0,10*ROW('Sanitation Data'!H63)))</f>
        <v/>
      </c>
      <c r="DO69" s="33" t="str">
        <f ca="true">+IF(OFFSET('Hygiene Data'!$C$12,0,10*ROW('Hygiene Data'!C63))="","",OFFSET('Hygiene Data'!$C$12,0,10*ROW('Hygiene Data'!C63)))</f>
        <v/>
      </c>
      <c r="DP69" s="33" t="str">
        <f ca="true">+IF(OFFSET('Hygiene Data'!$C$13,0,10*ROW('Hygiene Data'!C63))="","",OFFSET('Hygiene Data'!$C$13,0,10*ROW('Hygiene Data'!C63)))</f>
        <v/>
      </c>
      <c r="DQ69" s="33" t="str">
        <f ca="true">+IF(OFFSET('Hygiene Data'!$C$14,0,10*ROW('Hygiene Data'!C63))="","",OFFSET('Hygiene Data'!$C$14,0,10*ROW('Hygiene Data'!C63)))</f>
        <v/>
      </c>
      <c r="DR69" s="33" t="str">
        <f ca="true">+IF(OFFSET('Hygiene Data'!$D$12,0,10*ROW('Hygiene Data'!D63))="","",OFFSET('Hygiene Data'!$D$12,0,10*ROW('Hygiene Data'!D63)))</f>
        <v/>
      </c>
      <c r="DS69" s="33" t="str">
        <f ca="true">+IF(OFFSET('Hygiene Data'!$D$13,0,10*ROW('Hygiene Data'!D63))="","",OFFSET('Hygiene Data'!$D$13,0,10*ROW('Hygiene Data'!D63)))</f>
        <v/>
      </c>
      <c r="DT69" s="33" t="str">
        <f ca="true">+IF(OFFSET('Hygiene Data'!$D$14,0,10*ROW('Hygiene Data'!D63))="","",OFFSET('Hygiene Data'!$D$14,0,10*ROW('Hygiene Data'!D63)))</f>
        <v/>
      </c>
      <c r="DU69" s="33" t="str">
        <f ca="true">+IF(OFFSET('Hygiene Data'!$E$12,0,10*ROW('Hygiene Data'!E63))="","",OFFSET('Hygiene Data'!$E$12,0,10*ROW('Hygiene Data'!E63)))</f>
        <v/>
      </c>
      <c r="DV69" s="33" t="str">
        <f ca="true">+IF(OFFSET('Hygiene Data'!$E$13,0,10*ROW('Hygiene Data'!E63))="","",OFFSET('Hygiene Data'!$E$13,0,10*ROW('Hygiene Data'!E63)))</f>
        <v/>
      </c>
      <c r="DW69" s="33" t="str">
        <f ca="true">+IF(OFFSET('Hygiene Data'!$E$14,0,10*ROW('Hygiene Data'!E63))="","",OFFSET('Hygiene Data'!$E$14,0,10*ROW('Hygiene Data'!E63)))</f>
        <v/>
      </c>
      <c r="DX69" s="33" t="str">
        <f ca="true">+IF(OFFSET('Hygiene Data'!$F$12,0,10*ROW('Hygiene Data'!F63))="","",OFFSET('Hygiene Data'!$F$12,0,10*ROW('Hygiene Data'!F63)))</f>
        <v/>
      </c>
      <c r="DY69" s="33" t="str">
        <f ca="true">+IF(OFFSET('Hygiene Data'!$F$13,0,10*ROW('Hygiene Data'!F63))="","",OFFSET('Hygiene Data'!$F$13,0,10*ROW('Hygiene Data'!F63)))</f>
        <v/>
      </c>
      <c r="DZ69" s="33" t="str">
        <f ca="true">+IF(OFFSET('Hygiene Data'!$F$14,0,10*ROW('Hygiene Data'!F63))="","",OFFSET('Hygiene Data'!$F$14,0,10*ROW('Hygiene Data'!F63)))</f>
        <v/>
      </c>
      <c r="EA69" s="33" t="str">
        <f ca="true">+IF(OFFSET('Hygiene Data'!$G$12,0,10*ROW('Hygiene Data'!G63))="","",OFFSET('Hygiene Data'!$G$12,0,10*ROW('Hygiene Data'!G63)))</f>
        <v/>
      </c>
      <c r="EB69" s="33" t="str">
        <f ca="true">+IF(OFFSET('Hygiene Data'!$G$13,0,10*ROW('Hygiene Data'!G63))="","",OFFSET('Hygiene Data'!$G$13,0,10*ROW('Hygiene Data'!G63)))</f>
        <v/>
      </c>
      <c r="EC69" s="33" t="str">
        <f ca="true">+IF(OFFSET('Hygiene Data'!$G$14,0,10*ROW('Hygiene Data'!G63))="","",OFFSET('Hygiene Data'!$G$14,0,10*ROW('Hygiene Data'!G63)))</f>
        <v/>
      </c>
      <c r="ED69" s="33" t="str">
        <f ca="true">+IF(OFFSET('Hygiene Data'!$H$12,0,10*ROW('Hygiene Data'!H63))="","",OFFSET('Hygiene Data'!$H$12,0,10*ROW('Hygiene Data'!H63)))</f>
        <v/>
      </c>
      <c r="EE69" s="33" t="str">
        <f ca="true">+IF(OFFSET('Hygiene Data'!$H$13,0,10*ROW('Hygiene Data'!H63))="","",OFFSET('Hygiene Data'!$H$13,0,10*ROW('Hygiene Data'!H63)))</f>
        <v/>
      </c>
      <c r="EF69" s="33" t="str">
        <f ca="true">+IF(OFFSET('Hygiene Data'!$H$14,0,10*ROW('Hygiene Data'!H63))="","",OFFSET('Hygiene Data'!$H$14,0,10*ROW('Hygiene Data'!H63)))</f>
        <v/>
      </c>
    </row>
    <row r="70" x14ac:dyDescent="0.2">
      <c r="A70" s="56" t="str">
        <f ca="true">+IF(OFFSET('Water Data'!$B$1,0,10*ROW('Water Data'!B67))="","",OFFSET('Water Data'!$B$1,0,10*ROW('Water Data'!B67)))</f>
        <v/>
      </c>
      <c r="B70" s="56" t="str">
        <f ca="true">+IF(OFFSET('Water Data'!$A$3,0,10*ROW('Water Data'!A67))="","",OFFSET('Water Data'!$A$3,0,10*ROW('Water Data'!A67)))</f>
        <v/>
      </c>
      <c r="C70" s="56" t="str">
        <f ca="true">+IF(OFFSET('Water Data'!$C$3,0,10*ROW('Water Data'!C67))="","",OFFSET('Water Data'!$C$3,0,10*ROW('Water Data'!C67)))</f>
        <v/>
      </c>
      <c r="D70" s="244"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4"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4"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4"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4"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4"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4"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4"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4"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4"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4"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4"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4"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4"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4"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4"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4"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4"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5"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5"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5"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5"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5"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5"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5"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5"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5"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5"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5"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5"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5"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5"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5"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5"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5"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5"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5"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5"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5"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5"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5"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5"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5"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5"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5"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5"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5"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5"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6"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6"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6"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6"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6"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6"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6"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6"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6"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6"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6"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6"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6"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6"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6"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6"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6"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6"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3" t="str">
        <f ca="true">+IF(OFFSET('Water Data'!$C$28,0,10*ROW('Water Data'!C64))="","",OFFSET('Water Data'!$C$28,0,10*ROW('Water Data'!C64)))</f>
        <v/>
      </c>
      <c r="BT70" s="33" t="str">
        <f ca="true">+IF(OFFSET('Water Data'!$C$29,0,10*ROW('Water Data'!C64))="","",OFFSET('Water Data'!$C$29,0,10*ROW('Water Data'!C64)))</f>
        <v/>
      </c>
      <c r="BU70" s="33" t="str">
        <f ca="true">+IF(OFFSET('Water Data'!$C$30,0,10*ROW('Water Data'!C64))="","",OFFSET('Water Data'!$C$30,0,10*ROW('Water Data'!C64)))</f>
        <v/>
      </c>
      <c r="BV70" s="33" t="str">
        <f ca="true">+IF(OFFSET('Water Data'!$D$28,0,10*ROW('Water Data'!D64))="","",OFFSET('Water Data'!$D$28,0,10*ROW('Water Data'!D64)))</f>
        <v/>
      </c>
      <c r="BW70" s="33" t="str">
        <f ca="true">+IF(OFFSET('Water Data'!$D$29,0,10*ROW('Water Data'!D64))="","",OFFSET('Water Data'!$D$29,0,10*ROW('Water Data'!D64)))</f>
        <v/>
      </c>
      <c r="BX70" s="33" t="str">
        <f ca="true">+IF(OFFSET('Water Data'!$D$30,0,10*ROW('Water Data'!D64))="","",OFFSET('Water Data'!$D$30,0,10*ROW('Water Data'!D64)))</f>
        <v/>
      </c>
      <c r="BY70" s="33" t="str">
        <f ca="true">+IF(OFFSET('Water Data'!$E$28,0,10*ROW('Water Data'!E64))="","",OFFSET('Water Data'!$E$28,0,10*ROW('Water Data'!E64)))</f>
        <v/>
      </c>
      <c r="BZ70" s="33" t="str">
        <f ca="true">+IF(OFFSET('Water Data'!$E$29,0,10*ROW('Water Data'!E64))="","",OFFSET('Water Data'!$E$29,0,10*ROW('Water Data'!E64)))</f>
        <v/>
      </c>
      <c r="CA70" s="33" t="str">
        <f ca="true">+IF(OFFSET('Water Data'!$E$30,0,10*ROW('Water Data'!E64))="","",OFFSET('Water Data'!$E$30,0,10*ROW('Water Data'!E64)))</f>
        <v/>
      </c>
      <c r="CB70" s="33" t="str">
        <f ca="true">+IF(OFFSET('Water Data'!$F$28,0,10*ROW('Water Data'!F64))="","",OFFSET('Water Data'!$F$28,0,10*ROW('Water Data'!F64)))</f>
        <v/>
      </c>
      <c r="CC70" s="33" t="str">
        <f ca="true">+IF(OFFSET('Water Data'!$F$29,0,10*ROW('Water Data'!F64))="","",OFFSET('Water Data'!$F$29,0,10*ROW('Water Data'!F64)))</f>
        <v/>
      </c>
      <c r="CD70" s="33" t="str">
        <f ca="true">+IF(OFFSET('Water Data'!$F$30,0,10*ROW('Water Data'!F64))="","",OFFSET('Water Data'!$F$30,0,10*ROW('Water Data'!F64)))</f>
        <v/>
      </c>
      <c r="CE70" s="33" t="str">
        <f ca="true">+IF(OFFSET('Water Data'!$G$28,0,10*ROW('Water Data'!G64))="","",OFFSET('Water Data'!$G$28,0,10*ROW('Water Data'!G64)))</f>
        <v/>
      </c>
      <c r="CF70" s="33" t="str">
        <f ca="true">+IF(OFFSET('Water Data'!$G$29,0,10*ROW('Water Data'!G64))="","",OFFSET('Water Data'!$G$29,0,10*ROW('Water Data'!G64)))</f>
        <v/>
      </c>
      <c r="CG70" s="33" t="str">
        <f ca="true">+IF(OFFSET('Water Data'!$G$30,0,10*ROW('Water Data'!G64))="","",OFFSET('Water Data'!$G$30,0,10*ROW('Water Data'!G64)))</f>
        <v/>
      </c>
      <c r="CH70" s="33" t="str">
        <f ca="true">+IF(OFFSET('Water Data'!$H$28,0,10*ROW('Water Data'!H64))="","",OFFSET('Water Data'!$H$28,0,10*ROW('Water Data'!H64)))</f>
        <v/>
      </c>
      <c r="CI70" s="33" t="str">
        <f ca="true">+IF(OFFSET('Water Data'!$H$29,0,10*ROW('Water Data'!H64))="","",OFFSET('Water Data'!$H$29,0,10*ROW('Water Data'!H64)))</f>
        <v/>
      </c>
      <c r="CJ70" s="33" t="str">
        <f ca="true">+IF(OFFSET('Water Data'!$H$30,0,10*ROW('Water Data'!H64))="","",OFFSET('Water Data'!$H$30,0,10*ROW('Water Data'!H64)))</f>
        <v/>
      </c>
      <c r="CK70" s="33" t="str">
        <f ca="true">+IF(OFFSET('Sanitation Data'!$C$29,0,10*ROW('Sanitation Data'!C64))="","",OFFSET('Sanitation Data'!$C$29,0,10*ROW('Sanitation Data'!C64)))</f>
        <v/>
      </c>
      <c r="CL70" s="33" t="str">
        <f ca="true">+IF(OFFSET('Sanitation Data'!$C$30,0,10*ROW('Sanitation Data'!C64))="","",OFFSET('Sanitation Data'!$C$30,0,10*ROW('Sanitation Data'!C64)))</f>
        <v/>
      </c>
      <c r="CM70" s="33" t="str">
        <f ca="true">+IF(OFFSET('Sanitation Data'!$C$31,0,10*ROW('Sanitation Data'!C64))="","",OFFSET('Sanitation Data'!$C$31,0,10*ROW('Sanitation Data'!C64)))</f>
        <v/>
      </c>
      <c r="CN70" s="33" t="str">
        <f ca="true">+IF(OFFSET('Sanitation Data'!$C$32,0,10*ROW('Sanitation Data'!C64))="","",OFFSET('Sanitation Data'!$C$32,0,10*ROW('Sanitation Data'!C64)))</f>
        <v/>
      </c>
      <c r="CO70" s="33" t="str">
        <f ca="true">+IF(OFFSET('Sanitation Data'!$C$33,0,10*ROW('Sanitation Data'!C64))="","",OFFSET('Sanitation Data'!$C$33,0,10*ROW('Sanitation Data'!C64)))</f>
        <v/>
      </c>
      <c r="CP70" s="33" t="str">
        <f ca="true">+IF(OFFSET('Sanitation Data'!$D$29,0,10*ROW('Sanitation Data'!D64))="","",OFFSET('Sanitation Data'!$D$29,0,10*ROW('Sanitation Data'!D64)))</f>
        <v/>
      </c>
      <c r="CQ70" s="33" t="str">
        <f ca="true">+IF(OFFSET('Sanitation Data'!$D$30,0,10*ROW('Sanitation Data'!D64))="","",OFFSET('Sanitation Data'!$D$30,0,10*ROW('Sanitation Data'!D64)))</f>
        <v/>
      </c>
      <c r="CR70" s="33" t="str">
        <f ca="true">+IF(OFFSET('Sanitation Data'!$D$31,0,10*ROW('Sanitation Data'!D64))="","",OFFSET('Sanitation Data'!$D$31,0,10*ROW('Sanitation Data'!D64)))</f>
        <v/>
      </c>
      <c r="CS70" s="33" t="str">
        <f ca="true">+IF(OFFSET('Sanitation Data'!$D$32,0,10*ROW('Sanitation Data'!D64))="","",OFFSET('Sanitation Data'!$D$32,0,10*ROW('Sanitation Data'!D64)))</f>
        <v/>
      </c>
      <c r="CT70" s="33" t="str">
        <f ca="true">+IF(OFFSET('Sanitation Data'!$D$33,0,10*ROW('Sanitation Data'!D64))="","",OFFSET('Sanitation Data'!$D$33,0,10*ROW('Sanitation Data'!D64)))</f>
        <v/>
      </c>
      <c r="CU70" s="33" t="str">
        <f ca="true">+IF(OFFSET('Sanitation Data'!$E$29,0,10*ROW('Sanitation Data'!E64))="","",OFFSET('Sanitation Data'!$E$29,0,10*ROW('Sanitation Data'!E64)))</f>
        <v/>
      </c>
      <c r="CV70" s="33" t="str">
        <f ca="true">+IF(OFFSET('Sanitation Data'!$E$30,0,10*ROW('Sanitation Data'!E64))="","",OFFSET('Sanitation Data'!$E$30,0,10*ROW('Sanitation Data'!E64)))</f>
        <v/>
      </c>
      <c r="CW70" s="33" t="str">
        <f ca="true">+IF(OFFSET('Sanitation Data'!$E$31,0,10*ROW('Sanitation Data'!E64))="","",OFFSET('Sanitation Data'!$E$31,0,10*ROW('Sanitation Data'!E64)))</f>
        <v/>
      </c>
      <c r="CX70" s="33" t="str">
        <f ca="true">+IF(OFFSET('Sanitation Data'!$E$32,0,10*ROW('Sanitation Data'!E64))="","",OFFSET('Sanitation Data'!$E$32,0,10*ROW('Sanitation Data'!E64)))</f>
        <v/>
      </c>
      <c r="CY70" s="33" t="str">
        <f ca="true">+IF(OFFSET('Sanitation Data'!$E$33,0,10*ROW('Sanitation Data'!E64))="","",OFFSET('Sanitation Data'!$E$33,0,10*ROW('Sanitation Data'!E64)))</f>
        <v/>
      </c>
      <c r="CZ70" s="33" t="str">
        <f ca="true">+IF(OFFSET('Sanitation Data'!$F$29,0,10*ROW('Sanitation Data'!F64))="","",OFFSET('Sanitation Data'!$F$29,0,10*ROW('Sanitation Data'!F64)))</f>
        <v/>
      </c>
      <c r="DA70" s="33" t="str">
        <f ca="true">+IF(OFFSET('Sanitation Data'!$F$30,0,10*ROW('Sanitation Data'!F64))="","",OFFSET('Sanitation Data'!$F$30,0,10*ROW('Sanitation Data'!F64)))</f>
        <v/>
      </c>
      <c r="DB70" s="33" t="str">
        <f ca="true">+IF(OFFSET('Sanitation Data'!$F$31,0,10*ROW('Sanitation Data'!F64))="","",OFFSET('Sanitation Data'!$F$31,0,10*ROW('Sanitation Data'!F64)))</f>
        <v/>
      </c>
      <c r="DC70" s="33" t="str">
        <f ca="true">+IF(OFFSET('Sanitation Data'!$F$32,0,10*ROW('Sanitation Data'!F64))="","",OFFSET('Sanitation Data'!$F$32,0,10*ROW('Sanitation Data'!F64)))</f>
        <v/>
      </c>
      <c r="DD70" s="33" t="str">
        <f ca="true">+IF(OFFSET('Sanitation Data'!$F$33,0,10*ROW('Sanitation Data'!F64))="","",OFFSET('Sanitation Data'!$F$33,0,10*ROW('Sanitation Data'!F64)))</f>
        <v/>
      </c>
      <c r="DE70" s="33" t="str">
        <f ca="true">+IF(OFFSET('Sanitation Data'!$G$29,0,10*ROW('Sanitation Data'!G64))="","",OFFSET('Sanitation Data'!$G$29,0,10*ROW('Sanitation Data'!G64)))</f>
        <v/>
      </c>
      <c r="DF70" s="33" t="str">
        <f ca="true">+IF(OFFSET('Sanitation Data'!$G$30,0,10*ROW('Sanitation Data'!G64))="","",OFFSET('Sanitation Data'!$G$30,0,10*ROW('Sanitation Data'!G64)))</f>
        <v/>
      </c>
      <c r="DG70" s="33" t="str">
        <f ca="true">+IF(OFFSET('Sanitation Data'!$G$31,0,10*ROW('Sanitation Data'!G64))="","",OFFSET('Sanitation Data'!$G$31,0,10*ROW('Sanitation Data'!G64)))</f>
        <v/>
      </c>
      <c r="DH70" s="33" t="str">
        <f ca="true">+IF(OFFSET('Sanitation Data'!$G$32,0,10*ROW('Sanitation Data'!G64))="","",OFFSET('Sanitation Data'!$G$32,0,10*ROW('Sanitation Data'!G64)))</f>
        <v/>
      </c>
      <c r="DI70" s="33" t="str">
        <f ca="true">+IF(OFFSET('Sanitation Data'!$G$33,0,10*ROW('Sanitation Data'!G64))="","",OFFSET('Sanitation Data'!$G$33,0,10*ROW('Sanitation Data'!G64)))</f>
        <v/>
      </c>
      <c r="DJ70" s="33" t="str">
        <f ca="true">+IF(OFFSET('Sanitation Data'!$H$29,0,10*ROW('Sanitation Data'!H64))="","",OFFSET('Sanitation Data'!$H$29,0,10*ROW('Sanitation Data'!H64)))</f>
        <v/>
      </c>
      <c r="DK70" s="33" t="str">
        <f ca="true">+IF(OFFSET('Sanitation Data'!$H$30,0,10*ROW('Sanitation Data'!H64))="","",OFFSET('Sanitation Data'!$H$30,0,10*ROW('Sanitation Data'!H64)))</f>
        <v/>
      </c>
      <c r="DL70" s="33" t="str">
        <f ca="true">+IF(OFFSET('Sanitation Data'!$H$31,0,10*ROW('Sanitation Data'!H64))="","",OFFSET('Sanitation Data'!$H$31,0,10*ROW('Sanitation Data'!H64)))</f>
        <v/>
      </c>
      <c r="DM70" s="33" t="str">
        <f ca="true">+IF(OFFSET('Sanitation Data'!$H$32,0,10*ROW('Sanitation Data'!H64))="","",OFFSET('Sanitation Data'!$H$32,0,10*ROW('Sanitation Data'!H64)))</f>
        <v/>
      </c>
      <c r="DN70" s="33" t="str">
        <f ca="true">+IF(OFFSET('Sanitation Data'!$H$33,0,10*ROW('Sanitation Data'!H64))="","",OFFSET('Sanitation Data'!$H$33,0,10*ROW('Sanitation Data'!H64)))</f>
        <v/>
      </c>
      <c r="DO70" s="33" t="str">
        <f ca="true">+IF(OFFSET('Hygiene Data'!$C$12,0,10*ROW('Hygiene Data'!C64))="","",OFFSET('Hygiene Data'!$C$12,0,10*ROW('Hygiene Data'!C64)))</f>
        <v/>
      </c>
      <c r="DP70" s="33" t="str">
        <f ca="true">+IF(OFFSET('Hygiene Data'!$C$13,0,10*ROW('Hygiene Data'!C64))="","",OFFSET('Hygiene Data'!$C$13,0,10*ROW('Hygiene Data'!C64)))</f>
        <v/>
      </c>
      <c r="DQ70" s="33" t="str">
        <f ca="true">+IF(OFFSET('Hygiene Data'!$C$14,0,10*ROW('Hygiene Data'!C64))="","",OFFSET('Hygiene Data'!$C$14,0,10*ROW('Hygiene Data'!C64)))</f>
        <v/>
      </c>
      <c r="DR70" s="33" t="str">
        <f ca="true">+IF(OFFSET('Hygiene Data'!$D$12,0,10*ROW('Hygiene Data'!D64))="","",OFFSET('Hygiene Data'!$D$12,0,10*ROW('Hygiene Data'!D64)))</f>
        <v/>
      </c>
      <c r="DS70" s="33" t="str">
        <f ca="true">+IF(OFFSET('Hygiene Data'!$D$13,0,10*ROW('Hygiene Data'!D64))="","",OFFSET('Hygiene Data'!$D$13,0,10*ROW('Hygiene Data'!D64)))</f>
        <v/>
      </c>
      <c r="DT70" s="33" t="str">
        <f ca="true">+IF(OFFSET('Hygiene Data'!$D$14,0,10*ROW('Hygiene Data'!D64))="","",OFFSET('Hygiene Data'!$D$14,0,10*ROW('Hygiene Data'!D64)))</f>
        <v/>
      </c>
      <c r="DU70" s="33" t="str">
        <f ca="true">+IF(OFFSET('Hygiene Data'!$E$12,0,10*ROW('Hygiene Data'!E64))="","",OFFSET('Hygiene Data'!$E$12,0,10*ROW('Hygiene Data'!E64)))</f>
        <v/>
      </c>
      <c r="DV70" s="33" t="str">
        <f ca="true">+IF(OFFSET('Hygiene Data'!$E$13,0,10*ROW('Hygiene Data'!E64))="","",OFFSET('Hygiene Data'!$E$13,0,10*ROW('Hygiene Data'!E64)))</f>
        <v/>
      </c>
      <c r="DW70" s="33" t="str">
        <f ca="true">+IF(OFFSET('Hygiene Data'!$E$14,0,10*ROW('Hygiene Data'!E64))="","",OFFSET('Hygiene Data'!$E$14,0,10*ROW('Hygiene Data'!E64)))</f>
        <v/>
      </c>
      <c r="DX70" s="33" t="str">
        <f ca="true">+IF(OFFSET('Hygiene Data'!$F$12,0,10*ROW('Hygiene Data'!F64))="","",OFFSET('Hygiene Data'!$F$12,0,10*ROW('Hygiene Data'!F64)))</f>
        <v/>
      </c>
      <c r="DY70" s="33" t="str">
        <f ca="true">+IF(OFFSET('Hygiene Data'!$F$13,0,10*ROW('Hygiene Data'!F64))="","",OFFSET('Hygiene Data'!$F$13,0,10*ROW('Hygiene Data'!F64)))</f>
        <v/>
      </c>
      <c r="DZ70" s="33" t="str">
        <f ca="true">+IF(OFFSET('Hygiene Data'!$F$14,0,10*ROW('Hygiene Data'!F64))="","",OFFSET('Hygiene Data'!$F$14,0,10*ROW('Hygiene Data'!F64)))</f>
        <v/>
      </c>
      <c r="EA70" s="33" t="str">
        <f ca="true">+IF(OFFSET('Hygiene Data'!$G$12,0,10*ROW('Hygiene Data'!G64))="","",OFFSET('Hygiene Data'!$G$12,0,10*ROW('Hygiene Data'!G64)))</f>
        <v/>
      </c>
      <c r="EB70" s="33" t="str">
        <f ca="true">+IF(OFFSET('Hygiene Data'!$G$13,0,10*ROW('Hygiene Data'!G64))="","",OFFSET('Hygiene Data'!$G$13,0,10*ROW('Hygiene Data'!G64)))</f>
        <v/>
      </c>
      <c r="EC70" s="33" t="str">
        <f ca="true">+IF(OFFSET('Hygiene Data'!$G$14,0,10*ROW('Hygiene Data'!G64))="","",OFFSET('Hygiene Data'!$G$14,0,10*ROW('Hygiene Data'!G64)))</f>
        <v/>
      </c>
      <c r="ED70" s="33" t="str">
        <f ca="true">+IF(OFFSET('Hygiene Data'!$H$12,0,10*ROW('Hygiene Data'!H64))="","",OFFSET('Hygiene Data'!$H$12,0,10*ROW('Hygiene Data'!H64)))</f>
        <v/>
      </c>
      <c r="EE70" s="33" t="str">
        <f ca="true">+IF(OFFSET('Hygiene Data'!$H$13,0,10*ROW('Hygiene Data'!H64))="","",OFFSET('Hygiene Data'!$H$13,0,10*ROW('Hygiene Data'!H64)))</f>
        <v/>
      </c>
      <c r="EF70" s="33" t="str">
        <f ca="true">+IF(OFFSET('Hygiene Data'!$H$14,0,10*ROW('Hygiene Data'!H64))="","",OFFSET('Hygiene Data'!$H$14,0,10*ROW('Hygiene Data'!H64)))</f>
        <v/>
      </c>
    </row>
    <row r="71" x14ac:dyDescent="0.2">
      <c r="A71" s="56" t="str">
        <f ca="true">+IF(OFFSET('Water Data'!$B$1,0,10*ROW('Water Data'!B68))="","",OFFSET('Water Data'!$B$1,0,10*ROW('Water Data'!B68)))</f>
        <v/>
      </c>
      <c r="B71" s="56" t="str">
        <f ca="true">+IF(OFFSET('Water Data'!$A$3,0,10*ROW('Water Data'!A68))="","",OFFSET('Water Data'!$A$3,0,10*ROW('Water Data'!A68)))</f>
        <v/>
      </c>
      <c r="C71" s="56" t="str">
        <f ca="true">+IF(OFFSET('Water Data'!$C$3,0,10*ROW('Water Data'!C68))="","",OFFSET('Water Data'!$C$3,0,10*ROW('Water Data'!C68)))</f>
        <v/>
      </c>
      <c r="D71" s="244"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4"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4"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4"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4"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4"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4"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4"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4"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4"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4"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4"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4"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4"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4"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4"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4"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4"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5"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5"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5"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5"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5"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5"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5"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5"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5"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5"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5"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5"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5"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5"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5"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5"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5"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5"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5"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5"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5"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5"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5"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5"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5"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5"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5"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5"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5"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5"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6"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6"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6"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6"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6"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6"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6"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6"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6"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6"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6"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6"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6"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6"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6"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6"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6"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6"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3" t="str">
        <f ca="true">+IF(OFFSET('Water Data'!$C$28,0,10*ROW('Water Data'!C65))="","",OFFSET('Water Data'!$C$28,0,10*ROW('Water Data'!C65)))</f>
        <v/>
      </c>
      <c r="BT71" s="33" t="str">
        <f ca="true">+IF(OFFSET('Water Data'!$C$29,0,10*ROW('Water Data'!C65))="","",OFFSET('Water Data'!$C$29,0,10*ROW('Water Data'!C65)))</f>
        <v/>
      </c>
      <c r="BU71" s="33" t="str">
        <f ca="true">+IF(OFFSET('Water Data'!$C$30,0,10*ROW('Water Data'!C65))="","",OFFSET('Water Data'!$C$30,0,10*ROW('Water Data'!C65)))</f>
        <v/>
      </c>
      <c r="BV71" s="33" t="str">
        <f ca="true">+IF(OFFSET('Water Data'!$D$28,0,10*ROW('Water Data'!D65))="","",OFFSET('Water Data'!$D$28,0,10*ROW('Water Data'!D65)))</f>
        <v/>
      </c>
      <c r="BW71" s="33" t="str">
        <f ca="true">+IF(OFFSET('Water Data'!$D$29,0,10*ROW('Water Data'!D65))="","",OFFSET('Water Data'!$D$29,0,10*ROW('Water Data'!D65)))</f>
        <v/>
      </c>
      <c r="BX71" s="33" t="str">
        <f ca="true">+IF(OFFSET('Water Data'!$D$30,0,10*ROW('Water Data'!D65))="","",OFFSET('Water Data'!$D$30,0,10*ROW('Water Data'!D65)))</f>
        <v/>
      </c>
      <c r="BY71" s="33" t="str">
        <f ca="true">+IF(OFFSET('Water Data'!$E$28,0,10*ROW('Water Data'!E65))="","",OFFSET('Water Data'!$E$28,0,10*ROW('Water Data'!E65)))</f>
        <v/>
      </c>
      <c r="BZ71" s="33" t="str">
        <f ca="true">+IF(OFFSET('Water Data'!$E$29,0,10*ROW('Water Data'!E65))="","",OFFSET('Water Data'!$E$29,0,10*ROW('Water Data'!E65)))</f>
        <v/>
      </c>
      <c r="CA71" s="33" t="str">
        <f ca="true">+IF(OFFSET('Water Data'!$E$30,0,10*ROW('Water Data'!E65))="","",OFFSET('Water Data'!$E$30,0,10*ROW('Water Data'!E65)))</f>
        <v/>
      </c>
      <c r="CB71" s="33" t="str">
        <f ca="true">+IF(OFFSET('Water Data'!$F$28,0,10*ROW('Water Data'!F65))="","",OFFSET('Water Data'!$F$28,0,10*ROW('Water Data'!F65)))</f>
        <v/>
      </c>
      <c r="CC71" s="33" t="str">
        <f ca="true">+IF(OFFSET('Water Data'!$F$29,0,10*ROW('Water Data'!F65))="","",OFFSET('Water Data'!$F$29,0,10*ROW('Water Data'!F65)))</f>
        <v/>
      </c>
      <c r="CD71" s="33" t="str">
        <f ca="true">+IF(OFFSET('Water Data'!$F$30,0,10*ROW('Water Data'!F65))="","",OFFSET('Water Data'!$F$30,0,10*ROW('Water Data'!F65)))</f>
        <v/>
      </c>
      <c r="CE71" s="33" t="str">
        <f ca="true">+IF(OFFSET('Water Data'!$G$28,0,10*ROW('Water Data'!G65))="","",OFFSET('Water Data'!$G$28,0,10*ROW('Water Data'!G65)))</f>
        <v/>
      </c>
      <c r="CF71" s="33" t="str">
        <f ca="true">+IF(OFFSET('Water Data'!$G$29,0,10*ROW('Water Data'!G65))="","",OFFSET('Water Data'!$G$29,0,10*ROW('Water Data'!G65)))</f>
        <v/>
      </c>
      <c r="CG71" s="33" t="str">
        <f ca="true">+IF(OFFSET('Water Data'!$G$30,0,10*ROW('Water Data'!G65))="","",OFFSET('Water Data'!$G$30,0,10*ROW('Water Data'!G65)))</f>
        <v/>
      </c>
      <c r="CH71" s="33" t="str">
        <f ca="true">+IF(OFFSET('Water Data'!$H$28,0,10*ROW('Water Data'!H65))="","",OFFSET('Water Data'!$H$28,0,10*ROW('Water Data'!H65)))</f>
        <v/>
      </c>
      <c r="CI71" s="33" t="str">
        <f ca="true">+IF(OFFSET('Water Data'!$H$29,0,10*ROW('Water Data'!H65))="","",OFFSET('Water Data'!$H$29,0,10*ROW('Water Data'!H65)))</f>
        <v/>
      </c>
      <c r="CJ71" s="33" t="str">
        <f ca="true">+IF(OFFSET('Water Data'!$H$30,0,10*ROW('Water Data'!H65))="","",OFFSET('Water Data'!$H$30,0,10*ROW('Water Data'!H65)))</f>
        <v/>
      </c>
      <c r="CK71" s="33" t="str">
        <f ca="true">+IF(OFFSET('Sanitation Data'!$C$29,0,10*ROW('Sanitation Data'!C65))="","",OFFSET('Sanitation Data'!$C$29,0,10*ROW('Sanitation Data'!C65)))</f>
        <v/>
      </c>
      <c r="CL71" s="33" t="str">
        <f ca="true">+IF(OFFSET('Sanitation Data'!$C$30,0,10*ROW('Sanitation Data'!C65))="","",OFFSET('Sanitation Data'!$C$30,0,10*ROW('Sanitation Data'!C65)))</f>
        <v/>
      </c>
      <c r="CM71" s="33" t="str">
        <f ca="true">+IF(OFFSET('Sanitation Data'!$C$31,0,10*ROW('Sanitation Data'!C65))="","",OFFSET('Sanitation Data'!$C$31,0,10*ROW('Sanitation Data'!C65)))</f>
        <v/>
      </c>
      <c r="CN71" s="33" t="str">
        <f ca="true">+IF(OFFSET('Sanitation Data'!$C$32,0,10*ROW('Sanitation Data'!C65))="","",OFFSET('Sanitation Data'!$C$32,0,10*ROW('Sanitation Data'!C65)))</f>
        <v/>
      </c>
      <c r="CO71" s="33" t="str">
        <f ca="true">+IF(OFFSET('Sanitation Data'!$C$33,0,10*ROW('Sanitation Data'!C65))="","",OFFSET('Sanitation Data'!$C$33,0,10*ROW('Sanitation Data'!C65)))</f>
        <v/>
      </c>
      <c r="CP71" s="33" t="str">
        <f ca="true">+IF(OFFSET('Sanitation Data'!$D$29,0,10*ROW('Sanitation Data'!D65))="","",OFFSET('Sanitation Data'!$D$29,0,10*ROW('Sanitation Data'!D65)))</f>
        <v/>
      </c>
      <c r="CQ71" s="33" t="str">
        <f ca="true">+IF(OFFSET('Sanitation Data'!$D$30,0,10*ROW('Sanitation Data'!D65))="","",OFFSET('Sanitation Data'!$D$30,0,10*ROW('Sanitation Data'!D65)))</f>
        <v/>
      </c>
      <c r="CR71" s="33" t="str">
        <f ca="true">+IF(OFFSET('Sanitation Data'!$D$31,0,10*ROW('Sanitation Data'!D65))="","",OFFSET('Sanitation Data'!$D$31,0,10*ROW('Sanitation Data'!D65)))</f>
        <v/>
      </c>
      <c r="CS71" s="33" t="str">
        <f ca="true">+IF(OFFSET('Sanitation Data'!$D$32,0,10*ROW('Sanitation Data'!D65))="","",OFFSET('Sanitation Data'!$D$32,0,10*ROW('Sanitation Data'!D65)))</f>
        <v/>
      </c>
      <c r="CT71" s="33" t="str">
        <f ca="true">+IF(OFFSET('Sanitation Data'!$D$33,0,10*ROW('Sanitation Data'!D65))="","",OFFSET('Sanitation Data'!$D$33,0,10*ROW('Sanitation Data'!D65)))</f>
        <v/>
      </c>
      <c r="CU71" s="33" t="str">
        <f ca="true">+IF(OFFSET('Sanitation Data'!$E$29,0,10*ROW('Sanitation Data'!E65))="","",OFFSET('Sanitation Data'!$E$29,0,10*ROW('Sanitation Data'!E65)))</f>
        <v/>
      </c>
      <c r="CV71" s="33" t="str">
        <f ca="true">+IF(OFFSET('Sanitation Data'!$E$30,0,10*ROW('Sanitation Data'!E65))="","",OFFSET('Sanitation Data'!$E$30,0,10*ROW('Sanitation Data'!E65)))</f>
        <v/>
      </c>
      <c r="CW71" s="33" t="str">
        <f ca="true">+IF(OFFSET('Sanitation Data'!$E$31,0,10*ROW('Sanitation Data'!E65))="","",OFFSET('Sanitation Data'!$E$31,0,10*ROW('Sanitation Data'!E65)))</f>
        <v/>
      </c>
      <c r="CX71" s="33" t="str">
        <f ca="true">+IF(OFFSET('Sanitation Data'!$E$32,0,10*ROW('Sanitation Data'!E65))="","",OFFSET('Sanitation Data'!$E$32,0,10*ROW('Sanitation Data'!E65)))</f>
        <v/>
      </c>
      <c r="CY71" s="33" t="str">
        <f ca="true">+IF(OFFSET('Sanitation Data'!$E$33,0,10*ROW('Sanitation Data'!E65))="","",OFFSET('Sanitation Data'!$E$33,0,10*ROW('Sanitation Data'!E65)))</f>
        <v/>
      </c>
      <c r="CZ71" s="33" t="str">
        <f ca="true">+IF(OFFSET('Sanitation Data'!$F$29,0,10*ROW('Sanitation Data'!F65))="","",OFFSET('Sanitation Data'!$F$29,0,10*ROW('Sanitation Data'!F65)))</f>
        <v/>
      </c>
      <c r="DA71" s="33" t="str">
        <f ca="true">+IF(OFFSET('Sanitation Data'!$F$30,0,10*ROW('Sanitation Data'!F65))="","",OFFSET('Sanitation Data'!$F$30,0,10*ROW('Sanitation Data'!F65)))</f>
        <v/>
      </c>
      <c r="DB71" s="33" t="str">
        <f ca="true">+IF(OFFSET('Sanitation Data'!$F$31,0,10*ROW('Sanitation Data'!F65))="","",OFFSET('Sanitation Data'!$F$31,0,10*ROW('Sanitation Data'!F65)))</f>
        <v/>
      </c>
      <c r="DC71" s="33" t="str">
        <f ca="true">+IF(OFFSET('Sanitation Data'!$F$32,0,10*ROW('Sanitation Data'!F65))="","",OFFSET('Sanitation Data'!$F$32,0,10*ROW('Sanitation Data'!F65)))</f>
        <v/>
      </c>
      <c r="DD71" s="33" t="str">
        <f ca="true">+IF(OFFSET('Sanitation Data'!$F$33,0,10*ROW('Sanitation Data'!F65))="","",OFFSET('Sanitation Data'!$F$33,0,10*ROW('Sanitation Data'!F65)))</f>
        <v/>
      </c>
      <c r="DE71" s="33" t="str">
        <f ca="true">+IF(OFFSET('Sanitation Data'!$G$29,0,10*ROW('Sanitation Data'!G65))="","",OFFSET('Sanitation Data'!$G$29,0,10*ROW('Sanitation Data'!G65)))</f>
        <v/>
      </c>
      <c r="DF71" s="33" t="str">
        <f ca="true">+IF(OFFSET('Sanitation Data'!$G$30,0,10*ROW('Sanitation Data'!G65))="","",OFFSET('Sanitation Data'!$G$30,0,10*ROW('Sanitation Data'!G65)))</f>
        <v/>
      </c>
      <c r="DG71" s="33" t="str">
        <f ca="true">+IF(OFFSET('Sanitation Data'!$G$31,0,10*ROW('Sanitation Data'!G65))="","",OFFSET('Sanitation Data'!$G$31,0,10*ROW('Sanitation Data'!G65)))</f>
        <v/>
      </c>
      <c r="DH71" s="33" t="str">
        <f ca="true">+IF(OFFSET('Sanitation Data'!$G$32,0,10*ROW('Sanitation Data'!G65))="","",OFFSET('Sanitation Data'!$G$32,0,10*ROW('Sanitation Data'!G65)))</f>
        <v/>
      </c>
      <c r="DI71" s="33" t="str">
        <f ca="true">+IF(OFFSET('Sanitation Data'!$G$33,0,10*ROW('Sanitation Data'!G65))="","",OFFSET('Sanitation Data'!$G$33,0,10*ROW('Sanitation Data'!G65)))</f>
        <v/>
      </c>
      <c r="DJ71" s="33" t="str">
        <f ca="true">+IF(OFFSET('Sanitation Data'!$H$29,0,10*ROW('Sanitation Data'!H65))="","",OFFSET('Sanitation Data'!$H$29,0,10*ROW('Sanitation Data'!H65)))</f>
        <v/>
      </c>
      <c r="DK71" s="33" t="str">
        <f ca="true">+IF(OFFSET('Sanitation Data'!$H$30,0,10*ROW('Sanitation Data'!H65))="","",OFFSET('Sanitation Data'!$H$30,0,10*ROW('Sanitation Data'!H65)))</f>
        <v/>
      </c>
      <c r="DL71" s="33" t="str">
        <f ca="true">+IF(OFFSET('Sanitation Data'!$H$31,0,10*ROW('Sanitation Data'!H65))="","",OFFSET('Sanitation Data'!$H$31,0,10*ROW('Sanitation Data'!H65)))</f>
        <v/>
      </c>
      <c r="DM71" s="33" t="str">
        <f ca="true">+IF(OFFSET('Sanitation Data'!$H$32,0,10*ROW('Sanitation Data'!H65))="","",OFFSET('Sanitation Data'!$H$32,0,10*ROW('Sanitation Data'!H65)))</f>
        <v/>
      </c>
      <c r="DN71" s="33" t="str">
        <f ca="true">+IF(OFFSET('Sanitation Data'!$H$33,0,10*ROW('Sanitation Data'!H65))="","",OFFSET('Sanitation Data'!$H$33,0,10*ROW('Sanitation Data'!H65)))</f>
        <v/>
      </c>
      <c r="DO71" s="33" t="str">
        <f ca="true">+IF(OFFSET('Hygiene Data'!$C$12,0,10*ROW('Hygiene Data'!C65))="","",OFFSET('Hygiene Data'!$C$12,0,10*ROW('Hygiene Data'!C65)))</f>
        <v/>
      </c>
      <c r="DP71" s="33" t="str">
        <f ca="true">+IF(OFFSET('Hygiene Data'!$C$13,0,10*ROW('Hygiene Data'!C65))="","",OFFSET('Hygiene Data'!$C$13,0,10*ROW('Hygiene Data'!C65)))</f>
        <v/>
      </c>
      <c r="DQ71" s="33" t="str">
        <f ca="true">+IF(OFFSET('Hygiene Data'!$C$14,0,10*ROW('Hygiene Data'!C65))="","",OFFSET('Hygiene Data'!$C$14,0,10*ROW('Hygiene Data'!C65)))</f>
        <v/>
      </c>
      <c r="DR71" s="33" t="str">
        <f ca="true">+IF(OFFSET('Hygiene Data'!$D$12,0,10*ROW('Hygiene Data'!D65))="","",OFFSET('Hygiene Data'!$D$12,0,10*ROW('Hygiene Data'!D65)))</f>
        <v/>
      </c>
      <c r="DS71" s="33" t="str">
        <f ca="true">+IF(OFFSET('Hygiene Data'!$D$13,0,10*ROW('Hygiene Data'!D65))="","",OFFSET('Hygiene Data'!$D$13,0,10*ROW('Hygiene Data'!D65)))</f>
        <v/>
      </c>
      <c r="DT71" s="33" t="str">
        <f ca="true">+IF(OFFSET('Hygiene Data'!$D$14,0,10*ROW('Hygiene Data'!D65))="","",OFFSET('Hygiene Data'!$D$14,0,10*ROW('Hygiene Data'!D65)))</f>
        <v/>
      </c>
      <c r="DU71" s="33" t="str">
        <f ca="true">+IF(OFFSET('Hygiene Data'!$E$12,0,10*ROW('Hygiene Data'!E65))="","",OFFSET('Hygiene Data'!$E$12,0,10*ROW('Hygiene Data'!E65)))</f>
        <v/>
      </c>
      <c r="DV71" s="33" t="str">
        <f ca="true">+IF(OFFSET('Hygiene Data'!$E$13,0,10*ROW('Hygiene Data'!E65))="","",OFFSET('Hygiene Data'!$E$13,0,10*ROW('Hygiene Data'!E65)))</f>
        <v/>
      </c>
      <c r="DW71" s="33" t="str">
        <f ca="true">+IF(OFFSET('Hygiene Data'!$E$14,0,10*ROW('Hygiene Data'!E65))="","",OFFSET('Hygiene Data'!$E$14,0,10*ROW('Hygiene Data'!E65)))</f>
        <v/>
      </c>
      <c r="DX71" s="33" t="str">
        <f ca="true">+IF(OFFSET('Hygiene Data'!$F$12,0,10*ROW('Hygiene Data'!F65))="","",OFFSET('Hygiene Data'!$F$12,0,10*ROW('Hygiene Data'!F65)))</f>
        <v/>
      </c>
      <c r="DY71" s="33" t="str">
        <f ca="true">+IF(OFFSET('Hygiene Data'!$F$13,0,10*ROW('Hygiene Data'!F65))="","",OFFSET('Hygiene Data'!$F$13,0,10*ROW('Hygiene Data'!F65)))</f>
        <v/>
      </c>
      <c r="DZ71" s="33" t="str">
        <f ca="true">+IF(OFFSET('Hygiene Data'!$F$14,0,10*ROW('Hygiene Data'!F65))="","",OFFSET('Hygiene Data'!$F$14,0,10*ROW('Hygiene Data'!F65)))</f>
        <v/>
      </c>
      <c r="EA71" s="33" t="str">
        <f ca="true">+IF(OFFSET('Hygiene Data'!$G$12,0,10*ROW('Hygiene Data'!G65))="","",OFFSET('Hygiene Data'!$G$12,0,10*ROW('Hygiene Data'!G65)))</f>
        <v/>
      </c>
      <c r="EB71" s="33" t="str">
        <f ca="true">+IF(OFFSET('Hygiene Data'!$G$13,0,10*ROW('Hygiene Data'!G65))="","",OFFSET('Hygiene Data'!$G$13,0,10*ROW('Hygiene Data'!G65)))</f>
        <v/>
      </c>
      <c r="EC71" s="33" t="str">
        <f ca="true">+IF(OFFSET('Hygiene Data'!$G$14,0,10*ROW('Hygiene Data'!G65))="","",OFFSET('Hygiene Data'!$G$14,0,10*ROW('Hygiene Data'!G65)))</f>
        <v/>
      </c>
      <c r="ED71" s="33" t="str">
        <f ca="true">+IF(OFFSET('Hygiene Data'!$H$12,0,10*ROW('Hygiene Data'!H65))="","",OFFSET('Hygiene Data'!$H$12,0,10*ROW('Hygiene Data'!H65)))</f>
        <v/>
      </c>
      <c r="EE71" s="33" t="str">
        <f ca="true">+IF(OFFSET('Hygiene Data'!$H$13,0,10*ROW('Hygiene Data'!H65))="","",OFFSET('Hygiene Data'!$H$13,0,10*ROW('Hygiene Data'!H65)))</f>
        <v/>
      </c>
      <c r="EF71" s="33" t="str">
        <f ca="true">+IF(OFFSET('Hygiene Data'!$H$14,0,10*ROW('Hygiene Data'!H65))="","",OFFSET('Hygiene Data'!$H$14,0,10*ROW('Hygiene Data'!H65)))</f>
        <v/>
      </c>
    </row>
    <row r="72" x14ac:dyDescent="0.2">
      <c r="A72" s="56" t="str">
        <f ca="true">+IF(OFFSET('Water Data'!$B$1,0,10*ROW('Water Data'!B69))="","",OFFSET('Water Data'!$B$1,0,10*ROW('Water Data'!B69)))</f>
        <v/>
      </c>
      <c r="B72" s="56" t="str">
        <f ca="true">+IF(OFFSET('Water Data'!$A$3,0,10*ROW('Water Data'!A69))="","",OFFSET('Water Data'!$A$3,0,10*ROW('Water Data'!A69)))</f>
        <v/>
      </c>
      <c r="C72" s="56" t="str">
        <f ca="true">+IF(OFFSET('Water Data'!$C$3,0,10*ROW('Water Data'!C69))="","",OFFSET('Water Data'!$C$3,0,10*ROW('Water Data'!C69)))</f>
        <v/>
      </c>
      <c r="D72" s="244"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4"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4"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4"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4"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4"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4"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4"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4"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4"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4"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4"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4"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4"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4"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4"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4"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4"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5"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5"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5"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5"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5"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5"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5"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5"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5"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5"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5"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5"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5"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5"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5"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5"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5"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5"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5"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5"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5"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5"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5"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5"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5"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5"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5"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5"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5"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5"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6"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6"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6"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6"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6"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6"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6"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6"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6"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6"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6"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6"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6"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6"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6"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6"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6"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6"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3" t="str">
        <f ca="true">+IF(OFFSET('Water Data'!$C$28,0,10*ROW('Water Data'!C66))="","",OFFSET('Water Data'!$C$28,0,10*ROW('Water Data'!C66)))</f>
        <v/>
      </c>
      <c r="BT72" s="33" t="str">
        <f ca="true">+IF(OFFSET('Water Data'!$C$29,0,10*ROW('Water Data'!C66))="","",OFFSET('Water Data'!$C$29,0,10*ROW('Water Data'!C66)))</f>
        <v/>
      </c>
      <c r="BU72" s="33" t="str">
        <f ca="true">+IF(OFFSET('Water Data'!$C$30,0,10*ROW('Water Data'!C66))="","",OFFSET('Water Data'!$C$30,0,10*ROW('Water Data'!C66)))</f>
        <v/>
      </c>
      <c r="BV72" s="33" t="str">
        <f ca="true">+IF(OFFSET('Water Data'!$D$28,0,10*ROW('Water Data'!D66))="","",OFFSET('Water Data'!$D$28,0,10*ROW('Water Data'!D66)))</f>
        <v/>
      </c>
      <c r="BW72" s="33" t="str">
        <f ca="true">+IF(OFFSET('Water Data'!$D$29,0,10*ROW('Water Data'!D66))="","",OFFSET('Water Data'!$D$29,0,10*ROW('Water Data'!D66)))</f>
        <v/>
      </c>
      <c r="BX72" s="33" t="str">
        <f ca="true">+IF(OFFSET('Water Data'!$D$30,0,10*ROW('Water Data'!D66))="","",OFFSET('Water Data'!$D$30,0,10*ROW('Water Data'!D66)))</f>
        <v/>
      </c>
      <c r="BY72" s="33" t="str">
        <f ca="true">+IF(OFFSET('Water Data'!$E$28,0,10*ROW('Water Data'!E66))="","",OFFSET('Water Data'!$E$28,0,10*ROW('Water Data'!E66)))</f>
        <v/>
      </c>
      <c r="BZ72" s="33" t="str">
        <f ca="true">+IF(OFFSET('Water Data'!$E$29,0,10*ROW('Water Data'!E66))="","",OFFSET('Water Data'!$E$29,0,10*ROW('Water Data'!E66)))</f>
        <v/>
      </c>
      <c r="CA72" s="33" t="str">
        <f ca="true">+IF(OFFSET('Water Data'!$E$30,0,10*ROW('Water Data'!E66))="","",OFFSET('Water Data'!$E$30,0,10*ROW('Water Data'!E66)))</f>
        <v/>
      </c>
      <c r="CB72" s="33" t="str">
        <f ca="true">+IF(OFFSET('Water Data'!$F$28,0,10*ROW('Water Data'!F66))="","",OFFSET('Water Data'!$F$28,0,10*ROW('Water Data'!F66)))</f>
        <v/>
      </c>
      <c r="CC72" s="33" t="str">
        <f ca="true">+IF(OFFSET('Water Data'!$F$29,0,10*ROW('Water Data'!F66))="","",OFFSET('Water Data'!$F$29,0,10*ROW('Water Data'!F66)))</f>
        <v/>
      </c>
      <c r="CD72" s="33" t="str">
        <f ca="true">+IF(OFFSET('Water Data'!$F$30,0,10*ROW('Water Data'!F66))="","",OFFSET('Water Data'!$F$30,0,10*ROW('Water Data'!F66)))</f>
        <v/>
      </c>
      <c r="CE72" s="33" t="str">
        <f ca="true">+IF(OFFSET('Water Data'!$G$28,0,10*ROW('Water Data'!G66))="","",OFFSET('Water Data'!$G$28,0,10*ROW('Water Data'!G66)))</f>
        <v/>
      </c>
      <c r="CF72" s="33" t="str">
        <f ca="true">+IF(OFFSET('Water Data'!$G$29,0,10*ROW('Water Data'!G66))="","",OFFSET('Water Data'!$G$29,0,10*ROW('Water Data'!G66)))</f>
        <v/>
      </c>
      <c r="CG72" s="33" t="str">
        <f ca="true">+IF(OFFSET('Water Data'!$G$30,0,10*ROW('Water Data'!G66))="","",OFFSET('Water Data'!$G$30,0,10*ROW('Water Data'!G66)))</f>
        <v/>
      </c>
      <c r="CH72" s="33" t="str">
        <f ca="true">+IF(OFFSET('Water Data'!$H$28,0,10*ROW('Water Data'!H66))="","",OFFSET('Water Data'!$H$28,0,10*ROW('Water Data'!H66)))</f>
        <v/>
      </c>
      <c r="CI72" s="33" t="str">
        <f ca="true">+IF(OFFSET('Water Data'!$H$29,0,10*ROW('Water Data'!H66))="","",OFFSET('Water Data'!$H$29,0,10*ROW('Water Data'!H66)))</f>
        <v/>
      </c>
      <c r="CJ72" s="33" t="str">
        <f ca="true">+IF(OFFSET('Water Data'!$H$30,0,10*ROW('Water Data'!H66))="","",OFFSET('Water Data'!$H$30,0,10*ROW('Water Data'!H66)))</f>
        <v/>
      </c>
      <c r="CK72" s="33" t="str">
        <f ca="true">+IF(OFFSET('Sanitation Data'!$C$29,0,10*ROW('Sanitation Data'!C66))="","",OFFSET('Sanitation Data'!$C$29,0,10*ROW('Sanitation Data'!C66)))</f>
        <v/>
      </c>
      <c r="CL72" s="33" t="str">
        <f ca="true">+IF(OFFSET('Sanitation Data'!$C$30,0,10*ROW('Sanitation Data'!C66))="","",OFFSET('Sanitation Data'!$C$30,0,10*ROW('Sanitation Data'!C66)))</f>
        <v/>
      </c>
      <c r="CM72" s="33" t="str">
        <f ca="true">+IF(OFFSET('Sanitation Data'!$C$31,0,10*ROW('Sanitation Data'!C66))="","",OFFSET('Sanitation Data'!$C$31,0,10*ROW('Sanitation Data'!C66)))</f>
        <v/>
      </c>
      <c r="CN72" s="33" t="str">
        <f ca="true">+IF(OFFSET('Sanitation Data'!$C$32,0,10*ROW('Sanitation Data'!C66))="","",OFFSET('Sanitation Data'!$C$32,0,10*ROW('Sanitation Data'!C66)))</f>
        <v/>
      </c>
      <c r="CO72" s="33" t="str">
        <f ca="true">+IF(OFFSET('Sanitation Data'!$C$33,0,10*ROW('Sanitation Data'!C66))="","",OFFSET('Sanitation Data'!$C$33,0,10*ROW('Sanitation Data'!C66)))</f>
        <v/>
      </c>
      <c r="CP72" s="33" t="str">
        <f ca="true">+IF(OFFSET('Sanitation Data'!$D$29,0,10*ROW('Sanitation Data'!D66))="","",OFFSET('Sanitation Data'!$D$29,0,10*ROW('Sanitation Data'!D66)))</f>
        <v/>
      </c>
      <c r="CQ72" s="33" t="str">
        <f ca="true">+IF(OFFSET('Sanitation Data'!$D$30,0,10*ROW('Sanitation Data'!D66))="","",OFFSET('Sanitation Data'!$D$30,0,10*ROW('Sanitation Data'!D66)))</f>
        <v/>
      </c>
      <c r="CR72" s="33" t="str">
        <f ca="true">+IF(OFFSET('Sanitation Data'!$D$31,0,10*ROW('Sanitation Data'!D66))="","",OFFSET('Sanitation Data'!$D$31,0,10*ROW('Sanitation Data'!D66)))</f>
        <v/>
      </c>
      <c r="CS72" s="33" t="str">
        <f ca="true">+IF(OFFSET('Sanitation Data'!$D$32,0,10*ROW('Sanitation Data'!D66))="","",OFFSET('Sanitation Data'!$D$32,0,10*ROW('Sanitation Data'!D66)))</f>
        <v/>
      </c>
      <c r="CT72" s="33" t="str">
        <f ca="true">+IF(OFFSET('Sanitation Data'!$D$33,0,10*ROW('Sanitation Data'!D66))="","",OFFSET('Sanitation Data'!$D$33,0,10*ROW('Sanitation Data'!D66)))</f>
        <v/>
      </c>
      <c r="CU72" s="33" t="str">
        <f ca="true">+IF(OFFSET('Sanitation Data'!$E$29,0,10*ROW('Sanitation Data'!E66))="","",OFFSET('Sanitation Data'!$E$29,0,10*ROW('Sanitation Data'!E66)))</f>
        <v/>
      </c>
      <c r="CV72" s="33" t="str">
        <f ca="true">+IF(OFFSET('Sanitation Data'!$E$30,0,10*ROW('Sanitation Data'!E66))="","",OFFSET('Sanitation Data'!$E$30,0,10*ROW('Sanitation Data'!E66)))</f>
        <v/>
      </c>
      <c r="CW72" s="33" t="str">
        <f ca="true">+IF(OFFSET('Sanitation Data'!$E$31,0,10*ROW('Sanitation Data'!E66))="","",OFFSET('Sanitation Data'!$E$31,0,10*ROW('Sanitation Data'!E66)))</f>
        <v/>
      </c>
      <c r="CX72" s="33" t="str">
        <f ca="true">+IF(OFFSET('Sanitation Data'!$E$32,0,10*ROW('Sanitation Data'!E66))="","",OFFSET('Sanitation Data'!$E$32,0,10*ROW('Sanitation Data'!E66)))</f>
        <v/>
      </c>
      <c r="CY72" s="33" t="str">
        <f ca="true">+IF(OFFSET('Sanitation Data'!$E$33,0,10*ROW('Sanitation Data'!E66))="","",OFFSET('Sanitation Data'!$E$33,0,10*ROW('Sanitation Data'!E66)))</f>
        <v/>
      </c>
      <c r="CZ72" s="33" t="str">
        <f ca="true">+IF(OFFSET('Sanitation Data'!$F$29,0,10*ROW('Sanitation Data'!F66))="","",OFFSET('Sanitation Data'!$F$29,0,10*ROW('Sanitation Data'!F66)))</f>
        <v/>
      </c>
      <c r="DA72" s="33" t="str">
        <f ca="true">+IF(OFFSET('Sanitation Data'!$F$30,0,10*ROW('Sanitation Data'!F66))="","",OFFSET('Sanitation Data'!$F$30,0,10*ROW('Sanitation Data'!F66)))</f>
        <v/>
      </c>
      <c r="DB72" s="33" t="str">
        <f ca="true">+IF(OFFSET('Sanitation Data'!$F$31,0,10*ROW('Sanitation Data'!F66))="","",OFFSET('Sanitation Data'!$F$31,0,10*ROW('Sanitation Data'!F66)))</f>
        <v/>
      </c>
      <c r="DC72" s="33" t="str">
        <f ca="true">+IF(OFFSET('Sanitation Data'!$F$32,0,10*ROW('Sanitation Data'!F66))="","",OFFSET('Sanitation Data'!$F$32,0,10*ROW('Sanitation Data'!F66)))</f>
        <v/>
      </c>
      <c r="DD72" s="33" t="str">
        <f ca="true">+IF(OFFSET('Sanitation Data'!$F$33,0,10*ROW('Sanitation Data'!F66))="","",OFFSET('Sanitation Data'!$F$33,0,10*ROW('Sanitation Data'!F66)))</f>
        <v/>
      </c>
      <c r="DE72" s="33" t="str">
        <f ca="true">+IF(OFFSET('Sanitation Data'!$G$29,0,10*ROW('Sanitation Data'!G66))="","",OFFSET('Sanitation Data'!$G$29,0,10*ROW('Sanitation Data'!G66)))</f>
        <v/>
      </c>
      <c r="DF72" s="33" t="str">
        <f ca="true">+IF(OFFSET('Sanitation Data'!$G$30,0,10*ROW('Sanitation Data'!G66))="","",OFFSET('Sanitation Data'!$G$30,0,10*ROW('Sanitation Data'!G66)))</f>
        <v/>
      </c>
      <c r="DG72" s="33" t="str">
        <f ca="true">+IF(OFFSET('Sanitation Data'!$G$31,0,10*ROW('Sanitation Data'!G66))="","",OFFSET('Sanitation Data'!$G$31,0,10*ROW('Sanitation Data'!G66)))</f>
        <v/>
      </c>
      <c r="DH72" s="33" t="str">
        <f ca="true">+IF(OFFSET('Sanitation Data'!$G$32,0,10*ROW('Sanitation Data'!G66))="","",OFFSET('Sanitation Data'!$G$32,0,10*ROW('Sanitation Data'!G66)))</f>
        <v/>
      </c>
      <c r="DI72" s="33" t="str">
        <f ca="true">+IF(OFFSET('Sanitation Data'!$G$33,0,10*ROW('Sanitation Data'!G66))="","",OFFSET('Sanitation Data'!$G$33,0,10*ROW('Sanitation Data'!G66)))</f>
        <v/>
      </c>
      <c r="DJ72" s="33" t="str">
        <f ca="true">+IF(OFFSET('Sanitation Data'!$H$29,0,10*ROW('Sanitation Data'!H66))="","",OFFSET('Sanitation Data'!$H$29,0,10*ROW('Sanitation Data'!H66)))</f>
        <v/>
      </c>
      <c r="DK72" s="33" t="str">
        <f ca="true">+IF(OFFSET('Sanitation Data'!$H$30,0,10*ROW('Sanitation Data'!H66))="","",OFFSET('Sanitation Data'!$H$30,0,10*ROW('Sanitation Data'!H66)))</f>
        <v/>
      </c>
      <c r="DL72" s="33" t="str">
        <f ca="true">+IF(OFFSET('Sanitation Data'!$H$31,0,10*ROW('Sanitation Data'!H66))="","",OFFSET('Sanitation Data'!$H$31,0,10*ROW('Sanitation Data'!H66)))</f>
        <v/>
      </c>
      <c r="DM72" s="33" t="str">
        <f ca="true">+IF(OFFSET('Sanitation Data'!$H$32,0,10*ROW('Sanitation Data'!H66))="","",OFFSET('Sanitation Data'!$H$32,0,10*ROW('Sanitation Data'!H66)))</f>
        <v/>
      </c>
      <c r="DN72" s="33" t="str">
        <f ca="true">+IF(OFFSET('Sanitation Data'!$H$33,0,10*ROW('Sanitation Data'!H66))="","",OFFSET('Sanitation Data'!$H$33,0,10*ROW('Sanitation Data'!H66)))</f>
        <v/>
      </c>
      <c r="DO72" s="33" t="str">
        <f ca="true">+IF(OFFSET('Hygiene Data'!$C$12,0,10*ROW('Hygiene Data'!C66))="","",OFFSET('Hygiene Data'!$C$12,0,10*ROW('Hygiene Data'!C66)))</f>
        <v/>
      </c>
      <c r="DP72" s="33" t="str">
        <f ca="true">+IF(OFFSET('Hygiene Data'!$C$13,0,10*ROW('Hygiene Data'!C66))="","",OFFSET('Hygiene Data'!$C$13,0,10*ROW('Hygiene Data'!C66)))</f>
        <v/>
      </c>
      <c r="DQ72" s="33" t="str">
        <f ca="true">+IF(OFFSET('Hygiene Data'!$C$14,0,10*ROW('Hygiene Data'!C66))="","",OFFSET('Hygiene Data'!$C$14,0,10*ROW('Hygiene Data'!C66)))</f>
        <v/>
      </c>
      <c r="DR72" s="33" t="str">
        <f ca="true">+IF(OFFSET('Hygiene Data'!$D$12,0,10*ROW('Hygiene Data'!D66))="","",OFFSET('Hygiene Data'!$D$12,0,10*ROW('Hygiene Data'!D66)))</f>
        <v/>
      </c>
      <c r="DS72" s="33" t="str">
        <f ca="true">+IF(OFFSET('Hygiene Data'!$D$13,0,10*ROW('Hygiene Data'!D66))="","",OFFSET('Hygiene Data'!$D$13,0,10*ROW('Hygiene Data'!D66)))</f>
        <v/>
      </c>
      <c r="DT72" s="33" t="str">
        <f ca="true">+IF(OFFSET('Hygiene Data'!$D$14,0,10*ROW('Hygiene Data'!D66))="","",OFFSET('Hygiene Data'!$D$14,0,10*ROW('Hygiene Data'!D66)))</f>
        <v/>
      </c>
      <c r="DU72" s="33" t="str">
        <f ca="true">+IF(OFFSET('Hygiene Data'!$E$12,0,10*ROW('Hygiene Data'!E66))="","",OFFSET('Hygiene Data'!$E$12,0,10*ROW('Hygiene Data'!E66)))</f>
        <v/>
      </c>
      <c r="DV72" s="33" t="str">
        <f ca="true">+IF(OFFSET('Hygiene Data'!$E$13,0,10*ROW('Hygiene Data'!E66))="","",OFFSET('Hygiene Data'!$E$13,0,10*ROW('Hygiene Data'!E66)))</f>
        <v/>
      </c>
      <c r="DW72" s="33" t="str">
        <f ca="true">+IF(OFFSET('Hygiene Data'!$E$14,0,10*ROW('Hygiene Data'!E66))="","",OFFSET('Hygiene Data'!$E$14,0,10*ROW('Hygiene Data'!E66)))</f>
        <v/>
      </c>
      <c r="DX72" s="33" t="str">
        <f ca="true">+IF(OFFSET('Hygiene Data'!$F$12,0,10*ROW('Hygiene Data'!F66))="","",OFFSET('Hygiene Data'!$F$12,0,10*ROW('Hygiene Data'!F66)))</f>
        <v/>
      </c>
      <c r="DY72" s="33" t="str">
        <f ca="true">+IF(OFFSET('Hygiene Data'!$F$13,0,10*ROW('Hygiene Data'!F66))="","",OFFSET('Hygiene Data'!$F$13,0,10*ROW('Hygiene Data'!F66)))</f>
        <v/>
      </c>
      <c r="DZ72" s="33" t="str">
        <f ca="true">+IF(OFFSET('Hygiene Data'!$F$14,0,10*ROW('Hygiene Data'!F66))="","",OFFSET('Hygiene Data'!$F$14,0,10*ROW('Hygiene Data'!F66)))</f>
        <v/>
      </c>
      <c r="EA72" s="33" t="str">
        <f ca="true">+IF(OFFSET('Hygiene Data'!$G$12,0,10*ROW('Hygiene Data'!G66))="","",OFFSET('Hygiene Data'!$G$12,0,10*ROW('Hygiene Data'!G66)))</f>
        <v/>
      </c>
      <c r="EB72" s="33" t="str">
        <f ca="true">+IF(OFFSET('Hygiene Data'!$G$13,0,10*ROW('Hygiene Data'!G66))="","",OFFSET('Hygiene Data'!$G$13,0,10*ROW('Hygiene Data'!G66)))</f>
        <v/>
      </c>
      <c r="EC72" s="33" t="str">
        <f ca="true">+IF(OFFSET('Hygiene Data'!$G$14,0,10*ROW('Hygiene Data'!G66))="","",OFFSET('Hygiene Data'!$G$14,0,10*ROW('Hygiene Data'!G66)))</f>
        <v/>
      </c>
      <c r="ED72" s="33" t="str">
        <f ca="true">+IF(OFFSET('Hygiene Data'!$H$12,0,10*ROW('Hygiene Data'!H66))="","",OFFSET('Hygiene Data'!$H$12,0,10*ROW('Hygiene Data'!H66)))</f>
        <v/>
      </c>
      <c r="EE72" s="33" t="str">
        <f ca="true">+IF(OFFSET('Hygiene Data'!$H$13,0,10*ROW('Hygiene Data'!H66))="","",OFFSET('Hygiene Data'!$H$13,0,10*ROW('Hygiene Data'!H66)))</f>
        <v/>
      </c>
      <c r="EF72" s="33" t="str">
        <f ca="true">+IF(OFFSET('Hygiene Data'!$H$14,0,10*ROW('Hygiene Data'!H66))="","",OFFSET('Hygiene Data'!$H$14,0,10*ROW('Hygiene Data'!H66)))</f>
        <v/>
      </c>
    </row>
    <row r="73" x14ac:dyDescent="0.2">
      <c r="A73" s="56" t="str">
        <f ca="true">+IF(OFFSET('Water Data'!$B$1,0,10*ROW('Water Data'!B70))="","",OFFSET('Water Data'!$B$1,0,10*ROW('Water Data'!B70)))</f>
        <v/>
      </c>
      <c r="B73" s="56" t="str">
        <f ca="true">+IF(OFFSET('Water Data'!$A$3,0,10*ROW('Water Data'!A70))="","",OFFSET('Water Data'!$A$3,0,10*ROW('Water Data'!A70)))</f>
        <v/>
      </c>
      <c r="C73" s="56" t="str">
        <f ca="true">+IF(OFFSET('Water Data'!$C$3,0,10*ROW('Water Data'!C70))="","",OFFSET('Water Data'!$C$3,0,10*ROW('Water Data'!C70)))</f>
        <v/>
      </c>
      <c r="D73" s="244"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4"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4"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4"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4"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4"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4"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4"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4"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4"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4"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4"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4"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4"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4"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4"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4"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4"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5"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5"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5"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5"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5"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5"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5"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5"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5"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5"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5"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5"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5"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5"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5"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5"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5"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5"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5"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5"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5"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5"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5"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5"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5"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5"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5"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5"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5"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5"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6"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6"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6"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6"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6"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6"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6"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6"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6"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6"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6"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6"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6"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6"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6"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6"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6"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6"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3" t="str">
        <f ca="true">+IF(OFFSET('Water Data'!$C$28,0,10*ROW('Water Data'!C67))="","",OFFSET('Water Data'!$C$28,0,10*ROW('Water Data'!C67)))</f>
        <v/>
      </c>
      <c r="BT73" s="33" t="str">
        <f ca="true">+IF(OFFSET('Water Data'!$C$29,0,10*ROW('Water Data'!C67))="","",OFFSET('Water Data'!$C$29,0,10*ROW('Water Data'!C67)))</f>
        <v/>
      </c>
      <c r="BU73" s="33" t="str">
        <f ca="true">+IF(OFFSET('Water Data'!$C$30,0,10*ROW('Water Data'!C67))="","",OFFSET('Water Data'!$C$30,0,10*ROW('Water Data'!C67)))</f>
        <v/>
      </c>
      <c r="BV73" s="33" t="str">
        <f ca="true">+IF(OFFSET('Water Data'!$D$28,0,10*ROW('Water Data'!D67))="","",OFFSET('Water Data'!$D$28,0,10*ROW('Water Data'!D67)))</f>
        <v/>
      </c>
      <c r="BW73" s="33" t="str">
        <f ca="true">+IF(OFFSET('Water Data'!$D$29,0,10*ROW('Water Data'!D67))="","",OFFSET('Water Data'!$D$29,0,10*ROW('Water Data'!D67)))</f>
        <v/>
      </c>
      <c r="BX73" s="33" t="str">
        <f ca="true">+IF(OFFSET('Water Data'!$D$30,0,10*ROW('Water Data'!D67))="","",OFFSET('Water Data'!$D$30,0,10*ROW('Water Data'!D67)))</f>
        <v/>
      </c>
      <c r="BY73" s="33" t="str">
        <f ca="true">+IF(OFFSET('Water Data'!$E$28,0,10*ROW('Water Data'!E67))="","",OFFSET('Water Data'!$E$28,0,10*ROW('Water Data'!E67)))</f>
        <v/>
      </c>
      <c r="BZ73" s="33" t="str">
        <f ca="true">+IF(OFFSET('Water Data'!$E$29,0,10*ROW('Water Data'!E67))="","",OFFSET('Water Data'!$E$29,0,10*ROW('Water Data'!E67)))</f>
        <v/>
      </c>
      <c r="CA73" s="33" t="str">
        <f ca="true">+IF(OFFSET('Water Data'!$E$30,0,10*ROW('Water Data'!E67))="","",OFFSET('Water Data'!$E$30,0,10*ROW('Water Data'!E67)))</f>
        <v/>
      </c>
      <c r="CB73" s="33" t="str">
        <f ca="true">+IF(OFFSET('Water Data'!$F$28,0,10*ROW('Water Data'!F67))="","",OFFSET('Water Data'!$F$28,0,10*ROW('Water Data'!F67)))</f>
        <v/>
      </c>
      <c r="CC73" s="33" t="str">
        <f ca="true">+IF(OFFSET('Water Data'!$F$29,0,10*ROW('Water Data'!F67))="","",OFFSET('Water Data'!$F$29,0,10*ROW('Water Data'!F67)))</f>
        <v/>
      </c>
      <c r="CD73" s="33" t="str">
        <f ca="true">+IF(OFFSET('Water Data'!$F$30,0,10*ROW('Water Data'!F67))="","",OFFSET('Water Data'!$F$30,0,10*ROW('Water Data'!F67)))</f>
        <v/>
      </c>
      <c r="CE73" s="33" t="str">
        <f ca="true">+IF(OFFSET('Water Data'!$G$28,0,10*ROW('Water Data'!G67))="","",OFFSET('Water Data'!$G$28,0,10*ROW('Water Data'!G67)))</f>
        <v/>
      </c>
      <c r="CF73" s="33" t="str">
        <f ca="true">+IF(OFFSET('Water Data'!$G$29,0,10*ROW('Water Data'!G67))="","",OFFSET('Water Data'!$G$29,0,10*ROW('Water Data'!G67)))</f>
        <v/>
      </c>
      <c r="CG73" s="33" t="str">
        <f ca="true">+IF(OFFSET('Water Data'!$G$30,0,10*ROW('Water Data'!G67))="","",OFFSET('Water Data'!$G$30,0,10*ROW('Water Data'!G67)))</f>
        <v/>
      </c>
      <c r="CH73" s="33" t="str">
        <f ca="true">+IF(OFFSET('Water Data'!$H$28,0,10*ROW('Water Data'!H67))="","",OFFSET('Water Data'!$H$28,0,10*ROW('Water Data'!H67)))</f>
        <v/>
      </c>
      <c r="CI73" s="33" t="str">
        <f ca="true">+IF(OFFSET('Water Data'!$H$29,0,10*ROW('Water Data'!H67))="","",OFFSET('Water Data'!$H$29,0,10*ROW('Water Data'!H67)))</f>
        <v/>
      </c>
      <c r="CJ73" s="33" t="str">
        <f ca="true">+IF(OFFSET('Water Data'!$H$30,0,10*ROW('Water Data'!H67))="","",OFFSET('Water Data'!$H$30,0,10*ROW('Water Data'!H67)))</f>
        <v/>
      </c>
      <c r="CK73" s="33" t="str">
        <f ca="true">+IF(OFFSET('Sanitation Data'!$C$29,0,10*ROW('Sanitation Data'!C67))="","",OFFSET('Sanitation Data'!$C$29,0,10*ROW('Sanitation Data'!C67)))</f>
        <v/>
      </c>
      <c r="CL73" s="33" t="str">
        <f ca="true">+IF(OFFSET('Sanitation Data'!$C$30,0,10*ROW('Sanitation Data'!C67))="","",OFFSET('Sanitation Data'!$C$30,0,10*ROW('Sanitation Data'!C67)))</f>
        <v/>
      </c>
      <c r="CM73" s="33" t="str">
        <f ca="true">+IF(OFFSET('Sanitation Data'!$C$31,0,10*ROW('Sanitation Data'!C67))="","",OFFSET('Sanitation Data'!$C$31,0,10*ROW('Sanitation Data'!C67)))</f>
        <v/>
      </c>
      <c r="CN73" s="33" t="str">
        <f ca="true">+IF(OFFSET('Sanitation Data'!$C$32,0,10*ROW('Sanitation Data'!C67))="","",OFFSET('Sanitation Data'!$C$32,0,10*ROW('Sanitation Data'!C67)))</f>
        <v/>
      </c>
      <c r="CO73" s="33" t="str">
        <f ca="true">+IF(OFFSET('Sanitation Data'!$C$33,0,10*ROW('Sanitation Data'!C67))="","",OFFSET('Sanitation Data'!$C$33,0,10*ROW('Sanitation Data'!C67)))</f>
        <v/>
      </c>
      <c r="CP73" s="33" t="str">
        <f ca="true">+IF(OFFSET('Sanitation Data'!$D$29,0,10*ROW('Sanitation Data'!D67))="","",OFFSET('Sanitation Data'!$D$29,0,10*ROW('Sanitation Data'!D67)))</f>
        <v/>
      </c>
      <c r="CQ73" s="33" t="str">
        <f ca="true">+IF(OFFSET('Sanitation Data'!$D$30,0,10*ROW('Sanitation Data'!D67))="","",OFFSET('Sanitation Data'!$D$30,0,10*ROW('Sanitation Data'!D67)))</f>
        <v/>
      </c>
      <c r="CR73" s="33" t="str">
        <f ca="true">+IF(OFFSET('Sanitation Data'!$D$31,0,10*ROW('Sanitation Data'!D67))="","",OFFSET('Sanitation Data'!$D$31,0,10*ROW('Sanitation Data'!D67)))</f>
        <v/>
      </c>
      <c r="CS73" s="33" t="str">
        <f ca="true">+IF(OFFSET('Sanitation Data'!$D$32,0,10*ROW('Sanitation Data'!D67))="","",OFFSET('Sanitation Data'!$D$32,0,10*ROW('Sanitation Data'!D67)))</f>
        <v/>
      </c>
      <c r="CT73" s="33" t="str">
        <f ca="true">+IF(OFFSET('Sanitation Data'!$D$33,0,10*ROW('Sanitation Data'!D67))="","",OFFSET('Sanitation Data'!$D$33,0,10*ROW('Sanitation Data'!D67)))</f>
        <v/>
      </c>
      <c r="CU73" s="33" t="str">
        <f ca="true">+IF(OFFSET('Sanitation Data'!$E$29,0,10*ROW('Sanitation Data'!E67))="","",OFFSET('Sanitation Data'!$E$29,0,10*ROW('Sanitation Data'!E67)))</f>
        <v/>
      </c>
      <c r="CV73" s="33" t="str">
        <f ca="true">+IF(OFFSET('Sanitation Data'!$E$30,0,10*ROW('Sanitation Data'!E67))="","",OFFSET('Sanitation Data'!$E$30,0,10*ROW('Sanitation Data'!E67)))</f>
        <v/>
      </c>
      <c r="CW73" s="33" t="str">
        <f ca="true">+IF(OFFSET('Sanitation Data'!$E$31,0,10*ROW('Sanitation Data'!E67))="","",OFFSET('Sanitation Data'!$E$31,0,10*ROW('Sanitation Data'!E67)))</f>
        <v/>
      </c>
      <c r="CX73" s="33" t="str">
        <f ca="true">+IF(OFFSET('Sanitation Data'!$E$32,0,10*ROW('Sanitation Data'!E67))="","",OFFSET('Sanitation Data'!$E$32,0,10*ROW('Sanitation Data'!E67)))</f>
        <v/>
      </c>
      <c r="CY73" s="33" t="str">
        <f ca="true">+IF(OFFSET('Sanitation Data'!$E$33,0,10*ROW('Sanitation Data'!E67))="","",OFFSET('Sanitation Data'!$E$33,0,10*ROW('Sanitation Data'!E67)))</f>
        <v/>
      </c>
      <c r="CZ73" s="33" t="str">
        <f ca="true">+IF(OFFSET('Sanitation Data'!$F$29,0,10*ROW('Sanitation Data'!F67))="","",OFFSET('Sanitation Data'!$F$29,0,10*ROW('Sanitation Data'!F67)))</f>
        <v/>
      </c>
      <c r="DA73" s="33" t="str">
        <f ca="true">+IF(OFFSET('Sanitation Data'!$F$30,0,10*ROW('Sanitation Data'!F67))="","",OFFSET('Sanitation Data'!$F$30,0,10*ROW('Sanitation Data'!F67)))</f>
        <v/>
      </c>
      <c r="DB73" s="33" t="str">
        <f ca="true">+IF(OFFSET('Sanitation Data'!$F$31,0,10*ROW('Sanitation Data'!F67))="","",OFFSET('Sanitation Data'!$F$31,0,10*ROW('Sanitation Data'!F67)))</f>
        <v/>
      </c>
      <c r="DC73" s="33" t="str">
        <f ca="true">+IF(OFFSET('Sanitation Data'!$F$32,0,10*ROW('Sanitation Data'!F67))="","",OFFSET('Sanitation Data'!$F$32,0,10*ROW('Sanitation Data'!F67)))</f>
        <v/>
      </c>
      <c r="DD73" s="33" t="str">
        <f ca="true">+IF(OFFSET('Sanitation Data'!$F$33,0,10*ROW('Sanitation Data'!F67))="","",OFFSET('Sanitation Data'!$F$33,0,10*ROW('Sanitation Data'!F67)))</f>
        <v/>
      </c>
      <c r="DE73" s="33" t="str">
        <f ca="true">+IF(OFFSET('Sanitation Data'!$G$29,0,10*ROW('Sanitation Data'!G67))="","",OFFSET('Sanitation Data'!$G$29,0,10*ROW('Sanitation Data'!G67)))</f>
        <v/>
      </c>
      <c r="DF73" s="33" t="str">
        <f ca="true">+IF(OFFSET('Sanitation Data'!$G$30,0,10*ROW('Sanitation Data'!G67))="","",OFFSET('Sanitation Data'!$G$30,0,10*ROW('Sanitation Data'!G67)))</f>
        <v/>
      </c>
      <c r="DG73" s="33" t="str">
        <f ca="true">+IF(OFFSET('Sanitation Data'!$G$31,0,10*ROW('Sanitation Data'!G67))="","",OFFSET('Sanitation Data'!$G$31,0,10*ROW('Sanitation Data'!G67)))</f>
        <v/>
      </c>
      <c r="DH73" s="33" t="str">
        <f ca="true">+IF(OFFSET('Sanitation Data'!$G$32,0,10*ROW('Sanitation Data'!G67))="","",OFFSET('Sanitation Data'!$G$32,0,10*ROW('Sanitation Data'!G67)))</f>
        <v/>
      </c>
      <c r="DI73" s="33" t="str">
        <f ca="true">+IF(OFFSET('Sanitation Data'!$G$33,0,10*ROW('Sanitation Data'!G67))="","",OFFSET('Sanitation Data'!$G$33,0,10*ROW('Sanitation Data'!G67)))</f>
        <v/>
      </c>
      <c r="DJ73" s="33" t="str">
        <f ca="true">+IF(OFFSET('Sanitation Data'!$H$29,0,10*ROW('Sanitation Data'!H67))="","",OFFSET('Sanitation Data'!$H$29,0,10*ROW('Sanitation Data'!H67)))</f>
        <v/>
      </c>
      <c r="DK73" s="33" t="str">
        <f ca="true">+IF(OFFSET('Sanitation Data'!$H$30,0,10*ROW('Sanitation Data'!H67))="","",OFFSET('Sanitation Data'!$H$30,0,10*ROW('Sanitation Data'!H67)))</f>
        <v/>
      </c>
      <c r="DL73" s="33" t="str">
        <f ca="true">+IF(OFFSET('Sanitation Data'!$H$31,0,10*ROW('Sanitation Data'!H67))="","",OFFSET('Sanitation Data'!$H$31,0,10*ROW('Sanitation Data'!H67)))</f>
        <v/>
      </c>
      <c r="DM73" s="33" t="str">
        <f ca="true">+IF(OFFSET('Sanitation Data'!$H$32,0,10*ROW('Sanitation Data'!H67))="","",OFFSET('Sanitation Data'!$H$32,0,10*ROW('Sanitation Data'!H67)))</f>
        <v/>
      </c>
      <c r="DN73" s="33" t="str">
        <f ca="true">+IF(OFFSET('Sanitation Data'!$H$33,0,10*ROW('Sanitation Data'!H67))="","",OFFSET('Sanitation Data'!$H$33,0,10*ROW('Sanitation Data'!H67)))</f>
        <v/>
      </c>
      <c r="DO73" s="33" t="str">
        <f ca="true">+IF(OFFSET('Hygiene Data'!$C$12,0,10*ROW('Hygiene Data'!C67))="","",OFFSET('Hygiene Data'!$C$12,0,10*ROW('Hygiene Data'!C67)))</f>
        <v/>
      </c>
      <c r="DP73" s="33" t="str">
        <f ca="true">+IF(OFFSET('Hygiene Data'!$C$13,0,10*ROW('Hygiene Data'!C67))="","",OFFSET('Hygiene Data'!$C$13,0,10*ROW('Hygiene Data'!C67)))</f>
        <v/>
      </c>
      <c r="DQ73" s="33" t="str">
        <f ca="true">+IF(OFFSET('Hygiene Data'!$C$14,0,10*ROW('Hygiene Data'!C67))="","",OFFSET('Hygiene Data'!$C$14,0,10*ROW('Hygiene Data'!C67)))</f>
        <v/>
      </c>
      <c r="DR73" s="33" t="str">
        <f ca="true">+IF(OFFSET('Hygiene Data'!$D$12,0,10*ROW('Hygiene Data'!D67))="","",OFFSET('Hygiene Data'!$D$12,0,10*ROW('Hygiene Data'!D67)))</f>
        <v/>
      </c>
      <c r="DS73" s="33" t="str">
        <f ca="true">+IF(OFFSET('Hygiene Data'!$D$13,0,10*ROW('Hygiene Data'!D67))="","",OFFSET('Hygiene Data'!$D$13,0,10*ROW('Hygiene Data'!D67)))</f>
        <v/>
      </c>
      <c r="DT73" s="33" t="str">
        <f ca="true">+IF(OFFSET('Hygiene Data'!$D$14,0,10*ROW('Hygiene Data'!D67))="","",OFFSET('Hygiene Data'!$D$14,0,10*ROW('Hygiene Data'!D67)))</f>
        <v/>
      </c>
      <c r="DU73" s="33" t="str">
        <f ca="true">+IF(OFFSET('Hygiene Data'!$E$12,0,10*ROW('Hygiene Data'!E67))="","",OFFSET('Hygiene Data'!$E$12,0,10*ROW('Hygiene Data'!E67)))</f>
        <v/>
      </c>
      <c r="DV73" s="33" t="str">
        <f ca="true">+IF(OFFSET('Hygiene Data'!$E$13,0,10*ROW('Hygiene Data'!E67))="","",OFFSET('Hygiene Data'!$E$13,0,10*ROW('Hygiene Data'!E67)))</f>
        <v/>
      </c>
      <c r="DW73" s="33" t="str">
        <f ca="true">+IF(OFFSET('Hygiene Data'!$E$14,0,10*ROW('Hygiene Data'!E67))="","",OFFSET('Hygiene Data'!$E$14,0,10*ROW('Hygiene Data'!E67)))</f>
        <v/>
      </c>
      <c r="DX73" s="33" t="str">
        <f ca="true">+IF(OFFSET('Hygiene Data'!$F$12,0,10*ROW('Hygiene Data'!F67))="","",OFFSET('Hygiene Data'!$F$12,0,10*ROW('Hygiene Data'!F67)))</f>
        <v/>
      </c>
      <c r="DY73" s="33" t="str">
        <f ca="true">+IF(OFFSET('Hygiene Data'!$F$13,0,10*ROW('Hygiene Data'!F67))="","",OFFSET('Hygiene Data'!$F$13,0,10*ROW('Hygiene Data'!F67)))</f>
        <v/>
      </c>
      <c r="DZ73" s="33" t="str">
        <f ca="true">+IF(OFFSET('Hygiene Data'!$F$14,0,10*ROW('Hygiene Data'!F67))="","",OFFSET('Hygiene Data'!$F$14,0,10*ROW('Hygiene Data'!F67)))</f>
        <v/>
      </c>
      <c r="EA73" s="33" t="str">
        <f ca="true">+IF(OFFSET('Hygiene Data'!$G$12,0,10*ROW('Hygiene Data'!G67))="","",OFFSET('Hygiene Data'!$G$12,0,10*ROW('Hygiene Data'!G67)))</f>
        <v/>
      </c>
      <c r="EB73" s="33" t="str">
        <f ca="true">+IF(OFFSET('Hygiene Data'!$G$13,0,10*ROW('Hygiene Data'!G67))="","",OFFSET('Hygiene Data'!$G$13,0,10*ROW('Hygiene Data'!G67)))</f>
        <v/>
      </c>
      <c r="EC73" s="33" t="str">
        <f ca="true">+IF(OFFSET('Hygiene Data'!$G$14,0,10*ROW('Hygiene Data'!G67))="","",OFFSET('Hygiene Data'!$G$14,0,10*ROW('Hygiene Data'!G67)))</f>
        <v/>
      </c>
      <c r="ED73" s="33" t="str">
        <f ca="true">+IF(OFFSET('Hygiene Data'!$H$12,0,10*ROW('Hygiene Data'!H67))="","",OFFSET('Hygiene Data'!$H$12,0,10*ROW('Hygiene Data'!H67)))</f>
        <v/>
      </c>
      <c r="EE73" s="33" t="str">
        <f ca="true">+IF(OFFSET('Hygiene Data'!$H$13,0,10*ROW('Hygiene Data'!H67))="","",OFFSET('Hygiene Data'!$H$13,0,10*ROW('Hygiene Data'!H67)))</f>
        <v/>
      </c>
      <c r="EF73" s="33" t="str">
        <f ca="true">+IF(OFFSET('Hygiene Data'!$H$14,0,10*ROW('Hygiene Data'!H67))="","",OFFSET('Hygiene Data'!$H$14,0,10*ROW('Hygiene Data'!H67)))</f>
        <v/>
      </c>
    </row>
    <row r="74" x14ac:dyDescent="0.2">
      <c r="A74" s="56" t="str">
        <f ca="true">+IF(OFFSET('Water Data'!$B$1,0,10*ROW('Water Data'!B71))="","",OFFSET('Water Data'!$B$1,0,10*ROW('Water Data'!B71)))</f>
        <v/>
      </c>
      <c r="B74" s="56" t="str">
        <f ca="true">+IF(OFFSET('Water Data'!$A$3,0,10*ROW('Water Data'!A71))="","",OFFSET('Water Data'!$A$3,0,10*ROW('Water Data'!A71)))</f>
        <v/>
      </c>
      <c r="C74" s="56" t="str">
        <f ca="true">+IF(OFFSET('Water Data'!$C$3,0,10*ROW('Water Data'!C71))="","",OFFSET('Water Data'!$C$3,0,10*ROW('Water Data'!C71)))</f>
        <v/>
      </c>
      <c r="D74" s="244"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4"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4"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4"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4"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4"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4"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4"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4"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4"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4"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4"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4"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4"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4"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4"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4"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4"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5"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5"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5"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5"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5"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5"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5"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5"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5"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5"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5"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5"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5"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5"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5"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5"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5"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5"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5"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5"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5"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5"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5"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5"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5"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5"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5"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5"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5"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5"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6"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6"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6"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6"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6"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6"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6"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6"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6"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6"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6"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6"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6"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6"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6"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6"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6"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6"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3" t="str">
        <f ca="true">+IF(OFFSET('Water Data'!$C$28,0,10*ROW('Water Data'!C68))="","",OFFSET('Water Data'!$C$28,0,10*ROW('Water Data'!C68)))</f>
        <v/>
      </c>
      <c r="BT74" s="33" t="str">
        <f ca="true">+IF(OFFSET('Water Data'!$C$29,0,10*ROW('Water Data'!C68))="","",OFFSET('Water Data'!$C$29,0,10*ROW('Water Data'!C68)))</f>
        <v/>
      </c>
      <c r="BU74" s="33" t="str">
        <f ca="true">+IF(OFFSET('Water Data'!$C$30,0,10*ROW('Water Data'!C68))="","",OFFSET('Water Data'!$C$30,0,10*ROW('Water Data'!C68)))</f>
        <v/>
      </c>
      <c r="BV74" s="33" t="str">
        <f ca="true">+IF(OFFSET('Water Data'!$D$28,0,10*ROW('Water Data'!D68))="","",OFFSET('Water Data'!$D$28,0,10*ROW('Water Data'!D68)))</f>
        <v/>
      </c>
      <c r="BW74" s="33" t="str">
        <f ca="true">+IF(OFFSET('Water Data'!$D$29,0,10*ROW('Water Data'!D68))="","",OFFSET('Water Data'!$D$29,0,10*ROW('Water Data'!D68)))</f>
        <v/>
      </c>
      <c r="BX74" s="33" t="str">
        <f ca="true">+IF(OFFSET('Water Data'!$D$30,0,10*ROW('Water Data'!D68))="","",OFFSET('Water Data'!$D$30,0,10*ROW('Water Data'!D68)))</f>
        <v/>
      </c>
      <c r="BY74" s="33" t="str">
        <f ca="true">+IF(OFFSET('Water Data'!$E$28,0,10*ROW('Water Data'!E68))="","",OFFSET('Water Data'!$E$28,0,10*ROW('Water Data'!E68)))</f>
        <v/>
      </c>
      <c r="BZ74" s="33" t="str">
        <f ca="true">+IF(OFFSET('Water Data'!$E$29,0,10*ROW('Water Data'!E68))="","",OFFSET('Water Data'!$E$29,0,10*ROW('Water Data'!E68)))</f>
        <v/>
      </c>
      <c r="CA74" s="33" t="str">
        <f ca="true">+IF(OFFSET('Water Data'!$E$30,0,10*ROW('Water Data'!E68))="","",OFFSET('Water Data'!$E$30,0,10*ROW('Water Data'!E68)))</f>
        <v/>
      </c>
      <c r="CB74" s="33" t="str">
        <f ca="true">+IF(OFFSET('Water Data'!$F$28,0,10*ROW('Water Data'!F68))="","",OFFSET('Water Data'!$F$28,0,10*ROW('Water Data'!F68)))</f>
        <v/>
      </c>
      <c r="CC74" s="33" t="str">
        <f ca="true">+IF(OFFSET('Water Data'!$F$29,0,10*ROW('Water Data'!F68))="","",OFFSET('Water Data'!$F$29,0,10*ROW('Water Data'!F68)))</f>
        <v/>
      </c>
      <c r="CD74" s="33" t="str">
        <f ca="true">+IF(OFFSET('Water Data'!$F$30,0,10*ROW('Water Data'!F68))="","",OFFSET('Water Data'!$F$30,0,10*ROW('Water Data'!F68)))</f>
        <v/>
      </c>
      <c r="CE74" s="33" t="str">
        <f ca="true">+IF(OFFSET('Water Data'!$G$28,0,10*ROW('Water Data'!G68))="","",OFFSET('Water Data'!$G$28,0,10*ROW('Water Data'!G68)))</f>
        <v/>
      </c>
      <c r="CF74" s="33" t="str">
        <f ca="true">+IF(OFFSET('Water Data'!$G$29,0,10*ROW('Water Data'!G68))="","",OFFSET('Water Data'!$G$29,0,10*ROW('Water Data'!G68)))</f>
        <v/>
      </c>
      <c r="CG74" s="33" t="str">
        <f ca="true">+IF(OFFSET('Water Data'!$G$30,0,10*ROW('Water Data'!G68))="","",OFFSET('Water Data'!$G$30,0,10*ROW('Water Data'!G68)))</f>
        <v/>
      </c>
      <c r="CH74" s="33" t="str">
        <f ca="true">+IF(OFFSET('Water Data'!$H$28,0,10*ROW('Water Data'!H68))="","",OFFSET('Water Data'!$H$28,0,10*ROW('Water Data'!H68)))</f>
        <v/>
      </c>
      <c r="CI74" s="33" t="str">
        <f ca="true">+IF(OFFSET('Water Data'!$H$29,0,10*ROW('Water Data'!H68))="","",OFFSET('Water Data'!$H$29,0,10*ROW('Water Data'!H68)))</f>
        <v/>
      </c>
      <c r="CJ74" s="33" t="str">
        <f ca="true">+IF(OFFSET('Water Data'!$H$30,0,10*ROW('Water Data'!H68))="","",OFFSET('Water Data'!$H$30,0,10*ROW('Water Data'!H68)))</f>
        <v/>
      </c>
      <c r="CK74" s="33" t="str">
        <f ca="true">+IF(OFFSET('Sanitation Data'!$C$29,0,10*ROW('Sanitation Data'!C68))="","",OFFSET('Sanitation Data'!$C$29,0,10*ROW('Sanitation Data'!C68)))</f>
        <v/>
      </c>
      <c r="CL74" s="33" t="str">
        <f ca="true">+IF(OFFSET('Sanitation Data'!$C$30,0,10*ROW('Sanitation Data'!C68))="","",OFFSET('Sanitation Data'!$C$30,0,10*ROW('Sanitation Data'!C68)))</f>
        <v/>
      </c>
      <c r="CM74" s="33" t="str">
        <f ca="true">+IF(OFFSET('Sanitation Data'!$C$31,0,10*ROW('Sanitation Data'!C68))="","",OFFSET('Sanitation Data'!$C$31,0,10*ROW('Sanitation Data'!C68)))</f>
        <v/>
      </c>
      <c r="CN74" s="33" t="str">
        <f ca="true">+IF(OFFSET('Sanitation Data'!$C$32,0,10*ROW('Sanitation Data'!C68))="","",OFFSET('Sanitation Data'!$C$32,0,10*ROW('Sanitation Data'!C68)))</f>
        <v/>
      </c>
      <c r="CO74" s="33" t="str">
        <f ca="true">+IF(OFFSET('Sanitation Data'!$C$33,0,10*ROW('Sanitation Data'!C68))="","",OFFSET('Sanitation Data'!$C$33,0,10*ROW('Sanitation Data'!C68)))</f>
        <v/>
      </c>
      <c r="CP74" s="33" t="str">
        <f ca="true">+IF(OFFSET('Sanitation Data'!$D$29,0,10*ROW('Sanitation Data'!D68))="","",OFFSET('Sanitation Data'!$D$29,0,10*ROW('Sanitation Data'!D68)))</f>
        <v/>
      </c>
      <c r="CQ74" s="33" t="str">
        <f ca="true">+IF(OFFSET('Sanitation Data'!$D$30,0,10*ROW('Sanitation Data'!D68))="","",OFFSET('Sanitation Data'!$D$30,0,10*ROW('Sanitation Data'!D68)))</f>
        <v/>
      </c>
      <c r="CR74" s="33" t="str">
        <f ca="true">+IF(OFFSET('Sanitation Data'!$D$31,0,10*ROW('Sanitation Data'!D68))="","",OFFSET('Sanitation Data'!$D$31,0,10*ROW('Sanitation Data'!D68)))</f>
        <v/>
      </c>
      <c r="CS74" s="33" t="str">
        <f ca="true">+IF(OFFSET('Sanitation Data'!$D$32,0,10*ROW('Sanitation Data'!D68))="","",OFFSET('Sanitation Data'!$D$32,0,10*ROW('Sanitation Data'!D68)))</f>
        <v/>
      </c>
      <c r="CT74" s="33" t="str">
        <f ca="true">+IF(OFFSET('Sanitation Data'!$D$33,0,10*ROW('Sanitation Data'!D68))="","",OFFSET('Sanitation Data'!$D$33,0,10*ROW('Sanitation Data'!D68)))</f>
        <v/>
      </c>
      <c r="CU74" s="33" t="str">
        <f ca="true">+IF(OFFSET('Sanitation Data'!$E$29,0,10*ROW('Sanitation Data'!E68))="","",OFFSET('Sanitation Data'!$E$29,0,10*ROW('Sanitation Data'!E68)))</f>
        <v/>
      </c>
      <c r="CV74" s="33" t="str">
        <f ca="true">+IF(OFFSET('Sanitation Data'!$E$30,0,10*ROW('Sanitation Data'!E68))="","",OFFSET('Sanitation Data'!$E$30,0,10*ROW('Sanitation Data'!E68)))</f>
        <v/>
      </c>
      <c r="CW74" s="33" t="str">
        <f ca="true">+IF(OFFSET('Sanitation Data'!$E$31,0,10*ROW('Sanitation Data'!E68))="","",OFFSET('Sanitation Data'!$E$31,0,10*ROW('Sanitation Data'!E68)))</f>
        <v/>
      </c>
      <c r="CX74" s="33" t="str">
        <f ca="true">+IF(OFFSET('Sanitation Data'!$E$32,0,10*ROW('Sanitation Data'!E68))="","",OFFSET('Sanitation Data'!$E$32,0,10*ROW('Sanitation Data'!E68)))</f>
        <v/>
      </c>
      <c r="CY74" s="33" t="str">
        <f ca="true">+IF(OFFSET('Sanitation Data'!$E$33,0,10*ROW('Sanitation Data'!E68))="","",OFFSET('Sanitation Data'!$E$33,0,10*ROW('Sanitation Data'!E68)))</f>
        <v/>
      </c>
      <c r="CZ74" s="33" t="str">
        <f ca="true">+IF(OFFSET('Sanitation Data'!$F$29,0,10*ROW('Sanitation Data'!F68))="","",OFFSET('Sanitation Data'!$F$29,0,10*ROW('Sanitation Data'!F68)))</f>
        <v/>
      </c>
      <c r="DA74" s="33" t="str">
        <f ca="true">+IF(OFFSET('Sanitation Data'!$F$30,0,10*ROW('Sanitation Data'!F68))="","",OFFSET('Sanitation Data'!$F$30,0,10*ROW('Sanitation Data'!F68)))</f>
        <v/>
      </c>
      <c r="DB74" s="33" t="str">
        <f ca="true">+IF(OFFSET('Sanitation Data'!$F$31,0,10*ROW('Sanitation Data'!F68))="","",OFFSET('Sanitation Data'!$F$31,0,10*ROW('Sanitation Data'!F68)))</f>
        <v/>
      </c>
      <c r="DC74" s="33" t="str">
        <f ca="true">+IF(OFFSET('Sanitation Data'!$F$32,0,10*ROW('Sanitation Data'!F68))="","",OFFSET('Sanitation Data'!$F$32,0,10*ROW('Sanitation Data'!F68)))</f>
        <v/>
      </c>
      <c r="DD74" s="33" t="str">
        <f ca="true">+IF(OFFSET('Sanitation Data'!$F$33,0,10*ROW('Sanitation Data'!F68))="","",OFFSET('Sanitation Data'!$F$33,0,10*ROW('Sanitation Data'!F68)))</f>
        <v/>
      </c>
      <c r="DE74" s="33" t="str">
        <f ca="true">+IF(OFFSET('Sanitation Data'!$G$29,0,10*ROW('Sanitation Data'!G68))="","",OFFSET('Sanitation Data'!$G$29,0,10*ROW('Sanitation Data'!G68)))</f>
        <v/>
      </c>
      <c r="DF74" s="33" t="str">
        <f ca="true">+IF(OFFSET('Sanitation Data'!$G$30,0,10*ROW('Sanitation Data'!G68))="","",OFFSET('Sanitation Data'!$G$30,0,10*ROW('Sanitation Data'!G68)))</f>
        <v/>
      </c>
      <c r="DG74" s="33" t="str">
        <f ca="true">+IF(OFFSET('Sanitation Data'!$G$31,0,10*ROW('Sanitation Data'!G68))="","",OFFSET('Sanitation Data'!$G$31,0,10*ROW('Sanitation Data'!G68)))</f>
        <v/>
      </c>
      <c r="DH74" s="33" t="str">
        <f ca="true">+IF(OFFSET('Sanitation Data'!$G$32,0,10*ROW('Sanitation Data'!G68))="","",OFFSET('Sanitation Data'!$G$32,0,10*ROW('Sanitation Data'!G68)))</f>
        <v/>
      </c>
      <c r="DI74" s="33" t="str">
        <f ca="true">+IF(OFFSET('Sanitation Data'!$G$33,0,10*ROW('Sanitation Data'!G68))="","",OFFSET('Sanitation Data'!$G$33,0,10*ROW('Sanitation Data'!G68)))</f>
        <v/>
      </c>
      <c r="DJ74" s="33" t="str">
        <f ca="true">+IF(OFFSET('Sanitation Data'!$H$29,0,10*ROW('Sanitation Data'!H68))="","",OFFSET('Sanitation Data'!$H$29,0,10*ROW('Sanitation Data'!H68)))</f>
        <v/>
      </c>
      <c r="DK74" s="33" t="str">
        <f ca="true">+IF(OFFSET('Sanitation Data'!$H$30,0,10*ROW('Sanitation Data'!H68))="","",OFFSET('Sanitation Data'!$H$30,0,10*ROW('Sanitation Data'!H68)))</f>
        <v/>
      </c>
      <c r="DL74" s="33" t="str">
        <f ca="true">+IF(OFFSET('Sanitation Data'!$H$31,0,10*ROW('Sanitation Data'!H68))="","",OFFSET('Sanitation Data'!$H$31,0,10*ROW('Sanitation Data'!H68)))</f>
        <v/>
      </c>
      <c r="DM74" s="33" t="str">
        <f ca="true">+IF(OFFSET('Sanitation Data'!$H$32,0,10*ROW('Sanitation Data'!H68))="","",OFFSET('Sanitation Data'!$H$32,0,10*ROW('Sanitation Data'!H68)))</f>
        <v/>
      </c>
      <c r="DN74" s="33" t="str">
        <f ca="true">+IF(OFFSET('Sanitation Data'!$H$33,0,10*ROW('Sanitation Data'!H68))="","",OFFSET('Sanitation Data'!$H$33,0,10*ROW('Sanitation Data'!H68)))</f>
        <v/>
      </c>
      <c r="DO74" s="33" t="str">
        <f ca="true">+IF(OFFSET('Hygiene Data'!$C$12,0,10*ROW('Hygiene Data'!C68))="","",OFFSET('Hygiene Data'!$C$12,0,10*ROW('Hygiene Data'!C68)))</f>
        <v/>
      </c>
      <c r="DP74" s="33" t="str">
        <f ca="true">+IF(OFFSET('Hygiene Data'!$C$13,0,10*ROW('Hygiene Data'!C68))="","",OFFSET('Hygiene Data'!$C$13,0,10*ROW('Hygiene Data'!C68)))</f>
        <v/>
      </c>
      <c r="DQ74" s="33" t="str">
        <f ca="true">+IF(OFFSET('Hygiene Data'!$C$14,0,10*ROW('Hygiene Data'!C68))="","",OFFSET('Hygiene Data'!$C$14,0,10*ROW('Hygiene Data'!C68)))</f>
        <v/>
      </c>
      <c r="DR74" s="33" t="str">
        <f ca="true">+IF(OFFSET('Hygiene Data'!$D$12,0,10*ROW('Hygiene Data'!D68))="","",OFFSET('Hygiene Data'!$D$12,0,10*ROW('Hygiene Data'!D68)))</f>
        <v/>
      </c>
      <c r="DS74" s="33" t="str">
        <f ca="true">+IF(OFFSET('Hygiene Data'!$D$13,0,10*ROW('Hygiene Data'!D68))="","",OFFSET('Hygiene Data'!$D$13,0,10*ROW('Hygiene Data'!D68)))</f>
        <v/>
      </c>
      <c r="DT74" s="33" t="str">
        <f ca="true">+IF(OFFSET('Hygiene Data'!$D$14,0,10*ROW('Hygiene Data'!D68))="","",OFFSET('Hygiene Data'!$D$14,0,10*ROW('Hygiene Data'!D68)))</f>
        <v/>
      </c>
      <c r="DU74" s="33" t="str">
        <f ca="true">+IF(OFFSET('Hygiene Data'!$E$12,0,10*ROW('Hygiene Data'!E68))="","",OFFSET('Hygiene Data'!$E$12,0,10*ROW('Hygiene Data'!E68)))</f>
        <v/>
      </c>
      <c r="DV74" s="33" t="str">
        <f ca="true">+IF(OFFSET('Hygiene Data'!$E$13,0,10*ROW('Hygiene Data'!E68))="","",OFFSET('Hygiene Data'!$E$13,0,10*ROW('Hygiene Data'!E68)))</f>
        <v/>
      </c>
      <c r="DW74" s="33" t="str">
        <f ca="true">+IF(OFFSET('Hygiene Data'!$E$14,0,10*ROW('Hygiene Data'!E68))="","",OFFSET('Hygiene Data'!$E$14,0,10*ROW('Hygiene Data'!E68)))</f>
        <v/>
      </c>
      <c r="DX74" s="33" t="str">
        <f ca="true">+IF(OFFSET('Hygiene Data'!$F$12,0,10*ROW('Hygiene Data'!F68))="","",OFFSET('Hygiene Data'!$F$12,0,10*ROW('Hygiene Data'!F68)))</f>
        <v/>
      </c>
      <c r="DY74" s="33" t="str">
        <f ca="true">+IF(OFFSET('Hygiene Data'!$F$13,0,10*ROW('Hygiene Data'!F68))="","",OFFSET('Hygiene Data'!$F$13,0,10*ROW('Hygiene Data'!F68)))</f>
        <v/>
      </c>
      <c r="DZ74" s="33" t="str">
        <f ca="true">+IF(OFFSET('Hygiene Data'!$F$14,0,10*ROW('Hygiene Data'!F68))="","",OFFSET('Hygiene Data'!$F$14,0,10*ROW('Hygiene Data'!F68)))</f>
        <v/>
      </c>
      <c r="EA74" s="33" t="str">
        <f ca="true">+IF(OFFSET('Hygiene Data'!$G$12,0,10*ROW('Hygiene Data'!G68))="","",OFFSET('Hygiene Data'!$G$12,0,10*ROW('Hygiene Data'!G68)))</f>
        <v/>
      </c>
      <c r="EB74" s="33" t="str">
        <f ca="true">+IF(OFFSET('Hygiene Data'!$G$13,0,10*ROW('Hygiene Data'!G68))="","",OFFSET('Hygiene Data'!$G$13,0,10*ROW('Hygiene Data'!G68)))</f>
        <v/>
      </c>
      <c r="EC74" s="33" t="str">
        <f ca="true">+IF(OFFSET('Hygiene Data'!$G$14,0,10*ROW('Hygiene Data'!G68))="","",OFFSET('Hygiene Data'!$G$14,0,10*ROW('Hygiene Data'!G68)))</f>
        <v/>
      </c>
      <c r="ED74" s="33" t="str">
        <f ca="true">+IF(OFFSET('Hygiene Data'!$H$12,0,10*ROW('Hygiene Data'!H68))="","",OFFSET('Hygiene Data'!$H$12,0,10*ROW('Hygiene Data'!H68)))</f>
        <v/>
      </c>
      <c r="EE74" s="33" t="str">
        <f ca="true">+IF(OFFSET('Hygiene Data'!$H$13,0,10*ROW('Hygiene Data'!H68))="","",OFFSET('Hygiene Data'!$H$13,0,10*ROW('Hygiene Data'!H68)))</f>
        <v/>
      </c>
      <c r="EF74" s="33" t="str">
        <f ca="true">+IF(OFFSET('Hygiene Data'!$H$14,0,10*ROW('Hygiene Data'!H68))="","",OFFSET('Hygiene Data'!$H$14,0,10*ROW('Hygiene Data'!H68)))</f>
        <v/>
      </c>
    </row>
    <row r="75" x14ac:dyDescent="0.2">
      <c r="A75" s="56" t="str">
        <f ca="true">+IF(OFFSET('Water Data'!$B$1,0,10*ROW('Water Data'!B72))="","",OFFSET('Water Data'!$B$1,0,10*ROW('Water Data'!B72)))</f>
        <v/>
      </c>
      <c r="B75" s="56" t="str">
        <f ca="true">+IF(OFFSET('Water Data'!$A$3,0,10*ROW('Water Data'!A72))="","",OFFSET('Water Data'!$A$3,0,10*ROW('Water Data'!A72)))</f>
        <v/>
      </c>
      <c r="C75" s="56" t="str">
        <f ca="true">+IF(OFFSET('Water Data'!$C$3,0,10*ROW('Water Data'!C72))="","",OFFSET('Water Data'!$C$3,0,10*ROW('Water Data'!C72)))</f>
        <v/>
      </c>
      <c r="D75" s="244"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4"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4"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4"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4"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4"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4"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4"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4"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4"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4"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4"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4"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4"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4"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4"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4"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4"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5"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5"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5"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5"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5"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5"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5"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5"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5"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5"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5"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5"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5"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5"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5"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5"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5"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5"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5"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5"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5"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5"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5"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5"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5"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5"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5"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5"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5"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5"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6"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6"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6"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6"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6"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6"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6"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6"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6"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6"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6"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6"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6"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6"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6"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6"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6"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6"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3" t="str">
        <f ca="true">+IF(OFFSET('Water Data'!$C$28,0,10*ROW('Water Data'!C69))="","",OFFSET('Water Data'!$C$28,0,10*ROW('Water Data'!C69)))</f>
        <v/>
      </c>
      <c r="BT75" s="33" t="str">
        <f ca="true">+IF(OFFSET('Water Data'!$C$29,0,10*ROW('Water Data'!C69))="","",OFFSET('Water Data'!$C$29,0,10*ROW('Water Data'!C69)))</f>
        <v/>
      </c>
      <c r="BU75" s="33" t="str">
        <f ca="true">+IF(OFFSET('Water Data'!$C$30,0,10*ROW('Water Data'!C69))="","",OFFSET('Water Data'!$C$30,0,10*ROW('Water Data'!C69)))</f>
        <v/>
      </c>
      <c r="BV75" s="33" t="str">
        <f ca="true">+IF(OFFSET('Water Data'!$D$28,0,10*ROW('Water Data'!D69))="","",OFFSET('Water Data'!$D$28,0,10*ROW('Water Data'!D69)))</f>
        <v/>
      </c>
      <c r="BW75" s="33" t="str">
        <f ca="true">+IF(OFFSET('Water Data'!$D$29,0,10*ROW('Water Data'!D69))="","",OFFSET('Water Data'!$D$29,0,10*ROW('Water Data'!D69)))</f>
        <v/>
      </c>
      <c r="BX75" s="33" t="str">
        <f ca="true">+IF(OFFSET('Water Data'!$D$30,0,10*ROW('Water Data'!D69))="","",OFFSET('Water Data'!$D$30,0,10*ROW('Water Data'!D69)))</f>
        <v/>
      </c>
      <c r="BY75" s="33" t="str">
        <f ca="true">+IF(OFFSET('Water Data'!$E$28,0,10*ROW('Water Data'!E69))="","",OFFSET('Water Data'!$E$28,0,10*ROW('Water Data'!E69)))</f>
        <v/>
      </c>
      <c r="BZ75" s="33" t="str">
        <f ca="true">+IF(OFFSET('Water Data'!$E$29,0,10*ROW('Water Data'!E69))="","",OFFSET('Water Data'!$E$29,0,10*ROW('Water Data'!E69)))</f>
        <v/>
      </c>
      <c r="CA75" s="33" t="str">
        <f ca="true">+IF(OFFSET('Water Data'!$E$30,0,10*ROW('Water Data'!E69))="","",OFFSET('Water Data'!$E$30,0,10*ROW('Water Data'!E69)))</f>
        <v/>
      </c>
      <c r="CB75" s="33" t="str">
        <f ca="true">+IF(OFFSET('Water Data'!$F$28,0,10*ROW('Water Data'!F69))="","",OFFSET('Water Data'!$F$28,0,10*ROW('Water Data'!F69)))</f>
        <v/>
      </c>
      <c r="CC75" s="33" t="str">
        <f ca="true">+IF(OFFSET('Water Data'!$F$29,0,10*ROW('Water Data'!F69))="","",OFFSET('Water Data'!$F$29,0,10*ROW('Water Data'!F69)))</f>
        <v/>
      </c>
      <c r="CD75" s="33" t="str">
        <f ca="true">+IF(OFFSET('Water Data'!$F$30,0,10*ROW('Water Data'!F69))="","",OFFSET('Water Data'!$F$30,0,10*ROW('Water Data'!F69)))</f>
        <v/>
      </c>
      <c r="CE75" s="33" t="str">
        <f ca="true">+IF(OFFSET('Water Data'!$G$28,0,10*ROW('Water Data'!G69))="","",OFFSET('Water Data'!$G$28,0,10*ROW('Water Data'!G69)))</f>
        <v/>
      </c>
      <c r="CF75" s="33" t="str">
        <f ca="true">+IF(OFFSET('Water Data'!$G$29,0,10*ROW('Water Data'!G69))="","",OFFSET('Water Data'!$G$29,0,10*ROW('Water Data'!G69)))</f>
        <v/>
      </c>
      <c r="CG75" s="33" t="str">
        <f ca="true">+IF(OFFSET('Water Data'!$G$30,0,10*ROW('Water Data'!G69))="","",OFFSET('Water Data'!$G$30,0,10*ROW('Water Data'!G69)))</f>
        <v/>
      </c>
      <c r="CH75" s="33" t="str">
        <f ca="true">+IF(OFFSET('Water Data'!$H$28,0,10*ROW('Water Data'!H69))="","",OFFSET('Water Data'!$H$28,0,10*ROW('Water Data'!H69)))</f>
        <v/>
      </c>
      <c r="CI75" s="33" t="str">
        <f ca="true">+IF(OFFSET('Water Data'!$H$29,0,10*ROW('Water Data'!H69))="","",OFFSET('Water Data'!$H$29,0,10*ROW('Water Data'!H69)))</f>
        <v/>
      </c>
      <c r="CJ75" s="33" t="str">
        <f ca="true">+IF(OFFSET('Water Data'!$H$30,0,10*ROW('Water Data'!H69))="","",OFFSET('Water Data'!$H$30,0,10*ROW('Water Data'!H69)))</f>
        <v/>
      </c>
      <c r="CK75" s="33" t="str">
        <f ca="true">+IF(OFFSET('Sanitation Data'!$C$29,0,10*ROW('Sanitation Data'!C69))="","",OFFSET('Sanitation Data'!$C$29,0,10*ROW('Sanitation Data'!C69)))</f>
        <v/>
      </c>
      <c r="CL75" s="33" t="str">
        <f ca="true">+IF(OFFSET('Sanitation Data'!$C$30,0,10*ROW('Sanitation Data'!C69))="","",OFFSET('Sanitation Data'!$C$30,0,10*ROW('Sanitation Data'!C69)))</f>
        <v/>
      </c>
      <c r="CM75" s="33" t="str">
        <f ca="true">+IF(OFFSET('Sanitation Data'!$C$31,0,10*ROW('Sanitation Data'!C69))="","",OFFSET('Sanitation Data'!$C$31,0,10*ROW('Sanitation Data'!C69)))</f>
        <v/>
      </c>
      <c r="CN75" s="33" t="str">
        <f ca="true">+IF(OFFSET('Sanitation Data'!$C$32,0,10*ROW('Sanitation Data'!C69))="","",OFFSET('Sanitation Data'!$C$32,0,10*ROW('Sanitation Data'!C69)))</f>
        <v/>
      </c>
      <c r="CO75" s="33" t="str">
        <f ca="true">+IF(OFFSET('Sanitation Data'!$C$33,0,10*ROW('Sanitation Data'!C69))="","",OFFSET('Sanitation Data'!$C$33,0,10*ROW('Sanitation Data'!C69)))</f>
        <v/>
      </c>
      <c r="CP75" s="33" t="str">
        <f ca="true">+IF(OFFSET('Sanitation Data'!$D$29,0,10*ROW('Sanitation Data'!D69))="","",OFFSET('Sanitation Data'!$D$29,0,10*ROW('Sanitation Data'!D69)))</f>
        <v/>
      </c>
      <c r="CQ75" s="33" t="str">
        <f ca="true">+IF(OFFSET('Sanitation Data'!$D$30,0,10*ROW('Sanitation Data'!D69))="","",OFFSET('Sanitation Data'!$D$30,0,10*ROW('Sanitation Data'!D69)))</f>
        <v/>
      </c>
      <c r="CR75" s="33" t="str">
        <f ca="true">+IF(OFFSET('Sanitation Data'!$D$31,0,10*ROW('Sanitation Data'!D69))="","",OFFSET('Sanitation Data'!$D$31,0,10*ROW('Sanitation Data'!D69)))</f>
        <v/>
      </c>
      <c r="CS75" s="33" t="str">
        <f ca="true">+IF(OFFSET('Sanitation Data'!$D$32,0,10*ROW('Sanitation Data'!D69))="","",OFFSET('Sanitation Data'!$D$32,0,10*ROW('Sanitation Data'!D69)))</f>
        <v/>
      </c>
      <c r="CT75" s="33" t="str">
        <f ca="true">+IF(OFFSET('Sanitation Data'!$D$33,0,10*ROW('Sanitation Data'!D69))="","",OFFSET('Sanitation Data'!$D$33,0,10*ROW('Sanitation Data'!D69)))</f>
        <v/>
      </c>
      <c r="CU75" s="33" t="str">
        <f ca="true">+IF(OFFSET('Sanitation Data'!$E$29,0,10*ROW('Sanitation Data'!E69))="","",OFFSET('Sanitation Data'!$E$29,0,10*ROW('Sanitation Data'!E69)))</f>
        <v/>
      </c>
      <c r="CV75" s="33" t="str">
        <f ca="true">+IF(OFFSET('Sanitation Data'!$E$30,0,10*ROW('Sanitation Data'!E69))="","",OFFSET('Sanitation Data'!$E$30,0,10*ROW('Sanitation Data'!E69)))</f>
        <v/>
      </c>
      <c r="CW75" s="33" t="str">
        <f ca="true">+IF(OFFSET('Sanitation Data'!$E$31,0,10*ROW('Sanitation Data'!E69))="","",OFFSET('Sanitation Data'!$E$31,0,10*ROW('Sanitation Data'!E69)))</f>
        <v/>
      </c>
      <c r="CX75" s="33" t="str">
        <f ca="true">+IF(OFFSET('Sanitation Data'!$E$32,0,10*ROW('Sanitation Data'!E69))="","",OFFSET('Sanitation Data'!$E$32,0,10*ROW('Sanitation Data'!E69)))</f>
        <v/>
      </c>
      <c r="CY75" s="33" t="str">
        <f ca="true">+IF(OFFSET('Sanitation Data'!$E$33,0,10*ROW('Sanitation Data'!E69))="","",OFFSET('Sanitation Data'!$E$33,0,10*ROW('Sanitation Data'!E69)))</f>
        <v/>
      </c>
      <c r="CZ75" s="33" t="str">
        <f ca="true">+IF(OFFSET('Sanitation Data'!$F$29,0,10*ROW('Sanitation Data'!F69))="","",OFFSET('Sanitation Data'!$F$29,0,10*ROW('Sanitation Data'!F69)))</f>
        <v/>
      </c>
      <c r="DA75" s="33" t="str">
        <f ca="true">+IF(OFFSET('Sanitation Data'!$F$30,0,10*ROW('Sanitation Data'!F69))="","",OFFSET('Sanitation Data'!$F$30,0,10*ROW('Sanitation Data'!F69)))</f>
        <v/>
      </c>
      <c r="DB75" s="33" t="str">
        <f ca="true">+IF(OFFSET('Sanitation Data'!$F$31,0,10*ROW('Sanitation Data'!F69))="","",OFFSET('Sanitation Data'!$F$31,0,10*ROW('Sanitation Data'!F69)))</f>
        <v/>
      </c>
      <c r="DC75" s="33" t="str">
        <f ca="true">+IF(OFFSET('Sanitation Data'!$F$32,0,10*ROW('Sanitation Data'!F69))="","",OFFSET('Sanitation Data'!$F$32,0,10*ROW('Sanitation Data'!F69)))</f>
        <v/>
      </c>
      <c r="DD75" s="33" t="str">
        <f ca="true">+IF(OFFSET('Sanitation Data'!$F$33,0,10*ROW('Sanitation Data'!F69))="","",OFFSET('Sanitation Data'!$F$33,0,10*ROW('Sanitation Data'!F69)))</f>
        <v/>
      </c>
      <c r="DE75" s="33" t="str">
        <f ca="true">+IF(OFFSET('Sanitation Data'!$G$29,0,10*ROW('Sanitation Data'!G69))="","",OFFSET('Sanitation Data'!$G$29,0,10*ROW('Sanitation Data'!G69)))</f>
        <v/>
      </c>
      <c r="DF75" s="33" t="str">
        <f ca="true">+IF(OFFSET('Sanitation Data'!$G$30,0,10*ROW('Sanitation Data'!G69))="","",OFFSET('Sanitation Data'!$G$30,0,10*ROW('Sanitation Data'!G69)))</f>
        <v/>
      </c>
      <c r="DG75" s="33" t="str">
        <f ca="true">+IF(OFFSET('Sanitation Data'!$G$31,0,10*ROW('Sanitation Data'!G69))="","",OFFSET('Sanitation Data'!$G$31,0,10*ROW('Sanitation Data'!G69)))</f>
        <v/>
      </c>
      <c r="DH75" s="33" t="str">
        <f ca="true">+IF(OFFSET('Sanitation Data'!$G$32,0,10*ROW('Sanitation Data'!G69))="","",OFFSET('Sanitation Data'!$G$32,0,10*ROW('Sanitation Data'!G69)))</f>
        <v/>
      </c>
      <c r="DI75" s="33" t="str">
        <f ca="true">+IF(OFFSET('Sanitation Data'!$G$33,0,10*ROW('Sanitation Data'!G69))="","",OFFSET('Sanitation Data'!$G$33,0,10*ROW('Sanitation Data'!G69)))</f>
        <v/>
      </c>
      <c r="DJ75" s="33" t="str">
        <f ca="true">+IF(OFFSET('Sanitation Data'!$H$29,0,10*ROW('Sanitation Data'!H69))="","",OFFSET('Sanitation Data'!$H$29,0,10*ROW('Sanitation Data'!H69)))</f>
        <v/>
      </c>
      <c r="DK75" s="33" t="str">
        <f ca="true">+IF(OFFSET('Sanitation Data'!$H$30,0,10*ROW('Sanitation Data'!H69))="","",OFFSET('Sanitation Data'!$H$30,0,10*ROW('Sanitation Data'!H69)))</f>
        <v/>
      </c>
      <c r="DL75" s="33" t="str">
        <f ca="true">+IF(OFFSET('Sanitation Data'!$H$31,0,10*ROW('Sanitation Data'!H69))="","",OFFSET('Sanitation Data'!$H$31,0,10*ROW('Sanitation Data'!H69)))</f>
        <v/>
      </c>
      <c r="DM75" s="33" t="str">
        <f ca="true">+IF(OFFSET('Sanitation Data'!$H$32,0,10*ROW('Sanitation Data'!H69))="","",OFFSET('Sanitation Data'!$H$32,0,10*ROW('Sanitation Data'!H69)))</f>
        <v/>
      </c>
      <c r="DN75" s="33" t="str">
        <f ca="true">+IF(OFFSET('Sanitation Data'!$H$33,0,10*ROW('Sanitation Data'!H69))="","",OFFSET('Sanitation Data'!$H$33,0,10*ROW('Sanitation Data'!H69)))</f>
        <v/>
      </c>
      <c r="DO75" s="33" t="str">
        <f ca="true">+IF(OFFSET('Hygiene Data'!$C$12,0,10*ROW('Hygiene Data'!C69))="","",OFFSET('Hygiene Data'!$C$12,0,10*ROW('Hygiene Data'!C69)))</f>
        <v/>
      </c>
      <c r="DP75" s="33" t="str">
        <f ca="true">+IF(OFFSET('Hygiene Data'!$C$13,0,10*ROW('Hygiene Data'!C69))="","",OFFSET('Hygiene Data'!$C$13,0,10*ROW('Hygiene Data'!C69)))</f>
        <v/>
      </c>
      <c r="DQ75" s="33" t="str">
        <f ca="true">+IF(OFFSET('Hygiene Data'!$C$14,0,10*ROW('Hygiene Data'!C69))="","",OFFSET('Hygiene Data'!$C$14,0,10*ROW('Hygiene Data'!C69)))</f>
        <v/>
      </c>
      <c r="DR75" s="33" t="str">
        <f ca="true">+IF(OFFSET('Hygiene Data'!$D$12,0,10*ROW('Hygiene Data'!D69))="","",OFFSET('Hygiene Data'!$D$12,0,10*ROW('Hygiene Data'!D69)))</f>
        <v/>
      </c>
      <c r="DS75" s="33" t="str">
        <f ca="true">+IF(OFFSET('Hygiene Data'!$D$13,0,10*ROW('Hygiene Data'!D69))="","",OFFSET('Hygiene Data'!$D$13,0,10*ROW('Hygiene Data'!D69)))</f>
        <v/>
      </c>
      <c r="DT75" s="33" t="str">
        <f ca="true">+IF(OFFSET('Hygiene Data'!$D$14,0,10*ROW('Hygiene Data'!D69))="","",OFFSET('Hygiene Data'!$D$14,0,10*ROW('Hygiene Data'!D69)))</f>
        <v/>
      </c>
      <c r="DU75" s="33" t="str">
        <f ca="true">+IF(OFFSET('Hygiene Data'!$E$12,0,10*ROW('Hygiene Data'!E69))="","",OFFSET('Hygiene Data'!$E$12,0,10*ROW('Hygiene Data'!E69)))</f>
        <v/>
      </c>
      <c r="DV75" s="33" t="str">
        <f ca="true">+IF(OFFSET('Hygiene Data'!$E$13,0,10*ROW('Hygiene Data'!E69))="","",OFFSET('Hygiene Data'!$E$13,0,10*ROW('Hygiene Data'!E69)))</f>
        <v/>
      </c>
      <c r="DW75" s="33" t="str">
        <f ca="true">+IF(OFFSET('Hygiene Data'!$E$14,0,10*ROW('Hygiene Data'!E69))="","",OFFSET('Hygiene Data'!$E$14,0,10*ROW('Hygiene Data'!E69)))</f>
        <v/>
      </c>
      <c r="DX75" s="33" t="str">
        <f ca="true">+IF(OFFSET('Hygiene Data'!$F$12,0,10*ROW('Hygiene Data'!F69))="","",OFFSET('Hygiene Data'!$F$12,0,10*ROW('Hygiene Data'!F69)))</f>
        <v/>
      </c>
      <c r="DY75" s="33" t="str">
        <f ca="true">+IF(OFFSET('Hygiene Data'!$F$13,0,10*ROW('Hygiene Data'!F69))="","",OFFSET('Hygiene Data'!$F$13,0,10*ROW('Hygiene Data'!F69)))</f>
        <v/>
      </c>
      <c r="DZ75" s="33" t="str">
        <f ca="true">+IF(OFFSET('Hygiene Data'!$F$14,0,10*ROW('Hygiene Data'!F69))="","",OFFSET('Hygiene Data'!$F$14,0,10*ROW('Hygiene Data'!F69)))</f>
        <v/>
      </c>
      <c r="EA75" s="33" t="str">
        <f ca="true">+IF(OFFSET('Hygiene Data'!$G$12,0,10*ROW('Hygiene Data'!G69))="","",OFFSET('Hygiene Data'!$G$12,0,10*ROW('Hygiene Data'!G69)))</f>
        <v/>
      </c>
      <c r="EB75" s="33" t="str">
        <f ca="true">+IF(OFFSET('Hygiene Data'!$G$13,0,10*ROW('Hygiene Data'!G69))="","",OFFSET('Hygiene Data'!$G$13,0,10*ROW('Hygiene Data'!G69)))</f>
        <v/>
      </c>
      <c r="EC75" s="33" t="str">
        <f ca="true">+IF(OFFSET('Hygiene Data'!$G$14,0,10*ROW('Hygiene Data'!G69))="","",OFFSET('Hygiene Data'!$G$14,0,10*ROW('Hygiene Data'!G69)))</f>
        <v/>
      </c>
      <c r="ED75" s="33" t="str">
        <f ca="true">+IF(OFFSET('Hygiene Data'!$H$12,0,10*ROW('Hygiene Data'!H69))="","",OFFSET('Hygiene Data'!$H$12,0,10*ROW('Hygiene Data'!H69)))</f>
        <v/>
      </c>
      <c r="EE75" s="33" t="str">
        <f ca="true">+IF(OFFSET('Hygiene Data'!$H$13,0,10*ROW('Hygiene Data'!H69))="","",OFFSET('Hygiene Data'!$H$13,0,10*ROW('Hygiene Data'!H69)))</f>
        <v/>
      </c>
      <c r="EF75" s="33" t="str">
        <f ca="true">+IF(OFFSET('Hygiene Data'!$H$14,0,10*ROW('Hygiene Data'!H69))="","",OFFSET('Hygiene Data'!$H$14,0,10*ROW('Hygiene Data'!H69)))</f>
        <v/>
      </c>
    </row>
    <row r="76" x14ac:dyDescent="0.2">
      <c r="A76" s="56" t="str">
        <f ca="true">+IF(OFFSET('Water Data'!$B$1,0,10*ROW('Water Data'!B73))="","",OFFSET('Water Data'!$B$1,0,10*ROW('Water Data'!B73)))</f>
        <v/>
      </c>
      <c r="B76" s="56" t="str">
        <f ca="true">+IF(OFFSET('Water Data'!$A$3,0,10*ROW('Water Data'!A73))="","",OFFSET('Water Data'!$A$3,0,10*ROW('Water Data'!A73)))</f>
        <v/>
      </c>
      <c r="C76" s="56" t="str">
        <f ca="true">+IF(OFFSET('Water Data'!$C$3,0,10*ROW('Water Data'!C73))="","",OFFSET('Water Data'!$C$3,0,10*ROW('Water Data'!C73)))</f>
        <v/>
      </c>
      <c r="D76" s="244"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4"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4"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4"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4"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4"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4"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4"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4"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4"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4"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4"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4"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4"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4"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4"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4"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4"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5"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5"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5"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5"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5"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5"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5"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5"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5"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5"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5"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5"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5"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5"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5"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5"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5"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5"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5"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5"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5"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5"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5"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5"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5"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5"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5"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5"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5"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5"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6"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6"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6"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6"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6"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6"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6"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6"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6"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6"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6"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6"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6"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6"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6"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6"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6"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6"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3" t="str">
        <f ca="true">+IF(OFFSET('Water Data'!$C$28,0,10*ROW('Water Data'!C70))="","",OFFSET('Water Data'!$C$28,0,10*ROW('Water Data'!C70)))</f>
        <v/>
      </c>
      <c r="BT76" s="33" t="str">
        <f ca="true">+IF(OFFSET('Water Data'!$C$29,0,10*ROW('Water Data'!C70))="","",OFFSET('Water Data'!$C$29,0,10*ROW('Water Data'!C70)))</f>
        <v/>
      </c>
      <c r="BU76" s="33" t="str">
        <f ca="true">+IF(OFFSET('Water Data'!$C$30,0,10*ROW('Water Data'!C70))="","",OFFSET('Water Data'!$C$30,0,10*ROW('Water Data'!C70)))</f>
        <v/>
      </c>
      <c r="BV76" s="33" t="str">
        <f ca="true">+IF(OFFSET('Water Data'!$D$28,0,10*ROW('Water Data'!D70))="","",OFFSET('Water Data'!$D$28,0,10*ROW('Water Data'!D70)))</f>
        <v/>
      </c>
      <c r="BW76" s="33" t="str">
        <f ca="true">+IF(OFFSET('Water Data'!$D$29,0,10*ROW('Water Data'!D70))="","",OFFSET('Water Data'!$D$29,0,10*ROW('Water Data'!D70)))</f>
        <v/>
      </c>
      <c r="BX76" s="33" t="str">
        <f ca="true">+IF(OFFSET('Water Data'!$D$30,0,10*ROW('Water Data'!D70))="","",OFFSET('Water Data'!$D$30,0,10*ROW('Water Data'!D70)))</f>
        <v/>
      </c>
      <c r="BY76" s="33" t="str">
        <f ca="true">+IF(OFFSET('Water Data'!$E$28,0,10*ROW('Water Data'!E70))="","",OFFSET('Water Data'!$E$28,0,10*ROW('Water Data'!E70)))</f>
        <v/>
      </c>
      <c r="BZ76" s="33" t="str">
        <f ca="true">+IF(OFFSET('Water Data'!$E$29,0,10*ROW('Water Data'!E70))="","",OFFSET('Water Data'!$E$29,0,10*ROW('Water Data'!E70)))</f>
        <v/>
      </c>
      <c r="CA76" s="33" t="str">
        <f ca="true">+IF(OFFSET('Water Data'!$E$30,0,10*ROW('Water Data'!E70))="","",OFFSET('Water Data'!$E$30,0,10*ROW('Water Data'!E70)))</f>
        <v/>
      </c>
      <c r="CB76" s="33" t="str">
        <f ca="true">+IF(OFFSET('Water Data'!$F$28,0,10*ROW('Water Data'!F70))="","",OFFSET('Water Data'!$F$28,0,10*ROW('Water Data'!F70)))</f>
        <v/>
      </c>
      <c r="CC76" s="33" t="str">
        <f ca="true">+IF(OFFSET('Water Data'!$F$29,0,10*ROW('Water Data'!F70))="","",OFFSET('Water Data'!$F$29,0,10*ROW('Water Data'!F70)))</f>
        <v/>
      </c>
      <c r="CD76" s="33" t="str">
        <f ca="true">+IF(OFFSET('Water Data'!$F$30,0,10*ROW('Water Data'!F70))="","",OFFSET('Water Data'!$F$30,0,10*ROW('Water Data'!F70)))</f>
        <v/>
      </c>
      <c r="CE76" s="33" t="str">
        <f ca="true">+IF(OFFSET('Water Data'!$G$28,0,10*ROW('Water Data'!G70))="","",OFFSET('Water Data'!$G$28,0,10*ROW('Water Data'!G70)))</f>
        <v/>
      </c>
      <c r="CF76" s="33" t="str">
        <f ca="true">+IF(OFFSET('Water Data'!$G$29,0,10*ROW('Water Data'!G70))="","",OFFSET('Water Data'!$G$29,0,10*ROW('Water Data'!G70)))</f>
        <v/>
      </c>
      <c r="CG76" s="33" t="str">
        <f ca="true">+IF(OFFSET('Water Data'!$G$30,0,10*ROW('Water Data'!G70))="","",OFFSET('Water Data'!$G$30,0,10*ROW('Water Data'!G70)))</f>
        <v/>
      </c>
      <c r="CH76" s="33" t="str">
        <f ca="true">+IF(OFFSET('Water Data'!$H$28,0,10*ROW('Water Data'!H70))="","",OFFSET('Water Data'!$H$28,0,10*ROW('Water Data'!H70)))</f>
        <v/>
      </c>
      <c r="CI76" s="33" t="str">
        <f ca="true">+IF(OFFSET('Water Data'!$H$29,0,10*ROW('Water Data'!H70))="","",OFFSET('Water Data'!$H$29,0,10*ROW('Water Data'!H70)))</f>
        <v/>
      </c>
      <c r="CJ76" s="33" t="str">
        <f ca="true">+IF(OFFSET('Water Data'!$H$30,0,10*ROW('Water Data'!H70))="","",OFFSET('Water Data'!$H$30,0,10*ROW('Water Data'!H70)))</f>
        <v/>
      </c>
      <c r="CK76" s="33" t="str">
        <f ca="true">+IF(OFFSET('Sanitation Data'!$C$29,0,10*ROW('Sanitation Data'!C70))="","",OFFSET('Sanitation Data'!$C$29,0,10*ROW('Sanitation Data'!C70)))</f>
        <v/>
      </c>
      <c r="CL76" s="33" t="str">
        <f ca="true">+IF(OFFSET('Sanitation Data'!$C$30,0,10*ROW('Sanitation Data'!C70))="","",OFFSET('Sanitation Data'!$C$30,0,10*ROW('Sanitation Data'!C70)))</f>
        <v/>
      </c>
      <c r="CM76" s="33" t="str">
        <f ca="true">+IF(OFFSET('Sanitation Data'!$C$31,0,10*ROW('Sanitation Data'!C70))="","",OFFSET('Sanitation Data'!$C$31,0,10*ROW('Sanitation Data'!C70)))</f>
        <v/>
      </c>
      <c r="CN76" s="33" t="str">
        <f ca="true">+IF(OFFSET('Sanitation Data'!$C$32,0,10*ROW('Sanitation Data'!C70))="","",OFFSET('Sanitation Data'!$C$32,0,10*ROW('Sanitation Data'!C70)))</f>
        <v/>
      </c>
      <c r="CO76" s="33" t="str">
        <f ca="true">+IF(OFFSET('Sanitation Data'!$C$33,0,10*ROW('Sanitation Data'!C70))="","",OFFSET('Sanitation Data'!$C$33,0,10*ROW('Sanitation Data'!C70)))</f>
        <v/>
      </c>
      <c r="CP76" s="33" t="str">
        <f ca="true">+IF(OFFSET('Sanitation Data'!$D$29,0,10*ROW('Sanitation Data'!D70))="","",OFFSET('Sanitation Data'!$D$29,0,10*ROW('Sanitation Data'!D70)))</f>
        <v/>
      </c>
      <c r="CQ76" s="33" t="str">
        <f ca="true">+IF(OFFSET('Sanitation Data'!$D$30,0,10*ROW('Sanitation Data'!D70))="","",OFFSET('Sanitation Data'!$D$30,0,10*ROW('Sanitation Data'!D70)))</f>
        <v/>
      </c>
      <c r="CR76" s="33" t="str">
        <f ca="true">+IF(OFFSET('Sanitation Data'!$D$31,0,10*ROW('Sanitation Data'!D70))="","",OFFSET('Sanitation Data'!$D$31,0,10*ROW('Sanitation Data'!D70)))</f>
        <v/>
      </c>
      <c r="CS76" s="33" t="str">
        <f ca="true">+IF(OFFSET('Sanitation Data'!$D$32,0,10*ROW('Sanitation Data'!D70))="","",OFFSET('Sanitation Data'!$D$32,0,10*ROW('Sanitation Data'!D70)))</f>
        <v/>
      </c>
      <c r="CT76" s="33" t="str">
        <f ca="true">+IF(OFFSET('Sanitation Data'!$D$33,0,10*ROW('Sanitation Data'!D70))="","",OFFSET('Sanitation Data'!$D$33,0,10*ROW('Sanitation Data'!D70)))</f>
        <v/>
      </c>
      <c r="CU76" s="33" t="str">
        <f ca="true">+IF(OFFSET('Sanitation Data'!$E$29,0,10*ROW('Sanitation Data'!E70))="","",OFFSET('Sanitation Data'!$E$29,0,10*ROW('Sanitation Data'!E70)))</f>
        <v/>
      </c>
      <c r="CV76" s="33" t="str">
        <f ca="true">+IF(OFFSET('Sanitation Data'!$E$30,0,10*ROW('Sanitation Data'!E70))="","",OFFSET('Sanitation Data'!$E$30,0,10*ROW('Sanitation Data'!E70)))</f>
        <v/>
      </c>
      <c r="CW76" s="33" t="str">
        <f ca="true">+IF(OFFSET('Sanitation Data'!$E$31,0,10*ROW('Sanitation Data'!E70))="","",OFFSET('Sanitation Data'!$E$31,0,10*ROW('Sanitation Data'!E70)))</f>
        <v/>
      </c>
      <c r="CX76" s="33" t="str">
        <f ca="true">+IF(OFFSET('Sanitation Data'!$E$32,0,10*ROW('Sanitation Data'!E70))="","",OFFSET('Sanitation Data'!$E$32,0,10*ROW('Sanitation Data'!E70)))</f>
        <v/>
      </c>
      <c r="CY76" s="33" t="str">
        <f ca="true">+IF(OFFSET('Sanitation Data'!$E$33,0,10*ROW('Sanitation Data'!E70))="","",OFFSET('Sanitation Data'!$E$33,0,10*ROW('Sanitation Data'!E70)))</f>
        <v/>
      </c>
      <c r="CZ76" s="33" t="str">
        <f ca="true">+IF(OFFSET('Sanitation Data'!$F$29,0,10*ROW('Sanitation Data'!F70))="","",OFFSET('Sanitation Data'!$F$29,0,10*ROW('Sanitation Data'!F70)))</f>
        <v/>
      </c>
      <c r="DA76" s="33" t="str">
        <f ca="true">+IF(OFFSET('Sanitation Data'!$F$30,0,10*ROW('Sanitation Data'!F70))="","",OFFSET('Sanitation Data'!$F$30,0,10*ROW('Sanitation Data'!F70)))</f>
        <v/>
      </c>
      <c r="DB76" s="33" t="str">
        <f ca="true">+IF(OFFSET('Sanitation Data'!$F$31,0,10*ROW('Sanitation Data'!F70))="","",OFFSET('Sanitation Data'!$F$31,0,10*ROW('Sanitation Data'!F70)))</f>
        <v/>
      </c>
      <c r="DC76" s="33" t="str">
        <f ca="true">+IF(OFFSET('Sanitation Data'!$F$32,0,10*ROW('Sanitation Data'!F70))="","",OFFSET('Sanitation Data'!$F$32,0,10*ROW('Sanitation Data'!F70)))</f>
        <v/>
      </c>
      <c r="DD76" s="33" t="str">
        <f ca="true">+IF(OFFSET('Sanitation Data'!$F$33,0,10*ROW('Sanitation Data'!F70))="","",OFFSET('Sanitation Data'!$F$33,0,10*ROW('Sanitation Data'!F70)))</f>
        <v/>
      </c>
      <c r="DE76" s="33" t="str">
        <f ca="true">+IF(OFFSET('Sanitation Data'!$G$29,0,10*ROW('Sanitation Data'!G70))="","",OFFSET('Sanitation Data'!$G$29,0,10*ROW('Sanitation Data'!G70)))</f>
        <v/>
      </c>
      <c r="DF76" s="33" t="str">
        <f ca="true">+IF(OFFSET('Sanitation Data'!$G$30,0,10*ROW('Sanitation Data'!G70))="","",OFFSET('Sanitation Data'!$G$30,0,10*ROW('Sanitation Data'!G70)))</f>
        <v/>
      </c>
      <c r="DG76" s="33" t="str">
        <f ca="true">+IF(OFFSET('Sanitation Data'!$G$31,0,10*ROW('Sanitation Data'!G70))="","",OFFSET('Sanitation Data'!$G$31,0,10*ROW('Sanitation Data'!G70)))</f>
        <v/>
      </c>
      <c r="DH76" s="33" t="str">
        <f ca="true">+IF(OFFSET('Sanitation Data'!$G$32,0,10*ROW('Sanitation Data'!G70))="","",OFFSET('Sanitation Data'!$G$32,0,10*ROW('Sanitation Data'!G70)))</f>
        <v/>
      </c>
      <c r="DI76" s="33" t="str">
        <f ca="true">+IF(OFFSET('Sanitation Data'!$G$33,0,10*ROW('Sanitation Data'!G70))="","",OFFSET('Sanitation Data'!$G$33,0,10*ROW('Sanitation Data'!G70)))</f>
        <v/>
      </c>
      <c r="DJ76" s="33" t="str">
        <f ca="true">+IF(OFFSET('Sanitation Data'!$H$29,0,10*ROW('Sanitation Data'!H70))="","",OFFSET('Sanitation Data'!$H$29,0,10*ROW('Sanitation Data'!H70)))</f>
        <v/>
      </c>
      <c r="DK76" s="33" t="str">
        <f ca="true">+IF(OFFSET('Sanitation Data'!$H$30,0,10*ROW('Sanitation Data'!H70))="","",OFFSET('Sanitation Data'!$H$30,0,10*ROW('Sanitation Data'!H70)))</f>
        <v/>
      </c>
      <c r="DL76" s="33" t="str">
        <f ca="true">+IF(OFFSET('Sanitation Data'!$H$31,0,10*ROW('Sanitation Data'!H70))="","",OFFSET('Sanitation Data'!$H$31,0,10*ROW('Sanitation Data'!H70)))</f>
        <v/>
      </c>
      <c r="DM76" s="33" t="str">
        <f ca="true">+IF(OFFSET('Sanitation Data'!$H$32,0,10*ROW('Sanitation Data'!H70))="","",OFFSET('Sanitation Data'!$H$32,0,10*ROW('Sanitation Data'!H70)))</f>
        <v/>
      </c>
      <c r="DN76" s="33" t="str">
        <f ca="true">+IF(OFFSET('Sanitation Data'!$H$33,0,10*ROW('Sanitation Data'!H70))="","",OFFSET('Sanitation Data'!$H$33,0,10*ROW('Sanitation Data'!H70)))</f>
        <v/>
      </c>
      <c r="DO76" s="33" t="str">
        <f ca="true">+IF(OFFSET('Hygiene Data'!$C$12,0,10*ROW('Hygiene Data'!C70))="","",OFFSET('Hygiene Data'!$C$12,0,10*ROW('Hygiene Data'!C70)))</f>
        <v/>
      </c>
      <c r="DP76" s="33" t="str">
        <f ca="true">+IF(OFFSET('Hygiene Data'!$C$13,0,10*ROW('Hygiene Data'!C70))="","",OFFSET('Hygiene Data'!$C$13,0,10*ROW('Hygiene Data'!C70)))</f>
        <v/>
      </c>
      <c r="DQ76" s="33" t="str">
        <f ca="true">+IF(OFFSET('Hygiene Data'!$C$14,0,10*ROW('Hygiene Data'!C70))="","",OFFSET('Hygiene Data'!$C$14,0,10*ROW('Hygiene Data'!C70)))</f>
        <v/>
      </c>
      <c r="DR76" s="33" t="str">
        <f ca="true">+IF(OFFSET('Hygiene Data'!$D$12,0,10*ROW('Hygiene Data'!D70))="","",OFFSET('Hygiene Data'!$D$12,0,10*ROW('Hygiene Data'!D70)))</f>
        <v/>
      </c>
      <c r="DS76" s="33" t="str">
        <f ca="true">+IF(OFFSET('Hygiene Data'!$D$13,0,10*ROW('Hygiene Data'!D70))="","",OFFSET('Hygiene Data'!$D$13,0,10*ROW('Hygiene Data'!D70)))</f>
        <v/>
      </c>
      <c r="DT76" s="33" t="str">
        <f ca="true">+IF(OFFSET('Hygiene Data'!$D$14,0,10*ROW('Hygiene Data'!D70))="","",OFFSET('Hygiene Data'!$D$14,0,10*ROW('Hygiene Data'!D70)))</f>
        <v/>
      </c>
      <c r="DU76" s="33" t="str">
        <f ca="true">+IF(OFFSET('Hygiene Data'!$E$12,0,10*ROW('Hygiene Data'!E70))="","",OFFSET('Hygiene Data'!$E$12,0,10*ROW('Hygiene Data'!E70)))</f>
        <v/>
      </c>
      <c r="DV76" s="33" t="str">
        <f ca="true">+IF(OFFSET('Hygiene Data'!$E$13,0,10*ROW('Hygiene Data'!E70))="","",OFFSET('Hygiene Data'!$E$13,0,10*ROW('Hygiene Data'!E70)))</f>
        <v/>
      </c>
      <c r="DW76" s="33" t="str">
        <f ca="true">+IF(OFFSET('Hygiene Data'!$E$14,0,10*ROW('Hygiene Data'!E70))="","",OFFSET('Hygiene Data'!$E$14,0,10*ROW('Hygiene Data'!E70)))</f>
        <v/>
      </c>
      <c r="DX76" s="33" t="str">
        <f ca="true">+IF(OFFSET('Hygiene Data'!$F$12,0,10*ROW('Hygiene Data'!F70))="","",OFFSET('Hygiene Data'!$F$12,0,10*ROW('Hygiene Data'!F70)))</f>
        <v/>
      </c>
      <c r="DY76" s="33" t="str">
        <f ca="true">+IF(OFFSET('Hygiene Data'!$F$13,0,10*ROW('Hygiene Data'!F70))="","",OFFSET('Hygiene Data'!$F$13,0,10*ROW('Hygiene Data'!F70)))</f>
        <v/>
      </c>
      <c r="DZ76" s="33" t="str">
        <f ca="true">+IF(OFFSET('Hygiene Data'!$F$14,0,10*ROW('Hygiene Data'!F70))="","",OFFSET('Hygiene Data'!$F$14,0,10*ROW('Hygiene Data'!F70)))</f>
        <v/>
      </c>
      <c r="EA76" s="33" t="str">
        <f ca="true">+IF(OFFSET('Hygiene Data'!$G$12,0,10*ROW('Hygiene Data'!G70))="","",OFFSET('Hygiene Data'!$G$12,0,10*ROW('Hygiene Data'!G70)))</f>
        <v/>
      </c>
      <c r="EB76" s="33" t="str">
        <f ca="true">+IF(OFFSET('Hygiene Data'!$G$13,0,10*ROW('Hygiene Data'!G70))="","",OFFSET('Hygiene Data'!$G$13,0,10*ROW('Hygiene Data'!G70)))</f>
        <v/>
      </c>
      <c r="EC76" s="33" t="str">
        <f ca="true">+IF(OFFSET('Hygiene Data'!$G$14,0,10*ROW('Hygiene Data'!G70))="","",OFFSET('Hygiene Data'!$G$14,0,10*ROW('Hygiene Data'!G70)))</f>
        <v/>
      </c>
      <c r="ED76" s="33" t="str">
        <f ca="true">+IF(OFFSET('Hygiene Data'!$H$12,0,10*ROW('Hygiene Data'!H70))="","",OFFSET('Hygiene Data'!$H$12,0,10*ROW('Hygiene Data'!H70)))</f>
        <v/>
      </c>
      <c r="EE76" s="33" t="str">
        <f ca="true">+IF(OFFSET('Hygiene Data'!$H$13,0,10*ROW('Hygiene Data'!H70))="","",OFFSET('Hygiene Data'!$H$13,0,10*ROW('Hygiene Data'!H70)))</f>
        <v/>
      </c>
      <c r="EF76" s="33" t="str">
        <f ca="true">+IF(OFFSET('Hygiene Data'!$H$14,0,10*ROW('Hygiene Data'!H70))="","",OFFSET('Hygiene Data'!$H$14,0,10*ROW('Hygiene Data'!H70)))</f>
        <v/>
      </c>
    </row>
    <row r="77" x14ac:dyDescent="0.2">
      <c r="A77" s="56" t="str">
        <f ca="true">+IF(OFFSET('Water Data'!$B$1,0,10*ROW('Water Data'!B74))="","",OFFSET('Water Data'!$B$1,0,10*ROW('Water Data'!B74)))</f>
        <v/>
      </c>
      <c r="B77" s="56" t="str">
        <f ca="true">+IF(OFFSET('Water Data'!$A$3,0,10*ROW('Water Data'!A74))="","",OFFSET('Water Data'!$A$3,0,10*ROW('Water Data'!A74)))</f>
        <v/>
      </c>
      <c r="C77" s="56" t="str">
        <f ca="true">+IF(OFFSET('Water Data'!$C$3,0,10*ROW('Water Data'!C74))="","",OFFSET('Water Data'!$C$3,0,10*ROW('Water Data'!C74)))</f>
        <v/>
      </c>
      <c r="D77" s="244"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4"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4"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4"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4"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4"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4"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4"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4"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4"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4"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4"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4"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4"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4"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4"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4"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4"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5"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5"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5"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5"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5"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5"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5"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5"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5"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5"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5"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5"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5"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5"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5"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5"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5"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5"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5"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5"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5"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5"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5"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5"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5"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5"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5"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5"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5"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5"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6"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6"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6"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6"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6"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6"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6"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6"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6"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6"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6"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6"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6"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6"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6"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6"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6"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6"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3" t="str">
        <f ca="true">+IF(OFFSET('Water Data'!$C$28,0,10*ROW('Water Data'!C71))="","",OFFSET('Water Data'!$C$28,0,10*ROW('Water Data'!C71)))</f>
        <v/>
      </c>
      <c r="BT77" s="33" t="str">
        <f ca="true">+IF(OFFSET('Water Data'!$C$29,0,10*ROW('Water Data'!C71))="","",OFFSET('Water Data'!$C$29,0,10*ROW('Water Data'!C71)))</f>
        <v/>
      </c>
      <c r="BU77" s="33" t="str">
        <f ca="true">+IF(OFFSET('Water Data'!$C$30,0,10*ROW('Water Data'!C71))="","",OFFSET('Water Data'!$C$30,0,10*ROW('Water Data'!C71)))</f>
        <v/>
      </c>
      <c r="BV77" s="33" t="str">
        <f ca="true">+IF(OFFSET('Water Data'!$D$28,0,10*ROW('Water Data'!D71))="","",OFFSET('Water Data'!$D$28,0,10*ROW('Water Data'!D71)))</f>
        <v/>
      </c>
      <c r="BW77" s="33" t="str">
        <f ca="true">+IF(OFFSET('Water Data'!$D$29,0,10*ROW('Water Data'!D71))="","",OFFSET('Water Data'!$D$29,0,10*ROW('Water Data'!D71)))</f>
        <v/>
      </c>
      <c r="BX77" s="33" t="str">
        <f ca="true">+IF(OFFSET('Water Data'!$D$30,0,10*ROW('Water Data'!D71))="","",OFFSET('Water Data'!$D$30,0,10*ROW('Water Data'!D71)))</f>
        <v/>
      </c>
      <c r="BY77" s="33" t="str">
        <f ca="true">+IF(OFFSET('Water Data'!$E$28,0,10*ROW('Water Data'!E71))="","",OFFSET('Water Data'!$E$28,0,10*ROW('Water Data'!E71)))</f>
        <v/>
      </c>
      <c r="BZ77" s="33" t="str">
        <f ca="true">+IF(OFFSET('Water Data'!$E$29,0,10*ROW('Water Data'!E71))="","",OFFSET('Water Data'!$E$29,0,10*ROW('Water Data'!E71)))</f>
        <v/>
      </c>
      <c r="CA77" s="33" t="str">
        <f ca="true">+IF(OFFSET('Water Data'!$E$30,0,10*ROW('Water Data'!E71))="","",OFFSET('Water Data'!$E$30,0,10*ROW('Water Data'!E71)))</f>
        <v/>
      </c>
      <c r="CB77" s="33" t="str">
        <f ca="true">+IF(OFFSET('Water Data'!$F$28,0,10*ROW('Water Data'!F71))="","",OFFSET('Water Data'!$F$28,0,10*ROW('Water Data'!F71)))</f>
        <v/>
      </c>
      <c r="CC77" s="33" t="str">
        <f ca="true">+IF(OFFSET('Water Data'!$F$29,0,10*ROW('Water Data'!F71))="","",OFFSET('Water Data'!$F$29,0,10*ROW('Water Data'!F71)))</f>
        <v/>
      </c>
      <c r="CD77" s="33" t="str">
        <f ca="true">+IF(OFFSET('Water Data'!$F$30,0,10*ROW('Water Data'!F71))="","",OFFSET('Water Data'!$F$30,0,10*ROW('Water Data'!F71)))</f>
        <v/>
      </c>
      <c r="CE77" s="33" t="str">
        <f ca="true">+IF(OFFSET('Water Data'!$G$28,0,10*ROW('Water Data'!G71))="","",OFFSET('Water Data'!$G$28,0,10*ROW('Water Data'!G71)))</f>
        <v/>
      </c>
      <c r="CF77" s="33" t="str">
        <f ca="true">+IF(OFFSET('Water Data'!$G$29,0,10*ROW('Water Data'!G71))="","",OFFSET('Water Data'!$G$29,0,10*ROW('Water Data'!G71)))</f>
        <v/>
      </c>
      <c r="CG77" s="33" t="str">
        <f ca="true">+IF(OFFSET('Water Data'!$G$30,0,10*ROW('Water Data'!G71))="","",OFFSET('Water Data'!$G$30,0,10*ROW('Water Data'!G71)))</f>
        <v/>
      </c>
      <c r="CH77" s="33" t="str">
        <f ca="true">+IF(OFFSET('Water Data'!$H$28,0,10*ROW('Water Data'!H71))="","",OFFSET('Water Data'!$H$28,0,10*ROW('Water Data'!H71)))</f>
        <v/>
      </c>
      <c r="CI77" s="33" t="str">
        <f ca="true">+IF(OFFSET('Water Data'!$H$29,0,10*ROW('Water Data'!H71))="","",OFFSET('Water Data'!$H$29,0,10*ROW('Water Data'!H71)))</f>
        <v/>
      </c>
      <c r="CJ77" s="33" t="str">
        <f ca="true">+IF(OFFSET('Water Data'!$H$30,0,10*ROW('Water Data'!H71))="","",OFFSET('Water Data'!$H$30,0,10*ROW('Water Data'!H71)))</f>
        <v/>
      </c>
      <c r="CK77" s="33" t="str">
        <f ca="true">+IF(OFFSET('Sanitation Data'!$C$29,0,10*ROW('Sanitation Data'!C71))="","",OFFSET('Sanitation Data'!$C$29,0,10*ROW('Sanitation Data'!C71)))</f>
        <v/>
      </c>
      <c r="CL77" s="33" t="str">
        <f ca="true">+IF(OFFSET('Sanitation Data'!$C$30,0,10*ROW('Sanitation Data'!C71))="","",OFFSET('Sanitation Data'!$C$30,0,10*ROW('Sanitation Data'!C71)))</f>
        <v/>
      </c>
      <c r="CM77" s="33" t="str">
        <f ca="true">+IF(OFFSET('Sanitation Data'!$C$31,0,10*ROW('Sanitation Data'!C71))="","",OFFSET('Sanitation Data'!$C$31,0,10*ROW('Sanitation Data'!C71)))</f>
        <v/>
      </c>
      <c r="CN77" s="33" t="str">
        <f ca="true">+IF(OFFSET('Sanitation Data'!$C$32,0,10*ROW('Sanitation Data'!C71))="","",OFFSET('Sanitation Data'!$C$32,0,10*ROW('Sanitation Data'!C71)))</f>
        <v/>
      </c>
      <c r="CO77" s="33" t="str">
        <f ca="true">+IF(OFFSET('Sanitation Data'!$C$33,0,10*ROW('Sanitation Data'!C71))="","",OFFSET('Sanitation Data'!$C$33,0,10*ROW('Sanitation Data'!C71)))</f>
        <v/>
      </c>
      <c r="CP77" s="33" t="str">
        <f ca="true">+IF(OFFSET('Sanitation Data'!$D$29,0,10*ROW('Sanitation Data'!D71))="","",OFFSET('Sanitation Data'!$D$29,0,10*ROW('Sanitation Data'!D71)))</f>
        <v/>
      </c>
      <c r="CQ77" s="33" t="str">
        <f ca="true">+IF(OFFSET('Sanitation Data'!$D$30,0,10*ROW('Sanitation Data'!D71))="","",OFFSET('Sanitation Data'!$D$30,0,10*ROW('Sanitation Data'!D71)))</f>
        <v/>
      </c>
      <c r="CR77" s="33" t="str">
        <f ca="true">+IF(OFFSET('Sanitation Data'!$D$31,0,10*ROW('Sanitation Data'!D71))="","",OFFSET('Sanitation Data'!$D$31,0,10*ROW('Sanitation Data'!D71)))</f>
        <v/>
      </c>
      <c r="CS77" s="33" t="str">
        <f ca="true">+IF(OFFSET('Sanitation Data'!$D$32,0,10*ROW('Sanitation Data'!D71))="","",OFFSET('Sanitation Data'!$D$32,0,10*ROW('Sanitation Data'!D71)))</f>
        <v/>
      </c>
      <c r="CT77" s="33" t="str">
        <f ca="true">+IF(OFFSET('Sanitation Data'!$D$33,0,10*ROW('Sanitation Data'!D71))="","",OFFSET('Sanitation Data'!$D$33,0,10*ROW('Sanitation Data'!D71)))</f>
        <v/>
      </c>
      <c r="CU77" s="33" t="str">
        <f ca="true">+IF(OFFSET('Sanitation Data'!$E$29,0,10*ROW('Sanitation Data'!E71))="","",OFFSET('Sanitation Data'!$E$29,0,10*ROW('Sanitation Data'!E71)))</f>
        <v/>
      </c>
      <c r="CV77" s="33" t="str">
        <f ca="true">+IF(OFFSET('Sanitation Data'!$E$30,0,10*ROW('Sanitation Data'!E71))="","",OFFSET('Sanitation Data'!$E$30,0,10*ROW('Sanitation Data'!E71)))</f>
        <v/>
      </c>
      <c r="CW77" s="33" t="str">
        <f ca="true">+IF(OFFSET('Sanitation Data'!$E$31,0,10*ROW('Sanitation Data'!E71))="","",OFFSET('Sanitation Data'!$E$31,0,10*ROW('Sanitation Data'!E71)))</f>
        <v/>
      </c>
      <c r="CX77" s="33" t="str">
        <f ca="true">+IF(OFFSET('Sanitation Data'!$E$32,0,10*ROW('Sanitation Data'!E71))="","",OFFSET('Sanitation Data'!$E$32,0,10*ROW('Sanitation Data'!E71)))</f>
        <v/>
      </c>
      <c r="CY77" s="33" t="str">
        <f ca="true">+IF(OFFSET('Sanitation Data'!$E$33,0,10*ROW('Sanitation Data'!E71))="","",OFFSET('Sanitation Data'!$E$33,0,10*ROW('Sanitation Data'!E71)))</f>
        <v/>
      </c>
      <c r="CZ77" s="33" t="str">
        <f ca="true">+IF(OFFSET('Sanitation Data'!$F$29,0,10*ROW('Sanitation Data'!F71))="","",OFFSET('Sanitation Data'!$F$29,0,10*ROW('Sanitation Data'!F71)))</f>
        <v/>
      </c>
      <c r="DA77" s="33" t="str">
        <f ca="true">+IF(OFFSET('Sanitation Data'!$F$30,0,10*ROW('Sanitation Data'!F71))="","",OFFSET('Sanitation Data'!$F$30,0,10*ROW('Sanitation Data'!F71)))</f>
        <v/>
      </c>
      <c r="DB77" s="33" t="str">
        <f ca="true">+IF(OFFSET('Sanitation Data'!$F$31,0,10*ROW('Sanitation Data'!F71))="","",OFFSET('Sanitation Data'!$F$31,0,10*ROW('Sanitation Data'!F71)))</f>
        <v/>
      </c>
      <c r="DC77" s="33" t="str">
        <f ca="true">+IF(OFFSET('Sanitation Data'!$F$32,0,10*ROW('Sanitation Data'!F71))="","",OFFSET('Sanitation Data'!$F$32,0,10*ROW('Sanitation Data'!F71)))</f>
        <v/>
      </c>
      <c r="DD77" s="33" t="str">
        <f ca="true">+IF(OFFSET('Sanitation Data'!$F$33,0,10*ROW('Sanitation Data'!F71))="","",OFFSET('Sanitation Data'!$F$33,0,10*ROW('Sanitation Data'!F71)))</f>
        <v/>
      </c>
      <c r="DE77" s="33" t="str">
        <f ca="true">+IF(OFFSET('Sanitation Data'!$G$29,0,10*ROW('Sanitation Data'!G71))="","",OFFSET('Sanitation Data'!$G$29,0,10*ROW('Sanitation Data'!G71)))</f>
        <v/>
      </c>
      <c r="DF77" s="33" t="str">
        <f ca="true">+IF(OFFSET('Sanitation Data'!$G$30,0,10*ROW('Sanitation Data'!G71))="","",OFFSET('Sanitation Data'!$G$30,0,10*ROW('Sanitation Data'!G71)))</f>
        <v/>
      </c>
      <c r="DG77" s="33" t="str">
        <f ca="true">+IF(OFFSET('Sanitation Data'!$G$31,0,10*ROW('Sanitation Data'!G71))="","",OFFSET('Sanitation Data'!$G$31,0,10*ROW('Sanitation Data'!G71)))</f>
        <v/>
      </c>
      <c r="DH77" s="33" t="str">
        <f ca="true">+IF(OFFSET('Sanitation Data'!$G$32,0,10*ROW('Sanitation Data'!G71))="","",OFFSET('Sanitation Data'!$G$32,0,10*ROW('Sanitation Data'!G71)))</f>
        <v/>
      </c>
      <c r="DI77" s="33" t="str">
        <f ca="true">+IF(OFFSET('Sanitation Data'!$G$33,0,10*ROW('Sanitation Data'!G71))="","",OFFSET('Sanitation Data'!$G$33,0,10*ROW('Sanitation Data'!G71)))</f>
        <v/>
      </c>
      <c r="DJ77" s="33" t="str">
        <f ca="true">+IF(OFFSET('Sanitation Data'!$H$29,0,10*ROW('Sanitation Data'!H71))="","",OFFSET('Sanitation Data'!$H$29,0,10*ROW('Sanitation Data'!H71)))</f>
        <v/>
      </c>
      <c r="DK77" s="33" t="str">
        <f ca="true">+IF(OFFSET('Sanitation Data'!$H$30,0,10*ROW('Sanitation Data'!H71))="","",OFFSET('Sanitation Data'!$H$30,0,10*ROW('Sanitation Data'!H71)))</f>
        <v/>
      </c>
      <c r="DL77" s="33" t="str">
        <f ca="true">+IF(OFFSET('Sanitation Data'!$H$31,0,10*ROW('Sanitation Data'!H71))="","",OFFSET('Sanitation Data'!$H$31,0,10*ROW('Sanitation Data'!H71)))</f>
        <v/>
      </c>
      <c r="DM77" s="33" t="str">
        <f ca="true">+IF(OFFSET('Sanitation Data'!$H$32,0,10*ROW('Sanitation Data'!H71))="","",OFFSET('Sanitation Data'!$H$32,0,10*ROW('Sanitation Data'!H71)))</f>
        <v/>
      </c>
      <c r="DN77" s="33" t="str">
        <f ca="true">+IF(OFFSET('Sanitation Data'!$H$33,0,10*ROW('Sanitation Data'!H71))="","",OFFSET('Sanitation Data'!$H$33,0,10*ROW('Sanitation Data'!H71)))</f>
        <v/>
      </c>
      <c r="DO77" s="33" t="str">
        <f ca="true">+IF(OFFSET('Hygiene Data'!$C$12,0,10*ROW('Hygiene Data'!C71))="","",OFFSET('Hygiene Data'!$C$12,0,10*ROW('Hygiene Data'!C71)))</f>
        <v/>
      </c>
      <c r="DP77" s="33" t="str">
        <f ca="true">+IF(OFFSET('Hygiene Data'!$C$13,0,10*ROW('Hygiene Data'!C71))="","",OFFSET('Hygiene Data'!$C$13,0,10*ROW('Hygiene Data'!C71)))</f>
        <v/>
      </c>
      <c r="DQ77" s="33" t="str">
        <f ca="true">+IF(OFFSET('Hygiene Data'!$C$14,0,10*ROW('Hygiene Data'!C71))="","",OFFSET('Hygiene Data'!$C$14,0,10*ROW('Hygiene Data'!C71)))</f>
        <v/>
      </c>
      <c r="DR77" s="33" t="str">
        <f ca="true">+IF(OFFSET('Hygiene Data'!$D$12,0,10*ROW('Hygiene Data'!D71))="","",OFFSET('Hygiene Data'!$D$12,0,10*ROW('Hygiene Data'!D71)))</f>
        <v/>
      </c>
      <c r="DS77" s="33" t="str">
        <f ca="true">+IF(OFFSET('Hygiene Data'!$D$13,0,10*ROW('Hygiene Data'!D71))="","",OFFSET('Hygiene Data'!$D$13,0,10*ROW('Hygiene Data'!D71)))</f>
        <v/>
      </c>
      <c r="DT77" s="33" t="str">
        <f ca="true">+IF(OFFSET('Hygiene Data'!$D$14,0,10*ROW('Hygiene Data'!D71))="","",OFFSET('Hygiene Data'!$D$14,0,10*ROW('Hygiene Data'!D71)))</f>
        <v/>
      </c>
      <c r="DU77" s="33" t="str">
        <f ca="true">+IF(OFFSET('Hygiene Data'!$E$12,0,10*ROW('Hygiene Data'!E71))="","",OFFSET('Hygiene Data'!$E$12,0,10*ROW('Hygiene Data'!E71)))</f>
        <v/>
      </c>
      <c r="DV77" s="33" t="str">
        <f ca="true">+IF(OFFSET('Hygiene Data'!$E$13,0,10*ROW('Hygiene Data'!E71))="","",OFFSET('Hygiene Data'!$E$13,0,10*ROW('Hygiene Data'!E71)))</f>
        <v/>
      </c>
      <c r="DW77" s="33" t="str">
        <f ca="true">+IF(OFFSET('Hygiene Data'!$E$14,0,10*ROW('Hygiene Data'!E71))="","",OFFSET('Hygiene Data'!$E$14,0,10*ROW('Hygiene Data'!E71)))</f>
        <v/>
      </c>
      <c r="DX77" s="33" t="str">
        <f ca="true">+IF(OFFSET('Hygiene Data'!$F$12,0,10*ROW('Hygiene Data'!F71))="","",OFFSET('Hygiene Data'!$F$12,0,10*ROW('Hygiene Data'!F71)))</f>
        <v/>
      </c>
      <c r="DY77" s="33" t="str">
        <f ca="true">+IF(OFFSET('Hygiene Data'!$F$13,0,10*ROW('Hygiene Data'!F71))="","",OFFSET('Hygiene Data'!$F$13,0,10*ROW('Hygiene Data'!F71)))</f>
        <v/>
      </c>
      <c r="DZ77" s="33" t="str">
        <f ca="true">+IF(OFFSET('Hygiene Data'!$F$14,0,10*ROW('Hygiene Data'!F71))="","",OFFSET('Hygiene Data'!$F$14,0,10*ROW('Hygiene Data'!F71)))</f>
        <v/>
      </c>
      <c r="EA77" s="33" t="str">
        <f ca="true">+IF(OFFSET('Hygiene Data'!$G$12,0,10*ROW('Hygiene Data'!G71))="","",OFFSET('Hygiene Data'!$G$12,0,10*ROW('Hygiene Data'!G71)))</f>
        <v/>
      </c>
      <c r="EB77" s="33" t="str">
        <f ca="true">+IF(OFFSET('Hygiene Data'!$G$13,0,10*ROW('Hygiene Data'!G71))="","",OFFSET('Hygiene Data'!$G$13,0,10*ROW('Hygiene Data'!G71)))</f>
        <v/>
      </c>
      <c r="EC77" s="33" t="str">
        <f ca="true">+IF(OFFSET('Hygiene Data'!$G$14,0,10*ROW('Hygiene Data'!G71))="","",OFFSET('Hygiene Data'!$G$14,0,10*ROW('Hygiene Data'!G71)))</f>
        <v/>
      </c>
      <c r="ED77" s="33" t="str">
        <f ca="true">+IF(OFFSET('Hygiene Data'!$H$12,0,10*ROW('Hygiene Data'!H71))="","",OFFSET('Hygiene Data'!$H$12,0,10*ROW('Hygiene Data'!H71)))</f>
        <v/>
      </c>
      <c r="EE77" s="33" t="str">
        <f ca="true">+IF(OFFSET('Hygiene Data'!$H$13,0,10*ROW('Hygiene Data'!H71))="","",OFFSET('Hygiene Data'!$H$13,0,10*ROW('Hygiene Data'!H71)))</f>
        <v/>
      </c>
      <c r="EF77" s="33" t="str">
        <f ca="true">+IF(OFFSET('Hygiene Data'!$H$14,0,10*ROW('Hygiene Data'!H71))="","",OFFSET('Hygiene Data'!$H$14,0,10*ROW('Hygiene Data'!H71)))</f>
        <v/>
      </c>
    </row>
    <row r="78" x14ac:dyDescent="0.2">
      <c r="A78" s="56" t="str">
        <f ca="true">+IF(OFFSET('Water Data'!$B$1,0,10*ROW('Water Data'!B75))="","",OFFSET('Water Data'!$B$1,0,10*ROW('Water Data'!B75)))</f>
        <v/>
      </c>
      <c r="B78" s="56" t="str">
        <f ca="true">+IF(OFFSET('Water Data'!$A$3,0,10*ROW('Water Data'!A75))="","",OFFSET('Water Data'!$A$3,0,10*ROW('Water Data'!A75)))</f>
        <v/>
      </c>
      <c r="C78" s="56" t="str">
        <f ca="true">+IF(OFFSET('Water Data'!$C$3,0,10*ROW('Water Data'!C75))="","",OFFSET('Water Data'!$C$3,0,10*ROW('Water Data'!C75)))</f>
        <v/>
      </c>
      <c r="D78" s="244"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4"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4"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4"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4"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4"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4"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4"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4"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4"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4"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4"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4"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4"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4"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4"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4"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4"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5"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5"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5"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5"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5"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5"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5"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5"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5"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5"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5"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5"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5"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5"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5"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5"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5"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5"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5"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5"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5"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5"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5"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5"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5"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5"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5"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5"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5"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5"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6"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6"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6"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6"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6"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6"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6"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6"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6"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6"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6"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6"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6"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6"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6"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6"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6"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6"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3" t="str">
        <f ca="true">+IF(OFFSET('Water Data'!$C$28,0,10*ROW('Water Data'!C72))="","",OFFSET('Water Data'!$C$28,0,10*ROW('Water Data'!C72)))</f>
        <v/>
      </c>
      <c r="BT78" s="33" t="str">
        <f ca="true">+IF(OFFSET('Water Data'!$C$29,0,10*ROW('Water Data'!C72))="","",OFFSET('Water Data'!$C$29,0,10*ROW('Water Data'!C72)))</f>
        <v/>
      </c>
      <c r="BU78" s="33" t="str">
        <f ca="true">+IF(OFFSET('Water Data'!$C$30,0,10*ROW('Water Data'!C72))="","",OFFSET('Water Data'!$C$30,0,10*ROW('Water Data'!C72)))</f>
        <v/>
      </c>
      <c r="BV78" s="33" t="str">
        <f ca="true">+IF(OFFSET('Water Data'!$D$28,0,10*ROW('Water Data'!D72))="","",OFFSET('Water Data'!$D$28,0,10*ROW('Water Data'!D72)))</f>
        <v/>
      </c>
      <c r="BW78" s="33" t="str">
        <f ca="true">+IF(OFFSET('Water Data'!$D$29,0,10*ROW('Water Data'!D72))="","",OFFSET('Water Data'!$D$29,0,10*ROW('Water Data'!D72)))</f>
        <v/>
      </c>
      <c r="BX78" s="33" t="str">
        <f ca="true">+IF(OFFSET('Water Data'!$D$30,0,10*ROW('Water Data'!D72))="","",OFFSET('Water Data'!$D$30,0,10*ROW('Water Data'!D72)))</f>
        <v/>
      </c>
      <c r="BY78" s="33" t="str">
        <f ca="true">+IF(OFFSET('Water Data'!$E$28,0,10*ROW('Water Data'!E72))="","",OFFSET('Water Data'!$E$28,0,10*ROW('Water Data'!E72)))</f>
        <v/>
      </c>
      <c r="BZ78" s="33" t="str">
        <f ca="true">+IF(OFFSET('Water Data'!$E$29,0,10*ROW('Water Data'!E72))="","",OFFSET('Water Data'!$E$29,0,10*ROW('Water Data'!E72)))</f>
        <v/>
      </c>
      <c r="CA78" s="33" t="str">
        <f ca="true">+IF(OFFSET('Water Data'!$E$30,0,10*ROW('Water Data'!E72))="","",OFFSET('Water Data'!$E$30,0,10*ROW('Water Data'!E72)))</f>
        <v/>
      </c>
      <c r="CB78" s="33" t="str">
        <f ca="true">+IF(OFFSET('Water Data'!$F$28,0,10*ROW('Water Data'!F72))="","",OFFSET('Water Data'!$F$28,0,10*ROW('Water Data'!F72)))</f>
        <v/>
      </c>
      <c r="CC78" s="33" t="str">
        <f ca="true">+IF(OFFSET('Water Data'!$F$29,0,10*ROW('Water Data'!F72))="","",OFFSET('Water Data'!$F$29,0,10*ROW('Water Data'!F72)))</f>
        <v/>
      </c>
      <c r="CD78" s="33" t="str">
        <f ca="true">+IF(OFFSET('Water Data'!$F$30,0,10*ROW('Water Data'!F72))="","",OFFSET('Water Data'!$F$30,0,10*ROW('Water Data'!F72)))</f>
        <v/>
      </c>
      <c r="CE78" s="33" t="str">
        <f ca="true">+IF(OFFSET('Water Data'!$G$28,0,10*ROW('Water Data'!G72))="","",OFFSET('Water Data'!$G$28,0,10*ROW('Water Data'!G72)))</f>
        <v/>
      </c>
      <c r="CF78" s="33" t="str">
        <f ca="true">+IF(OFFSET('Water Data'!$G$29,0,10*ROW('Water Data'!G72))="","",OFFSET('Water Data'!$G$29,0,10*ROW('Water Data'!G72)))</f>
        <v/>
      </c>
      <c r="CG78" s="33" t="str">
        <f ca="true">+IF(OFFSET('Water Data'!$G$30,0,10*ROW('Water Data'!G72))="","",OFFSET('Water Data'!$G$30,0,10*ROW('Water Data'!G72)))</f>
        <v/>
      </c>
      <c r="CH78" s="33" t="str">
        <f ca="true">+IF(OFFSET('Water Data'!$H$28,0,10*ROW('Water Data'!H72))="","",OFFSET('Water Data'!$H$28,0,10*ROW('Water Data'!H72)))</f>
        <v/>
      </c>
      <c r="CI78" s="33" t="str">
        <f ca="true">+IF(OFFSET('Water Data'!$H$29,0,10*ROW('Water Data'!H72))="","",OFFSET('Water Data'!$H$29,0,10*ROW('Water Data'!H72)))</f>
        <v/>
      </c>
      <c r="CJ78" s="33" t="str">
        <f ca="true">+IF(OFFSET('Water Data'!$H$30,0,10*ROW('Water Data'!H72))="","",OFFSET('Water Data'!$H$30,0,10*ROW('Water Data'!H72)))</f>
        <v/>
      </c>
      <c r="CK78" s="33" t="str">
        <f ca="true">+IF(OFFSET('Sanitation Data'!$C$29,0,10*ROW('Sanitation Data'!C72))="","",OFFSET('Sanitation Data'!$C$29,0,10*ROW('Sanitation Data'!C72)))</f>
        <v/>
      </c>
      <c r="CL78" s="33" t="str">
        <f ca="true">+IF(OFFSET('Sanitation Data'!$C$30,0,10*ROW('Sanitation Data'!C72))="","",OFFSET('Sanitation Data'!$C$30,0,10*ROW('Sanitation Data'!C72)))</f>
        <v/>
      </c>
      <c r="CM78" s="33" t="str">
        <f ca="true">+IF(OFFSET('Sanitation Data'!$C$31,0,10*ROW('Sanitation Data'!C72))="","",OFFSET('Sanitation Data'!$C$31,0,10*ROW('Sanitation Data'!C72)))</f>
        <v/>
      </c>
      <c r="CN78" s="33" t="str">
        <f ca="true">+IF(OFFSET('Sanitation Data'!$C$32,0,10*ROW('Sanitation Data'!C72))="","",OFFSET('Sanitation Data'!$C$32,0,10*ROW('Sanitation Data'!C72)))</f>
        <v/>
      </c>
      <c r="CO78" s="33" t="str">
        <f ca="true">+IF(OFFSET('Sanitation Data'!$C$33,0,10*ROW('Sanitation Data'!C72))="","",OFFSET('Sanitation Data'!$C$33,0,10*ROW('Sanitation Data'!C72)))</f>
        <v/>
      </c>
      <c r="CP78" s="33" t="str">
        <f ca="true">+IF(OFFSET('Sanitation Data'!$D$29,0,10*ROW('Sanitation Data'!D72))="","",OFFSET('Sanitation Data'!$D$29,0,10*ROW('Sanitation Data'!D72)))</f>
        <v/>
      </c>
      <c r="CQ78" s="33" t="str">
        <f ca="true">+IF(OFFSET('Sanitation Data'!$D$30,0,10*ROW('Sanitation Data'!D72))="","",OFFSET('Sanitation Data'!$D$30,0,10*ROW('Sanitation Data'!D72)))</f>
        <v/>
      </c>
      <c r="CR78" s="33" t="str">
        <f ca="true">+IF(OFFSET('Sanitation Data'!$D$31,0,10*ROW('Sanitation Data'!D72))="","",OFFSET('Sanitation Data'!$D$31,0,10*ROW('Sanitation Data'!D72)))</f>
        <v/>
      </c>
      <c r="CS78" s="33" t="str">
        <f ca="true">+IF(OFFSET('Sanitation Data'!$D$32,0,10*ROW('Sanitation Data'!D72))="","",OFFSET('Sanitation Data'!$D$32,0,10*ROW('Sanitation Data'!D72)))</f>
        <v/>
      </c>
      <c r="CT78" s="33" t="str">
        <f ca="true">+IF(OFFSET('Sanitation Data'!$D$33,0,10*ROW('Sanitation Data'!D72))="","",OFFSET('Sanitation Data'!$D$33,0,10*ROW('Sanitation Data'!D72)))</f>
        <v/>
      </c>
      <c r="CU78" s="33" t="str">
        <f ca="true">+IF(OFFSET('Sanitation Data'!$E$29,0,10*ROW('Sanitation Data'!E72))="","",OFFSET('Sanitation Data'!$E$29,0,10*ROW('Sanitation Data'!E72)))</f>
        <v/>
      </c>
      <c r="CV78" s="33" t="str">
        <f ca="true">+IF(OFFSET('Sanitation Data'!$E$30,0,10*ROW('Sanitation Data'!E72))="","",OFFSET('Sanitation Data'!$E$30,0,10*ROW('Sanitation Data'!E72)))</f>
        <v/>
      </c>
      <c r="CW78" s="33" t="str">
        <f ca="true">+IF(OFFSET('Sanitation Data'!$E$31,0,10*ROW('Sanitation Data'!E72))="","",OFFSET('Sanitation Data'!$E$31,0,10*ROW('Sanitation Data'!E72)))</f>
        <v/>
      </c>
      <c r="CX78" s="33" t="str">
        <f ca="true">+IF(OFFSET('Sanitation Data'!$E$32,0,10*ROW('Sanitation Data'!E72))="","",OFFSET('Sanitation Data'!$E$32,0,10*ROW('Sanitation Data'!E72)))</f>
        <v/>
      </c>
      <c r="CY78" s="33" t="str">
        <f ca="true">+IF(OFFSET('Sanitation Data'!$E$33,0,10*ROW('Sanitation Data'!E72))="","",OFFSET('Sanitation Data'!$E$33,0,10*ROW('Sanitation Data'!E72)))</f>
        <v/>
      </c>
      <c r="CZ78" s="33" t="str">
        <f ca="true">+IF(OFFSET('Sanitation Data'!$F$29,0,10*ROW('Sanitation Data'!F72))="","",OFFSET('Sanitation Data'!$F$29,0,10*ROW('Sanitation Data'!F72)))</f>
        <v/>
      </c>
      <c r="DA78" s="33" t="str">
        <f ca="true">+IF(OFFSET('Sanitation Data'!$F$30,0,10*ROW('Sanitation Data'!F72))="","",OFFSET('Sanitation Data'!$F$30,0,10*ROW('Sanitation Data'!F72)))</f>
        <v/>
      </c>
      <c r="DB78" s="33" t="str">
        <f ca="true">+IF(OFFSET('Sanitation Data'!$F$31,0,10*ROW('Sanitation Data'!F72))="","",OFFSET('Sanitation Data'!$F$31,0,10*ROW('Sanitation Data'!F72)))</f>
        <v/>
      </c>
      <c r="DC78" s="33" t="str">
        <f ca="true">+IF(OFFSET('Sanitation Data'!$F$32,0,10*ROW('Sanitation Data'!F72))="","",OFFSET('Sanitation Data'!$F$32,0,10*ROW('Sanitation Data'!F72)))</f>
        <v/>
      </c>
      <c r="DD78" s="33" t="str">
        <f ca="true">+IF(OFFSET('Sanitation Data'!$F$33,0,10*ROW('Sanitation Data'!F72))="","",OFFSET('Sanitation Data'!$F$33,0,10*ROW('Sanitation Data'!F72)))</f>
        <v/>
      </c>
      <c r="DE78" s="33" t="str">
        <f ca="true">+IF(OFFSET('Sanitation Data'!$G$29,0,10*ROW('Sanitation Data'!G72))="","",OFFSET('Sanitation Data'!$G$29,0,10*ROW('Sanitation Data'!G72)))</f>
        <v/>
      </c>
      <c r="DF78" s="33" t="str">
        <f ca="true">+IF(OFFSET('Sanitation Data'!$G$30,0,10*ROW('Sanitation Data'!G72))="","",OFFSET('Sanitation Data'!$G$30,0,10*ROW('Sanitation Data'!G72)))</f>
        <v/>
      </c>
      <c r="DG78" s="33" t="str">
        <f ca="true">+IF(OFFSET('Sanitation Data'!$G$31,0,10*ROW('Sanitation Data'!G72))="","",OFFSET('Sanitation Data'!$G$31,0,10*ROW('Sanitation Data'!G72)))</f>
        <v/>
      </c>
      <c r="DH78" s="33" t="str">
        <f ca="true">+IF(OFFSET('Sanitation Data'!$G$32,0,10*ROW('Sanitation Data'!G72))="","",OFFSET('Sanitation Data'!$G$32,0,10*ROW('Sanitation Data'!G72)))</f>
        <v/>
      </c>
      <c r="DI78" s="33" t="str">
        <f ca="true">+IF(OFFSET('Sanitation Data'!$G$33,0,10*ROW('Sanitation Data'!G72))="","",OFFSET('Sanitation Data'!$G$33,0,10*ROW('Sanitation Data'!G72)))</f>
        <v/>
      </c>
      <c r="DJ78" s="33" t="str">
        <f ca="true">+IF(OFFSET('Sanitation Data'!$H$29,0,10*ROW('Sanitation Data'!H72))="","",OFFSET('Sanitation Data'!$H$29,0,10*ROW('Sanitation Data'!H72)))</f>
        <v/>
      </c>
      <c r="DK78" s="33" t="str">
        <f ca="true">+IF(OFFSET('Sanitation Data'!$H$30,0,10*ROW('Sanitation Data'!H72))="","",OFFSET('Sanitation Data'!$H$30,0,10*ROW('Sanitation Data'!H72)))</f>
        <v/>
      </c>
      <c r="DL78" s="33" t="str">
        <f ca="true">+IF(OFFSET('Sanitation Data'!$H$31,0,10*ROW('Sanitation Data'!H72))="","",OFFSET('Sanitation Data'!$H$31,0,10*ROW('Sanitation Data'!H72)))</f>
        <v/>
      </c>
      <c r="DM78" s="33" t="str">
        <f ca="true">+IF(OFFSET('Sanitation Data'!$H$32,0,10*ROW('Sanitation Data'!H72))="","",OFFSET('Sanitation Data'!$H$32,0,10*ROW('Sanitation Data'!H72)))</f>
        <v/>
      </c>
      <c r="DN78" s="33" t="str">
        <f ca="true">+IF(OFFSET('Sanitation Data'!$H$33,0,10*ROW('Sanitation Data'!H72))="","",OFFSET('Sanitation Data'!$H$33,0,10*ROW('Sanitation Data'!H72)))</f>
        <v/>
      </c>
      <c r="DO78" s="33" t="str">
        <f ca="true">+IF(OFFSET('Hygiene Data'!$C$12,0,10*ROW('Hygiene Data'!C72))="","",OFFSET('Hygiene Data'!$C$12,0,10*ROW('Hygiene Data'!C72)))</f>
        <v/>
      </c>
      <c r="DP78" s="33" t="str">
        <f ca="true">+IF(OFFSET('Hygiene Data'!$C$13,0,10*ROW('Hygiene Data'!C72))="","",OFFSET('Hygiene Data'!$C$13,0,10*ROW('Hygiene Data'!C72)))</f>
        <v/>
      </c>
      <c r="DQ78" s="33" t="str">
        <f ca="true">+IF(OFFSET('Hygiene Data'!$C$14,0,10*ROW('Hygiene Data'!C72))="","",OFFSET('Hygiene Data'!$C$14,0,10*ROW('Hygiene Data'!C72)))</f>
        <v/>
      </c>
      <c r="DR78" s="33" t="str">
        <f ca="true">+IF(OFFSET('Hygiene Data'!$D$12,0,10*ROW('Hygiene Data'!D72))="","",OFFSET('Hygiene Data'!$D$12,0,10*ROW('Hygiene Data'!D72)))</f>
        <v/>
      </c>
      <c r="DS78" s="33" t="str">
        <f ca="true">+IF(OFFSET('Hygiene Data'!$D$13,0,10*ROW('Hygiene Data'!D72))="","",OFFSET('Hygiene Data'!$D$13,0,10*ROW('Hygiene Data'!D72)))</f>
        <v/>
      </c>
      <c r="DT78" s="33" t="str">
        <f ca="true">+IF(OFFSET('Hygiene Data'!$D$14,0,10*ROW('Hygiene Data'!D72))="","",OFFSET('Hygiene Data'!$D$14,0,10*ROW('Hygiene Data'!D72)))</f>
        <v/>
      </c>
      <c r="DU78" s="33" t="str">
        <f ca="true">+IF(OFFSET('Hygiene Data'!$E$12,0,10*ROW('Hygiene Data'!E72))="","",OFFSET('Hygiene Data'!$E$12,0,10*ROW('Hygiene Data'!E72)))</f>
        <v/>
      </c>
      <c r="DV78" s="33" t="str">
        <f ca="true">+IF(OFFSET('Hygiene Data'!$E$13,0,10*ROW('Hygiene Data'!E72))="","",OFFSET('Hygiene Data'!$E$13,0,10*ROW('Hygiene Data'!E72)))</f>
        <v/>
      </c>
      <c r="DW78" s="33" t="str">
        <f ca="true">+IF(OFFSET('Hygiene Data'!$E$14,0,10*ROW('Hygiene Data'!E72))="","",OFFSET('Hygiene Data'!$E$14,0,10*ROW('Hygiene Data'!E72)))</f>
        <v/>
      </c>
      <c r="DX78" s="33" t="str">
        <f ca="true">+IF(OFFSET('Hygiene Data'!$F$12,0,10*ROW('Hygiene Data'!F72))="","",OFFSET('Hygiene Data'!$F$12,0,10*ROW('Hygiene Data'!F72)))</f>
        <v/>
      </c>
      <c r="DY78" s="33" t="str">
        <f ca="true">+IF(OFFSET('Hygiene Data'!$F$13,0,10*ROW('Hygiene Data'!F72))="","",OFFSET('Hygiene Data'!$F$13,0,10*ROW('Hygiene Data'!F72)))</f>
        <v/>
      </c>
      <c r="DZ78" s="33" t="str">
        <f ca="true">+IF(OFFSET('Hygiene Data'!$F$14,0,10*ROW('Hygiene Data'!F72))="","",OFFSET('Hygiene Data'!$F$14,0,10*ROW('Hygiene Data'!F72)))</f>
        <v/>
      </c>
      <c r="EA78" s="33" t="str">
        <f ca="true">+IF(OFFSET('Hygiene Data'!$G$12,0,10*ROW('Hygiene Data'!G72))="","",OFFSET('Hygiene Data'!$G$12,0,10*ROW('Hygiene Data'!G72)))</f>
        <v/>
      </c>
      <c r="EB78" s="33" t="str">
        <f ca="true">+IF(OFFSET('Hygiene Data'!$G$13,0,10*ROW('Hygiene Data'!G72))="","",OFFSET('Hygiene Data'!$G$13,0,10*ROW('Hygiene Data'!G72)))</f>
        <v/>
      </c>
      <c r="EC78" s="33" t="str">
        <f ca="true">+IF(OFFSET('Hygiene Data'!$G$14,0,10*ROW('Hygiene Data'!G72))="","",OFFSET('Hygiene Data'!$G$14,0,10*ROW('Hygiene Data'!G72)))</f>
        <v/>
      </c>
      <c r="ED78" s="33" t="str">
        <f ca="true">+IF(OFFSET('Hygiene Data'!$H$12,0,10*ROW('Hygiene Data'!H72))="","",OFFSET('Hygiene Data'!$H$12,0,10*ROW('Hygiene Data'!H72)))</f>
        <v/>
      </c>
      <c r="EE78" s="33" t="str">
        <f ca="true">+IF(OFFSET('Hygiene Data'!$H$13,0,10*ROW('Hygiene Data'!H72))="","",OFFSET('Hygiene Data'!$H$13,0,10*ROW('Hygiene Data'!H72)))</f>
        <v/>
      </c>
      <c r="EF78" s="33" t="str">
        <f ca="true">+IF(OFFSET('Hygiene Data'!$H$14,0,10*ROW('Hygiene Data'!H72))="","",OFFSET('Hygiene Data'!$H$14,0,10*ROW('Hygiene Data'!H72)))</f>
        <v/>
      </c>
    </row>
    <row r="79" x14ac:dyDescent="0.2">
      <c r="A79" s="56" t="str">
        <f ca="true">+IF(OFFSET('Water Data'!$B$1,0,10*ROW('Water Data'!B76))="","",OFFSET('Water Data'!$B$1,0,10*ROW('Water Data'!B76)))</f>
        <v/>
      </c>
      <c r="B79" s="56" t="str">
        <f ca="true">+IF(OFFSET('Water Data'!$A$3,0,10*ROW('Water Data'!A76))="","",OFFSET('Water Data'!$A$3,0,10*ROW('Water Data'!A76)))</f>
        <v/>
      </c>
      <c r="C79" s="56" t="str">
        <f ca="true">+IF(OFFSET('Water Data'!$C$3,0,10*ROW('Water Data'!C76))="","",OFFSET('Water Data'!$C$3,0,10*ROW('Water Data'!C76)))</f>
        <v/>
      </c>
      <c r="D79" s="244"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4"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4"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4"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4"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4"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4"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4"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4"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4"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4"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4"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4"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4"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4"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4"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4"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4"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5"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5"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5"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5"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5"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5"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5"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5"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5"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5"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5"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5"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5"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5"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5"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5"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5"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5"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5"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5"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5"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5"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5"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5"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5"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5"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5"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5"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5"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5"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6"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6"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6"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6"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6"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6"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6"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6"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6"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6"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6"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6"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6"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6"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6"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6"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6"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6"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3" t="str">
        <f ca="true">+IF(OFFSET('Water Data'!$C$28,0,10*ROW('Water Data'!C73))="","",OFFSET('Water Data'!$C$28,0,10*ROW('Water Data'!C73)))</f>
        <v/>
      </c>
      <c r="BT79" s="33" t="str">
        <f ca="true">+IF(OFFSET('Water Data'!$C$29,0,10*ROW('Water Data'!C73))="","",OFFSET('Water Data'!$C$29,0,10*ROW('Water Data'!C73)))</f>
        <v/>
      </c>
      <c r="BU79" s="33" t="str">
        <f ca="true">+IF(OFFSET('Water Data'!$C$30,0,10*ROW('Water Data'!C73))="","",OFFSET('Water Data'!$C$30,0,10*ROW('Water Data'!C73)))</f>
        <v/>
      </c>
      <c r="BV79" s="33" t="str">
        <f ca="true">+IF(OFFSET('Water Data'!$D$28,0,10*ROW('Water Data'!D73))="","",OFFSET('Water Data'!$D$28,0,10*ROW('Water Data'!D73)))</f>
        <v/>
      </c>
      <c r="BW79" s="33" t="str">
        <f ca="true">+IF(OFFSET('Water Data'!$D$29,0,10*ROW('Water Data'!D73))="","",OFFSET('Water Data'!$D$29,0,10*ROW('Water Data'!D73)))</f>
        <v/>
      </c>
      <c r="BX79" s="33" t="str">
        <f ca="true">+IF(OFFSET('Water Data'!$D$30,0,10*ROW('Water Data'!D73))="","",OFFSET('Water Data'!$D$30,0,10*ROW('Water Data'!D73)))</f>
        <v/>
      </c>
      <c r="BY79" s="33" t="str">
        <f ca="true">+IF(OFFSET('Water Data'!$E$28,0,10*ROW('Water Data'!E73))="","",OFFSET('Water Data'!$E$28,0,10*ROW('Water Data'!E73)))</f>
        <v/>
      </c>
      <c r="BZ79" s="33" t="str">
        <f ca="true">+IF(OFFSET('Water Data'!$E$29,0,10*ROW('Water Data'!E73))="","",OFFSET('Water Data'!$E$29,0,10*ROW('Water Data'!E73)))</f>
        <v/>
      </c>
      <c r="CA79" s="33" t="str">
        <f ca="true">+IF(OFFSET('Water Data'!$E$30,0,10*ROW('Water Data'!E73))="","",OFFSET('Water Data'!$E$30,0,10*ROW('Water Data'!E73)))</f>
        <v/>
      </c>
      <c r="CB79" s="33" t="str">
        <f ca="true">+IF(OFFSET('Water Data'!$F$28,0,10*ROW('Water Data'!F73))="","",OFFSET('Water Data'!$F$28,0,10*ROW('Water Data'!F73)))</f>
        <v/>
      </c>
      <c r="CC79" s="33" t="str">
        <f ca="true">+IF(OFFSET('Water Data'!$F$29,0,10*ROW('Water Data'!F73))="","",OFFSET('Water Data'!$F$29,0,10*ROW('Water Data'!F73)))</f>
        <v/>
      </c>
      <c r="CD79" s="33" t="str">
        <f ca="true">+IF(OFFSET('Water Data'!$F$30,0,10*ROW('Water Data'!F73))="","",OFFSET('Water Data'!$F$30,0,10*ROW('Water Data'!F73)))</f>
        <v/>
      </c>
      <c r="CE79" s="33" t="str">
        <f ca="true">+IF(OFFSET('Water Data'!$G$28,0,10*ROW('Water Data'!G73))="","",OFFSET('Water Data'!$G$28,0,10*ROW('Water Data'!G73)))</f>
        <v/>
      </c>
      <c r="CF79" s="33" t="str">
        <f ca="true">+IF(OFFSET('Water Data'!$G$29,0,10*ROW('Water Data'!G73))="","",OFFSET('Water Data'!$G$29,0,10*ROW('Water Data'!G73)))</f>
        <v/>
      </c>
      <c r="CG79" s="33" t="str">
        <f ca="true">+IF(OFFSET('Water Data'!$G$30,0,10*ROW('Water Data'!G73))="","",OFFSET('Water Data'!$G$30,0,10*ROW('Water Data'!G73)))</f>
        <v/>
      </c>
      <c r="CH79" s="33" t="str">
        <f ca="true">+IF(OFFSET('Water Data'!$H$28,0,10*ROW('Water Data'!H73))="","",OFFSET('Water Data'!$H$28,0,10*ROW('Water Data'!H73)))</f>
        <v/>
      </c>
      <c r="CI79" s="33" t="str">
        <f ca="true">+IF(OFFSET('Water Data'!$H$29,0,10*ROW('Water Data'!H73))="","",OFFSET('Water Data'!$H$29,0,10*ROW('Water Data'!H73)))</f>
        <v/>
      </c>
      <c r="CJ79" s="33" t="str">
        <f ca="true">+IF(OFFSET('Water Data'!$H$30,0,10*ROW('Water Data'!H73))="","",OFFSET('Water Data'!$H$30,0,10*ROW('Water Data'!H73)))</f>
        <v/>
      </c>
      <c r="CK79" s="33" t="str">
        <f ca="true">+IF(OFFSET('Sanitation Data'!$C$29,0,10*ROW('Sanitation Data'!C73))="","",OFFSET('Sanitation Data'!$C$29,0,10*ROW('Sanitation Data'!C73)))</f>
        <v/>
      </c>
      <c r="CL79" s="33" t="str">
        <f ca="true">+IF(OFFSET('Sanitation Data'!$C$30,0,10*ROW('Sanitation Data'!C73))="","",OFFSET('Sanitation Data'!$C$30,0,10*ROW('Sanitation Data'!C73)))</f>
        <v/>
      </c>
      <c r="CM79" s="33" t="str">
        <f ca="true">+IF(OFFSET('Sanitation Data'!$C$31,0,10*ROW('Sanitation Data'!C73))="","",OFFSET('Sanitation Data'!$C$31,0,10*ROW('Sanitation Data'!C73)))</f>
        <v/>
      </c>
      <c r="CN79" s="33" t="str">
        <f ca="true">+IF(OFFSET('Sanitation Data'!$C$32,0,10*ROW('Sanitation Data'!C73))="","",OFFSET('Sanitation Data'!$C$32,0,10*ROW('Sanitation Data'!C73)))</f>
        <v/>
      </c>
      <c r="CO79" s="33" t="str">
        <f ca="true">+IF(OFFSET('Sanitation Data'!$C$33,0,10*ROW('Sanitation Data'!C73))="","",OFFSET('Sanitation Data'!$C$33,0,10*ROW('Sanitation Data'!C73)))</f>
        <v/>
      </c>
      <c r="CP79" s="33" t="str">
        <f ca="true">+IF(OFFSET('Sanitation Data'!$D$29,0,10*ROW('Sanitation Data'!D73))="","",OFFSET('Sanitation Data'!$D$29,0,10*ROW('Sanitation Data'!D73)))</f>
        <v/>
      </c>
      <c r="CQ79" s="33" t="str">
        <f ca="true">+IF(OFFSET('Sanitation Data'!$D$30,0,10*ROW('Sanitation Data'!D73))="","",OFFSET('Sanitation Data'!$D$30,0,10*ROW('Sanitation Data'!D73)))</f>
        <v/>
      </c>
      <c r="CR79" s="33" t="str">
        <f ca="true">+IF(OFFSET('Sanitation Data'!$D$31,0,10*ROW('Sanitation Data'!D73))="","",OFFSET('Sanitation Data'!$D$31,0,10*ROW('Sanitation Data'!D73)))</f>
        <v/>
      </c>
      <c r="CS79" s="33" t="str">
        <f ca="true">+IF(OFFSET('Sanitation Data'!$D$32,0,10*ROW('Sanitation Data'!D73))="","",OFFSET('Sanitation Data'!$D$32,0,10*ROW('Sanitation Data'!D73)))</f>
        <v/>
      </c>
      <c r="CT79" s="33" t="str">
        <f ca="true">+IF(OFFSET('Sanitation Data'!$D$33,0,10*ROW('Sanitation Data'!D73))="","",OFFSET('Sanitation Data'!$D$33,0,10*ROW('Sanitation Data'!D73)))</f>
        <v/>
      </c>
      <c r="CU79" s="33" t="str">
        <f ca="true">+IF(OFFSET('Sanitation Data'!$E$29,0,10*ROW('Sanitation Data'!E73))="","",OFFSET('Sanitation Data'!$E$29,0,10*ROW('Sanitation Data'!E73)))</f>
        <v/>
      </c>
      <c r="CV79" s="33" t="str">
        <f ca="true">+IF(OFFSET('Sanitation Data'!$E$30,0,10*ROW('Sanitation Data'!E73))="","",OFFSET('Sanitation Data'!$E$30,0,10*ROW('Sanitation Data'!E73)))</f>
        <v/>
      </c>
      <c r="CW79" s="33" t="str">
        <f ca="true">+IF(OFFSET('Sanitation Data'!$E$31,0,10*ROW('Sanitation Data'!E73))="","",OFFSET('Sanitation Data'!$E$31,0,10*ROW('Sanitation Data'!E73)))</f>
        <v/>
      </c>
      <c r="CX79" s="33" t="str">
        <f ca="true">+IF(OFFSET('Sanitation Data'!$E$32,0,10*ROW('Sanitation Data'!E73))="","",OFFSET('Sanitation Data'!$E$32,0,10*ROW('Sanitation Data'!E73)))</f>
        <v/>
      </c>
      <c r="CY79" s="33" t="str">
        <f ca="true">+IF(OFFSET('Sanitation Data'!$E$33,0,10*ROW('Sanitation Data'!E73))="","",OFFSET('Sanitation Data'!$E$33,0,10*ROW('Sanitation Data'!E73)))</f>
        <v/>
      </c>
      <c r="CZ79" s="33" t="str">
        <f ca="true">+IF(OFFSET('Sanitation Data'!$F$29,0,10*ROW('Sanitation Data'!F73))="","",OFFSET('Sanitation Data'!$F$29,0,10*ROW('Sanitation Data'!F73)))</f>
        <v/>
      </c>
      <c r="DA79" s="33" t="str">
        <f ca="true">+IF(OFFSET('Sanitation Data'!$F$30,0,10*ROW('Sanitation Data'!F73))="","",OFFSET('Sanitation Data'!$F$30,0,10*ROW('Sanitation Data'!F73)))</f>
        <v/>
      </c>
      <c r="DB79" s="33" t="str">
        <f ca="true">+IF(OFFSET('Sanitation Data'!$F$31,0,10*ROW('Sanitation Data'!F73))="","",OFFSET('Sanitation Data'!$F$31,0,10*ROW('Sanitation Data'!F73)))</f>
        <v/>
      </c>
      <c r="DC79" s="33" t="str">
        <f ca="true">+IF(OFFSET('Sanitation Data'!$F$32,0,10*ROW('Sanitation Data'!F73))="","",OFFSET('Sanitation Data'!$F$32,0,10*ROW('Sanitation Data'!F73)))</f>
        <v/>
      </c>
      <c r="DD79" s="33" t="str">
        <f ca="true">+IF(OFFSET('Sanitation Data'!$F$33,0,10*ROW('Sanitation Data'!F73))="","",OFFSET('Sanitation Data'!$F$33,0,10*ROW('Sanitation Data'!F73)))</f>
        <v/>
      </c>
      <c r="DE79" s="33" t="str">
        <f ca="true">+IF(OFFSET('Sanitation Data'!$G$29,0,10*ROW('Sanitation Data'!G73))="","",OFFSET('Sanitation Data'!$G$29,0,10*ROW('Sanitation Data'!G73)))</f>
        <v/>
      </c>
      <c r="DF79" s="33" t="str">
        <f ca="true">+IF(OFFSET('Sanitation Data'!$G$30,0,10*ROW('Sanitation Data'!G73))="","",OFFSET('Sanitation Data'!$G$30,0,10*ROW('Sanitation Data'!G73)))</f>
        <v/>
      </c>
      <c r="DG79" s="33" t="str">
        <f ca="true">+IF(OFFSET('Sanitation Data'!$G$31,0,10*ROW('Sanitation Data'!G73))="","",OFFSET('Sanitation Data'!$G$31,0,10*ROW('Sanitation Data'!G73)))</f>
        <v/>
      </c>
      <c r="DH79" s="33" t="str">
        <f ca="true">+IF(OFFSET('Sanitation Data'!$G$32,0,10*ROW('Sanitation Data'!G73))="","",OFFSET('Sanitation Data'!$G$32,0,10*ROW('Sanitation Data'!G73)))</f>
        <v/>
      </c>
      <c r="DI79" s="33" t="str">
        <f ca="true">+IF(OFFSET('Sanitation Data'!$G$33,0,10*ROW('Sanitation Data'!G73))="","",OFFSET('Sanitation Data'!$G$33,0,10*ROW('Sanitation Data'!G73)))</f>
        <v/>
      </c>
      <c r="DJ79" s="33" t="str">
        <f ca="true">+IF(OFFSET('Sanitation Data'!$H$29,0,10*ROW('Sanitation Data'!H73))="","",OFFSET('Sanitation Data'!$H$29,0,10*ROW('Sanitation Data'!H73)))</f>
        <v/>
      </c>
      <c r="DK79" s="33" t="str">
        <f ca="true">+IF(OFFSET('Sanitation Data'!$H$30,0,10*ROW('Sanitation Data'!H73))="","",OFFSET('Sanitation Data'!$H$30,0,10*ROW('Sanitation Data'!H73)))</f>
        <v/>
      </c>
      <c r="DL79" s="33" t="str">
        <f ca="true">+IF(OFFSET('Sanitation Data'!$H$31,0,10*ROW('Sanitation Data'!H73))="","",OFFSET('Sanitation Data'!$H$31,0,10*ROW('Sanitation Data'!H73)))</f>
        <v/>
      </c>
      <c r="DM79" s="33" t="str">
        <f ca="true">+IF(OFFSET('Sanitation Data'!$H$32,0,10*ROW('Sanitation Data'!H73))="","",OFFSET('Sanitation Data'!$H$32,0,10*ROW('Sanitation Data'!H73)))</f>
        <v/>
      </c>
      <c r="DN79" s="33" t="str">
        <f ca="true">+IF(OFFSET('Sanitation Data'!$H$33,0,10*ROW('Sanitation Data'!H73))="","",OFFSET('Sanitation Data'!$H$33,0,10*ROW('Sanitation Data'!H73)))</f>
        <v/>
      </c>
      <c r="DO79" s="33" t="str">
        <f ca="true">+IF(OFFSET('Hygiene Data'!$C$12,0,10*ROW('Hygiene Data'!C73))="","",OFFSET('Hygiene Data'!$C$12,0,10*ROW('Hygiene Data'!C73)))</f>
        <v/>
      </c>
      <c r="DP79" s="33" t="str">
        <f ca="true">+IF(OFFSET('Hygiene Data'!$C$13,0,10*ROW('Hygiene Data'!C73))="","",OFFSET('Hygiene Data'!$C$13,0,10*ROW('Hygiene Data'!C73)))</f>
        <v/>
      </c>
      <c r="DQ79" s="33" t="str">
        <f ca="true">+IF(OFFSET('Hygiene Data'!$C$14,0,10*ROW('Hygiene Data'!C73))="","",OFFSET('Hygiene Data'!$C$14,0,10*ROW('Hygiene Data'!C73)))</f>
        <v/>
      </c>
      <c r="DR79" s="33" t="str">
        <f ca="true">+IF(OFFSET('Hygiene Data'!$D$12,0,10*ROW('Hygiene Data'!D73))="","",OFFSET('Hygiene Data'!$D$12,0,10*ROW('Hygiene Data'!D73)))</f>
        <v/>
      </c>
      <c r="DS79" s="33" t="str">
        <f ca="true">+IF(OFFSET('Hygiene Data'!$D$13,0,10*ROW('Hygiene Data'!D73))="","",OFFSET('Hygiene Data'!$D$13,0,10*ROW('Hygiene Data'!D73)))</f>
        <v/>
      </c>
      <c r="DT79" s="33" t="str">
        <f ca="true">+IF(OFFSET('Hygiene Data'!$D$14,0,10*ROW('Hygiene Data'!D73))="","",OFFSET('Hygiene Data'!$D$14,0,10*ROW('Hygiene Data'!D73)))</f>
        <v/>
      </c>
      <c r="DU79" s="33" t="str">
        <f ca="true">+IF(OFFSET('Hygiene Data'!$E$12,0,10*ROW('Hygiene Data'!E73))="","",OFFSET('Hygiene Data'!$E$12,0,10*ROW('Hygiene Data'!E73)))</f>
        <v/>
      </c>
      <c r="DV79" s="33" t="str">
        <f ca="true">+IF(OFFSET('Hygiene Data'!$E$13,0,10*ROW('Hygiene Data'!E73))="","",OFFSET('Hygiene Data'!$E$13,0,10*ROW('Hygiene Data'!E73)))</f>
        <v/>
      </c>
      <c r="DW79" s="33" t="str">
        <f ca="true">+IF(OFFSET('Hygiene Data'!$E$14,0,10*ROW('Hygiene Data'!E73))="","",OFFSET('Hygiene Data'!$E$14,0,10*ROW('Hygiene Data'!E73)))</f>
        <v/>
      </c>
      <c r="DX79" s="33" t="str">
        <f ca="true">+IF(OFFSET('Hygiene Data'!$F$12,0,10*ROW('Hygiene Data'!F73))="","",OFFSET('Hygiene Data'!$F$12,0,10*ROW('Hygiene Data'!F73)))</f>
        <v/>
      </c>
      <c r="DY79" s="33" t="str">
        <f ca="true">+IF(OFFSET('Hygiene Data'!$F$13,0,10*ROW('Hygiene Data'!F73))="","",OFFSET('Hygiene Data'!$F$13,0,10*ROW('Hygiene Data'!F73)))</f>
        <v/>
      </c>
      <c r="DZ79" s="33" t="str">
        <f ca="true">+IF(OFFSET('Hygiene Data'!$F$14,0,10*ROW('Hygiene Data'!F73))="","",OFFSET('Hygiene Data'!$F$14,0,10*ROW('Hygiene Data'!F73)))</f>
        <v/>
      </c>
      <c r="EA79" s="33" t="str">
        <f ca="true">+IF(OFFSET('Hygiene Data'!$G$12,0,10*ROW('Hygiene Data'!G73))="","",OFFSET('Hygiene Data'!$G$12,0,10*ROW('Hygiene Data'!G73)))</f>
        <v/>
      </c>
      <c r="EB79" s="33" t="str">
        <f ca="true">+IF(OFFSET('Hygiene Data'!$G$13,0,10*ROW('Hygiene Data'!G73))="","",OFFSET('Hygiene Data'!$G$13,0,10*ROW('Hygiene Data'!G73)))</f>
        <v/>
      </c>
      <c r="EC79" s="33" t="str">
        <f ca="true">+IF(OFFSET('Hygiene Data'!$G$14,0,10*ROW('Hygiene Data'!G73))="","",OFFSET('Hygiene Data'!$G$14,0,10*ROW('Hygiene Data'!G73)))</f>
        <v/>
      </c>
      <c r="ED79" s="33" t="str">
        <f ca="true">+IF(OFFSET('Hygiene Data'!$H$12,0,10*ROW('Hygiene Data'!H73))="","",OFFSET('Hygiene Data'!$H$12,0,10*ROW('Hygiene Data'!H73)))</f>
        <v/>
      </c>
      <c r="EE79" s="33" t="str">
        <f ca="true">+IF(OFFSET('Hygiene Data'!$H$13,0,10*ROW('Hygiene Data'!H73))="","",OFFSET('Hygiene Data'!$H$13,0,10*ROW('Hygiene Data'!H73)))</f>
        <v/>
      </c>
      <c r="EF79" s="33" t="str">
        <f ca="true">+IF(OFFSET('Hygiene Data'!$H$14,0,10*ROW('Hygiene Data'!H73))="","",OFFSET('Hygiene Data'!$H$14,0,10*ROW('Hygiene Data'!H73)))</f>
        <v/>
      </c>
    </row>
    <row r="80" x14ac:dyDescent="0.2">
      <c r="A80" s="56" t="str">
        <f ca="true">+IF(OFFSET('Water Data'!$B$1,0,10*ROW('Water Data'!B77))="","",OFFSET('Water Data'!$B$1,0,10*ROW('Water Data'!B77)))</f>
        <v/>
      </c>
      <c r="B80" s="56" t="str">
        <f ca="true">+IF(OFFSET('Water Data'!$A$3,0,10*ROW('Water Data'!A77))="","",OFFSET('Water Data'!$A$3,0,10*ROW('Water Data'!A77)))</f>
        <v/>
      </c>
      <c r="C80" s="56" t="str">
        <f ca="true">+IF(OFFSET('Water Data'!$C$3,0,10*ROW('Water Data'!C77))="","",OFFSET('Water Data'!$C$3,0,10*ROW('Water Data'!C77)))</f>
        <v/>
      </c>
      <c r="D80" s="244"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4"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4"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4"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4"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4"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4"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4"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4"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4"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4"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4"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4"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4"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4"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4"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4"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4"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5"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5"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5"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5"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5"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5"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5"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5"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5"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5"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5"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5"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5"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5"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5"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5"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5"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5"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5"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5"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5"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5"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5"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5"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5"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5"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5"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5"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5"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5"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6"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6"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6"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6"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6"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6"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6"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6"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6"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6"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6"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6"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6"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6"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6"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6"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6"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6"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3" t="str">
        <f ca="true">+IF(OFFSET('Water Data'!$C$28,0,10*ROW('Water Data'!C74))="","",OFFSET('Water Data'!$C$28,0,10*ROW('Water Data'!C74)))</f>
        <v/>
      </c>
      <c r="BT80" s="33" t="str">
        <f ca="true">+IF(OFFSET('Water Data'!$C$29,0,10*ROW('Water Data'!C74))="","",OFFSET('Water Data'!$C$29,0,10*ROW('Water Data'!C74)))</f>
        <v/>
      </c>
      <c r="BU80" s="33" t="str">
        <f ca="true">+IF(OFFSET('Water Data'!$C$30,0,10*ROW('Water Data'!C74))="","",OFFSET('Water Data'!$C$30,0,10*ROW('Water Data'!C74)))</f>
        <v/>
      </c>
      <c r="BV80" s="33" t="str">
        <f ca="true">+IF(OFFSET('Water Data'!$D$28,0,10*ROW('Water Data'!D74))="","",OFFSET('Water Data'!$D$28,0,10*ROW('Water Data'!D74)))</f>
        <v/>
      </c>
      <c r="BW80" s="33" t="str">
        <f ca="true">+IF(OFFSET('Water Data'!$D$29,0,10*ROW('Water Data'!D74))="","",OFFSET('Water Data'!$D$29,0,10*ROW('Water Data'!D74)))</f>
        <v/>
      </c>
      <c r="BX80" s="33" t="str">
        <f ca="true">+IF(OFFSET('Water Data'!$D$30,0,10*ROW('Water Data'!D74))="","",OFFSET('Water Data'!$D$30,0,10*ROW('Water Data'!D74)))</f>
        <v/>
      </c>
      <c r="BY80" s="33" t="str">
        <f ca="true">+IF(OFFSET('Water Data'!$E$28,0,10*ROW('Water Data'!E74))="","",OFFSET('Water Data'!$E$28,0,10*ROW('Water Data'!E74)))</f>
        <v/>
      </c>
      <c r="BZ80" s="33" t="str">
        <f ca="true">+IF(OFFSET('Water Data'!$E$29,0,10*ROW('Water Data'!E74))="","",OFFSET('Water Data'!$E$29,0,10*ROW('Water Data'!E74)))</f>
        <v/>
      </c>
      <c r="CA80" s="33" t="str">
        <f ca="true">+IF(OFFSET('Water Data'!$E$30,0,10*ROW('Water Data'!E74))="","",OFFSET('Water Data'!$E$30,0,10*ROW('Water Data'!E74)))</f>
        <v/>
      </c>
      <c r="CB80" s="33" t="str">
        <f ca="true">+IF(OFFSET('Water Data'!$F$28,0,10*ROW('Water Data'!F74))="","",OFFSET('Water Data'!$F$28,0,10*ROW('Water Data'!F74)))</f>
        <v/>
      </c>
      <c r="CC80" s="33" t="str">
        <f ca="true">+IF(OFFSET('Water Data'!$F$29,0,10*ROW('Water Data'!F74))="","",OFFSET('Water Data'!$F$29,0,10*ROW('Water Data'!F74)))</f>
        <v/>
      </c>
      <c r="CD80" s="33" t="str">
        <f ca="true">+IF(OFFSET('Water Data'!$F$30,0,10*ROW('Water Data'!F74))="","",OFFSET('Water Data'!$F$30,0,10*ROW('Water Data'!F74)))</f>
        <v/>
      </c>
      <c r="CE80" s="33" t="str">
        <f ca="true">+IF(OFFSET('Water Data'!$G$28,0,10*ROW('Water Data'!G74))="","",OFFSET('Water Data'!$G$28,0,10*ROW('Water Data'!G74)))</f>
        <v/>
      </c>
      <c r="CF80" s="33" t="str">
        <f ca="true">+IF(OFFSET('Water Data'!$G$29,0,10*ROW('Water Data'!G74))="","",OFFSET('Water Data'!$G$29,0,10*ROW('Water Data'!G74)))</f>
        <v/>
      </c>
      <c r="CG80" s="33" t="str">
        <f ca="true">+IF(OFFSET('Water Data'!$G$30,0,10*ROW('Water Data'!G74))="","",OFFSET('Water Data'!$G$30,0,10*ROW('Water Data'!G74)))</f>
        <v/>
      </c>
      <c r="CH80" s="33" t="str">
        <f ca="true">+IF(OFFSET('Water Data'!$H$28,0,10*ROW('Water Data'!H74))="","",OFFSET('Water Data'!$H$28,0,10*ROW('Water Data'!H74)))</f>
        <v/>
      </c>
      <c r="CI80" s="33" t="str">
        <f ca="true">+IF(OFFSET('Water Data'!$H$29,0,10*ROW('Water Data'!H74))="","",OFFSET('Water Data'!$H$29,0,10*ROW('Water Data'!H74)))</f>
        <v/>
      </c>
      <c r="CJ80" s="33" t="str">
        <f ca="true">+IF(OFFSET('Water Data'!$H$30,0,10*ROW('Water Data'!H74))="","",OFFSET('Water Data'!$H$30,0,10*ROW('Water Data'!H74)))</f>
        <v/>
      </c>
      <c r="CK80" s="33" t="str">
        <f ca="true">+IF(OFFSET('Sanitation Data'!$C$29,0,10*ROW('Sanitation Data'!C74))="","",OFFSET('Sanitation Data'!$C$29,0,10*ROW('Sanitation Data'!C74)))</f>
        <v/>
      </c>
      <c r="CL80" s="33" t="str">
        <f ca="true">+IF(OFFSET('Sanitation Data'!$C$30,0,10*ROW('Sanitation Data'!C74))="","",OFFSET('Sanitation Data'!$C$30,0,10*ROW('Sanitation Data'!C74)))</f>
        <v/>
      </c>
      <c r="CM80" s="33" t="str">
        <f ca="true">+IF(OFFSET('Sanitation Data'!$C$31,0,10*ROW('Sanitation Data'!C74))="","",OFFSET('Sanitation Data'!$C$31,0,10*ROW('Sanitation Data'!C74)))</f>
        <v/>
      </c>
      <c r="CN80" s="33" t="str">
        <f ca="true">+IF(OFFSET('Sanitation Data'!$C$32,0,10*ROW('Sanitation Data'!C74))="","",OFFSET('Sanitation Data'!$C$32,0,10*ROW('Sanitation Data'!C74)))</f>
        <v/>
      </c>
      <c r="CO80" s="33" t="str">
        <f ca="true">+IF(OFFSET('Sanitation Data'!$C$33,0,10*ROW('Sanitation Data'!C74))="","",OFFSET('Sanitation Data'!$C$33,0,10*ROW('Sanitation Data'!C74)))</f>
        <v/>
      </c>
      <c r="CP80" s="33" t="str">
        <f ca="true">+IF(OFFSET('Sanitation Data'!$D$29,0,10*ROW('Sanitation Data'!D74))="","",OFFSET('Sanitation Data'!$D$29,0,10*ROW('Sanitation Data'!D74)))</f>
        <v/>
      </c>
      <c r="CQ80" s="33" t="str">
        <f ca="true">+IF(OFFSET('Sanitation Data'!$D$30,0,10*ROW('Sanitation Data'!D74))="","",OFFSET('Sanitation Data'!$D$30,0,10*ROW('Sanitation Data'!D74)))</f>
        <v/>
      </c>
      <c r="CR80" s="33" t="str">
        <f ca="true">+IF(OFFSET('Sanitation Data'!$D$31,0,10*ROW('Sanitation Data'!D74))="","",OFFSET('Sanitation Data'!$D$31,0,10*ROW('Sanitation Data'!D74)))</f>
        <v/>
      </c>
      <c r="CS80" s="33" t="str">
        <f ca="true">+IF(OFFSET('Sanitation Data'!$D$32,0,10*ROW('Sanitation Data'!D74))="","",OFFSET('Sanitation Data'!$D$32,0,10*ROW('Sanitation Data'!D74)))</f>
        <v/>
      </c>
      <c r="CT80" s="33" t="str">
        <f ca="true">+IF(OFFSET('Sanitation Data'!$D$33,0,10*ROW('Sanitation Data'!D74))="","",OFFSET('Sanitation Data'!$D$33,0,10*ROW('Sanitation Data'!D74)))</f>
        <v/>
      </c>
      <c r="CU80" s="33" t="str">
        <f ca="true">+IF(OFFSET('Sanitation Data'!$E$29,0,10*ROW('Sanitation Data'!E74))="","",OFFSET('Sanitation Data'!$E$29,0,10*ROW('Sanitation Data'!E74)))</f>
        <v/>
      </c>
      <c r="CV80" s="33" t="str">
        <f ca="true">+IF(OFFSET('Sanitation Data'!$E$30,0,10*ROW('Sanitation Data'!E74))="","",OFFSET('Sanitation Data'!$E$30,0,10*ROW('Sanitation Data'!E74)))</f>
        <v/>
      </c>
      <c r="CW80" s="33" t="str">
        <f ca="true">+IF(OFFSET('Sanitation Data'!$E$31,0,10*ROW('Sanitation Data'!E74))="","",OFFSET('Sanitation Data'!$E$31,0,10*ROW('Sanitation Data'!E74)))</f>
        <v/>
      </c>
      <c r="CX80" s="33" t="str">
        <f ca="true">+IF(OFFSET('Sanitation Data'!$E$32,0,10*ROW('Sanitation Data'!E74))="","",OFFSET('Sanitation Data'!$E$32,0,10*ROW('Sanitation Data'!E74)))</f>
        <v/>
      </c>
      <c r="CY80" s="33" t="str">
        <f ca="true">+IF(OFFSET('Sanitation Data'!$E$33,0,10*ROW('Sanitation Data'!E74))="","",OFFSET('Sanitation Data'!$E$33,0,10*ROW('Sanitation Data'!E74)))</f>
        <v/>
      </c>
      <c r="CZ80" s="33" t="str">
        <f ca="true">+IF(OFFSET('Sanitation Data'!$F$29,0,10*ROW('Sanitation Data'!F74))="","",OFFSET('Sanitation Data'!$F$29,0,10*ROW('Sanitation Data'!F74)))</f>
        <v/>
      </c>
      <c r="DA80" s="33" t="str">
        <f ca="true">+IF(OFFSET('Sanitation Data'!$F$30,0,10*ROW('Sanitation Data'!F74))="","",OFFSET('Sanitation Data'!$F$30,0,10*ROW('Sanitation Data'!F74)))</f>
        <v/>
      </c>
      <c r="DB80" s="33" t="str">
        <f ca="true">+IF(OFFSET('Sanitation Data'!$F$31,0,10*ROW('Sanitation Data'!F74))="","",OFFSET('Sanitation Data'!$F$31,0,10*ROW('Sanitation Data'!F74)))</f>
        <v/>
      </c>
      <c r="DC80" s="33" t="str">
        <f ca="true">+IF(OFFSET('Sanitation Data'!$F$32,0,10*ROW('Sanitation Data'!F74))="","",OFFSET('Sanitation Data'!$F$32,0,10*ROW('Sanitation Data'!F74)))</f>
        <v/>
      </c>
      <c r="DD80" s="33" t="str">
        <f ca="true">+IF(OFFSET('Sanitation Data'!$F$33,0,10*ROW('Sanitation Data'!F74))="","",OFFSET('Sanitation Data'!$F$33,0,10*ROW('Sanitation Data'!F74)))</f>
        <v/>
      </c>
      <c r="DE80" s="33" t="str">
        <f ca="true">+IF(OFFSET('Sanitation Data'!$G$29,0,10*ROW('Sanitation Data'!G74))="","",OFFSET('Sanitation Data'!$G$29,0,10*ROW('Sanitation Data'!G74)))</f>
        <v/>
      </c>
      <c r="DF80" s="33" t="str">
        <f ca="true">+IF(OFFSET('Sanitation Data'!$G$30,0,10*ROW('Sanitation Data'!G74))="","",OFFSET('Sanitation Data'!$G$30,0,10*ROW('Sanitation Data'!G74)))</f>
        <v/>
      </c>
      <c r="DG80" s="33" t="str">
        <f ca="true">+IF(OFFSET('Sanitation Data'!$G$31,0,10*ROW('Sanitation Data'!G74))="","",OFFSET('Sanitation Data'!$G$31,0,10*ROW('Sanitation Data'!G74)))</f>
        <v/>
      </c>
      <c r="DH80" s="33" t="str">
        <f ca="true">+IF(OFFSET('Sanitation Data'!$G$32,0,10*ROW('Sanitation Data'!G74))="","",OFFSET('Sanitation Data'!$G$32,0,10*ROW('Sanitation Data'!G74)))</f>
        <v/>
      </c>
      <c r="DI80" s="33" t="str">
        <f ca="true">+IF(OFFSET('Sanitation Data'!$G$33,0,10*ROW('Sanitation Data'!G74))="","",OFFSET('Sanitation Data'!$G$33,0,10*ROW('Sanitation Data'!G74)))</f>
        <v/>
      </c>
      <c r="DJ80" s="33" t="str">
        <f ca="true">+IF(OFFSET('Sanitation Data'!$H$29,0,10*ROW('Sanitation Data'!H74))="","",OFFSET('Sanitation Data'!$H$29,0,10*ROW('Sanitation Data'!H74)))</f>
        <v/>
      </c>
      <c r="DK80" s="33" t="str">
        <f ca="true">+IF(OFFSET('Sanitation Data'!$H$30,0,10*ROW('Sanitation Data'!H74))="","",OFFSET('Sanitation Data'!$H$30,0,10*ROW('Sanitation Data'!H74)))</f>
        <v/>
      </c>
      <c r="DL80" s="33" t="str">
        <f ca="true">+IF(OFFSET('Sanitation Data'!$H$31,0,10*ROW('Sanitation Data'!H74))="","",OFFSET('Sanitation Data'!$H$31,0,10*ROW('Sanitation Data'!H74)))</f>
        <v/>
      </c>
      <c r="DM80" s="33" t="str">
        <f ca="true">+IF(OFFSET('Sanitation Data'!$H$32,0,10*ROW('Sanitation Data'!H74))="","",OFFSET('Sanitation Data'!$H$32,0,10*ROW('Sanitation Data'!H74)))</f>
        <v/>
      </c>
      <c r="DN80" s="33" t="str">
        <f ca="true">+IF(OFFSET('Sanitation Data'!$H$33,0,10*ROW('Sanitation Data'!H74))="","",OFFSET('Sanitation Data'!$H$33,0,10*ROW('Sanitation Data'!H74)))</f>
        <v/>
      </c>
      <c r="DO80" s="33" t="str">
        <f ca="true">+IF(OFFSET('Hygiene Data'!$C$12,0,10*ROW('Hygiene Data'!C74))="","",OFFSET('Hygiene Data'!$C$12,0,10*ROW('Hygiene Data'!C74)))</f>
        <v/>
      </c>
      <c r="DP80" s="33" t="str">
        <f ca="true">+IF(OFFSET('Hygiene Data'!$C$13,0,10*ROW('Hygiene Data'!C74))="","",OFFSET('Hygiene Data'!$C$13,0,10*ROW('Hygiene Data'!C74)))</f>
        <v/>
      </c>
      <c r="DQ80" s="33" t="str">
        <f ca="true">+IF(OFFSET('Hygiene Data'!$C$14,0,10*ROW('Hygiene Data'!C74))="","",OFFSET('Hygiene Data'!$C$14,0,10*ROW('Hygiene Data'!C74)))</f>
        <v/>
      </c>
      <c r="DR80" s="33" t="str">
        <f ca="true">+IF(OFFSET('Hygiene Data'!$D$12,0,10*ROW('Hygiene Data'!D74))="","",OFFSET('Hygiene Data'!$D$12,0,10*ROW('Hygiene Data'!D74)))</f>
        <v/>
      </c>
      <c r="DS80" s="33" t="str">
        <f ca="true">+IF(OFFSET('Hygiene Data'!$D$13,0,10*ROW('Hygiene Data'!D74))="","",OFFSET('Hygiene Data'!$D$13,0,10*ROW('Hygiene Data'!D74)))</f>
        <v/>
      </c>
      <c r="DT80" s="33" t="str">
        <f ca="true">+IF(OFFSET('Hygiene Data'!$D$14,0,10*ROW('Hygiene Data'!D74))="","",OFFSET('Hygiene Data'!$D$14,0,10*ROW('Hygiene Data'!D74)))</f>
        <v/>
      </c>
      <c r="DU80" s="33" t="str">
        <f ca="true">+IF(OFFSET('Hygiene Data'!$E$12,0,10*ROW('Hygiene Data'!E74))="","",OFFSET('Hygiene Data'!$E$12,0,10*ROW('Hygiene Data'!E74)))</f>
        <v/>
      </c>
      <c r="DV80" s="33" t="str">
        <f ca="true">+IF(OFFSET('Hygiene Data'!$E$13,0,10*ROW('Hygiene Data'!E74))="","",OFFSET('Hygiene Data'!$E$13,0,10*ROW('Hygiene Data'!E74)))</f>
        <v/>
      </c>
      <c r="DW80" s="33" t="str">
        <f ca="true">+IF(OFFSET('Hygiene Data'!$E$14,0,10*ROW('Hygiene Data'!E74))="","",OFFSET('Hygiene Data'!$E$14,0,10*ROW('Hygiene Data'!E74)))</f>
        <v/>
      </c>
      <c r="DX80" s="33" t="str">
        <f ca="true">+IF(OFFSET('Hygiene Data'!$F$12,0,10*ROW('Hygiene Data'!F74))="","",OFFSET('Hygiene Data'!$F$12,0,10*ROW('Hygiene Data'!F74)))</f>
        <v/>
      </c>
      <c r="DY80" s="33" t="str">
        <f ca="true">+IF(OFFSET('Hygiene Data'!$F$13,0,10*ROW('Hygiene Data'!F74))="","",OFFSET('Hygiene Data'!$F$13,0,10*ROW('Hygiene Data'!F74)))</f>
        <v/>
      </c>
      <c r="DZ80" s="33" t="str">
        <f ca="true">+IF(OFFSET('Hygiene Data'!$F$14,0,10*ROW('Hygiene Data'!F74))="","",OFFSET('Hygiene Data'!$F$14,0,10*ROW('Hygiene Data'!F74)))</f>
        <v/>
      </c>
      <c r="EA80" s="33" t="str">
        <f ca="true">+IF(OFFSET('Hygiene Data'!$G$12,0,10*ROW('Hygiene Data'!G74))="","",OFFSET('Hygiene Data'!$G$12,0,10*ROW('Hygiene Data'!G74)))</f>
        <v/>
      </c>
      <c r="EB80" s="33" t="str">
        <f ca="true">+IF(OFFSET('Hygiene Data'!$G$13,0,10*ROW('Hygiene Data'!G74))="","",OFFSET('Hygiene Data'!$G$13,0,10*ROW('Hygiene Data'!G74)))</f>
        <v/>
      </c>
      <c r="EC80" s="33" t="str">
        <f ca="true">+IF(OFFSET('Hygiene Data'!$G$14,0,10*ROW('Hygiene Data'!G74))="","",OFFSET('Hygiene Data'!$G$14,0,10*ROW('Hygiene Data'!G74)))</f>
        <v/>
      </c>
      <c r="ED80" s="33" t="str">
        <f ca="true">+IF(OFFSET('Hygiene Data'!$H$12,0,10*ROW('Hygiene Data'!H74))="","",OFFSET('Hygiene Data'!$H$12,0,10*ROW('Hygiene Data'!H74)))</f>
        <v/>
      </c>
      <c r="EE80" s="33" t="str">
        <f ca="true">+IF(OFFSET('Hygiene Data'!$H$13,0,10*ROW('Hygiene Data'!H74))="","",OFFSET('Hygiene Data'!$H$13,0,10*ROW('Hygiene Data'!H74)))</f>
        <v/>
      </c>
      <c r="EF80" s="33" t="str">
        <f ca="true">+IF(OFFSET('Hygiene Data'!$H$14,0,10*ROW('Hygiene Data'!H74))="","",OFFSET('Hygiene Data'!$H$14,0,10*ROW('Hygiene Data'!H74)))</f>
        <v/>
      </c>
    </row>
    <row r="81" x14ac:dyDescent="0.2">
      <c r="A81" s="56" t="str">
        <f ca="true">+IF(OFFSET('Water Data'!$B$1,0,10*ROW('Water Data'!B78))="","",OFFSET('Water Data'!$B$1,0,10*ROW('Water Data'!B78)))</f>
        <v/>
      </c>
      <c r="B81" s="56" t="str">
        <f ca="true">+IF(OFFSET('Water Data'!$A$3,0,10*ROW('Water Data'!A78))="","",OFFSET('Water Data'!$A$3,0,10*ROW('Water Data'!A78)))</f>
        <v/>
      </c>
      <c r="C81" s="56" t="str">
        <f ca="true">+IF(OFFSET('Water Data'!$C$3,0,10*ROW('Water Data'!C78))="","",OFFSET('Water Data'!$C$3,0,10*ROW('Water Data'!C78)))</f>
        <v/>
      </c>
      <c r="D81" s="244"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4"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4"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4"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4"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4"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4"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4"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4"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4"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4"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4"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4"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4"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4"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4"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4"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4"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5"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5"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5"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5"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5"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5"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5"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5"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5"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5"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5"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5"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5"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5"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5"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5"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5"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5"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5"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5"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5"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5"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5"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5"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5"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5"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5"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5"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5"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5"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6"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6"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6"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6"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6"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6"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6"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6"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6"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6"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6"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6"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6"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6"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6"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6"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6"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6"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3" t="str">
        <f ca="true">+IF(OFFSET('Water Data'!$C$28,0,10*ROW('Water Data'!C75))="","",OFFSET('Water Data'!$C$28,0,10*ROW('Water Data'!C75)))</f>
        <v/>
      </c>
      <c r="BT81" s="33" t="str">
        <f ca="true">+IF(OFFSET('Water Data'!$C$29,0,10*ROW('Water Data'!C75))="","",OFFSET('Water Data'!$C$29,0,10*ROW('Water Data'!C75)))</f>
        <v/>
      </c>
      <c r="BU81" s="33" t="str">
        <f ca="true">+IF(OFFSET('Water Data'!$C$30,0,10*ROW('Water Data'!C75))="","",OFFSET('Water Data'!$C$30,0,10*ROW('Water Data'!C75)))</f>
        <v/>
      </c>
      <c r="BV81" s="33" t="str">
        <f ca="true">+IF(OFFSET('Water Data'!$D$28,0,10*ROW('Water Data'!D75))="","",OFFSET('Water Data'!$D$28,0,10*ROW('Water Data'!D75)))</f>
        <v/>
      </c>
      <c r="BW81" s="33" t="str">
        <f ca="true">+IF(OFFSET('Water Data'!$D$29,0,10*ROW('Water Data'!D75))="","",OFFSET('Water Data'!$D$29,0,10*ROW('Water Data'!D75)))</f>
        <v/>
      </c>
      <c r="BX81" s="33" t="str">
        <f ca="true">+IF(OFFSET('Water Data'!$D$30,0,10*ROW('Water Data'!D75))="","",OFFSET('Water Data'!$D$30,0,10*ROW('Water Data'!D75)))</f>
        <v/>
      </c>
      <c r="BY81" s="33" t="str">
        <f ca="true">+IF(OFFSET('Water Data'!$E$28,0,10*ROW('Water Data'!E75))="","",OFFSET('Water Data'!$E$28,0,10*ROW('Water Data'!E75)))</f>
        <v/>
      </c>
      <c r="BZ81" s="33" t="str">
        <f ca="true">+IF(OFFSET('Water Data'!$E$29,0,10*ROW('Water Data'!E75))="","",OFFSET('Water Data'!$E$29,0,10*ROW('Water Data'!E75)))</f>
        <v/>
      </c>
      <c r="CA81" s="33" t="str">
        <f ca="true">+IF(OFFSET('Water Data'!$E$30,0,10*ROW('Water Data'!E75))="","",OFFSET('Water Data'!$E$30,0,10*ROW('Water Data'!E75)))</f>
        <v/>
      </c>
      <c r="CB81" s="33" t="str">
        <f ca="true">+IF(OFFSET('Water Data'!$F$28,0,10*ROW('Water Data'!F75))="","",OFFSET('Water Data'!$F$28,0,10*ROW('Water Data'!F75)))</f>
        <v/>
      </c>
      <c r="CC81" s="33" t="str">
        <f ca="true">+IF(OFFSET('Water Data'!$F$29,0,10*ROW('Water Data'!F75))="","",OFFSET('Water Data'!$F$29,0,10*ROW('Water Data'!F75)))</f>
        <v/>
      </c>
      <c r="CD81" s="33" t="str">
        <f ca="true">+IF(OFFSET('Water Data'!$F$30,0,10*ROW('Water Data'!F75))="","",OFFSET('Water Data'!$F$30,0,10*ROW('Water Data'!F75)))</f>
        <v/>
      </c>
      <c r="CE81" s="33" t="str">
        <f ca="true">+IF(OFFSET('Water Data'!$G$28,0,10*ROW('Water Data'!G75))="","",OFFSET('Water Data'!$G$28,0,10*ROW('Water Data'!G75)))</f>
        <v/>
      </c>
      <c r="CF81" s="33" t="str">
        <f ca="true">+IF(OFFSET('Water Data'!$G$29,0,10*ROW('Water Data'!G75))="","",OFFSET('Water Data'!$G$29,0,10*ROW('Water Data'!G75)))</f>
        <v/>
      </c>
      <c r="CG81" s="33" t="str">
        <f ca="true">+IF(OFFSET('Water Data'!$G$30,0,10*ROW('Water Data'!G75))="","",OFFSET('Water Data'!$G$30,0,10*ROW('Water Data'!G75)))</f>
        <v/>
      </c>
      <c r="CH81" s="33" t="str">
        <f ca="true">+IF(OFFSET('Water Data'!$H$28,0,10*ROW('Water Data'!H75))="","",OFFSET('Water Data'!$H$28,0,10*ROW('Water Data'!H75)))</f>
        <v/>
      </c>
      <c r="CI81" s="33" t="str">
        <f ca="true">+IF(OFFSET('Water Data'!$H$29,0,10*ROW('Water Data'!H75))="","",OFFSET('Water Data'!$H$29,0,10*ROW('Water Data'!H75)))</f>
        <v/>
      </c>
      <c r="CJ81" s="33" t="str">
        <f ca="true">+IF(OFFSET('Water Data'!$H$30,0,10*ROW('Water Data'!H75))="","",OFFSET('Water Data'!$H$30,0,10*ROW('Water Data'!H75)))</f>
        <v/>
      </c>
      <c r="CK81" s="33" t="str">
        <f ca="true">+IF(OFFSET('Sanitation Data'!$C$29,0,10*ROW('Sanitation Data'!C75))="","",OFFSET('Sanitation Data'!$C$29,0,10*ROW('Sanitation Data'!C75)))</f>
        <v/>
      </c>
      <c r="CL81" s="33" t="str">
        <f ca="true">+IF(OFFSET('Sanitation Data'!$C$30,0,10*ROW('Sanitation Data'!C75))="","",OFFSET('Sanitation Data'!$C$30,0,10*ROW('Sanitation Data'!C75)))</f>
        <v/>
      </c>
      <c r="CM81" s="33" t="str">
        <f ca="true">+IF(OFFSET('Sanitation Data'!$C$31,0,10*ROW('Sanitation Data'!C75))="","",OFFSET('Sanitation Data'!$C$31,0,10*ROW('Sanitation Data'!C75)))</f>
        <v/>
      </c>
      <c r="CN81" s="33" t="str">
        <f ca="true">+IF(OFFSET('Sanitation Data'!$C$32,0,10*ROW('Sanitation Data'!C75))="","",OFFSET('Sanitation Data'!$C$32,0,10*ROW('Sanitation Data'!C75)))</f>
        <v/>
      </c>
      <c r="CO81" s="33" t="str">
        <f ca="true">+IF(OFFSET('Sanitation Data'!$C$33,0,10*ROW('Sanitation Data'!C75))="","",OFFSET('Sanitation Data'!$C$33,0,10*ROW('Sanitation Data'!C75)))</f>
        <v/>
      </c>
      <c r="CP81" s="33" t="str">
        <f ca="true">+IF(OFFSET('Sanitation Data'!$D$29,0,10*ROW('Sanitation Data'!D75))="","",OFFSET('Sanitation Data'!$D$29,0,10*ROW('Sanitation Data'!D75)))</f>
        <v/>
      </c>
      <c r="CQ81" s="33" t="str">
        <f ca="true">+IF(OFFSET('Sanitation Data'!$D$30,0,10*ROW('Sanitation Data'!D75))="","",OFFSET('Sanitation Data'!$D$30,0,10*ROW('Sanitation Data'!D75)))</f>
        <v/>
      </c>
      <c r="CR81" s="33" t="str">
        <f ca="true">+IF(OFFSET('Sanitation Data'!$D$31,0,10*ROW('Sanitation Data'!D75))="","",OFFSET('Sanitation Data'!$D$31,0,10*ROW('Sanitation Data'!D75)))</f>
        <v/>
      </c>
      <c r="CS81" s="33" t="str">
        <f ca="true">+IF(OFFSET('Sanitation Data'!$D$32,0,10*ROW('Sanitation Data'!D75))="","",OFFSET('Sanitation Data'!$D$32,0,10*ROW('Sanitation Data'!D75)))</f>
        <v/>
      </c>
      <c r="CT81" s="33" t="str">
        <f ca="true">+IF(OFFSET('Sanitation Data'!$D$33,0,10*ROW('Sanitation Data'!D75))="","",OFFSET('Sanitation Data'!$D$33,0,10*ROW('Sanitation Data'!D75)))</f>
        <v/>
      </c>
      <c r="CU81" s="33" t="str">
        <f ca="true">+IF(OFFSET('Sanitation Data'!$E$29,0,10*ROW('Sanitation Data'!E75))="","",OFFSET('Sanitation Data'!$E$29,0,10*ROW('Sanitation Data'!E75)))</f>
        <v/>
      </c>
      <c r="CV81" s="33" t="str">
        <f ca="true">+IF(OFFSET('Sanitation Data'!$E$30,0,10*ROW('Sanitation Data'!E75))="","",OFFSET('Sanitation Data'!$E$30,0,10*ROW('Sanitation Data'!E75)))</f>
        <v/>
      </c>
      <c r="CW81" s="33" t="str">
        <f ca="true">+IF(OFFSET('Sanitation Data'!$E$31,0,10*ROW('Sanitation Data'!E75))="","",OFFSET('Sanitation Data'!$E$31,0,10*ROW('Sanitation Data'!E75)))</f>
        <v/>
      </c>
      <c r="CX81" s="33" t="str">
        <f ca="true">+IF(OFFSET('Sanitation Data'!$E$32,0,10*ROW('Sanitation Data'!E75))="","",OFFSET('Sanitation Data'!$E$32,0,10*ROW('Sanitation Data'!E75)))</f>
        <v/>
      </c>
      <c r="CY81" s="33" t="str">
        <f ca="true">+IF(OFFSET('Sanitation Data'!$E$33,0,10*ROW('Sanitation Data'!E75))="","",OFFSET('Sanitation Data'!$E$33,0,10*ROW('Sanitation Data'!E75)))</f>
        <v/>
      </c>
      <c r="CZ81" s="33" t="str">
        <f ca="true">+IF(OFFSET('Sanitation Data'!$F$29,0,10*ROW('Sanitation Data'!F75))="","",OFFSET('Sanitation Data'!$F$29,0,10*ROW('Sanitation Data'!F75)))</f>
        <v/>
      </c>
      <c r="DA81" s="33" t="str">
        <f ca="true">+IF(OFFSET('Sanitation Data'!$F$30,0,10*ROW('Sanitation Data'!F75))="","",OFFSET('Sanitation Data'!$F$30,0,10*ROW('Sanitation Data'!F75)))</f>
        <v/>
      </c>
      <c r="DB81" s="33" t="str">
        <f ca="true">+IF(OFFSET('Sanitation Data'!$F$31,0,10*ROW('Sanitation Data'!F75))="","",OFFSET('Sanitation Data'!$F$31,0,10*ROW('Sanitation Data'!F75)))</f>
        <v/>
      </c>
      <c r="DC81" s="33" t="str">
        <f ca="true">+IF(OFFSET('Sanitation Data'!$F$32,0,10*ROW('Sanitation Data'!F75))="","",OFFSET('Sanitation Data'!$F$32,0,10*ROW('Sanitation Data'!F75)))</f>
        <v/>
      </c>
      <c r="DD81" s="33" t="str">
        <f ca="true">+IF(OFFSET('Sanitation Data'!$F$33,0,10*ROW('Sanitation Data'!F75))="","",OFFSET('Sanitation Data'!$F$33,0,10*ROW('Sanitation Data'!F75)))</f>
        <v/>
      </c>
      <c r="DE81" s="33" t="str">
        <f ca="true">+IF(OFFSET('Sanitation Data'!$G$29,0,10*ROW('Sanitation Data'!G75))="","",OFFSET('Sanitation Data'!$G$29,0,10*ROW('Sanitation Data'!G75)))</f>
        <v/>
      </c>
      <c r="DF81" s="33" t="str">
        <f ca="true">+IF(OFFSET('Sanitation Data'!$G$30,0,10*ROW('Sanitation Data'!G75))="","",OFFSET('Sanitation Data'!$G$30,0,10*ROW('Sanitation Data'!G75)))</f>
        <v/>
      </c>
      <c r="DG81" s="33" t="str">
        <f ca="true">+IF(OFFSET('Sanitation Data'!$G$31,0,10*ROW('Sanitation Data'!G75))="","",OFFSET('Sanitation Data'!$G$31,0,10*ROW('Sanitation Data'!G75)))</f>
        <v/>
      </c>
      <c r="DH81" s="33" t="str">
        <f ca="true">+IF(OFFSET('Sanitation Data'!$G$32,0,10*ROW('Sanitation Data'!G75))="","",OFFSET('Sanitation Data'!$G$32,0,10*ROW('Sanitation Data'!G75)))</f>
        <v/>
      </c>
      <c r="DI81" s="33" t="str">
        <f ca="true">+IF(OFFSET('Sanitation Data'!$G$33,0,10*ROW('Sanitation Data'!G75))="","",OFFSET('Sanitation Data'!$G$33,0,10*ROW('Sanitation Data'!G75)))</f>
        <v/>
      </c>
      <c r="DJ81" s="33" t="str">
        <f ca="true">+IF(OFFSET('Sanitation Data'!$H$29,0,10*ROW('Sanitation Data'!H75))="","",OFFSET('Sanitation Data'!$H$29,0,10*ROW('Sanitation Data'!H75)))</f>
        <v/>
      </c>
      <c r="DK81" s="33" t="str">
        <f ca="true">+IF(OFFSET('Sanitation Data'!$H$30,0,10*ROW('Sanitation Data'!H75))="","",OFFSET('Sanitation Data'!$H$30,0,10*ROW('Sanitation Data'!H75)))</f>
        <v/>
      </c>
      <c r="DL81" s="33" t="str">
        <f ca="true">+IF(OFFSET('Sanitation Data'!$H$31,0,10*ROW('Sanitation Data'!H75))="","",OFFSET('Sanitation Data'!$H$31,0,10*ROW('Sanitation Data'!H75)))</f>
        <v/>
      </c>
      <c r="DM81" s="33" t="str">
        <f ca="true">+IF(OFFSET('Sanitation Data'!$H$32,0,10*ROW('Sanitation Data'!H75))="","",OFFSET('Sanitation Data'!$H$32,0,10*ROW('Sanitation Data'!H75)))</f>
        <v/>
      </c>
      <c r="DN81" s="33" t="str">
        <f ca="true">+IF(OFFSET('Sanitation Data'!$H$33,0,10*ROW('Sanitation Data'!H75))="","",OFFSET('Sanitation Data'!$H$33,0,10*ROW('Sanitation Data'!H75)))</f>
        <v/>
      </c>
      <c r="DO81" s="33" t="str">
        <f ca="true">+IF(OFFSET('Hygiene Data'!$C$12,0,10*ROW('Hygiene Data'!C75))="","",OFFSET('Hygiene Data'!$C$12,0,10*ROW('Hygiene Data'!C75)))</f>
        <v/>
      </c>
      <c r="DP81" s="33" t="str">
        <f ca="true">+IF(OFFSET('Hygiene Data'!$C$13,0,10*ROW('Hygiene Data'!C75))="","",OFFSET('Hygiene Data'!$C$13,0,10*ROW('Hygiene Data'!C75)))</f>
        <v/>
      </c>
      <c r="DQ81" s="33" t="str">
        <f ca="true">+IF(OFFSET('Hygiene Data'!$C$14,0,10*ROW('Hygiene Data'!C75))="","",OFFSET('Hygiene Data'!$C$14,0,10*ROW('Hygiene Data'!C75)))</f>
        <v/>
      </c>
      <c r="DR81" s="33" t="str">
        <f ca="true">+IF(OFFSET('Hygiene Data'!$D$12,0,10*ROW('Hygiene Data'!D75))="","",OFFSET('Hygiene Data'!$D$12,0,10*ROW('Hygiene Data'!D75)))</f>
        <v/>
      </c>
      <c r="DS81" s="33" t="str">
        <f ca="true">+IF(OFFSET('Hygiene Data'!$D$13,0,10*ROW('Hygiene Data'!D75))="","",OFFSET('Hygiene Data'!$D$13,0,10*ROW('Hygiene Data'!D75)))</f>
        <v/>
      </c>
      <c r="DT81" s="33" t="str">
        <f ca="true">+IF(OFFSET('Hygiene Data'!$D$14,0,10*ROW('Hygiene Data'!D75))="","",OFFSET('Hygiene Data'!$D$14,0,10*ROW('Hygiene Data'!D75)))</f>
        <v/>
      </c>
      <c r="DU81" s="33" t="str">
        <f ca="true">+IF(OFFSET('Hygiene Data'!$E$12,0,10*ROW('Hygiene Data'!E75))="","",OFFSET('Hygiene Data'!$E$12,0,10*ROW('Hygiene Data'!E75)))</f>
        <v/>
      </c>
      <c r="DV81" s="33" t="str">
        <f ca="true">+IF(OFFSET('Hygiene Data'!$E$13,0,10*ROW('Hygiene Data'!E75))="","",OFFSET('Hygiene Data'!$E$13,0,10*ROW('Hygiene Data'!E75)))</f>
        <v/>
      </c>
      <c r="DW81" s="33" t="str">
        <f ca="true">+IF(OFFSET('Hygiene Data'!$E$14,0,10*ROW('Hygiene Data'!E75))="","",OFFSET('Hygiene Data'!$E$14,0,10*ROW('Hygiene Data'!E75)))</f>
        <v/>
      </c>
      <c r="DX81" s="33" t="str">
        <f ca="true">+IF(OFFSET('Hygiene Data'!$F$12,0,10*ROW('Hygiene Data'!F75))="","",OFFSET('Hygiene Data'!$F$12,0,10*ROW('Hygiene Data'!F75)))</f>
        <v/>
      </c>
      <c r="DY81" s="33" t="str">
        <f ca="true">+IF(OFFSET('Hygiene Data'!$F$13,0,10*ROW('Hygiene Data'!F75))="","",OFFSET('Hygiene Data'!$F$13,0,10*ROW('Hygiene Data'!F75)))</f>
        <v/>
      </c>
      <c r="DZ81" s="33" t="str">
        <f ca="true">+IF(OFFSET('Hygiene Data'!$F$14,0,10*ROW('Hygiene Data'!F75))="","",OFFSET('Hygiene Data'!$F$14,0,10*ROW('Hygiene Data'!F75)))</f>
        <v/>
      </c>
      <c r="EA81" s="33" t="str">
        <f ca="true">+IF(OFFSET('Hygiene Data'!$G$12,0,10*ROW('Hygiene Data'!G75))="","",OFFSET('Hygiene Data'!$G$12,0,10*ROW('Hygiene Data'!G75)))</f>
        <v/>
      </c>
      <c r="EB81" s="33" t="str">
        <f ca="true">+IF(OFFSET('Hygiene Data'!$G$13,0,10*ROW('Hygiene Data'!G75))="","",OFFSET('Hygiene Data'!$G$13,0,10*ROW('Hygiene Data'!G75)))</f>
        <v/>
      </c>
      <c r="EC81" s="33" t="str">
        <f ca="true">+IF(OFFSET('Hygiene Data'!$G$14,0,10*ROW('Hygiene Data'!G75))="","",OFFSET('Hygiene Data'!$G$14,0,10*ROW('Hygiene Data'!G75)))</f>
        <v/>
      </c>
      <c r="ED81" s="33" t="str">
        <f ca="true">+IF(OFFSET('Hygiene Data'!$H$12,0,10*ROW('Hygiene Data'!H75))="","",OFFSET('Hygiene Data'!$H$12,0,10*ROW('Hygiene Data'!H75)))</f>
        <v/>
      </c>
      <c r="EE81" s="33" t="str">
        <f ca="true">+IF(OFFSET('Hygiene Data'!$H$13,0,10*ROW('Hygiene Data'!H75))="","",OFFSET('Hygiene Data'!$H$13,0,10*ROW('Hygiene Data'!H75)))</f>
        <v/>
      </c>
      <c r="EF81" s="33" t="str">
        <f ca="true">+IF(OFFSET('Hygiene Data'!$H$14,0,10*ROW('Hygiene Data'!H75))="","",OFFSET('Hygiene Data'!$H$14,0,10*ROW('Hygiene Data'!H75)))</f>
        <v/>
      </c>
    </row>
    <row r="82" x14ac:dyDescent="0.2">
      <c r="A82" s="56" t="str">
        <f ca="true">+IF(OFFSET('Water Data'!$B$1,0,10*ROW('Water Data'!B79))="","",OFFSET('Water Data'!$B$1,0,10*ROW('Water Data'!B79)))</f>
        <v/>
      </c>
      <c r="B82" s="56" t="str">
        <f ca="true">+IF(OFFSET('Water Data'!$A$3,0,10*ROW('Water Data'!A79))="","",OFFSET('Water Data'!$A$3,0,10*ROW('Water Data'!A79)))</f>
        <v/>
      </c>
      <c r="C82" s="56" t="str">
        <f ca="true">+IF(OFFSET('Water Data'!$C$3,0,10*ROW('Water Data'!C79))="","",OFFSET('Water Data'!$C$3,0,10*ROW('Water Data'!C79)))</f>
        <v/>
      </c>
      <c r="D82" s="244"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4"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4"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4"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4"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4"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4"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4"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4"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4"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4"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4"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4"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4"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4"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4"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4"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4"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5"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5"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5"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5"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5"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5"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5"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5"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5"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5"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5"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5"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5"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5"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5"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5"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5"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5"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5"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5"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5"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5"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5"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5"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5"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5"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5"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5"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5"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5"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6"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6"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6"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6"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6"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6"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6"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6"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6"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6"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6"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6"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6"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6"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6"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6"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6"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6"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3" t="str">
        <f ca="true">+IF(OFFSET('Water Data'!$C$28,0,10*ROW('Water Data'!C76))="","",OFFSET('Water Data'!$C$28,0,10*ROW('Water Data'!C76)))</f>
        <v/>
      </c>
      <c r="BT82" s="33" t="str">
        <f ca="true">+IF(OFFSET('Water Data'!$C$29,0,10*ROW('Water Data'!C76))="","",OFFSET('Water Data'!$C$29,0,10*ROW('Water Data'!C76)))</f>
        <v/>
      </c>
      <c r="BU82" s="33" t="str">
        <f ca="true">+IF(OFFSET('Water Data'!$C$30,0,10*ROW('Water Data'!C76))="","",OFFSET('Water Data'!$C$30,0,10*ROW('Water Data'!C76)))</f>
        <v/>
      </c>
      <c r="BV82" s="33" t="str">
        <f ca="true">+IF(OFFSET('Water Data'!$D$28,0,10*ROW('Water Data'!D76))="","",OFFSET('Water Data'!$D$28,0,10*ROW('Water Data'!D76)))</f>
        <v/>
      </c>
      <c r="BW82" s="33" t="str">
        <f ca="true">+IF(OFFSET('Water Data'!$D$29,0,10*ROW('Water Data'!D76))="","",OFFSET('Water Data'!$D$29,0,10*ROW('Water Data'!D76)))</f>
        <v/>
      </c>
      <c r="BX82" s="33" t="str">
        <f ca="true">+IF(OFFSET('Water Data'!$D$30,0,10*ROW('Water Data'!D76))="","",OFFSET('Water Data'!$D$30,0,10*ROW('Water Data'!D76)))</f>
        <v/>
      </c>
      <c r="BY82" s="33" t="str">
        <f ca="true">+IF(OFFSET('Water Data'!$E$28,0,10*ROW('Water Data'!E76))="","",OFFSET('Water Data'!$E$28,0,10*ROW('Water Data'!E76)))</f>
        <v/>
      </c>
      <c r="BZ82" s="33" t="str">
        <f ca="true">+IF(OFFSET('Water Data'!$E$29,0,10*ROW('Water Data'!E76))="","",OFFSET('Water Data'!$E$29,0,10*ROW('Water Data'!E76)))</f>
        <v/>
      </c>
      <c r="CA82" s="33" t="str">
        <f ca="true">+IF(OFFSET('Water Data'!$E$30,0,10*ROW('Water Data'!E76))="","",OFFSET('Water Data'!$E$30,0,10*ROW('Water Data'!E76)))</f>
        <v/>
      </c>
      <c r="CB82" s="33" t="str">
        <f ca="true">+IF(OFFSET('Water Data'!$F$28,0,10*ROW('Water Data'!F76))="","",OFFSET('Water Data'!$F$28,0,10*ROW('Water Data'!F76)))</f>
        <v/>
      </c>
      <c r="CC82" s="33" t="str">
        <f ca="true">+IF(OFFSET('Water Data'!$F$29,0,10*ROW('Water Data'!F76))="","",OFFSET('Water Data'!$F$29,0,10*ROW('Water Data'!F76)))</f>
        <v/>
      </c>
      <c r="CD82" s="33" t="str">
        <f ca="true">+IF(OFFSET('Water Data'!$F$30,0,10*ROW('Water Data'!F76))="","",OFFSET('Water Data'!$F$30,0,10*ROW('Water Data'!F76)))</f>
        <v/>
      </c>
      <c r="CE82" s="33" t="str">
        <f ca="true">+IF(OFFSET('Water Data'!$G$28,0,10*ROW('Water Data'!G76))="","",OFFSET('Water Data'!$G$28,0,10*ROW('Water Data'!G76)))</f>
        <v/>
      </c>
      <c r="CF82" s="33" t="str">
        <f ca="true">+IF(OFFSET('Water Data'!$G$29,0,10*ROW('Water Data'!G76))="","",OFFSET('Water Data'!$G$29,0,10*ROW('Water Data'!G76)))</f>
        <v/>
      </c>
      <c r="CG82" s="33" t="str">
        <f ca="true">+IF(OFFSET('Water Data'!$G$30,0,10*ROW('Water Data'!G76))="","",OFFSET('Water Data'!$G$30,0,10*ROW('Water Data'!G76)))</f>
        <v/>
      </c>
      <c r="CH82" s="33" t="str">
        <f ca="true">+IF(OFFSET('Water Data'!$H$28,0,10*ROW('Water Data'!H76))="","",OFFSET('Water Data'!$H$28,0,10*ROW('Water Data'!H76)))</f>
        <v/>
      </c>
      <c r="CI82" s="33" t="str">
        <f ca="true">+IF(OFFSET('Water Data'!$H$29,0,10*ROW('Water Data'!H76))="","",OFFSET('Water Data'!$H$29,0,10*ROW('Water Data'!H76)))</f>
        <v/>
      </c>
      <c r="CJ82" s="33" t="str">
        <f ca="true">+IF(OFFSET('Water Data'!$H$30,0,10*ROW('Water Data'!H76))="","",OFFSET('Water Data'!$H$30,0,10*ROW('Water Data'!H76)))</f>
        <v/>
      </c>
      <c r="CK82" s="33" t="str">
        <f ca="true">+IF(OFFSET('Sanitation Data'!$C$29,0,10*ROW('Sanitation Data'!C76))="","",OFFSET('Sanitation Data'!$C$29,0,10*ROW('Sanitation Data'!C76)))</f>
        <v/>
      </c>
      <c r="CL82" s="33" t="str">
        <f ca="true">+IF(OFFSET('Sanitation Data'!$C$30,0,10*ROW('Sanitation Data'!C76))="","",OFFSET('Sanitation Data'!$C$30,0,10*ROW('Sanitation Data'!C76)))</f>
        <v/>
      </c>
      <c r="CM82" s="33" t="str">
        <f ca="true">+IF(OFFSET('Sanitation Data'!$C$31,0,10*ROW('Sanitation Data'!C76))="","",OFFSET('Sanitation Data'!$C$31,0,10*ROW('Sanitation Data'!C76)))</f>
        <v/>
      </c>
      <c r="CN82" s="33" t="str">
        <f ca="true">+IF(OFFSET('Sanitation Data'!$C$32,0,10*ROW('Sanitation Data'!C76))="","",OFFSET('Sanitation Data'!$C$32,0,10*ROW('Sanitation Data'!C76)))</f>
        <v/>
      </c>
      <c r="CO82" s="33" t="str">
        <f ca="true">+IF(OFFSET('Sanitation Data'!$C$33,0,10*ROW('Sanitation Data'!C76))="","",OFFSET('Sanitation Data'!$C$33,0,10*ROW('Sanitation Data'!C76)))</f>
        <v/>
      </c>
      <c r="CP82" s="33" t="str">
        <f ca="true">+IF(OFFSET('Sanitation Data'!$D$29,0,10*ROW('Sanitation Data'!D76))="","",OFFSET('Sanitation Data'!$D$29,0,10*ROW('Sanitation Data'!D76)))</f>
        <v/>
      </c>
      <c r="CQ82" s="33" t="str">
        <f ca="true">+IF(OFFSET('Sanitation Data'!$D$30,0,10*ROW('Sanitation Data'!D76))="","",OFFSET('Sanitation Data'!$D$30,0,10*ROW('Sanitation Data'!D76)))</f>
        <v/>
      </c>
      <c r="CR82" s="33" t="str">
        <f ca="true">+IF(OFFSET('Sanitation Data'!$D$31,0,10*ROW('Sanitation Data'!D76))="","",OFFSET('Sanitation Data'!$D$31,0,10*ROW('Sanitation Data'!D76)))</f>
        <v/>
      </c>
      <c r="CS82" s="33" t="str">
        <f ca="true">+IF(OFFSET('Sanitation Data'!$D$32,0,10*ROW('Sanitation Data'!D76))="","",OFFSET('Sanitation Data'!$D$32,0,10*ROW('Sanitation Data'!D76)))</f>
        <v/>
      </c>
      <c r="CT82" s="33" t="str">
        <f ca="true">+IF(OFFSET('Sanitation Data'!$D$33,0,10*ROW('Sanitation Data'!D76))="","",OFFSET('Sanitation Data'!$D$33,0,10*ROW('Sanitation Data'!D76)))</f>
        <v/>
      </c>
      <c r="CU82" s="33" t="str">
        <f ca="true">+IF(OFFSET('Sanitation Data'!$E$29,0,10*ROW('Sanitation Data'!E76))="","",OFFSET('Sanitation Data'!$E$29,0,10*ROW('Sanitation Data'!E76)))</f>
        <v/>
      </c>
      <c r="CV82" s="33" t="str">
        <f ca="true">+IF(OFFSET('Sanitation Data'!$E$30,0,10*ROW('Sanitation Data'!E76))="","",OFFSET('Sanitation Data'!$E$30,0,10*ROW('Sanitation Data'!E76)))</f>
        <v/>
      </c>
      <c r="CW82" s="33" t="str">
        <f ca="true">+IF(OFFSET('Sanitation Data'!$E$31,0,10*ROW('Sanitation Data'!E76))="","",OFFSET('Sanitation Data'!$E$31,0,10*ROW('Sanitation Data'!E76)))</f>
        <v/>
      </c>
      <c r="CX82" s="33" t="str">
        <f ca="true">+IF(OFFSET('Sanitation Data'!$E$32,0,10*ROW('Sanitation Data'!E76))="","",OFFSET('Sanitation Data'!$E$32,0,10*ROW('Sanitation Data'!E76)))</f>
        <v/>
      </c>
      <c r="CY82" s="33" t="str">
        <f ca="true">+IF(OFFSET('Sanitation Data'!$E$33,0,10*ROW('Sanitation Data'!E76))="","",OFFSET('Sanitation Data'!$E$33,0,10*ROW('Sanitation Data'!E76)))</f>
        <v/>
      </c>
      <c r="CZ82" s="33" t="str">
        <f ca="true">+IF(OFFSET('Sanitation Data'!$F$29,0,10*ROW('Sanitation Data'!F76))="","",OFFSET('Sanitation Data'!$F$29,0,10*ROW('Sanitation Data'!F76)))</f>
        <v/>
      </c>
      <c r="DA82" s="33" t="str">
        <f ca="true">+IF(OFFSET('Sanitation Data'!$F$30,0,10*ROW('Sanitation Data'!F76))="","",OFFSET('Sanitation Data'!$F$30,0,10*ROW('Sanitation Data'!F76)))</f>
        <v/>
      </c>
      <c r="DB82" s="33" t="str">
        <f ca="true">+IF(OFFSET('Sanitation Data'!$F$31,0,10*ROW('Sanitation Data'!F76))="","",OFFSET('Sanitation Data'!$F$31,0,10*ROW('Sanitation Data'!F76)))</f>
        <v/>
      </c>
      <c r="DC82" s="33" t="str">
        <f ca="true">+IF(OFFSET('Sanitation Data'!$F$32,0,10*ROW('Sanitation Data'!F76))="","",OFFSET('Sanitation Data'!$F$32,0,10*ROW('Sanitation Data'!F76)))</f>
        <v/>
      </c>
      <c r="DD82" s="33" t="str">
        <f ca="true">+IF(OFFSET('Sanitation Data'!$F$33,0,10*ROW('Sanitation Data'!F76))="","",OFFSET('Sanitation Data'!$F$33,0,10*ROW('Sanitation Data'!F76)))</f>
        <v/>
      </c>
      <c r="DE82" s="33" t="str">
        <f ca="true">+IF(OFFSET('Sanitation Data'!$G$29,0,10*ROW('Sanitation Data'!G76))="","",OFFSET('Sanitation Data'!$G$29,0,10*ROW('Sanitation Data'!G76)))</f>
        <v/>
      </c>
      <c r="DF82" s="33" t="str">
        <f ca="true">+IF(OFFSET('Sanitation Data'!$G$30,0,10*ROW('Sanitation Data'!G76))="","",OFFSET('Sanitation Data'!$G$30,0,10*ROW('Sanitation Data'!G76)))</f>
        <v/>
      </c>
      <c r="DG82" s="33" t="str">
        <f ca="true">+IF(OFFSET('Sanitation Data'!$G$31,0,10*ROW('Sanitation Data'!G76))="","",OFFSET('Sanitation Data'!$G$31,0,10*ROW('Sanitation Data'!G76)))</f>
        <v/>
      </c>
      <c r="DH82" s="33" t="str">
        <f ca="true">+IF(OFFSET('Sanitation Data'!$G$32,0,10*ROW('Sanitation Data'!G76))="","",OFFSET('Sanitation Data'!$G$32,0,10*ROW('Sanitation Data'!G76)))</f>
        <v/>
      </c>
      <c r="DI82" s="33" t="str">
        <f ca="true">+IF(OFFSET('Sanitation Data'!$G$33,0,10*ROW('Sanitation Data'!G76))="","",OFFSET('Sanitation Data'!$G$33,0,10*ROW('Sanitation Data'!G76)))</f>
        <v/>
      </c>
      <c r="DJ82" s="33" t="str">
        <f ca="true">+IF(OFFSET('Sanitation Data'!$H$29,0,10*ROW('Sanitation Data'!H76))="","",OFFSET('Sanitation Data'!$H$29,0,10*ROW('Sanitation Data'!H76)))</f>
        <v/>
      </c>
      <c r="DK82" s="33" t="str">
        <f ca="true">+IF(OFFSET('Sanitation Data'!$H$30,0,10*ROW('Sanitation Data'!H76))="","",OFFSET('Sanitation Data'!$H$30,0,10*ROW('Sanitation Data'!H76)))</f>
        <v/>
      </c>
      <c r="DL82" s="33" t="str">
        <f ca="true">+IF(OFFSET('Sanitation Data'!$H$31,0,10*ROW('Sanitation Data'!H76))="","",OFFSET('Sanitation Data'!$H$31,0,10*ROW('Sanitation Data'!H76)))</f>
        <v/>
      </c>
      <c r="DM82" s="33" t="str">
        <f ca="true">+IF(OFFSET('Sanitation Data'!$H$32,0,10*ROW('Sanitation Data'!H76))="","",OFFSET('Sanitation Data'!$H$32,0,10*ROW('Sanitation Data'!H76)))</f>
        <v/>
      </c>
      <c r="DN82" s="33" t="str">
        <f ca="true">+IF(OFFSET('Sanitation Data'!$H$33,0,10*ROW('Sanitation Data'!H76))="","",OFFSET('Sanitation Data'!$H$33,0,10*ROW('Sanitation Data'!H76)))</f>
        <v/>
      </c>
      <c r="DO82" s="33" t="str">
        <f ca="true">+IF(OFFSET('Hygiene Data'!$C$12,0,10*ROW('Hygiene Data'!C76))="","",OFFSET('Hygiene Data'!$C$12,0,10*ROW('Hygiene Data'!C76)))</f>
        <v/>
      </c>
      <c r="DP82" s="33" t="str">
        <f ca="true">+IF(OFFSET('Hygiene Data'!$C$13,0,10*ROW('Hygiene Data'!C76))="","",OFFSET('Hygiene Data'!$C$13,0,10*ROW('Hygiene Data'!C76)))</f>
        <v/>
      </c>
      <c r="DQ82" s="33" t="str">
        <f ca="true">+IF(OFFSET('Hygiene Data'!$C$14,0,10*ROW('Hygiene Data'!C76))="","",OFFSET('Hygiene Data'!$C$14,0,10*ROW('Hygiene Data'!C76)))</f>
        <v/>
      </c>
      <c r="DR82" s="33" t="str">
        <f ca="true">+IF(OFFSET('Hygiene Data'!$D$12,0,10*ROW('Hygiene Data'!D76))="","",OFFSET('Hygiene Data'!$D$12,0,10*ROW('Hygiene Data'!D76)))</f>
        <v/>
      </c>
      <c r="DS82" s="33" t="str">
        <f ca="true">+IF(OFFSET('Hygiene Data'!$D$13,0,10*ROW('Hygiene Data'!D76))="","",OFFSET('Hygiene Data'!$D$13,0,10*ROW('Hygiene Data'!D76)))</f>
        <v/>
      </c>
      <c r="DT82" s="33" t="str">
        <f ca="true">+IF(OFFSET('Hygiene Data'!$D$14,0,10*ROW('Hygiene Data'!D76))="","",OFFSET('Hygiene Data'!$D$14,0,10*ROW('Hygiene Data'!D76)))</f>
        <v/>
      </c>
      <c r="DU82" s="33" t="str">
        <f ca="true">+IF(OFFSET('Hygiene Data'!$E$12,0,10*ROW('Hygiene Data'!E76))="","",OFFSET('Hygiene Data'!$E$12,0,10*ROW('Hygiene Data'!E76)))</f>
        <v/>
      </c>
      <c r="DV82" s="33" t="str">
        <f ca="true">+IF(OFFSET('Hygiene Data'!$E$13,0,10*ROW('Hygiene Data'!E76))="","",OFFSET('Hygiene Data'!$E$13,0,10*ROW('Hygiene Data'!E76)))</f>
        <v/>
      </c>
      <c r="DW82" s="33" t="str">
        <f ca="true">+IF(OFFSET('Hygiene Data'!$E$14,0,10*ROW('Hygiene Data'!E76))="","",OFFSET('Hygiene Data'!$E$14,0,10*ROW('Hygiene Data'!E76)))</f>
        <v/>
      </c>
      <c r="DX82" s="33" t="str">
        <f ca="true">+IF(OFFSET('Hygiene Data'!$F$12,0,10*ROW('Hygiene Data'!F76))="","",OFFSET('Hygiene Data'!$F$12,0,10*ROW('Hygiene Data'!F76)))</f>
        <v/>
      </c>
      <c r="DY82" s="33" t="str">
        <f ca="true">+IF(OFFSET('Hygiene Data'!$F$13,0,10*ROW('Hygiene Data'!F76))="","",OFFSET('Hygiene Data'!$F$13,0,10*ROW('Hygiene Data'!F76)))</f>
        <v/>
      </c>
      <c r="DZ82" s="33" t="str">
        <f ca="true">+IF(OFFSET('Hygiene Data'!$F$14,0,10*ROW('Hygiene Data'!F76))="","",OFFSET('Hygiene Data'!$F$14,0,10*ROW('Hygiene Data'!F76)))</f>
        <v/>
      </c>
      <c r="EA82" s="33" t="str">
        <f ca="true">+IF(OFFSET('Hygiene Data'!$G$12,0,10*ROW('Hygiene Data'!G76))="","",OFFSET('Hygiene Data'!$G$12,0,10*ROW('Hygiene Data'!G76)))</f>
        <v/>
      </c>
      <c r="EB82" s="33" t="str">
        <f ca="true">+IF(OFFSET('Hygiene Data'!$G$13,0,10*ROW('Hygiene Data'!G76))="","",OFFSET('Hygiene Data'!$G$13,0,10*ROW('Hygiene Data'!G76)))</f>
        <v/>
      </c>
      <c r="EC82" s="33" t="str">
        <f ca="true">+IF(OFFSET('Hygiene Data'!$G$14,0,10*ROW('Hygiene Data'!G76))="","",OFFSET('Hygiene Data'!$G$14,0,10*ROW('Hygiene Data'!G76)))</f>
        <v/>
      </c>
      <c r="ED82" s="33" t="str">
        <f ca="true">+IF(OFFSET('Hygiene Data'!$H$12,0,10*ROW('Hygiene Data'!H76))="","",OFFSET('Hygiene Data'!$H$12,0,10*ROW('Hygiene Data'!H76)))</f>
        <v/>
      </c>
      <c r="EE82" s="33" t="str">
        <f ca="true">+IF(OFFSET('Hygiene Data'!$H$13,0,10*ROW('Hygiene Data'!H76))="","",OFFSET('Hygiene Data'!$H$13,0,10*ROW('Hygiene Data'!H76)))</f>
        <v/>
      </c>
      <c r="EF82" s="33" t="str">
        <f ca="true">+IF(OFFSET('Hygiene Data'!$H$14,0,10*ROW('Hygiene Data'!H76))="","",OFFSET('Hygiene Data'!$H$14,0,10*ROW('Hygiene Data'!H76)))</f>
        <v/>
      </c>
    </row>
    <row r="83" x14ac:dyDescent="0.2">
      <c r="A83" s="56" t="str">
        <f ca="true">+IF(OFFSET('Water Data'!$B$1,0,10*ROW('Water Data'!B80))="","",OFFSET('Water Data'!$B$1,0,10*ROW('Water Data'!B80)))</f>
        <v/>
      </c>
      <c r="B83" s="56" t="str">
        <f ca="true">+IF(OFFSET('Water Data'!$A$3,0,10*ROW('Water Data'!A80))="","",OFFSET('Water Data'!$A$3,0,10*ROW('Water Data'!A80)))</f>
        <v/>
      </c>
      <c r="C83" s="56" t="str">
        <f ca="true">+IF(OFFSET('Water Data'!$C$3,0,10*ROW('Water Data'!C80))="","",OFFSET('Water Data'!$C$3,0,10*ROW('Water Data'!C80)))</f>
        <v/>
      </c>
      <c r="D83" s="244"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4"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4"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4"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4"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4"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4"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4"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4"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4"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4"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4"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4"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4"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4"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4"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4"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4"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5"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5"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5"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5"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5"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5"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5"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5"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5"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5"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5"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5"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5"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5"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5"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5"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5"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5"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5"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5"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5"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5"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5"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5"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5"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5"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5"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5"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5"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5"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6"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6"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6"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6"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6"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6"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6"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6"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6"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6"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6"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6"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6"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6"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6"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6"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6"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6"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3" t="str">
        <f ca="true">+IF(OFFSET('Water Data'!$C$28,0,10*ROW('Water Data'!C77))="","",OFFSET('Water Data'!$C$28,0,10*ROW('Water Data'!C77)))</f>
        <v/>
      </c>
      <c r="BT83" s="33" t="str">
        <f ca="true">+IF(OFFSET('Water Data'!$C$29,0,10*ROW('Water Data'!C77))="","",OFFSET('Water Data'!$C$29,0,10*ROW('Water Data'!C77)))</f>
        <v/>
      </c>
      <c r="BU83" s="33" t="str">
        <f ca="true">+IF(OFFSET('Water Data'!$C$30,0,10*ROW('Water Data'!C77))="","",OFFSET('Water Data'!$C$30,0,10*ROW('Water Data'!C77)))</f>
        <v/>
      </c>
      <c r="BV83" s="33" t="str">
        <f ca="true">+IF(OFFSET('Water Data'!$D$28,0,10*ROW('Water Data'!D77))="","",OFFSET('Water Data'!$D$28,0,10*ROW('Water Data'!D77)))</f>
        <v/>
      </c>
      <c r="BW83" s="33" t="str">
        <f ca="true">+IF(OFFSET('Water Data'!$D$29,0,10*ROW('Water Data'!D77))="","",OFFSET('Water Data'!$D$29,0,10*ROW('Water Data'!D77)))</f>
        <v/>
      </c>
      <c r="BX83" s="33" t="str">
        <f ca="true">+IF(OFFSET('Water Data'!$D$30,0,10*ROW('Water Data'!D77))="","",OFFSET('Water Data'!$D$30,0,10*ROW('Water Data'!D77)))</f>
        <v/>
      </c>
      <c r="BY83" s="33" t="str">
        <f ca="true">+IF(OFFSET('Water Data'!$E$28,0,10*ROW('Water Data'!E77))="","",OFFSET('Water Data'!$E$28,0,10*ROW('Water Data'!E77)))</f>
        <v/>
      </c>
      <c r="BZ83" s="33" t="str">
        <f ca="true">+IF(OFFSET('Water Data'!$E$29,0,10*ROW('Water Data'!E77))="","",OFFSET('Water Data'!$E$29,0,10*ROW('Water Data'!E77)))</f>
        <v/>
      </c>
      <c r="CA83" s="33" t="str">
        <f ca="true">+IF(OFFSET('Water Data'!$E$30,0,10*ROW('Water Data'!E77))="","",OFFSET('Water Data'!$E$30,0,10*ROW('Water Data'!E77)))</f>
        <v/>
      </c>
      <c r="CB83" s="33" t="str">
        <f ca="true">+IF(OFFSET('Water Data'!$F$28,0,10*ROW('Water Data'!F77))="","",OFFSET('Water Data'!$F$28,0,10*ROW('Water Data'!F77)))</f>
        <v/>
      </c>
      <c r="CC83" s="33" t="str">
        <f ca="true">+IF(OFFSET('Water Data'!$F$29,0,10*ROW('Water Data'!F77))="","",OFFSET('Water Data'!$F$29,0,10*ROW('Water Data'!F77)))</f>
        <v/>
      </c>
      <c r="CD83" s="33" t="str">
        <f ca="true">+IF(OFFSET('Water Data'!$F$30,0,10*ROW('Water Data'!F77))="","",OFFSET('Water Data'!$F$30,0,10*ROW('Water Data'!F77)))</f>
        <v/>
      </c>
      <c r="CE83" s="33" t="str">
        <f ca="true">+IF(OFFSET('Water Data'!$G$28,0,10*ROW('Water Data'!G77))="","",OFFSET('Water Data'!$G$28,0,10*ROW('Water Data'!G77)))</f>
        <v/>
      </c>
      <c r="CF83" s="33" t="str">
        <f ca="true">+IF(OFFSET('Water Data'!$G$29,0,10*ROW('Water Data'!G77))="","",OFFSET('Water Data'!$G$29,0,10*ROW('Water Data'!G77)))</f>
        <v/>
      </c>
      <c r="CG83" s="33" t="str">
        <f ca="true">+IF(OFFSET('Water Data'!$G$30,0,10*ROW('Water Data'!G77))="","",OFFSET('Water Data'!$G$30,0,10*ROW('Water Data'!G77)))</f>
        <v/>
      </c>
      <c r="CH83" s="33" t="str">
        <f ca="true">+IF(OFFSET('Water Data'!$H$28,0,10*ROW('Water Data'!H77))="","",OFFSET('Water Data'!$H$28,0,10*ROW('Water Data'!H77)))</f>
        <v/>
      </c>
      <c r="CI83" s="33" t="str">
        <f ca="true">+IF(OFFSET('Water Data'!$H$29,0,10*ROW('Water Data'!H77))="","",OFFSET('Water Data'!$H$29,0,10*ROW('Water Data'!H77)))</f>
        <v/>
      </c>
      <c r="CJ83" s="33" t="str">
        <f ca="true">+IF(OFFSET('Water Data'!$H$30,0,10*ROW('Water Data'!H77))="","",OFFSET('Water Data'!$H$30,0,10*ROW('Water Data'!H77)))</f>
        <v/>
      </c>
      <c r="CK83" s="33" t="str">
        <f ca="true">+IF(OFFSET('Sanitation Data'!$C$29,0,10*ROW('Sanitation Data'!C77))="","",OFFSET('Sanitation Data'!$C$29,0,10*ROW('Sanitation Data'!C77)))</f>
        <v/>
      </c>
      <c r="CL83" s="33" t="str">
        <f ca="true">+IF(OFFSET('Sanitation Data'!$C$30,0,10*ROW('Sanitation Data'!C77))="","",OFFSET('Sanitation Data'!$C$30,0,10*ROW('Sanitation Data'!C77)))</f>
        <v/>
      </c>
      <c r="CM83" s="33" t="str">
        <f ca="true">+IF(OFFSET('Sanitation Data'!$C$31,0,10*ROW('Sanitation Data'!C77))="","",OFFSET('Sanitation Data'!$C$31,0,10*ROW('Sanitation Data'!C77)))</f>
        <v/>
      </c>
      <c r="CN83" s="33" t="str">
        <f ca="true">+IF(OFFSET('Sanitation Data'!$C$32,0,10*ROW('Sanitation Data'!C77))="","",OFFSET('Sanitation Data'!$C$32,0,10*ROW('Sanitation Data'!C77)))</f>
        <v/>
      </c>
      <c r="CO83" s="33" t="str">
        <f ca="true">+IF(OFFSET('Sanitation Data'!$C$33,0,10*ROW('Sanitation Data'!C77))="","",OFFSET('Sanitation Data'!$C$33,0,10*ROW('Sanitation Data'!C77)))</f>
        <v/>
      </c>
      <c r="CP83" s="33" t="str">
        <f ca="true">+IF(OFFSET('Sanitation Data'!$D$29,0,10*ROW('Sanitation Data'!D77))="","",OFFSET('Sanitation Data'!$D$29,0,10*ROW('Sanitation Data'!D77)))</f>
        <v/>
      </c>
      <c r="CQ83" s="33" t="str">
        <f ca="true">+IF(OFFSET('Sanitation Data'!$D$30,0,10*ROW('Sanitation Data'!D77))="","",OFFSET('Sanitation Data'!$D$30,0,10*ROW('Sanitation Data'!D77)))</f>
        <v/>
      </c>
      <c r="CR83" s="33" t="str">
        <f ca="true">+IF(OFFSET('Sanitation Data'!$D$31,0,10*ROW('Sanitation Data'!D77))="","",OFFSET('Sanitation Data'!$D$31,0,10*ROW('Sanitation Data'!D77)))</f>
        <v/>
      </c>
      <c r="CS83" s="33" t="str">
        <f ca="true">+IF(OFFSET('Sanitation Data'!$D$32,0,10*ROW('Sanitation Data'!D77))="","",OFFSET('Sanitation Data'!$D$32,0,10*ROW('Sanitation Data'!D77)))</f>
        <v/>
      </c>
      <c r="CT83" s="33" t="str">
        <f ca="true">+IF(OFFSET('Sanitation Data'!$D$33,0,10*ROW('Sanitation Data'!D77))="","",OFFSET('Sanitation Data'!$D$33,0,10*ROW('Sanitation Data'!D77)))</f>
        <v/>
      </c>
      <c r="CU83" s="33" t="str">
        <f ca="true">+IF(OFFSET('Sanitation Data'!$E$29,0,10*ROW('Sanitation Data'!E77))="","",OFFSET('Sanitation Data'!$E$29,0,10*ROW('Sanitation Data'!E77)))</f>
        <v/>
      </c>
      <c r="CV83" s="33" t="str">
        <f ca="true">+IF(OFFSET('Sanitation Data'!$E$30,0,10*ROW('Sanitation Data'!E77))="","",OFFSET('Sanitation Data'!$E$30,0,10*ROW('Sanitation Data'!E77)))</f>
        <v/>
      </c>
      <c r="CW83" s="33" t="str">
        <f ca="true">+IF(OFFSET('Sanitation Data'!$E$31,0,10*ROW('Sanitation Data'!E77))="","",OFFSET('Sanitation Data'!$E$31,0,10*ROW('Sanitation Data'!E77)))</f>
        <v/>
      </c>
      <c r="CX83" s="33" t="str">
        <f ca="true">+IF(OFFSET('Sanitation Data'!$E$32,0,10*ROW('Sanitation Data'!E77))="","",OFFSET('Sanitation Data'!$E$32,0,10*ROW('Sanitation Data'!E77)))</f>
        <v/>
      </c>
      <c r="CY83" s="33" t="str">
        <f ca="true">+IF(OFFSET('Sanitation Data'!$E$33,0,10*ROW('Sanitation Data'!E77))="","",OFFSET('Sanitation Data'!$E$33,0,10*ROW('Sanitation Data'!E77)))</f>
        <v/>
      </c>
      <c r="CZ83" s="33" t="str">
        <f ca="true">+IF(OFFSET('Sanitation Data'!$F$29,0,10*ROW('Sanitation Data'!F77))="","",OFFSET('Sanitation Data'!$F$29,0,10*ROW('Sanitation Data'!F77)))</f>
        <v/>
      </c>
      <c r="DA83" s="33" t="str">
        <f ca="true">+IF(OFFSET('Sanitation Data'!$F$30,0,10*ROW('Sanitation Data'!F77))="","",OFFSET('Sanitation Data'!$F$30,0,10*ROW('Sanitation Data'!F77)))</f>
        <v/>
      </c>
      <c r="DB83" s="33" t="str">
        <f ca="true">+IF(OFFSET('Sanitation Data'!$F$31,0,10*ROW('Sanitation Data'!F77))="","",OFFSET('Sanitation Data'!$F$31,0,10*ROW('Sanitation Data'!F77)))</f>
        <v/>
      </c>
      <c r="DC83" s="33" t="str">
        <f ca="true">+IF(OFFSET('Sanitation Data'!$F$32,0,10*ROW('Sanitation Data'!F77))="","",OFFSET('Sanitation Data'!$F$32,0,10*ROW('Sanitation Data'!F77)))</f>
        <v/>
      </c>
      <c r="DD83" s="33" t="str">
        <f ca="true">+IF(OFFSET('Sanitation Data'!$F$33,0,10*ROW('Sanitation Data'!F77))="","",OFFSET('Sanitation Data'!$F$33,0,10*ROW('Sanitation Data'!F77)))</f>
        <v/>
      </c>
      <c r="DE83" s="33" t="str">
        <f ca="true">+IF(OFFSET('Sanitation Data'!$G$29,0,10*ROW('Sanitation Data'!G77))="","",OFFSET('Sanitation Data'!$G$29,0,10*ROW('Sanitation Data'!G77)))</f>
        <v/>
      </c>
      <c r="DF83" s="33" t="str">
        <f ca="true">+IF(OFFSET('Sanitation Data'!$G$30,0,10*ROW('Sanitation Data'!G77))="","",OFFSET('Sanitation Data'!$G$30,0,10*ROW('Sanitation Data'!G77)))</f>
        <v/>
      </c>
      <c r="DG83" s="33" t="str">
        <f ca="true">+IF(OFFSET('Sanitation Data'!$G$31,0,10*ROW('Sanitation Data'!G77))="","",OFFSET('Sanitation Data'!$G$31,0,10*ROW('Sanitation Data'!G77)))</f>
        <v/>
      </c>
      <c r="DH83" s="33" t="str">
        <f ca="true">+IF(OFFSET('Sanitation Data'!$G$32,0,10*ROW('Sanitation Data'!G77))="","",OFFSET('Sanitation Data'!$G$32,0,10*ROW('Sanitation Data'!G77)))</f>
        <v/>
      </c>
      <c r="DI83" s="33" t="str">
        <f ca="true">+IF(OFFSET('Sanitation Data'!$G$33,0,10*ROW('Sanitation Data'!G77))="","",OFFSET('Sanitation Data'!$G$33,0,10*ROW('Sanitation Data'!G77)))</f>
        <v/>
      </c>
      <c r="DJ83" s="33" t="str">
        <f ca="true">+IF(OFFSET('Sanitation Data'!$H$29,0,10*ROW('Sanitation Data'!H77))="","",OFFSET('Sanitation Data'!$H$29,0,10*ROW('Sanitation Data'!H77)))</f>
        <v/>
      </c>
      <c r="DK83" s="33" t="str">
        <f ca="true">+IF(OFFSET('Sanitation Data'!$H$30,0,10*ROW('Sanitation Data'!H77))="","",OFFSET('Sanitation Data'!$H$30,0,10*ROW('Sanitation Data'!H77)))</f>
        <v/>
      </c>
      <c r="DL83" s="33" t="str">
        <f ca="true">+IF(OFFSET('Sanitation Data'!$H$31,0,10*ROW('Sanitation Data'!H77))="","",OFFSET('Sanitation Data'!$H$31,0,10*ROW('Sanitation Data'!H77)))</f>
        <v/>
      </c>
      <c r="DM83" s="33" t="str">
        <f ca="true">+IF(OFFSET('Sanitation Data'!$H$32,0,10*ROW('Sanitation Data'!H77))="","",OFFSET('Sanitation Data'!$H$32,0,10*ROW('Sanitation Data'!H77)))</f>
        <v/>
      </c>
      <c r="DN83" s="33" t="str">
        <f ca="true">+IF(OFFSET('Sanitation Data'!$H$33,0,10*ROW('Sanitation Data'!H77))="","",OFFSET('Sanitation Data'!$H$33,0,10*ROW('Sanitation Data'!H77)))</f>
        <v/>
      </c>
      <c r="DO83" s="33" t="str">
        <f ca="true">+IF(OFFSET('Hygiene Data'!$C$12,0,10*ROW('Hygiene Data'!C77))="","",OFFSET('Hygiene Data'!$C$12,0,10*ROW('Hygiene Data'!C77)))</f>
        <v/>
      </c>
      <c r="DP83" s="33" t="str">
        <f ca="true">+IF(OFFSET('Hygiene Data'!$C$13,0,10*ROW('Hygiene Data'!C77))="","",OFFSET('Hygiene Data'!$C$13,0,10*ROW('Hygiene Data'!C77)))</f>
        <v/>
      </c>
      <c r="DQ83" s="33" t="str">
        <f ca="true">+IF(OFFSET('Hygiene Data'!$C$14,0,10*ROW('Hygiene Data'!C77))="","",OFFSET('Hygiene Data'!$C$14,0,10*ROW('Hygiene Data'!C77)))</f>
        <v/>
      </c>
      <c r="DR83" s="33" t="str">
        <f ca="true">+IF(OFFSET('Hygiene Data'!$D$12,0,10*ROW('Hygiene Data'!D77))="","",OFFSET('Hygiene Data'!$D$12,0,10*ROW('Hygiene Data'!D77)))</f>
        <v/>
      </c>
      <c r="DS83" s="33" t="str">
        <f ca="true">+IF(OFFSET('Hygiene Data'!$D$13,0,10*ROW('Hygiene Data'!D77))="","",OFFSET('Hygiene Data'!$D$13,0,10*ROW('Hygiene Data'!D77)))</f>
        <v/>
      </c>
      <c r="DT83" s="33" t="str">
        <f ca="true">+IF(OFFSET('Hygiene Data'!$D$14,0,10*ROW('Hygiene Data'!D77))="","",OFFSET('Hygiene Data'!$D$14,0,10*ROW('Hygiene Data'!D77)))</f>
        <v/>
      </c>
      <c r="DU83" s="33" t="str">
        <f ca="true">+IF(OFFSET('Hygiene Data'!$E$12,0,10*ROW('Hygiene Data'!E77))="","",OFFSET('Hygiene Data'!$E$12,0,10*ROW('Hygiene Data'!E77)))</f>
        <v/>
      </c>
      <c r="DV83" s="33" t="str">
        <f ca="true">+IF(OFFSET('Hygiene Data'!$E$13,0,10*ROW('Hygiene Data'!E77))="","",OFFSET('Hygiene Data'!$E$13,0,10*ROW('Hygiene Data'!E77)))</f>
        <v/>
      </c>
      <c r="DW83" s="33" t="str">
        <f ca="true">+IF(OFFSET('Hygiene Data'!$E$14,0,10*ROW('Hygiene Data'!E77))="","",OFFSET('Hygiene Data'!$E$14,0,10*ROW('Hygiene Data'!E77)))</f>
        <v/>
      </c>
      <c r="DX83" s="33" t="str">
        <f ca="true">+IF(OFFSET('Hygiene Data'!$F$12,0,10*ROW('Hygiene Data'!F77))="","",OFFSET('Hygiene Data'!$F$12,0,10*ROW('Hygiene Data'!F77)))</f>
        <v/>
      </c>
      <c r="DY83" s="33" t="str">
        <f ca="true">+IF(OFFSET('Hygiene Data'!$F$13,0,10*ROW('Hygiene Data'!F77))="","",OFFSET('Hygiene Data'!$F$13,0,10*ROW('Hygiene Data'!F77)))</f>
        <v/>
      </c>
      <c r="DZ83" s="33" t="str">
        <f ca="true">+IF(OFFSET('Hygiene Data'!$F$14,0,10*ROW('Hygiene Data'!F77))="","",OFFSET('Hygiene Data'!$F$14,0,10*ROW('Hygiene Data'!F77)))</f>
        <v/>
      </c>
      <c r="EA83" s="33" t="str">
        <f ca="true">+IF(OFFSET('Hygiene Data'!$G$12,0,10*ROW('Hygiene Data'!G77))="","",OFFSET('Hygiene Data'!$G$12,0,10*ROW('Hygiene Data'!G77)))</f>
        <v/>
      </c>
      <c r="EB83" s="33" t="str">
        <f ca="true">+IF(OFFSET('Hygiene Data'!$G$13,0,10*ROW('Hygiene Data'!G77))="","",OFFSET('Hygiene Data'!$G$13,0,10*ROW('Hygiene Data'!G77)))</f>
        <v/>
      </c>
      <c r="EC83" s="33" t="str">
        <f ca="true">+IF(OFFSET('Hygiene Data'!$G$14,0,10*ROW('Hygiene Data'!G77))="","",OFFSET('Hygiene Data'!$G$14,0,10*ROW('Hygiene Data'!G77)))</f>
        <v/>
      </c>
      <c r="ED83" s="33" t="str">
        <f ca="true">+IF(OFFSET('Hygiene Data'!$H$12,0,10*ROW('Hygiene Data'!H77))="","",OFFSET('Hygiene Data'!$H$12,0,10*ROW('Hygiene Data'!H77)))</f>
        <v/>
      </c>
      <c r="EE83" s="33" t="str">
        <f ca="true">+IF(OFFSET('Hygiene Data'!$H$13,0,10*ROW('Hygiene Data'!H77))="","",OFFSET('Hygiene Data'!$H$13,0,10*ROW('Hygiene Data'!H77)))</f>
        <v/>
      </c>
      <c r="EF83" s="33" t="str">
        <f ca="true">+IF(OFFSET('Hygiene Data'!$H$14,0,10*ROW('Hygiene Data'!H77))="","",OFFSET('Hygiene Data'!$H$14,0,10*ROW('Hygiene Data'!H77)))</f>
        <v/>
      </c>
    </row>
    <row r="84" x14ac:dyDescent="0.2">
      <c r="A84" s="56" t="str">
        <f ca="true">+IF(OFFSET('Water Data'!$B$1,0,10*ROW('Water Data'!B81))="","",OFFSET('Water Data'!$B$1,0,10*ROW('Water Data'!B81)))</f>
        <v/>
      </c>
      <c r="B84" s="56" t="str">
        <f ca="true">+IF(OFFSET('Water Data'!$A$3,0,10*ROW('Water Data'!A81))="","",OFFSET('Water Data'!$A$3,0,10*ROW('Water Data'!A81)))</f>
        <v/>
      </c>
      <c r="C84" s="56" t="str">
        <f ca="true">+IF(OFFSET('Water Data'!$C$3,0,10*ROW('Water Data'!C81))="","",OFFSET('Water Data'!$C$3,0,10*ROW('Water Data'!C81)))</f>
        <v/>
      </c>
      <c r="D84" s="244"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4"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4"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4"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4"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4"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4"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4"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4"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4"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4"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4"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4"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4"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4"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4"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4"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4"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5"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5"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5"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5"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5"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5"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5"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5"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5"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5"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5"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5"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5"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5"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5"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5"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5"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5"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5"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5"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5"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5"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5"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5"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5"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5"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5"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5"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5"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5"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6"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6"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6"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6"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6"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6"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6"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6"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6"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6"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6"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6"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6"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6"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6"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6"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6"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6"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3" t="str">
        <f ca="true">+IF(OFFSET('Water Data'!$C$28,0,10*ROW('Water Data'!C78))="","",OFFSET('Water Data'!$C$28,0,10*ROW('Water Data'!C78)))</f>
        <v/>
      </c>
      <c r="BT84" s="33" t="str">
        <f ca="true">+IF(OFFSET('Water Data'!$C$29,0,10*ROW('Water Data'!C78))="","",OFFSET('Water Data'!$C$29,0,10*ROW('Water Data'!C78)))</f>
        <v/>
      </c>
      <c r="BU84" s="33" t="str">
        <f ca="true">+IF(OFFSET('Water Data'!$C$30,0,10*ROW('Water Data'!C78))="","",OFFSET('Water Data'!$C$30,0,10*ROW('Water Data'!C78)))</f>
        <v/>
      </c>
      <c r="BV84" s="33" t="str">
        <f ca="true">+IF(OFFSET('Water Data'!$D$28,0,10*ROW('Water Data'!D78))="","",OFFSET('Water Data'!$D$28,0,10*ROW('Water Data'!D78)))</f>
        <v/>
      </c>
      <c r="BW84" s="33" t="str">
        <f ca="true">+IF(OFFSET('Water Data'!$D$29,0,10*ROW('Water Data'!D78))="","",OFFSET('Water Data'!$D$29,0,10*ROW('Water Data'!D78)))</f>
        <v/>
      </c>
      <c r="BX84" s="33" t="str">
        <f ca="true">+IF(OFFSET('Water Data'!$D$30,0,10*ROW('Water Data'!D78))="","",OFFSET('Water Data'!$D$30,0,10*ROW('Water Data'!D78)))</f>
        <v/>
      </c>
      <c r="BY84" s="33" t="str">
        <f ca="true">+IF(OFFSET('Water Data'!$E$28,0,10*ROW('Water Data'!E78))="","",OFFSET('Water Data'!$E$28,0,10*ROW('Water Data'!E78)))</f>
        <v/>
      </c>
      <c r="BZ84" s="33" t="str">
        <f ca="true">+IF(OFFSET('Water Data'!$E$29,0,10*ROW('Water Data'!E78))="","",OFFSET('Water Data'!$E$29,0,10*ROW('Water Data'!E78)))</f>
        <v/>
      </c>
      <c r="CA84" s="33" t="str">
        <f ca="true">+IF(OFFSET('Water Data'!$E$30,0,10*ROW('Water Data'!E78))="","",OFFSET('Water Data'!$E$30,0,10*ROW('Water Data'!E78)))</f>
        <v/>
      </c>
      <c r="CB84" s="33" t="str">
        <f ca="true">+IF(OFFSET('Water Data'!$F$28,0,10*ROW('Water Data'!F78))="","",OFFSET('Water Data'!$F$28,0,10*ROW('Water Data'!F78)))</f>
        <v/>
      </c>
      <c r="CC84" s="33" t="str">
        <f ca="true">+IF(OFFSET('Water Data'!$F$29,0,10*ROW('Water Data'!F78))="","",OFFSET('Water Data'!$F$29,0,10*ROW('Water Data'!F78)))</f>
        <v/>
      </c>
      <c r="CD84" s="33" t="str">
        <f ca="true">+IF(OFFSET('Water Data'!$F$30,0,10*ROW('Water Data'!F78))="","",OFFSET('Water Data'!$F$30,0,10*ROW('Water Data'!F78)))</f>
        <v/>
      </c>
      <c r="CE84" s="33" t="str">
        <f ca="true">+IF(OFFSET('Water Data'!$G$28,0,10*ROW('Water Data'!G78))="","",OFFSET('Water Data'!$G$28,0,10*ROW('Water Data'!G78)))</f>
        <v/>
      </c>
      <c r="CF84" s="33" t="str">
        <f ca="true">+IF(OFFSET('Water Data'!$G$29,0,10*ROW('Water Data'!G78))="","",OFFSET('Water Data'!$G$29,0,10*ROW('Water Data'!G78)))</f>
        <v/>
      </c>
      <c r="CG84" s="33" t="str">
        <f ca="true">+IF(OFFSET('Water Data'!$G$30,0,10*ROW('Water Data'!G78))="","",OFFSET('Water Data'!$G$30,0,10*ROW('Water Data'!G78)))</f>
        <v/>
      </c>
      <c r="CH84" s="33" t="str">
        <f ca="true">+IF(OFFSET('Water Data'!$H$28,0,10*ROW('Water Data'!H78))="","",OFFSET('Water Data'!$H$28,0,10*ROW('Water Data'!H78)))</f>
        <v/>
      </c>
      <c r="CI84" s="33" t="str">
        <f ca="true">+IF(OFFSET('Water Data'!$H$29,0,10*ROW('Water Data'!H78))="","",OFFSET('Water Data'!$H$29,0,10*ROW('Water Data'!H78)))</f>
        <v/>
      </c>
      <c r="CJ84" s="33" t="str">
        <f ca="true">+IF(OFFSET('Water Data'!$H$30,0,10*ROW('Water Data'!H78))="","",OFFSET('Water Data'!$H$30,0,10*ROW('Water Data'!H78)))</f>
        <v/>
      </c>
      <c r="CK84" s="33" t="str">
        <f ca="true">+IF(OFFSET('Sanitation Data'!$C$29,0,10*ROW('Sanitation Data'!C78))="","",OFFSET('Sanitation Data'!$C$29,0,10*ROW('Sanitation Data'!C78)))</f>
        <v/>
      </c>
      <c r="CL84" s="33" t="str">
        <f ca="true">+IF(OFFSET('Sanitation Data'!$C$30,0,10*ROW('Sanitation Data'!C78))="","",OFFSET('Sanitation Data'!$C$30,0,10*ROW('Sanitation Data'!C78)))</f>
        <v/>
      </c>
      <c r="CM84" s="33" t="str">
        <f ca="true">+IF(OFFSET('Sanitation Data'!$C$31,0,10*ROW('Sanitation Data'!C78))="","",OFFSET('Sanitation Data'!$C$31,0,10*ROW('Sanitation Data'!C78)))</f>
        <v/>
      </c>
      <c r="CN84" s="33" t="str">
        <f ca="true">+IF(OFFSET('Sanitation Data'!$C$32,0,10*ROW('Sanitation Data'!C78))="","",OFFSET('Sanitation Data'!$C$32,0,10*ROW('Sanitation Data'!C78)))</f>
        <v/>
      </c>
      <c r="CO84" s="33" t="str">
        <f ca="true">+IF(OFFSET('Sanitation Data'!$C$33,0,10*ROW('Sanitation Data'!C78))="","",OFFSET('Sanitation Data'!$C$33,0,10*ROW('Sanitation Data'!C78)))</f>
        <v/>
      </c>
      <c r="CP84" s="33" t="str">
        <f ca="true">+IF(OFFSET('Sanitation Data'!$D$29,0,10*ROW('Sanitation Data'!D78))="","",OFFSET('Sanitation Data'!$D$29,0,10*ROW('Sanitation Data'!D78)))</f>
        <v/>
      </c>
      <c r="CQ84" s="33" t="str">
        <f ca="true">+IF(OFFSET('Sanitation Data'!$D$30,0,10*ROW('Sanitation Data'!D78))="","",OFFSET('Sanitation Data'!$D$30,0,10*ROW('Sanitation Data'!D78)))</f>
        <v/>
      </c>
      <c r="CR84" s="33" t="str">
        <f ca="true">+IF(OFFSET('Sanitation Data'!$D$31,0,10*ROW('Sanitation Data'!D78))="","",OFFSET('Sanitation Data'!$D$31,0,10*ROW('Sanitation Data'!D78)))</f>
        <v/>
      </c>
      <c r="CS84" s="33" t="str">
        <f ca="true">+IF(OFFSET('Sanitation Data'!$D$32,0,10*ROW('Sanitation Data'!D78))="","",OFFSET('Sanitation Data'!$D$32,0,10*ROW('Sanitation Data'!D78)))</f>
        <v/>
      </c>
      <c r="CT84" s="33" t="str">
        <f ca="true">+IF(OFFSET('Sanitation Data'!$D$33,0,10*ROW('Sanitation Data'!D78))="","",OFFSET('Sanitation Data'!$D$33,0,10*ROW('Sanitation Data'!D78)))</f>
        <v/>
      </c>
      <c r="CU84" s="33" t="str">
        <f ca="true">+IF(OFFSET('Sanitation Data'!$E$29,0,10*ROW('Sanitation Data'!E78))="","",OFFSET('Sanitation Data'!$E$29,0,10*ROW('Sanitation Data'!E78)))</f>
        <v/>
      </c>
      <c r="CV84" s="33" t="str">
        <f ca="true">+IF(OFFSET('Sanitation Data'!$E$30,0,10*ROW('Sanitation Data'!E78))="","",OFFSET('Sanitation Data'!$E$30,0,10*ROW('Sanitation Data'!E78)))</f>
        <v/>
      </c>
      <c r="CW84" s="33" t="str">
        <f ca="true">+IF(OFFSET('Sanitation Data'!$E$31,0,10*ROW('Sanitation Data'!E78))="","",OFFSET('Sanitation Data'!$E$31,0,10*ROW('Sanitation Data'!E78)))</f>
        <v/>
      </c>
      <c r="CX84" s="33" t="str">
        <f ca="true">+IF(OFFSET('Sanitation Data'!$E$32,0,10*ROW('Sanitation Data'!E78))="","",OFFSET('Sanitation Data'!$E$32,0,10*ROW('Sanitation Data'!E78)))</f>
        <v/>
      </c>
      <c r="CY84" s="33" t="str">
        <f ca="true">+IF(OFFSET('Sanitation Data'!$E$33,0,10*ROW('Sanitation Data'!E78))="","",OFFSET('Sanitation Data'!$E$33,0,10*ROW('Sanitation Data'!E78)))</f>
        <v/>
      </c>
      <c r="CZ84" s="33" t="str">
        <f ca="true">+IF(OFFSET('Sanitation Data'!$F$29,0,10*ROW('Sanitation Data'!F78))="","",OFFSET('Sanitation Data'!$F$29,0,10*ROW('Sanitation Data'!F78)))</f>
        <v/>
      </c>
      <c r="DA84" s="33" t="str">
        <f ca="true">+IF(OFFSET('Sanitation Data'!$F$30,0,10*ROW('Sanitation Data'!F78))="","",OFFSET('Sanitation Data'!$F$30,0,10*ROW('Sanitation Data'!F78)))</f>
        <v/>
      </c>
      <c r="DB84" s="33" t="str">
        <f ca="true">+IF(OFFSET('Sanitation Data'!$F$31,0,10*ROW('Sanitation Data'!F78))="","",OFFSET('Sanitation Data'!$F$31,0,10*ROW('Sanitation Data'!F78)))</f>
        <v/>
      </c>
      <c r="DC84" s="33" t="str">
        <f ca="true">+IF(OFFSET('Sanitation Data'!$F$32,0,10*ROW('Sanitation Data'!F78))="","",OFFSET('Sanitation Data'!$F$32,0,10*ROW('Sanitation Data'!F78)))</f>
        <v/>
      </c>
      <c r="DD84" s="33" t="str">
        <f ca="true">+IF(OFFSET('Sanitation Data'!$F$33,0,10*ROW('Sanitation Data'!F78))="","",OFFSET('Sanitation Data'!$F$33,0,10*ROW('Sanitation Data'!F78)))</f>
        <v/>
      </c>
      <c r="DE84" s="33" t="str">
        <f ca="true">+IF(OFFSET('Sanitation Data'!$G$29,0,10*ROW('Sanitation Data'!G78))="","",OFFSET('Sanitation Data'!$G$29,0,10*ROW('Sanitation Data'!G78)))</f>
        <v/>
      </c>
      <c r="DF84" s="33" t="str">
        <f ca="true">+IF(OFFSET('Sanitation Data'!$G$30,0,10*ROW('Sanitation Data'!G78))="","",OFFSET('Sanitation Data'!$G$30,0,10*ROW('Sanitation Data'!G78)))</f>
        <v/>
      </c>
      <c r="DG84" s="33" t="str">
        <f ca="true">+IF(OFFSET('Sanitation Data'!$G$31,0,10*ROW('Sanitation Data'!G78))="","",OFFSET('Sanitation Data'!$G$31,0,10*ROW('Sanitation Data'!G78)))</f>
        <v/>
      </c>
      <c r="DH84" s="33" t="str">
        <f ca="true">+IF(OFFSET('Sanitation Data'!$G$32,0,10*ROW('Sanitation Data'!G78))="","",OFFSET('Sanitation Data'!$G$32,0,10*ROW('Sanitation Data'!G78)))</f>
        <v/>
      </c>
      <c r="DI84" s="33" t="str">
        <f ca="true">+IF(OFFSET('Sanitation Data'!$G$33,0,10*ROW('Sanitation Data'!G78))="","",OFFSET('Sanitation Data'!$G$33,0,10*ROW('Sanitation Data'!G78)))</f>
        <v/>
      </c>
      <c r="DJ84" s="33" t="str">
        <f ca="true">+IF(OFFSET('Sanitation Data'!$H$29,0,10*ROW('Sanitation Data'!H78))="","",OFFSET('Sanitation Data'!$H$29,0,10*ROW('Sanitation Data'!H78)))</f>
        <v/>
      </c>
      <c r="DK84" s="33" t="str">
        <f ca="true">+IF(OFFSET('Sanitation Data'!$H$30,0,10*ROW('Sanitation Data'!H78))="","",OFFSET('Sanitation Data'!$H$30,0,10*ROW('Sanitation Data'!H78)))</f>
        <v/>
      </c>
      <c r="DL84" s="33" t="str">
        <f ca="true">+IF(OFFSET('Sanitation Data'!$H$31,0,10*ROW('Sanitation Data'!H78))="","",OFFSET('Sanitation Data'!$H$31,0,10*ROW('Sanitation Data'!H78)))</f>
        <v/>
      </c>
      <c r="DM84" s="33" t="str">
        <f ca="true">+IF(OFFSET('Sanitation Data'!$H$32,0,10*ROW('Sanitation Data'!H78))="","",OFFSET('Sanitation Data'!$H$32,0,10*ROW('Sanitation Data'!H78)))</f>
        <v/>
      </c>
      <c r="DN84" s="33" t="str">
        <f ca="true">+IF(OFFSET('Sanitation Data'!$H$33,0,10*ROW('Sanitation Data'!H78))="","",OFFSET('Sanitation Data'!$H$33,0,10*ROW('Sanitation Data'!H78)))</f>
        <v/>
      </c>
      <c r="DO84" s="33" t="str">
        <f ca="true">+IF(OFFSET('Hygiene Data'!$C$12,0,10*ROW('Hygiene Data'!C78))="","",OFFSET('Hygiene Data'!$C$12,0,10*ROW('Hygiene Data'!C78)))</f>
        <v/>
      </c>
      <c r="DP84" s="33" t="str">
        <f ca="true">+IF(OFFSET('Hygiene Data'!$C$13,0,10*ROW('Hygiene Data'!C78))="","",OFFSET('Hygiene Data'!$C$13,0,10*ROW('Hygiene Data'!C78)))</f>
        <v/>
      </c>
      <c r="DQ84" s="33" t="str">
        <f ca="true">+IF(OFFSET('Hygiene Data'!$C$14,0,10*ROW('Hygiene Data'!C78))="","",OFFSET('Hygiene Data'!$C$14,0,10*ROW('Hygiene Data'!C78)))</f>
        <v/>
      </c>
      <c r="DR84" s="33" t="str">
        <f ca="true">+IF(OFFSET('Hygiene Data'!$D$12,0,10*ROW('Hygiene Data'!D78))="","",OFFSET('Hygiene Data'!$D$12,0,10*ROW('Hygiene Data'!D78)))</f>
        <v/>
      </c>
      <c r="DS84" s="33" t="str">
        <f ca="true">+IF(OFFSET('Hygiene Data'!$D$13,0,10*ROW('Hygiene Data'!D78))="","",OFFSET('Hygiene Data'!$D$13,0,10*ROW('Hygiene Data'!D78)))</f>
        <v/>
      </c>
      <c r="DT84" s="33" t="str">
        <f ca="true">+IF(OFFSET('Hygiene Data'!$D$14,0,10*ROW('Hygiene Data'!D78))="","",OFFSET('Hygiene Data'!$D$14,0,10*ROW('Hygiene Data'!D78)))</f>
        <v/>
      </c>
      <c r="DU84" s="33" t="str">
        <f ca="true">+IF(OFFSET('Hygiene Data'!$E$12,0,10*ROW('Hygiene Data'!E78))="","",OFFSET('Hygiene Data'!$E$12,0,10*ROW('Hygiene Data'!E78)))</f>
        <v/>
      </c>
      <c r="DV84" s="33" t="str">
        <f ca="true">+IF(OFFSET('Hygiene Data'!$E$13,0,10*ROW('Hygiene Data'!E78))="","",OFFSET('Hygiene Data'!$E$13,0,10*ROW('Hygiene Data'!E78)))</f>
        <v/>
      </c>
      <c r="DW84" s="33" t="str">
        <f ca="true">+IF(OFFSET('Hygiene Data'!$E$14,0,10*ROW('Hygiene Data'!E78))="","",OFFSET('Hygiene Data'!$E$14,0,10*ROW('Hygiene Data'!E78)))</f>
        <v/>
      </c>
      <c r="DX84" s="33" t="str">
        <f ca="true">+IF(OFFSET('Hygiene Data'!$F$12,0,10*ROW('Hygiene Data'!F78))="","",OFFSET('Hygiene Data'!$F$12,0,10*ROW('Hygiene Data'!F78)))</f>
        <v/>
      </c>
      <c r="DY84" s="33" t="str">
        <f ca="true">+IF(OFFSET('Hygiene Data'!$F$13,0,10*ROW('Hygiene Data'!F78))="","",OFFSET('Hygiene Data'!$F$13,0,10*ROW('Hygiene Data'!F78)))</f>
        <v/>
      </c>
      <c r="DZ84" s="33" t="str">
        <f ca="true">+IF(OFFSET('Hygiene Data'!$F$14,0,10*ROW('Hygiene Data'!F78))="","",OFFSET('Hygiene Data'!$F$14,0,10*ROW('Hygiene Data'!F78)))</f>
        <v/>
      </c>
      <c r="EA84" s="33" t="str">
        <f ca="true">+IF(OFFSET('Hygiene Data'!$G$12,0,10*ROW('Hygiene Data'!G78))="","",OFFSET('Hygiene Data'!$G$12,0,10*ROW('Hygiene Data'!G78)))</f>
        <v/>
      </c>
      <c r="EB84" s="33" t="str">
        <f ca="true">+IF(OFFSET('Hygiene Data'!$G$13,0,10*ROW('Hygiene Data'!G78))="","",OFFSET('Hygiene Data'!$G$13,0,10*ROW('Hygiene Data'!G78)))</f>
        <v/>
      </c>
      <c r="EC84" s="33" t="str">
        <f ca="true">+IF(OFFSET('Hygiene Data'!$G$14,0,10*ROW('Hygiene Data'!G78))="","",OFFSET('Hygiene Data'!$G$14,0,10*ROW('Hygiene Data'!G78)))</f>
        <v/>
      </c>
      <c r="ED84" s="33" t="str">
        <f ca="true">+IF(OFFSET('Hygiene Data'!$H$12,0,10*ROW('Hygiene Data'!H78))="","",OFFSET('Hygiene Data'!$H$12,0,10*ROW('Hygiene Data'!H78)))</f>
        <v/>
      </c>
      <c r="EE84" s="33" t="str">
        <f ca="true">+IF(OFFSET('Hygiene Data'!$H$13,0,10*ROW('Hygiene Data'!H78))="","",OFFSET('Hygiene Data'!$H$13,0,10*ROW('Hygiene Data'!H78)))</f>
        <v/>
      </c>
      <c r="EF84" s="33" t="str">
        <f ca="true">+IF(OFFSET('Hygiene Data'!$H$14,0,10*ROW('Hygiene Data'!H78))="","",OFFSET('Hygiene Data'!$H$14,0,10*ROW('Hygiene Data'!H78)))</f>
        <v/>
      </c>
    </row>
    <row r="85" x14ac:dyDescent="0.2">
      <c r="A85" s="56" t="str">
        <f ca="true">+IF(OFFSET('Water Data'!$B$1,0,10*ROW('Water Data'!B82))="","",OFFSET('Water Data'!$B$1,0,10*ROW('Water Data'!B82)))</f>
        <v/>
      </c>
      <c r="B85" s="56" t="str">
        <f ca="true">+IF(OFFSET('Water Data'!$A$3,0,10*ROW('Water Data'!A82))="","",OFFSET('Water Data'!$A$3,0,10*ROW('Water Data'!A82)))</f>
        <v/>
      </c>
      <c r="C85" s="56" t="str">
        <f ca="true">+IF(OFFSET('Water Data'!$C$3,0,10*ROW('Water Data'!C82))="","",OFFSET('Water Data'!$C$3,0,10*ROW('Water Data'!C82)))</f>
        <v/>
      </c>
      <c r="D85" s="244"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4"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4"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4"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4"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4"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4"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4"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4"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4"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4"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4"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4"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4"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4"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4"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4"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4"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5"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5"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5"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5"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5"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5"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5"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5"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5"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5"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5"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5"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5"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5"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5"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5"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5"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5"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5"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5"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5"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5"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5"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5"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5"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5"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5"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5"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5"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5"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6"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6"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6"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6"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6"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6"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6"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6"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6"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6"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6"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6"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6"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6"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6"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6"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6"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6"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3" t="str">
        <f ca="true">+IF(OFFSET('Water Data'!$C$28,0,10*ROW('Water Data'!C79))="","",OFFSET('Water Data'!$C$28,0,10*ROW('Water Data'!C79)))</f>
        <v/>
      </c>
      <c r="BT85" s="33" t="str">
        <f ca="true">+IF(OFFSET('Water Data'!$C$29,0,10*ROW('Water Data'!C79))="","",OFFSET('Water Data'!$C$29,0,10*ROW('Water Data'!C79)))</f>
        <v/>
      </c>
      <c r="BU85" s="33" t="str">
        <f ca="true">+IF(OFFSET('Water Data'!$C$30,0,10*ROW('Water Data'!C79))="","",OFFSET('Water Data'!$C$30,0,10*ROW('Water Data'!C79)))</f>
        <v/>
      </c>
      <c r="BV85" s="33" t="str">
        <f ca="true">+IF(OFFSET('Water Data'!$D$28,0,10*ROW('Water Data'!D79))="","",OFFSET('Water Data'!$D$28,0,10*ROW('Water Data'!D79)))</f>
        <v/>
      </c>
      <c r="BW85" s="33" t="str">
        <f ca="true">+IF(OFFSET('Water Data'!$D$29,0,10*ROW('Water Data'!D79))="","",OFFSET('Water Data'!$D$29,0,10*ROW('Water Data'!D79)))</f>
        <v/>
      </c>
      <c r="BX85" s="33" t="str">
        <f ca="true">+IF(OFFSET('Water Data'!$D$30,0,10*ROW('Water Data'!D79))="","",OFFSET('Water Data'!$D$30,0,10*ROW('Water Data'!D79)))</f>
        <v/>
      </c>
      <c r="BY85" s="33" t="str">
        <f ca="true">+IF(OFFSET('Water Data'!$E$28,0,10*ROW('Water Data'!E79))="","",OFFSET('Water Data'!$E$28,0,10*ROW('Water Data'!E79)))</f>
        <v/>
      </c>
      <c r="BZ85" s="33" t="str">
        <f ca="true">+IF(OFFSET('Water Data'!$E$29,0,10*ROW('Water Data'!E79))="","",OFFSET('Water Data'!$E$29,0,10*ROW('Water Data'!E79)))</f>
        <v/>
      </c>
      <c r="CA85" s="33" t="str">
        <f ca="true">+IF(OFFSET('Water Data'!$E$30,0,10*ROW('Water Data'!E79))="","",OFFSET('Water Data'!$E$30,0,10*ROW('Water Data'!E79)))</f>
        <v/>
      </c>
      <c r="CB85" s="33" t="str">
        <f ca="true">+IF(OFFSET('Water Data'!$F$28,0,10*ROW('Water Data'!F79))="","",OFFSET('Water Data'!$F$28,0,10*ROW('Water Data'!F79)))</f>
        <v/>
      </c>
      <c r="CC85" s="33" t="str">
        <f ca="true">+IF(OFFSET('Water Data'!$F$29,0,10*ROW('Water Data'!F79))="","",OFFSET('Water Data'!$F$29,0,10*ROW('Water Data'!F79)))</f>
        <v/>
      </c>
      <c r="CD85" s="33" t="str">
        <f ca="true">+IF(OFFSET('Water Data'!$F$30,0,10*ROW('Water Data'!F79))="","",OFFSET('Water Data'!$F$30,0,10*ROW('Water Data'!F79)))</f>
        <v/>
      </c>
      <c r="CE85" s="33" t="str">
        <f ca="true">+IF(OFFSET('Water Data'!$G$28,0,10*ROW('Water Data'!G79))="","",OFFSET('Water Data'!$G$28,0,10*ROW('Water Data'!G79)))</f>
        <v/>
      </c>
      <c r="CF85" s="33" t="str">
        <f ca="true">+IF(OFFSET('Water Data'!$G$29,0,10*ROW('Water Data'!G79))="","",OFFSET('Water Data'!$G$29,0,10*ROW('Water Data'!G79)))</f>
        <v/>
      </c>
      <c r="CG85" s="33" t="str">
        <f ca="true">+IF(OFFSET('Water Data'!$G$30,0,10*ROW('Water Data'!G79))="","",OFFSET('Water Data'!$G$30,0,10*ROW('Water Data'!G79)))</f>
        <v/>
      </c>
      <c r="CH85" s="33" t="str">
        <f ca="true">+IF(OFFSET('Water Data'!$H$28,0,10*ROW('Water Data'!H79))="","",OFFSET('Water Data'!$H$28,0,10*ROW('Water Data'!H79)))</f>
        <v/>
      </c>
      <c r="CI85" s="33" t="str">
        <f ca="true">+IF(OFFSET('Water Data'!$H$29,0,10*ROW('Water Data'!H79))="","",OFFSET('Water Data'!$H$29,0,10*ROW('Water Data'!H79)))</f>
        <v/>
      </c>
      <c r="CJ85" s="33" t="str">
        <f ca="true">+IF(OFFSET('Water Data'!$H$30,0,10*ROW('Water Data'!H79))="","",OFFSET('Water Data'!$H$30,0,10*ROW('Water Data'!H79)))</f>
        <v/>
      </c>
      <c r="CK85" s="33" t="str">
        <f ca="true">+IF(OFFSET('Sanitation Data'!$C$29,0,10*ROW('Sanitation Data'!C79))="","",OFFSET('Sanitation Data'!$C$29,0,10*ROW('Sanitation Data'!C79)))</f>
        <v/>
      </c>
      <c r="CL85" s="33" t="str">
        <f ca="true">+IF(OFFSET('Sanitation Data'!$C$30,0,10*ROW('Sanitation Data'!C79))="","",OFFSET('Sanitation Data'!$C$30,0,10*ROW('Sanitation Data'!C79)))</f>
        <v/>
      </c>
      <c r="CM85" s="33" t="str">
        <f ca="true">+IF(OFFSET('Sanitation Data'!$C$31,0,10*ROW('Sanitation Data'!C79))="","",OFFSET('Sanitation Data'!$C$31,0,10*ROW('Sanitation Data'!C79)))</f>
        <v/>
      </c>
      <c r="CN85" s="33" t="str">
        <f ca="true">+IF(OFFSET('Sanitation Data'!$C$32,0,10*ROW('Sanitation Data'!C79))="","",OFFSET('Sanitation Data'!$C$32,0,10*ROW('Sanitation Data'!C79)))</f>
        <v/>
      </c>
      <c r="CO85" s="33" t="str">
        <f ca="true">+IF(OFFSET('Sanitation Data'!$C$33,0,10*ROW('Sanitation Data'!C79))="","",OFFSET('Sanitation Data'!$C$33,0,10*ROW('Sanitation Data'!C79)))</f>
        <v/>
      </c>
      <c r="CP85" s="33" t="str">
        <f ca="true">+IF(OFFSET('Sanitation Data'!$D$29,0,10*ROW('Sanitation Data'!D79))="","",OFFSET('Sanitation Data'!$D$29,0,10*ROW('Sanitation Data'!D79)))</f>
        <v/>
      </c>
      <c r="CQ85" s="33" t="str">
        <f ca="true">+IF(OFFSET('Sanitation Data'!$D$30,0,10*ROW('Sanitation Data'!D79))="","",OFFSET('Sanitation Data'!$D$30,0,10*ROW('Sanitation Data'!D79)))</f>
        <v/>
      </c>
      <c r="CR85" s="33" t="str">
        <f ca="true">+IF(OFFSET('Sanitation Data'!$D$31,0,10*ROW('Sanitation Data'!D79))="","",OFFSET('Sanitation Data'!$D$31,0,10*ROW('Sanitation Data'!D79)))</f>
        <v/>
      </c>
      <c r="CS85" s="33" t="str">
        <f ca="true">+IF(OFFSET('Sanitation Data'!$D$32,0,10*ROW('Sanitation Data'!D79))="","",OFFSET('Sanitation Data'!$D$32,0,10*ROW('Sanitation Data'!D79)))</f>
        <v/>
      </c>
      <c r="CT85" s="33" t="str">
        <f ca="true">+IF(OFFSET('Sanitation Data'!$D$33,0,10*ROW('Sanitation Data'!D79))="","",OFFSET('Sanitation Data'!$D$33,0,10*ROW('Sanitation Data'!D79)))</f>
        <v/>
      </c>
      <c r="CU85" s="33" t="str">
        <f ca="true">+IF(OFFSET('Sanitation Data'!$E$29,0,10*ROW('Sanitation Data'!E79))="","",OFFSET('Sanitation Data'!$E$29,0,10*ROW('Sanitation Data'!E79)))</f>
        <v/>
      </c>
      <c r="CV85" s="33" t="str">
        <f ca="true">+IF(OFFSET('Sanitation Data'!$E$30,0,10*ROW('Sanitation Data'!E79))="","",OFFSET('Sanitation Data'!$E$30,0,10*ROW('Sanitation Data'!E79)))</f>
        <v/>
      </c>
      <c r="CW85" s="33" t="str">
        <f ca="true">+IF(OFFSET('Sanitation Data'!$E$31,0,10*ROW('Sanitation Data'!E79))="","",OFFSET('Sanitation Data'!$E$31,0,10*ROW('Sanitation Data'!E79)))</f>
        <v/>
      </c>
      <c r="CX85" s="33" t="str">
        <f ca="true">+IF(OFFSET('Sanitation Data'!$E$32,0,10*ROW('Sanitation Data'!E79))="","",OFFSET('Sanitation Data'!$E$32,0,10*ROW('Sanitation Data'!E79)))</f>
        <v/>
      </c>
      <c r="CY85" s="33" t="str">
        <f ca="true">+IF(OFFSET('Sanitation Data'!$E$33,0,10*ROW('Sanitation Data'!E79))="","",OFFSET('Sanitation Data'!$E$33,0,10*ROW('Sanitation Data'!E79)))</f>
        <v/>
      </c>
      <c r="CZ85" s="33" t="str">
        <f ca="true">+IF(OFFSET('Sanitation Data'!$F$29,0,10*ROW('Sanitation Data'!F79))="","",OFFSET('Sanitation Data'!$F$29,0,10*ROW('Sanitation Data'!F79)))</f>
        <v/>
      </c>
      <c r="DA85" s="33" t="str">
        <f ca="true">+IF(OFFSET('Sanitation Data'!$F$30,0,10*ROW('Sanitation Data'!F79))="","",OFFSET('Sanitation Data'!$F$30,0,10*ROW('Sanitation Data'!F79)))</f>
        <v/>
      </c>
      <c r="DB85" s="33" t="str">
        <f ca="true">+IF(OFFSET('Sanitation Data'!$F$31,0,10*ROW('Sanitation Data'!F79))="","",OFFSET('Sanitation Data'!$F$31,0,10*ROW('Sanitation Data'!F79)))</f>
        <v/>
      </c>
      <c r="DC85" s="33" t="str">
        <f ca="true">+IF(OFFSET('Sanitation Data'!$F$32,0,10*ROW('Sanitation Data'!F79))="","",OFFSET('Sanitation Data'!$F$32,0,10*ROW('Sanitation Data'!F79)))</f>
        <v/>
      </c>
      <c r="DD85" s="33" t="str">
        <f ca="true">+IF(OFFSET('Sanitation Data'!$F$33,0,10*ROW('Sanitation Data'!F79))="","",OFFSET('Sanitation Data'!$F$33,0,10*ROW('Sanitation Data'!F79)))</f>
        <v/>
      </c>
      <c r="DE85" s="33" t="str">
        <f ca="true">+IF(OFFSET('Sanitation Data'!$G$29,0,10*ROW('Sanitation Data'!G79))="","",OFFSET('Sanitation Data'!$G$29,0,10*ROW('Sanitation Data'!G79)))</f>
        <v/>
      </c>
      <c r="DF85" s="33" t="str">
        <f ca="true">+IF(OFFSET('Sanitation Data'!$G$30,0,10*ROW('Sanitation Data'!G79))="","",OFFSET('Sanitation Data'!$G$30,0,10*ROW('Sanitation Data'!G79)))</f>
        <v/>
      </c>
      <c r="DG85" s="33" t="str">
        <f ca="true">+IF(OFFSET('Sanitation Data'!$G$31,0,10*ROW('Sanitation Data'!G79))="","",OFFSET('Sanitation Data'!$G$31,0,10*ROW('Sanitation Data'!G79)))</f>
        <v/>
      </c>
      <c r="DH85" s="33" t="str">
        <f ca="true">+IF(OFFSET('Sanitation Data'!$G$32,0,10*ROW('Sanitation Data'!G79))="","",OFFSET('Sanitation Data'!$G$32,0,10*ROW('Sanitation Data'!G79)))</f>
        <v/>
      </c>
      <c r="DI85" s="33" t="str">
        <f ca="true">+IF(OFFSET('Sanitation Data'!$G$33,0,10*ROW('Sanitation Data'!G79))="","",OFFSET('Sanitation Data'!$G$33,0,10*ROW('Sanitation Data'!G79)))</f>
        <v/>
      </c>
      <c r="DJ85" s="33" t="str">
        <f ca="true">+IF(OFFSET('Sanitation Data'!$H$29,0,10*ROW('Sanitation Data'!H79))="","",OFFSET('Sanitation Data'!$H$29,0,10*ROW('Sanitation Data'!H79)))</f>
        <v/>
      </c>
      <c r="DK85" s="33" t="str">
        <f ca="true">+IF(OFFSET('Sanitation Data'!$H$30,0,10*ROW('Sanitation Data'!H79))="","",OFFSET('Sanitation Data'!$H$30,0,10*ROW('Sanitation Data'!H79)))</f>
        <v/>
      </c>
      <c r="DL85" s="33" t="str">
        <f ca="true">+IF(OFFSET('Sanitation Data'!$H$31,0,10*ROW('Sanitation Data'!H79))="","",OFFSET('Sanitation Data'!$H$31,0,10*ROW('Sanitation Data'!H79)))</f>
        <v/>
      </c>
      <c r="DM85" s="33" t="str">
        <f ca="true">+IF(OFFSET('Sanitation Data'!$H$32,0,10*ROW('Sanitation Data'!H79))="","",OFFSET('Sanitation Data'!$H$32,0,10*ROW('Sanitation Data'!H79)))</f>
        <v/>
      </c>
      <c r="DN85" s="33" t="str">
        <f ca="true">+IF(OFFSET('Sanitation Data'!$H$33,0,10*ROW('Sanitation Data'!H79))="","",OFFSET('Sanitation Data'!$H$33,0,10*ROW('Sanitation Data'!H79)))</f>
        <v/>
      </c>
      <c r="DO85" s="33" t="str">
        <f ca="true">+IF(OFFSET('Hygiene Data'!$C$12,0,10*ROW('Hygiene Data'!C79))="","",OFFSET('Hygiene Data'!$C$12,0,10*ROW('Hygiene Data'!C79)))</f>
        <v/>
      </c>
      <c r="DP85" s="33" t="str">
        <f ca="true">+IF(OFFSET('Hygiene Data'!$C$13,0,10*ROW('Hygiene Data'!C79))="","",OFFSET('Hygiene Data'!$C$13,0,10*ROW('Hygiene Data'!C79)))</f>
        <v/>
      </c>
      <c r="DQ85" s="33" t="str">
        <f ca="true">+IF(OFFSET('Hygiene Data'!$C$14,0,10*ROW('Hygiene Data'!C79))="","",OFFSET('Hygiene Data'!$C$14,0,10*ROW('Hygiene Data'!C79)))</f>
        <v/>
      </c>
      <c r="DR85" s="33" t="str">
        <f ca="true">+IF(OFFSET('Hygiene Data'!$D$12,0,10*ROW('Hygiene Data'!D79))="","",OFFSET('Hygiene Data'!$D$12,0,10*ROW('Hygiene Data'!D79)))</f>
        <v/>
      </c>
      <c r="DS85" s="33" t="str">
        <f ca="true">+IF(OFFSET('Hygiene Data'!$D$13,0,10*ROW('Hygiene Data'!D79))="","",OFFSET('Hygiene Data'!$D$13,0,10*ROW('Hygiene Data'!D79)))</f>
        <v/>
      </c>
      <c r="DT85" s="33" t="str">
        <f ca="true">+IF(OFFSET('Hygiene Data'!$D$14,0,10*ROW('Hygiene Data'!D79))="","",OFFSET('Hygiene Data'!$D$14,0,10*ROW('Hygiene Data'!D79)))</f>
        <v/>
      </c>
      <c r="DU85" s="33" t="str">
        <f ca="true">+IF(OFFSET('Hygiene Data'!$E$12,0,10*ROW('Hygiene Data'!E79))="","",OFFSET('Hygiene Data'!$E$12,0,10*ROW('Hygiene Data'!E79)))</f>
        <v/>
      </c>
      <c r="DV85" s="33" t="str">
        <f ca="true">+IF(OFFSET('Hygiene Data'!$E$13,0,10*ROW('Hygiene Data'!E79))="","",OFFSET('Hygiene Data'!$E$13,0,10*ROW('Hygiene Data'!E79)))</f>
        <v/>
      </c>
      <c r="DW85" s="33" t="str">
        <f ca="true">+IF(OFFSET('Hygiene Data'!$E$14,0,10*ROW('Hygiene Data'!E79))="","",OFFSET('Hygiene Data'!$E$14,0,10*ROW('Hygiene Data'!E79)))</f>
        <v/>
      </c>
      <c r="DX85" s="33" t="str">
        <f ca="true">+IF(OFFSET('Hygiene Data'!$F$12,0,10*ROW('Hygiene Data'!F79))="","",OFFSET('Hygiene Data'!$F$12,0,10*ROW('Hygiene Data'!F79)))</f>
        <v/>
      </c>
      <c r="DY85" s="33" t="str">
        <f ca="true">+IF(OFFSET('Hygiene Data'!$F$13,0,10*ROW('Hygiene Data'!F79))="","",OFFSET('Hygiene Data'!$F$13,0,10*ROW('Hygiene Data'!F79)))</f>
        <v/>
      </c>
      <c r="DZ85" s="33" t="str">
        <f ca="true">+IF(OFFSET('Hygiene Data'!$F$14,0,10*ROW('Hygiene Data'!F79))="","",OFFSET('Hygiene Data'!$F$14,0,10*ROW('Hygiene Data'!F79)))</f>
        <v/>
      </c>
      <c r="EA85" s="33" t="str">
        <f ca="true">+IF(OFFSET('Hygiene Data'!$G$12,0,10*ROW('Hygiene Data'!G79))="","",OFFSET('Hygiene Data'!$G$12,0,10*ROW('Hygiene Data'!G79)))</f>
        <v/>
      </c>
      <c r="EB85" s="33" t="str">
        <f ca="true">+IF(OFFSET('Hygiene Data'!$G$13,0,10*ROW('Hygiene Data'!G79))="","",OFFSET('Hygiene Data'!$G$13,0,10*ROW('Hygiene Data'!G79)))</f>
        <v/>
      </c>
      <c r="EC85" s="33" t="str">
        <f ca="true">+IF(OFFSET('Hygiene Data'!$G$14,0,10*ROW('Hygiene Data'!G79))="","",OFFSET('Hygiene Data'!$G$14,0,10*ROW('Hygiene Data'!G79)))</f>
        <v/>
      </c>
      <c r="ED85" s="33" t="str">
        <f ca="true">+IF(OFFSET('Hygiene Data'!$H$12,0,10*ROW('Hygiene Data'!H79))="","",OFFSET('Hygiene Data'!$H$12,0,10*ROW('Hygiene Data'!H79)))</f>
        <v/>
      </c>
      <c r="EE85" s="33" t="str">
        <f ca="true">+IF(OFFSET('Hygiene Data'!$H$13,0,10*ROW('Hygiene Data'!H79))="","",OFFSET('Hygiene Data'!$H$13,0,10*ROW('Hygiene Data'!H79)))</f>
        <v/>
      </c>
      <c r="EF85" s="33" t="str">
        <f ca="true">+IF(OFFSET('Hygiene Data'!$H$14,0,10*ROW('Hygiene Data'!H79))="","",OFFSET('Hygiene Data'!$H$14,0,10*ROW('Hygiene Data'!H79)))</f>
        <v/>
      </c>
    </row>
    <row r="86" x14ac:dyDescent="0.2">
      <c r="A86" s="56" t="str">
        <f ca="true">+IF(OFFSET('Water Data'!$B$1,0,10*ROW('Water Data'!B83))="","",OFFSET('Water Data'!$B$1,0,10*ROW('Water Data'!B83)))</f>
        <v/>
      </c>
      <c r="B86" s="56" t="str">
        <f ca="true">+IF(OFFSET('Water Data'!$A$3,0,10*ROW('Water Data'!A83))="","",OFFSET('Water Data'!$A$3,0,10*ROW('Water Data'!A83)))</f>
        <v/>
      </c>
      <c r="C86" s="56" t="str">
        <f ca="true">+IF(OFFSET('Water Data'!$C$3,0,10*ROW('Water Data'!C83))="","",OFFSET('Water Data'!$C$3,0,10*ROW('Water Data'!C83)))</f>
        <v/>
      </c>
      <c r="D86" s="244"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4"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4"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4"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4"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4"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4"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4"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4"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4"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4"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4"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4"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4"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4"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4"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4"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4"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5"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5"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5"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5"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5"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5"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5"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5"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5"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5"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5"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5"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5"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5"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5"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5"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5"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5"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5"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5"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5"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5"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5"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5"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5"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5"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5"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5"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5"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5"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6"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6"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6"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6"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6"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6"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6"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6"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6"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6"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6"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6"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6"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6"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6"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6"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6"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6"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3" t="str">
        <f ca="true">+IF(OFFSET('Water Data'!$C$28,0,10*ROW('Water Data'!C80))="","",OFFSET('Water Data'!$C$28,0,10*ROW('Water Data'!C80)))</f>
        <v/>
      </c>
      <c r="BT86" s="33" t="str">
        <f ca="true">+IF(OFFSET('Water Data'!$C$29,0,10*ROW('Water Data'!C80))="","",OFFSET('Water Data'!$C$29,0,10*ROW('Water Data'!C80)))</f>
        <v/>
      </c>
      <c r="BU86" s="33" t="str">
        <f ca="true">+IF(OFFSET('Water Data'!$C$30,0,10*ROW('Water Data'!C80))="","",OFFSET('Water Data'!$C$30,0,10*ROW('Water Data'!C80)))</f>
        <v/>
      </c>
      <c r="BV86" s="33" t="str">
        <f ca="true">+IF(OFFSET('Water Data'!$D$28,0,10*ROW('Water Data'!D80))="","",OFFSET('Water Data'!$D$28,0,10*ROW('Water Data'!D80)))</f>
        <v/>
      </c>
      <c r="BW86" s="33" t="str">
        <f ca="true">+IF(OFFSET('Water Data'!$D$29,0,10*ROW('Water Data'!D80))="","",OFFSET('Water Data'!$D$29,0,10*ROW('Water Data'!D80)))</f>
        <v/>
      </c>
      <c r="BX86" s="33" t="str">
        <f ca="true">+IF(OFFSET('Water Data'!$D$30,0,10*ROW('Water Data'!D80))="","",OFFSET('Water Data'!$D$30,0,10*ROW('Water Data'!D80)))</f>
        <v/>
      </c>
      <c r="BY86" s="33" t="str">
        <f ca="true">+IF(OFFSET('Water Data'!$E$28,0,10*ROW('Water Data'!E80))="","",OFFSET('Water Data'!$E$28,0,10*ROW('Water Data'!E80)))</f>
        <v/>
      </c>
      <c r="BZ86" s="33" t="str">
        <f ca="true">+IF(OFFSET('Water Data'!$E$29,0,10*ROW('Water Data'!E80))="","",OFFSET('Water Data'!$E$29,0,10*ROW('Water Data'!E80)))</f>
        <v/>
      </c>
      <c r="CA86" s="33" t="str">
        <f ca="true">+IF(OFFSET('Water Data'!$E$30,0,10*ROW('Water Data'!E80))="","",OFFSET('Water Data'!$E$30,0,10*ROW('Water Data'!E80)))</f>
        <v/>
      </c>
      <c r="CB86" s="33" t="str">
        <f ca="true">+IF(OFFSET('Water Data'!$F$28,0,10*ROW('Water Data'!F80))="","",OFFSET('Water Data'!$F$28,0,10*ROW('Water Data'!F80)))</f>
        <v/>
      </c>
      <c r="CC86" s="33" t="str">
        <f ca="true">+IF(OFFSET('Water Data'!$F$29,0,10*ROW('Water Data'!F80))="","",OFFSET('Water Data'!$F$29,0,10*ROW('Water Data'!F80)))</f>
        <v/>
      </c>
      <c r="CD86" s="33" t="str">
        <f ca="true">+IF(OFFSET('Water Data'!$F$30,0,10*ROW('Water Data'!F80))="","",OFFSET('Water Data'!$F$30,0,10*ROW('Water Data'!F80)))</f>
        <v/>
      </c>
      <c r="CE86" s="33" t="str">
        <f ca="true">+IF(OFFSET('Water Data'!$G$28,0,10*ROW('Water Data'!G80))="","",OFFSET('Water Data'!$G$28,0,10*ROW('Water Data'!G80)))</f>
        <v/>
      </c>
      <c r="CF86" s="33" t="str">
        <f ca="true">+IF(OFFSET('Water Data'!$G$29,0,10*ROW('Water Data'!G80))="","",OFFSET('Water Data'!$G$29,0,10*ROW('Water Data'!G80)))</f>
        <v/>
      </c>
      <c r="CG86" s="33" t="str">
        <f ca="true">+IF(OFFSET('Water Data'!$G$30,0,10*ROW('Water Data'!G80))="","",OFFSET('Water Data'!$G$30,0,10*ROW('Water Data'!G80)))</f>
        <v/>
      </c>
      <c r="CH86" s="33" t="str">
        <f ca="true">+IF(OFFSET('Water Data'!$H$28,0,10*ROW('Water Data'!H80))="","",OFFSET('Water Data'!$H$28,0,10*ROW('Water Data'!H80)))</f>
        <v/>
      </c>
      <c r="CI86" s="33" t="str">
        <f ca="true">+IF(OFFSET('Water Data'!$H$29,0,10*ROW('Water Data'!H80))="","",OFFSET('Water Data'!$H$29,0,10*ROW('Water Data'!H80)))</f>
        <v/>
      </c>
      <c r="CJ86" s="33" t="str">
        <f ca="true">+IF(OFFSET('Water Data'!$H$30,0,10*ROW('Water Data'!H80))="","",OFFSET('Water Data'!$H$30,0,10*ROW('Water Data'!H80)))</f>
        <v/>
      </c>
      <c r="CK86" s="33" t="str">
        <f ca="true">+IF(OFFSET('Sanitation Data'!$C$29,0,10*ROW('Sanitation Data'!C80))="","",OFFSET('Sanitation Data'!$C$29,0,10*ROW('Sanitation Data'!C80)))</f>
        <v/>
      </c>
      <c r="CL86" s="33" t="str">
        <f ca="true">+IF(OFFSET('Sanitation Data'!$C$30,0,10*ROW('Sanitation Data'!C80))="","",OFFSET('Sanitation Data'!$C$30,0,10*ROW('Sanitation Data'!C80)))</f>
        <v/>
      </c>
      <c r="CM86" s="33" t="str">
        <f ca="true">+IF(OFFSET('Sanitation Data'!$C$31,0,10*ROW('Sanitation Data'!C80))="","",OFFSET('Sanitation Data'!$C$31,0,10*ROW('Sanitation Data'!C80)))</f>
        <v/>
      </c>
      <c r="CN86" s="33" t="str">
        <f ca="true">+IF(OFFSET('Sanitation Data'!$C$32,0,10*ROW('Sanitation Data'!C80))="","",OFFSET('Sanitation Data'!$C$32,0,10*ROW('Sanitation Data'!C80)))</f>
        <v/>
      </c>
      <c r="CO86" s="33" t="str">
        <f ca="true">+IF(OFFSET('Sanitation Data'!$C$33,0,10*ROW('Sanitation Data'!C80))="","",OFFSET('Sanitation Data'!$C$33,0,10*ROW('Sanitation Data'!C80)))</f>
        <v/>
      </c>
      <c r="CP86" s="33" t="str">
        <f ca="true">+IF(OFFSET('Sanitation Data'!$D$29,0,10*ROW('Sanitation Data'!D80))="","",OFFSET('Sanitation Data'!$D$29,0,10*ROW('Sanitation Data'!D80)))</f>
        <v/>
      </c>
      <c r="CQ86" s="33" t="str">
        <f ca="true">+IF(OFFSET('Sanitation Data'!$D$30,0,10*ROW('Sanitation Data'!D80))="","",OFFSET('Sanitation Data'!$D$30,0,10*ROW('Sanitation Data'!D80)))</f>
        <v/>
      </c>
      <c r="CR86" s="33" t="str">
        <f ca="true">+IF(OFFSET('Sanitation Data'!$D$31,0,10*ROW('Sanitation Data'!D80))="","",OFFSET('Sanitation Data'!$D$31,0,10*ROW('Sanitation Data'!D80)))</f>
        <v/>
      </c>
      <c r="CS86" s="33" t="str">
        <f ca="true">+IF(OFFSET('Sanitation Data'!$D$32,0,10*ROW('Sanitation Data'!D80))="","",OFFSET('Sanitation Data'!$D$32,0,10*ROW('Sanitation Data'!D80)))</f>
        <v/>
      </c>
      <c r="CT86" s="33" t="str">
        <f ca="true">+IF(OFFSET('Sanitation Data'!$D$33,0,10*ROW('Sanitation Data'!D80))="","",OFFSET('Sanitation Data'!$D$33,0,10*ROW('Sanitation Data'!D80)))</f>
        <v/>
      </c>
      <c r="CU86" s="33" t="str">
        <f ca="true">+IF(OFFSET('Sanitation Data'!$E$29,0,10*ROW('Sanitation Data'!E80))="","",OFFSET('Sanitation Data'!$E$29,0,10*ROW('Sanitation Data'!E80)))</f>
        <v/>
      </c>
      <c r="CV86" s="33" t="str">
        <f ca="true">+IF(OFFSET('Sanitation Data'!$E$30,0,10*ROW('Sanitation Data'!E80))="","",OFFSET('Sanitation Data'!$E$30,0,10*ROW('Sanitation Data'!E80)))</f>
        <v/>
      </c>
      <c r="CW86" s="33" t="str">
        <f ca="true">+IF(OFFSET('Sanitation Data'!$E$31,0,10*ROW('Sanitation Data'!E80))="","",OFFSET('Sanitation Data'!$E$31,0,10*ROW('Sanitation Data'!E80)))</f>
        <v/>
      </c>
      <c r="CX86" s="33" t="str">
        <f ca="true">+IF(OFFSET('Sanitation Data'!$E$32,0,10*ROW('Sanitation Data'!E80))="","",OFFSET('Sanitation Data'!$E$32,0,10*ROW('Sanitation Data'!E80)))</f>
        <v/>
      </c>
      <c r="CY86" s="33" t="str">
        <f ca="true">+IF(OFFSET('Sanitation Data'!$E$33,0,10*ROW('Sanitation Data'!E80))="","",OFFSET('Sanitation Data'!$E$33,0,10*ROW('Sanitation Data'!E80)))</f>
        <v/>
      </c>
      <c r="CZ86" s="33" t="str">
        <f ca="true">+IF(OFFSET('Sanitation Data'!$F$29,0,10*ROW('Sanitation Data'!F80))="","",OFFSET('Sanitation Data'!$F$29,0,10*ROW('Sanitation Data'!F80)))</f>
        <v/>
      </c>
      <c r="DA86" s="33" t="str">
        <f ca="true">+IF(OFFSET('Sanitation Data'!$F$30,0,10*ROW('Sanitation Data'!F80))="","",OFFSET('Sanitation Data'!$F$30,0,10*ROW('Sanitation Data'!F80)))</f>
        <v/>
      </c>
      <c r="DB86" s="33" t="str">
        <f ca="true">+IF(OFFSET('Sanitation Data'!$F$31,0,10*ROW('Sanitation Data'!F80))="","",OFFSET('Sanitation Data'!$F$31,0,10*ROW('Sanitation Data'!F80)))</f>
        <v/>
      </c>
      <c r="DC86" s="33" t="str">
        <f ca="true">+IF(OFFSET('Sanitation Data'!$F$32,0,10*ROW('Sanitation Data'!F80))="","",OFFSET('Sanitation Data'!$F$32,0,10*ROW('Sanitation Data'!F80)))</f>
        <v/>
      </c>
      <c r="DD86" s="33" t="str">
        <f ca="true">+IF(OFFSET('Sanitation Data'!$F$33,0,10*ROW('Sanitation Data'!F80))="","",OFFSET('Sanitation Data'!$F$33,0,10*ROW('Sanitation Data'!F80)))</f>
        <v/>
      </c>
      <c r="DE86" s="33" t="str">
        <f ca="true">+IF(OFFSET('Sanitation Data'!$G$29,0,10*ROW('Sanitation Data'!G80))="","",OFFSET('Sanitation Data'!$G$29,0,10*ROW('Sanitation Data'!G80)))</f>
        <v/>
      </c>
      <c r="DF86" s="33" t="str">
        <f ca="true">+IF(OFFSET('Sanitation Data'!$G$30,0,10*ROW('Sanitation Data'!G80))="","",OFFSET('Sanitation Data'!$G$30,0,10*ROW('Sanitation Data'!G80)))</f>
        <v/>
      </c>
      <c r="DG86" s="33" t="str">
        <f ca="true">+IF(OFFSET('Sanitation Data'!$G$31,0,10*ROW('Sanitation Data'!G80))="","",OFFSET('Sanitation Data'!$G$31,0,10*ROW('Sanitation Data'!G80)))</f>
        <v/>
      </c>
      <c r="DH86" s="33" t="str">
        <f ca="true">+IF(OFFSET('Sanitation Data'!$G$32,0,10*ROW('Sanitation Data'!G80))="","",OFFSET('Sanitation Data'!$G$32,0,10*ROW('Sanitation Data'!G80)))</f>
        <v/>
      </c>
      <c r="DI86" s="33" t="str">
        <f ca="true">+IF(OFFSET('Sanitation Data'!$G$33,0,10*ROW('Sanitation Data'!G80))="","",OFFSET('Sanitation Data'!$G$33,0,10*ROW('Sanitation Data'!G80)))</f>
        <v/>
      </c>
      <c r="DJ86" s="33" t="str">
        <f ca="true">+IF(OFFSET('Sanitation Data'!$H$29,0,10*ROW('Sanitation Data'!H80))="","",OFFSET('Sanitation Data'!$H$29,0,10*ROW('Sanitation Data'!H80)))</f>
        <v/>
      </c>
      <c r="DK86" s="33" t="str">
        <f ca="true">+IF(OFFSET('Sanitation Data'!$H$30,0,10*ROW('Sanitation Data'!H80))="","",OFFSET('Sanitation Data'!$H$30,0,10*ROW('Sanitation Data'!H80)))</f>
        <v/>
      </c>
      <c r="DL86" s="33" t="str">
        <f ca="true">+IF(OFFSET('Sanitation Data'!$H$31,0,10*ROW('Sanitation Data'!H80))="","",OFFSET('Sanitation Data'!$H$31,0,10*ROW('Sanitation Data'!H80)))</f>
        <v/>
      </c>
      <c r="DM86" s="33" t="str">
        <f ca="true">+IF(OFFSET('Sanitation Data'!$H$32,0,10*ROW('Sanitation Data'!H80))="","",OFFSET('Sanitation Data'!$H$32,0,10*ROW('Sanitation Data'!H80)))</f>
        <v/>
      </c>
      <c r="DN86" s="33" t="str">
        <f ca="true">+IF(OFFSET('Sanitation Data'!$H$33,0,10*ROW('Sanitation Data'!H80))="","",OFFSET('Sanitation Data'!$H$33,0,10*ROW('Sanitation Data'!H80)))</f>
        <v/>
      </c>
      <c r="DO86" s="33" t="str">
        <f ca="true">+IF(OFFSET('Hygiene Data'!$C$12,0,10*ROW('Hygiene Data'!C80))="","",OFFSET('Hygiene Data'!$C$12,0,10*ROW('Hygiene Data'!C80)))</f>
        <v/>
      </c>
      <c r="DP86" s="33" t="str">
        <f ca="true">+IF(OFFSET('Hygiene Data'!$C$13,0,10*ROW('Hygiene Data'!C80))="","",OFFSET('Hygiene Data'!$C$13,0,10*ROW('Hygiene Data'!C80)))</f>
        <v/>
      </c>
      <c r="DQ86" s="33" t="str">
        <f ca="true">+IF(OFFSET('Hygiene Data'!$C$14,0,10*ROW('Hygiene Data'!C80))="","",OFFSET('Hygiene Data'!$C$14,0,10*ROW('Hygiene Data'!C80)))</f>
        <v/>
      </c>
      <c r="DR86" s="33" t="str">
        <f ca="true">+IF(OFFSET('Hygiene Data'!$D$12,0,10*ROW('Hygiene Data'!D80))="","",OFFSET('Hygiene Data'!$D$12,0,10*ROW('Hygiene Data'!D80)))</f>
        <v/>
      </c>
      <c r="DS86" s="33" t="str">
        <f ca="true">+IF(OFFSET('Hygiene Data'!$D$13,0,10*ROW('Hygiene Data'!D80))="","",OFFSET('Hygiene Data'!$D$13,0,10*ROW('Hygiene Data'!D80)))</f>
        <v/>
      </c>
      <c r="DT86" s="33" t="str">
        <f ca="true">+IF(OFFSET('Hygiene Data'!$D$14,0,10*ROW('Hygiene Data'!D80))="","",OFFSET('Hygiene Data'!$D$14,0,10*ROW('Hygiene Data'!D80)))</f>
        <v/>
      </c>
      <c r="DU86" s="33" t="str">
        <f ca="true">+IF(OFFSET('Hygiene Data'!$E$12,0,10*ROW('Hygiene Data'!E80))="","",OFFSET('Hygiene Data'!$E$12,0,10*ROW('Hygiene Data'!E80)))</f>
        <v/>
      </c>
      <c r="DV86" s="33" t="str">
        <f ca="true">+IF(OFFSET('Hygiene Data'!$E$13,0,10*ROW('Hygiene Data'!E80))="","",OFFSET('Hygiene Data'!$E$13,0,10*ROW('Hygiene Data'!E80)))</f>
        <v/>
      </c>
      <c r="DW86" s="33" t="str">
        <f ca="true">+IF(OFFSET('Hygiene Data'!$E$14,0,10*ROW('Hygiene Data'!E80))="","",OFFSET('Hygiene Data'!$E$14,0,10*ROW('Hygiene Data'!E80)))</f>
        <v/>
      </c>
      <c r="DX86" s="33" t="str">
        <f ca="true">+IF(OFFSET('Hygiene Data'!$F$12,0,10*ROW('Hygiene Data'!F80))="","",OFFSET('Hygiene Data'!$F$12,0,10*ROW('Hygiene Data'!F80)))</f>
        <v/>
      </c>
      <c r="DY86" s="33" t="str">
        <f ca="true">+IF(OFFSET('Hygiene Data'!$F$13,0,10*ROW('Hygiene Data'!F80))="","",OFFSET('Hygiene Data'!$F$13,0,10*ROW('Hygiene Data'!F80)))</f>
        <v/>
      </c>
      <c r="DZ86" s="33" t="str">
        <f ca="true">+IF(OFFSET('Hygiene Data'!$F$14,0,10*ROW('Hygiene Data'!F80))="","",OFFSET('Hygiene Data'!$F$14,0,10*ROW('Hygiene Data'!F80)))</f>
        <v/>
      </c>
      <c r="EA86" s="33" t="str">
        <f ca="true">+IF(OFFSET('Hygiene Data'!$G$12,0,10*ROW('Hygiene Data'!G80))="","",OFFSET('Hygiene Data'!$G$12,0,10*ROW('Hygiene Data'!G80)))</f>
        <v/>
      </c>
      <c r="EB86" s="33" t="str">
        <f ca="true">+IF(OFFSET('Hygiene Data'!$G$13,0,10*ROW('Hygiene Data'!G80))="","",OFFSET('Hygiene Data'!$G$13,0,10*ROW('Hygiene Data'!G80)))</f>
        <v/>
      </c>
      <c r="EC86" s="33" t="str">
        <f ca="true">+IF(OFFSET('Hygiene Data'!$G$14,0,10*ROW('Hygiene Data'!G80))="","",OFFSET('Hygiene Data'!$G$14,0,10*ROW('Hygiene Data'!G80)))</f>
        <v/>
      </c>
      <c r="ED86" s="33" t="str">
        <f ca="true">+IF(OFFSET('Hygiene Data'!$H$12,0,10*ROW('Hygiene Data'!H80))="","",OFFSET('Hygiene Data'!$H$12,0,10*ROW('Hygiene Data'!H80)))</f>
        <v/>
      </c>
      <c r="EE86" s="33" t="str">
        <f ca="true">+IF(OFFSET('Hygiene Data'!$H$13,0,10*ROW('Hygiene Data'!H80))="","",OFFSET('Hygiene Data'!$H$13,0,10*ROW('Hygiene Data'!H80)))</f>
        <v/>
      </c>
      <c r="EF86" s="33" t="str">
        <f ca="true">+IF(OFFSET('Hygiene Data'!$H$14,0,10*ROW('Hygiene Data'!H80))="","",OFFSET('Hygiene Data'!$H$14,0,10*ROW('Hygiene Data'!H80)))</f>
        <v/>
      </c>
    </row>
    <row r="87" x14ac:dyDescent="0.2">
      <c r="A87" s="56" t="str">
        <f ca="true">+IF(OFFSET('Water Data'!$B$1,0,10*ROW('Water Data'!B84))="","",OFFSET('Water Data'!$B$1,0,10*ROW('Water Data'!B84)))</f>
        <v/>
      </c>
      <c r="B87" s="56" t="str">
        <f ca="true">+IF(OFFSET('Water Data'!$A$3,0,10*ROW('Water Data'!A84))="","",OFFSET('Water Data'!$A$3,0,10*ROW('Water Data'!A84)))</f>
        <v/>
      </c>
      <c r="C87" s="56" t="str">
        <f ca="true">+IF(OFFSET('Water Data'!$C$3,0,10*ROW('Water Data'!C84))="","",OFFSET('Water Data'!$C$3,0,10*ROW('Water Data'!C84)))</f>
        <v/>
      </c>
      <c r="D87" s="244"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4"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4"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4"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4"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4"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4"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4"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4"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4"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4"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4"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4"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4"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4"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4"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4"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4"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5"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5"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5"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5"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5"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5"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5"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5"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5"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5"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5"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5"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5"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5"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5"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5"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5"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5"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5"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5"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5"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5"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5"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5"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5"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5"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5"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5"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5"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5"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6"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6"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6"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6"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6"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6"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6"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6"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6"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6"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6"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6"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6"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6"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6"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6"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6"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6"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3" t="str">
        <f ca="true">+IF(OFFSET('Water Data'!$C$28,0,10*ROW('Water Data'!C81))="","",OFFSET('Water Data'!$C$28,0,10*ROW('Water Data'!C81)))</f>
        <v/>
      </c>
      <c r="BT87" s="33" t="str">
        <f ca="true">+IF(OFFSET('Water Data'!$C$29,0,10*ROW('Water Data'!C81))="","",OFFSET('Water Data'!$C$29,0,10*ROW('Water Data'!C81)))</f>
        <v/>
      </c>
      <c r="BU87" s="33" t="str">
        <f ca="true">+IF(OFFSET('Water Data'!$C$30,0,10*ROW('Water Data'!C81))="","",OFFSET('Water Data'!$C$30,0,10*ROW('Water Data'!C81)))</f>
        <v/>
      </c>
      <c r="BV87" s="33" t="str">
        <f ca="true">+IF(OFFSET('Water Data'!$D$28,0,10*ROW('Water Data'!D81))="","",OFFSET('Water Data'!$D$28,0,10*ROW('Water Data'!D81)))</f>
        <v/>
      </c>
      <c r="BW87" s="33" t="str">
        <f ca="true">+IF(OFFSET('Water Data'!$D$29,0,10*ROW('Water Data'!D81))="","",OFFSET('Water Data'!$D$29,0,10*ROW('Water Data'!D81)))</f>
        <v/>
      </c>
      <c r="BX87" s="33" t="str">
        <f ca="true">+IF(OFFSET('Water Data'!$D$30,0,10*ROW('Water Data'!D81))="","",OFFSET('Water Data'!$D$30,0,10*ROW('Water Data'!D81)))</f>
        <v/>
      </c>
      <c r="BY87" s="33" t="str">
        <f ca="true">+IF(OFFSET('Water Data'!$E$28,0,10*ROW('Water Data'!E81))="","",OFFSET('Water Data'!$E$28,0,10*ROW('Water Data'!E81)))</f>
        <v/>
      </c>
      <c r="BZ87" s="33" t="str">
        <f ca="true">+IF(OFFSET('Water Data'!$E$29,0,10*ROW('Water Data'!E81))="","",OFFSET('Water Data'!$E$29,0,10*ROW('Water Data'!E81)))</f>
        <v/>
      </c>
      <c r="CA87" s="33" t="str">
        <f ca="true">+IF(OFFSET('Water Data'!$E$30,0,10*ROW('Water Data'!E81))="","",OFFSET('Water Data'!$E$30,0,10*ROW('Water Data'!E81)))</f>
        <v/>
      </c>
      <c r="CB87" s="33" t="str">
        <f ca="true">+IF(OFFSET('Water Data'!$F$28,0,10*ROW('Water Data'!F81))="","",OFFSET('Water Data'!$F$28,0,10*ROW('Water Data'!F81)))</f>
        <v/>
      </c>
      <c r="CC87" s="33" t="str">
        <f ca="true">+IF(OFFSET('Water Data'!$F$29,0,10*ROW('Water Data'!F81))="","",OFFSET('Water Data'!$F$29,0,10*ROW('Water Data'!F81)))</f>
        <v/>
      </c>
      <c r="CD87" s="33" t="str">
        <f ca="true">+IF(OFFSET('Water Data'!$F$30,0,10*ROW('Water Data'!F81))="","",OFFSET('Water Data'!$F$30,0,10*ROW('Water Data'!F81)))</f>
        <v/>
      </c>
      <c r="CE87" s="33" t="str">
        <f ca="true">+IF(OFFSET('Water Data'!$G$28,0,10*ROW('Water Data'!G81))="","",OFFSET('Water Data'!$G$28,0,10*ROW('Water Data'!G81)))</f>
        <v/>
      </c>
      <c r="CF87" s="33" t="str">
        <f ca="true">+IF(OFFSET('Water Data'!$G$29,0,10*ROW('Water Data'!G81))="","",OFFSET('Water Data'!$G$29,0,10*ROW('Water Data'!G81)))</f>
        <v/>
      </c>
      <c r="CG87" s="33" t="str">
        <f ca="true">+IF(OFFSET('Water Data'!$G$30,0,10*ROW('Water Data'!G81))="","",OFFSET('Water Data'!$G$30,0,10*ROW('Water Data'!G81)))</f>
        <v/>
      </c>
      <c r="CH87" s="33" t="str">
        <f ca="true">+IF(OFFSET('Water Data'!$H$28,0,10*ROW('Water Data'!H81))="","",OFFSET('Water Data'!$H$28,0,10*ROW('Water Data'!H81)))</f>
        <v/>
      </c>
      <c r="CI87" s="33" t="str">
        <f ca="true">+IF(OFFSET('Water Data'!$H$29,0,10*ROW('Water Data'!H81))="","",OFFSET('Water Data'!$H$29,0,10*ROW('Water Data'!H81)))</f>
        <v/>
      </c>
      <c r="CJ87" s="33" t="str">
        <f ca="true">+IF(OFFSET('Water Data'!$H$30,0,10*ROW('Water Data'!H81))="","",OFFSET('Water Data'!$H$30,0,10*ROW('Water Data'!H81)))</f>
        <v/>
      </c>
      <c r="CK87" s="33" t="str">
        <f ca="true">+IF(OFFSET('Sanitation Data'!$C$29,0,10*ROW('Sanitation Data'!C81))="","",OFFSET('Sanitation Data'!$C$29,0,10*ROW('Sanitation Data'!C81)))</f>
        <v/>
      </c>
      <c r="CL87" s="33" t="str">
        <f ca="true">+IF(OFFSET('Sanitation Data'!$C$30,0,10*ROW('Sanitation Data'!C81))="","",OFFSET('Sanitation Data'!$C$30,0,10*ROW('Sanitation Data'!C81)))</f>
        <v/>
      </c>
      <c r="CM87" s="33" t="str">
        <f ca="true">+IF(OFFSET('Sanitation Data'!$C$31,0,10*ROW('Sanitation Data'!C81))="","",OFFSET('Sanitation Data'!$C$31,0,10*ROW('Sanitation Data'!C81)))</f>
        <v/>
      </c>
      <c r="CN87" s="33" t="str">
        <f ca="true">+IF(OFFSET('Sanitation Data'!$C$32,0,10*ROW('Sanitation Data'!C81))="","",OFFSET('Sanitation Data'!$C$32,0,10*ROW('Sanitation Data'!C81)))</f>
        <v/>
      </c>
      <c r="CO87" s="33" t="str">
        <f ca="true">+IF(OFFSET('Sanitation Data'!$C$33,0,10*ROW('Sanitation Data'!C81))="","",OFFSET('Sanitation Data'!$C$33,0,10*ROW('Sanitation Data'!C81)))</f>
        <v/>
      </c>
      <c r="CP87" s="33" t="str">
        <f ca="true">+IF(OFFSET('Sanitation Data'!$D$29,0,10*ROW('Sanitation Data'!D81))="","",OFFSET('Sanitation Data'!$D$29,0,10*ROW('Sanitation Data'!D81)))</f>
        <v/>
      </c>
      <c r="CQ87" s="33" t="str">
        <f ca="true">+IF(OFFSET('Sanitation Data'!$D$30,0,10*ROW('Sanitation Data'!D81))="","",OFFSET('Sanitation Data'!$D$30,0,10*ROW('Sanitation Data'!D81)))</f>
        <v/>
      </c>
      <c r="CR87" s="33" t="str">
        <f ca="true">+IF(OFFSET('Sanitation Data'!$D$31,0,10*ROW('Sanitation Data'!D81))="","",OFFSET('Sanitation Data'!$D$31,0,10*ROW('Sanitation Data'!D81)))</f>
        <v/>
      </c>
      <c r="CS87" s="33" t="str">
        <f ca="true">+IF(OFFSET('Sanitation Data'!$D$32,0,10*ROW('Sanitation Data'!D81))="","",OFFSET('Sanitation Data'!$D$32,0,10*ROW('Sanitation Data'!D81)))</f>
        <v/>
      </c>
      <c r="CT87" s="33" t="str">
        <f ca="true">+IF(OFFSET('Sanitation Data'!$D$33,0,10*ROW('Sanitation Data'!D81))="","",OFFSET('Sanitation Data'!$D$33,0,10*ROW('Sanitation Data'!D81)))</f>
        <v/>
      </c>
      <c r="CU87" s="33" t="str">
        <f ca="true">+IF(OFFSET('Sanitation Data'!$E$29,0,10*ROW('Sanitation Data'!E81))="","",OFFSET('Sanitation Data'!$E$29,0,10*ROW('Sanitation Data'!E81)))</f>
        <v/>
      </c>
      <c r="CV87" s="33" t="str">
        <f ca="true">+IF(OFFSET('Sanitation Data'!$E$30,0,10*ROW('Sanitation Data'!E81))="","",OFFSET('Sanitation Data'!$E$30,0,10*ROW('Sanitation Data'!E81)))</f>
        <v/>
      </c>
      <c r="CW87" s="33" t="str">
        <f ca="true">+IF(OFFSET('Sanitation Data'!$E$31,0,10*ROW('Sanitation Data'!E81))="","",OFFSET('Sanitation Data'!$E$31,0,10*ROW('Sanitation Data'!E81)))</f>
        <v/>
      </c>
      <c r="CX87" s="33" t="str">
        <f ca="true">+IF(OFFSET('Sanitation Data'!$E$32,0,10*ROW('Sanitation Data'!E81))="","",OFFSET('Sanitation Data'!$E$32,0,10*ROW('Sanitation Data'!E81)))</f>
        <v/>
      </c>
      <c r="CY87" s="33" t="str">
        <f ca="true">+IF(OFFSET('Sanitation Data'!$E$33,0,10*ROW('Sanitation Data'!E81))="","",OFFSET('Sanitation Data'!$E$33,0,10*ROW('Sanitation Data'!E81)))</f>
        <v/>
      </c>
      <c r="CZ87" s="33" t="str">
        <f ca="true">+IF(OFFSET('Sanitation Data'!$F$29,0,10*ROW('Sanitation Data'!F81))="","",OFFSET('Sanitation Data'!$F$29,0,10*ROW('Sanitation Data'!F81)))</f>
        <v/>
      </c>
      <c r="DA87" s="33" t="str">
        <f ca="true">+IF(OFFSET('Sanitation Data'!$F$30,0,10*ROW('Sanitation Data'!F81))="","",OFFSET('Sanitation Data'!$F$30,0,10*ROW('Sanitation Data'!F81)))</f>
        <v/>
      </c>
      <c r="DB87" s="33" t="str">
        <f ca="true">+IF(OFFSET('Sanitation Data'!$F$31,0,10*ROW('Sanitation Data'!F81))="","",OFFSET('Sanitation Data'!$F$31,0,10*ROW('Sanitation Data'!F81)))</f>
        <v/>
      </c>
      <c r="DC87" s="33" t="str">
        <f ca="true">+IF(OFFSET('Sanitation Data'!$F$32,0,10*ROW('Sanitation Data'!F81))="","",OFFSET('Sanitation Data'!$F$32,0,10*ROW('Sanitation Data'!F81)))</f>
        <v/>
      </c>
      <c r="DD87" s="33" t="str">
        <f ca="true">+IF(OFFSET('Sanitation Data'!$F$33,0,10*ROW('Sanitation Data'!F81))="","",OFFSET('Sanitation Data'!$F$33,0,10*ROW('Sanitation Data'!F81)))</f>
        <v/>
      </c>
      <c r="DE87" s="33" t="str">
        <f ca="true">+IF(OFFSET('Sanitation Data'!$G$29,0,10*ROW('Sanitation Data'!G81))="","",OFFSET('Sanitation Data'!$G$29,0,10*ROW('Sanitation Data'!G81)))</f>
        <v/>
      </c>
      <c r="DF87" s="33" t="str">
        <f ca="true">+IF(OFFSET('Sanitation Data'!$G$30,0,10*ROW('Sanitation Data'!G81))="","",OFFSET('Sanitation Data'!$G$30,0,10*ROW('Sanitation Data'!G81)))</f>
        <v/>
      </c>
      <c r="DG87" s="33" t="str">
        <f ca="true">+IF(OFFSET('Sanitation Data'!$G$31,0,10*ROW('Sanitation Data'!G81))="","",OFFSET('Sanitation Data'!$G$31,0,10*ROW('Sanitation Data'!G81)))</f>
        <v/>
      </c>
      <c r="DH87" s="33" t="str">
        <f ca="true">+IF(OFFSET('Sanitation Data'!$G$32,0,10*ROW('Sanitation Data'!G81))="","",OFFSET('Sanitation Data'!$G$32,0,10*ROW('Sanitation Data'!G81)))</f>
        <v/>
      </c>
      <c r="DI87" s="33" t="str">
        <f ca="true">+IF(OFFSET('Sanitation Data'!$G$33,0,10*ROW('Sanitation Data'!G81))="","",OFFSET('Sanitation Data'!$G$33,0,10*ROW('Sanitation Data'!G81)))</f>
        <v/>
      </c>
      <c r="DJ87" s="33" t="str">
        <f ca="true">+IF(OFFSET('Sanitation Data'!$H$29,0,10*ROW('Sanitation Data'!H81))="","",OFFSET('Sanitation Data'!$H$29,0,10*ROW('Sanitation Data'!H81)))</f>
        <v/>
      </c>
      <c r="DK87" s="33" t="str">
        <f ca="true">+IF(OFFSET('Sanitation Data'!$H$30,0,10*ROW('Sanitation Data'!H81))="","",OFFSET('Sanitation Data'!$H$30,0,10*ROW('Sanitation Data'!H81)))</f>
        <v/>
      </c>
      <c r="DL87" s="33" t="str">
        <f ca="true">+IF(OFFSET('Sanitation Data'!$H$31,0,10*ROW('Sanitation Data'!H81))="","",OFFSET('Sanitation Data'!$H$31,0,10*ROW('Sanitation Data'!H81)))</f>
        <v/>
      </c>
      <c r="DM87" s="33" t="str">
        <f ca="true">+IF(OFFSET('Sanitation Data'!$H$32,0,10*ROW('Sanitation Data'!H81))="","",OFFSET('Sanitation Data'!$H$32,0,10*ROW('Sanitation Data'!H81)))</f>
        <v/>
      </c>
      <c r="DN87" s="33" t="str">
        <f ca="true">+IF(OFFSET('Sanitation Data'!$H$33,0,10*ROW('Sanitation Data'!H81))="","",OFFSET('Sanitation Data'!$H$33,0,10*ROW('Sanitation Data'!H81)))</f>
        <v/>
      </c>
      <c r="DO87" s="33" t="str">
        <f ca="true">+IF(OFFSET('Hygiene Data'!$C$12,0,10*ROW('Hygiene Data'!C81))="","",OFFSET('Hygiene Data'!$C$12,0,10*ROW('Hygiene Data'!C81)))</f>
        <v/>
      </c>
      <c r="DP87" s="33" t="str">
        <f ca="true">+IF(OFFSET('Hygiene Data'!$C$13,0,10*ROW('Hygiene Data'!C81))="","",OFFSET('Hygiene Data'!$C$13,0,10*ROW('Hygiene Data'!C81)))</f>
        <v/>
      </c>
      <c r="DQ87" s="33" t="str">
        <f ca="true">+IF(OFFSET('Hygiene Data'!$C$14,0,10*ROW('Hygiene Data'!C81))="","",OFFSET('Hygiene Data'!$C$14,0,10*ROW('Hygiene Data'!C81)))</f>
        <v/>
      </c>
      <c r="DR87" s="33" t="str">
        <f ca="true">+IF(OFFSET('Hygiene Data'!$D$12,0,10*ROW('Hygiene Data'!D81))="","",OFFSET('Hygiene Data'!$D$12,0,10*ROW('Hygiene Data'!D81)))</f>
        <v/>
      </c>
      <c r="DS87" s="33" t="str">
        <f ca="true">+IF(OFFSET('Hygiene Data'!$D$13,0,10*ROW('Hygiene Data'!D81))="","",OFFSET('Hygiene Data'!$D$13,0,10*ROW('Hygiene Data'!D81)))</f>
        <v/>
      </c>
      <c r="DT87" s="33" t="str">
        <f ca="true">+IF(OFFSET('Hygiene Data'!$D$14,0,10*ROW('Hygiene Data'!D81))="","",OFFSET('Hygiene Data'!$D$14,0,10*ROW('Hygiene Data'!D81)))</f>
        <v/>
      </c>
      <c r="DU87" s="33" t="str">
        <f ca="true">+IF(OFFSET('Hygiene Data'!$E$12,0,10*ROW('Hygiene Data'!E81))="","",OFFSET('Hygiene Data'!$E$12,0,10*ROW('Hygiene Data'!E81)))</f>
        <v/>
      </c>
      <c r="DV87" s="33" t="str">
        <f ca="true">+IF(OFFSET('Hygiene Data'!$E$13,0,10*ROW('Hygiene Data'!E81))="","",OFFSET('Hygiene Data'!$E$13,0,10*ROW('Hygiene Data'!E81)))</f>
        <v/>
      </c>
      <c r="DW87" s="33" t="str">
        <f ca="true">+IF(OFFSET('Hygiene Data'!$E$14,0,10*ROW('Hygiene Data'!E81))="","",OFFSET('Hygiene Data'!$E$14,0,10*ROW('Hygiene Data'!E81)))</f>
        <v/>
      </c>
      <c r="DX87" s="33" t="str">
        <f ca="true">+IF(OFFSET('Hygiene Data'!$F$12,0,10*ROW('Hygiene Data'!F81))="","",OFFSET('Hygiene Data'!$F$12,0,10*ROW('Hygiene Data'!F81)))</f>
        <v/>
      </c>
      <c r="DY87" s="33" t="str">
        <f ca="true">+IF(OFFSET('Hygiene Data'!$F$13,0,10*ROW('Hygiene Data'!F81))="","",OFFSET('Hygiene Data'!$F$13,0,10*ROW('Hygiene Data'!F81)))</f>
        <v/>
      </c>
      <c r="DZ87" s="33" t="str">
        <f ca="true">+IF(OFFSET('Hygiene Data'!$F$14,0,10*ROW('Hygiene Data'!F81))="","",OFFSET('Hygiene Data'!$F$14,0,10*ROW('Hygiene Data'!F81)))</f>
        <v/>
      </c>
      <c r="EA87" s="33" t="str">
        <f ca="true">+IF(OFFSET('Hygiene Data'!$G$12,0,10*ROW('Hygiene Data'!G81))="","",OFFSET('Hygiene Data'!$G$12,0,10*ROW('Hygiene Data'!G81)))</f>
        <v/>
      </c>
      <c r="EB87" s="33" t="str">
        <f ca="true">+IF(OFFSET('Hygiene Data'!$G$13,0,10*ROW('Hygiene Data'!G81))="","",OFFSET('Hygiene Data'!$G$13,0,10*ROW('Hygiene Data'!G81)))</f>
        <v/>
      </c>
      <c r="EC87" s="33" t="str">
        <f ca="true">+IF(OFFSET('Hygiene Data'!$G$14,0,10*ROW('Hygiene Data'!G81))="","",OFFSET('Hygiene Data'!$G$14,0,10*ROW('Hygiene Data'!G81)))</f>
        <v/>
      </c>
      <c r="ED87" s="33" t="str">
        <f ca="true">+IF(OFFSET('Hygiene Data'!$H$12,0,10*ROW('Hygiene Data'!H81))="","",OFFSET('Hygiene Data'!$H$12,0,10*ROW('Hygiene Data'!H81)))</f>
        <v/>
      </c>
      <c r="EE87" s="33" t="str">
        <f ca="true">+IF(OFFSET('Hygiene Data'!$H$13,0,10*ROW('Hygiene Data'!H81))="","",OFFSET('Hygiene Data'!$H$13,0,10*ROW('Hygiene Data'!H81)))</f>
        <v/>
      </c>
      <c r="EF87" s="33" t="str">
        <f ca="true">+IF(OFFSET('Hygiene Data'!$H$14,0,10*ROW('Hygiene Data'!H81))="","",OFFSET('Hygiene Data'!$H$14,0,10*ROW('Hygiene Data'!H81)))</f>
        <v/>
      </c>
    </row>
    <row r="88" x14ac:dyDescent="0.2">
      <c r="A88" s="56" t="str">
        <f ca="true">+IF(OFFSET('Water Data'!$B$1,0,10*ROW('Water Data'!B85))="","",OFFSET('Water Data'!$B$1,0,10*ROW('Water Data'!B85)))</f>
        <v/>
      </c>
      <c r="B88" s="56" t="str">
        <f ca="true">+IF(OFFSET('Water Data'!$A$3,0,10*ROW('Water Data'!A85))="","",OFFSET('Water Data'!$A$3,0,10*ROW('Water Data'!A85)))</f>
        <v/>
      </c>
      <c r="C88" s="56" t="str">
        <f ca="true">+IF(OFFSET('Water Data'!$C$3,0,10*ROW('Water Data'!C85))="","",OFFSET('Water Data'!$C$3,0,10*ROW('Water Data'!C85)))</f>
        <v/>
      </c>
      <c r="D88" s="244"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4"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4"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4"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4"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4"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4"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4"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4"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4"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4"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4"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4"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4"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4"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4"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4"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4"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5"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5"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5"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5"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5"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5"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5"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5"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5"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5"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5"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5"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5"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5"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5"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5"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5"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5"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5"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5"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5"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5"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5"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5"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5"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5"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5"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5"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5"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5"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6"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6"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6"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6"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6"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6"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6"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6"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6"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6"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6"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6"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6"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6"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6"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6"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6"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6"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3" t="str">
        <f ca="true">+IF(OFFSET('Water Data'!$C$28,0,10*ROW('Water Data'!C82))="","",OFFSET('Water Data'!$C$28,0,10*ROW('Water Data'!C82)))</f>
        <v/>
      </c>
      <c r="BT88" s="33" t="str">
        <f ca="true">+IF(OFFSET('Water Data'!$C$29,0,10*ROW('Water Data'!C82))="","",OFFSET('Water Data'!$C$29,0,10*ROW('Water Data'!C82)))</f>
        <v/>
      </c>
      <c r="BU88" s="33" t="str">
        <f ca="true">+IF(OFFSET('Water Data'!$C$30,0,10*ROW('Water Data'!C82))="","",OFFSET('Water Data'!$C$30,0,10*ROW('Water Data'!C82)))</f>
        <v/>
      </c>
      <c r="BV88" s="33" t="str">
        <f ca="true">+IF(OFFSET('Water Data'!$D$28,0,10*ROW('Water Data'!D82))="","",OFFSET('Water Data'!$D$28,0,10*ROW('Water Data'!D82)))</f>
        <v/>
      </c>
      <c r="BW88" s="33" t="str">
        <f ca="true">+IF(OFFSET('Water Data'!$D$29,0,10*ROW('Water Data'!D82))="","",OFFSET('Water Data'!$D$29,0,10*ROW('Water Data'!D82)))</f>
        <v/>
      </c>
      <c r="BX88" s="33" t="str">
        <f ca="true">+IF(OFFSET('Water Data'!$D$30,0,10*ROW('Water Data'!D82))="","",OFFSET('Water Data'!$D$30,0,10*ROW('Water Data'!D82)))</f>
        <v/>
      </c>
      <c r="BY88" s="33" t="str">
        <f ca="true">+IF(OFFSET('Water Data'!$E$28,0,10*ROW('Water Data'!E82))="","",OFFSET('Water Data'!$E$28,0,10*ROW('Water Data'!E82)))</f>
        <v/>
      </c>
      <c r="BZ88" s="33" t="str">
        <f ca="true">+IF(OFFSET('Water Data'!$E$29,0,10*ROW('Water Data'!E82))="","",OFFSET('Water Data'!$E$29,0,10*ROW('Water Data'!E82)))</f>
        <v/>
      </c>
      <c r="CA88" s="33" t="str">
        <f ca="true">+IF(OFFSET('Water Data'!$E$30,0,10*ROW('Water Data'!E82))="","",OFFSET('Water Data'!$E$30,0,10*ROW('Water Data'!E82)))</f>
        <v/>
      </c>
      <c r="CB88" s="33" t="str">
        <f ca="true">+IF(OFFSET('Water Data'!$F$28,0,10*ROW('Water Data'!F82))="","",OFFSET('Water Data'!$F$28,0,10*ROW('Water Data'!F82)))</f>
        <v/>
      </c>
      <c r="CC88" s="33" t="str">
        <f ca="true">+IF(OFFSET('Water Data'!$F$29,0,10*ROW('Water Data'!F82))="","",OFFSET('Water Data'!$F$29,0,10*ROW('Water Data'!F82)))</f>
        <v/>
      </c>
      <c r="CD88" s="33" t="str">
        <f ca="true">+IF(OFFSET('Water Data'!$F$30,0,10*ROW('Water Data'!F82))="","",OFFSET('Water Data'!$F$30,0,10*ROW('Water Data'!F82)))</f>
        <v/>
      </c>
      <c r="CE88" s="33" t="str">
        <f ca="true">+IF(OFFSET('Water Data'!$G$28,0,10*ROW('Water Data'!G82))="","",OFFSET('Water Data'!$G$28,0,10*ROW('Water Data'!G82)))</f>
        <v/>
      </c>
      <c r="CF88" s="33" t="str">
        <f ca="true">+IF(OFFSET('Water Data'!$G$29,0,10*ROW('Water Data'!G82))="","",OFFSET('Water Data'!$G$29,0,10*ROW('Water Data'!G82)))</f>
        <v/>
      </c>
      <c r="CG88" s="33" t="str">
        <f ca="true">+IF(OFFSET('Water Data'!$G$30,0,10*ROW('Water Data'!G82))="","",OFFSET('Water Data'!$G$30,0,10*ROW('Water Data'!G82)))</f>
        <v/>
      </c>
      <c r="CH88" s="33" t="str">
        <f ca="true">+IF(OFFSET('Water Data'!$H$28,0,10*ROW('Water Data'!H82))="","",OFFSET('Water Data'!$H$28,0,10*ROW('Water Data'!H82)))</f>
        <v/>
      </c>
      <c r="CI88" s="33" t="str">
        <f ca="true">+IF(OFFSET('Water Data'!$H$29,0,10*ROW('Water Data'!H82))="","",OFFSET('Water Data'!$H$29,0,10*ROW('Water Data'!H82)))</f>
        <v/>
      </c>
      <c r="CJ88" s="33" t="str">
        <f ca="true">+IF(OFFSET('Water Data'!$H$30,0,10*ROW('Water Data'!H82))="","",OFFSET('Water Data'!$H$30,0,10*ROW('Water Data'!H82)))</f>
        <v/>
      </c>
      <c r="CK88" s="33" t="str">
        <f ca="true">+IF(OFFSET('Sanitation Data'!$C$29,0,10*ROW('Sanitation Data'!C82))="","",OFFSET('Sanitation Data'!$C$29,0,10*ROW('Sanitation Data'!C82)))</f>
        <v/>
      </c>
      <c r="CL88" s="33" t="str">
        <f ca="true">+IF(OFFSET('Sanitation Data'!$C$30,0,10*ROW('Sanitation Data'!C82))="","",OFFSET('Sanitation Data'!$C$30,0,10*ROW('Sanitation Data'!C82)))</f>
        <v/>
      </c>
      <c r="CM88" s="33" t="str">
        <f ca="true">+IF(OFFSET('Sanitation Data'!$C$31,0,10*ROW('Sanitation Data'!C82))="","",OFFSET('Sanitation Data'!$C$31,0,10*ROW('Sanitation Data'!C82)))</f>
        <v/>
      </c>
      <c r="CN88" s="33" t="str">
        <f ca="true">+IF(OFFSET('Sanitation Data'!$C$32,0,10*ROW('Sanitation Data'!C82))="","",OFFSET('Sanitation Data'!$C$32,0,10*ROW('Sanitation Data'!C82)))</f>
        <v/>
      </c>
      <c r="CO88" s="33" t="str">
        <f ca="true">+IF(OFFSET('Sanitation Data'!$C$33,0,10*ROW('Sanitation Data'!C82))="","",OFFSET('Sanitation Data'!$C$33,0,10*ROW('Sanitation Data'!C82)))</f>
        <v/>
      </c>
      <c r="CP88" s="33" t="str">
        <f ca="true">+IF(OFFSET('Sanitation Data'!$D$29,0,10*ROW('Sanitation Data'!D82))="","",OFFSET('Sanitation Data'!$D$29,0,10*ROW('Sanitation Data'!D82)))</f>
        <v/>
      </c>
      <c r="CQ88" s="33" t="str">
        <f ca="true">+IF(OFFSET('Sanitation Data'!$D$30,0,10*ROW('Sanitation Data'!D82))="","",OFFSET('Sanitation Data'!$D$30,0,10*ROW('Sanitation Data'!D82)))</f>
        <v/>
      </c>
      <c r="CR88" s="33" t="str">
        <f ca="true">+IF(OFFSET('Sanitation Data'!$D$31,0,10*ROW('Sanitation Data'!D82))="","",OFFSET('Sanitation Data'!$D$31,0,10*ROW('Sanitation Data'!D82)))</f>
        <v/>
      </c>
      <c r="CS88" s="33" t="str">
        <f ca="true">+IF(OFFSET('Sanitation Data'!$D$32,0,10*ROW('Sanitation Data'!D82))="","",OFFSET('Sanitation Data'!$D$32,0,10*ROW('Sanitation Data'!D82)))</f>
        <v/>
      </c>
      <c r="CT88" s="33" t="str">
        <f ca="true">+IF(OFFSET('Sanitation Data'!$D$33,0,10*ROW('Sanitation Data'!D82))="","",OFFSET('Sanitation Data'!$D$33,0,10*ROW('Sanitation Data'!D82)))</f>
        <v/>
      </c>
      <c r="CU88" s="33" t="str">
        <f ca="true">+IF(OFFSET('Sanitation Data'!$E$29,0,10*ROW('Sanitation Data'!E82))="","",OFFSET('Sanitation Data'!$E$29,0,10*ROW('Sanitation Data'!E82)))</f>
        <v/>
      </c>
      <c r="CV88" s="33" t="str">
        <f ca="true">+IF(OFFSET('Sanitation Data'!$E$30,0,10*ROW('Sanitation Data'!E82))="","",OFFSET('Sanitation Data'!$E$30,0,10*ROW('Sanitation Data'!E82)))</f>
        <v/>
      </c>
      <c r="CW88" s="33" t="str">
        <f ca="true">+IF(OFFSET('Sanitation Data'!$E$31,0,10*ROW('Sanitation Data'!E82))="","",OFFSET('Sanitation Data'!$E$31,0,10*ROW('Sanitation Data'!E82)))</f>
        <v/>
      </c>
      <c r="CX88" s="33" t="str">
        <f ca="true">+IF(OFFSET('Sanitation Data'!$E$32,0,10*ROW('Sanitation Data'!E82))="","",OFFSET('Sanitation Data'!$E$32,0,10*ROW('Sanitation Data'!E82)))</f>
        <v/>
      </c>
      <c r="CY88" s="33" t="str">
        <f ca="true">+IF(OFFSET('Sanitation Data'!$E$33,0,10*ROW('Sanitation Data'!E82))="","",OFFSET('Sanitation Data'!$E$33,0,10*ROW('Sanitation Data'!E82)))</f>
        <v/>
      </c>
      <c r="CZ88" s="33" t="str">
        <f ca="true">+IF(OFFSET('Sanitation Data'!$F$29,0,10*ROW('Sanitation Data'!F82))="","",OFFSET('Sanitation Data'!$F$29,0,10*ROW('Sanitation Data'!F82)))</f>
        <v/>
      </c>
      <c r="DA88" s="33" t="str">
        <f ca="true">+IF(OFFSET('Sanitation Data'!$F$30,0,10*ROW('Sanitation Data'!F82))="","",OFFSET('Sanitation Data'!$F$30,0,10*ROW('Sanitation Data'!F82)))</f>
        <v/>
      </c>
      <c r="DB88" s="33" t="str">
        <f ca="true">+IF(OFFSET('Sanitation Data'!$F$31,0,10*ROW('Sanitation Data'!F82))="","",OFFSET('Sanitation Data'!$F$31,0,10*ROW('Sanitation Data'!F82)))</f>
        <v/>
      </c>
      <c r="DC88" s="33" t="str">
        <f ca="true">+IF(OFFSET('Sanitation Data'!$F$32,0,10*ROW('Sanitation Data'!F82))="","",OFFSET('Sanitation Data'!$F$32,0,10*ROW('Sanitation Data'!F82)))</f>
        <v/>
      </c>
      <c r="DD88" s="33" t="str">
        <f ca="true">+IF(OFFSET('Sanitation Data'!$F$33,0,10*ROW('Sanitation Data'!F82))="","",OFFSET('Sanitation Data'!$F$33,0,10*ROW('Sanitation Data'!F82)))</f>
        <v/>
      </c>
      <c r="DE88" s="33" t="str">
        <f ca="true">+IF(OFFSET('Sanitation Data'!$G$29,0,10*ROW('Sanitation Data'!G82))="","",OFFSET('Sanitation Data'!$G$29,0,10*ROW('Sanitation Data'!G82)))</f>
        <v/>
      </c>
      <c r="DF88" s="33" t="str">
        <f ca="true">+IF(OFFSET('Sanitation Data'!$G$30,0,10*ROW('Sanitation Data'!G82))="","",OFFSET('Sanitation Data'!$G$30,0,10*ROW('Sanitation Data'!G82)))</f>
        <v/>
      </c>
      <c r="DG88" s="33" t="str">
        <f ca="true">+IF(OFFSET('Sanitation Data'!$G$31,0,10*ROW('Sanitation Data'!G82))="","",OFFSET('Sanitation Data'!$G$31,0,10*ROW('Sanitation Data'!G82)))</f>
        <v/>
      </c>
      <c r="DH88" s="33" t="str">
        <f ca="true">+IF(OFFSET('Sanitation Data'!$G$32,0,10*ROW('Sanitation Data'!G82))="","",OFFSET('Sanitation Data'!$G$32,0,10*ROW('Sanitation Data'!G82)))</f>
        <v/>
      </c>
      <c r="DI88" s="33" t="str">
        <f ca="true">+IF(OFFSET('Sanitation Data'!$G$33,0,10*ROW('Sanitation Data'!G82))="","",OFFSET('Sanitation Data'!$G$33,0,10*ROW('Sanitation Data'!G82)))</f>
        <v/>
      </c>
      <c r="DJ88" s="33" t="str">
        <f ca="true">+IF(OFFSET('Sanitation Data'!$H$29,0,10*ROW('Sanitation Data'!H82))="","",OFFSET('Sanitation Data'!$H$29,0,10*ROW('Sanitation Data'!H82)))</f>
        <v/>
      </c>
      <c r="DK88" s="33" t="str">
        <f ca="true">+IF(OFFSET('Sanitation Data'!$H$30,0,10*ROW('Sanitation Data'!H82))="","",OFFSET('Sanitation Data'!$H$30,0,10*ROW('Sanitation Data'!H82)))</f>
        <v/>
      </c>
      <c r="DL88" s="33" t="str">
        <f ca="true">+IF(OFFSET('Sanitation Data'!$H$31,0,10*ROW('Sanitation Data'!H82))="","",OFFSET('Sanitation Data'!$H$31,0,10*ROW('Sanitation Data'!H82)))</f>
        <v/>
      </c>
      <c r="DM88" s="33" t="str">
        <f ca="true">+IF(OFFSET('Sanitation Data'!$H$32,0,10*ROW('Sanitation Data'!H82))="","",OFFSET('Sanitation Data'!$H$32,0,10*ROW('Sanitation Data'!H82)))</f>
        <v/>
      </c>
      <c r="DN88" s="33" t="str">
        <f ca="true">+IF(OFFSET('Sanitation Data'!$H$33,0,10*ROW('Sanitation Data'!H82))="","",OFFSET('Sanitation Data'!$H$33,0,10*ROW('Sanitation Data'!H82)))</f>
        <v/>
      </c>
      <c r="DO88" s="33" t="str">
        <f ca="true">+IF(OFFSET('Hygiene Data'!$C$12,0,10*ROW('Hygiene Data'!C82))="","",OFFSET('Hygiene Data'!$C$12,0,10*ROW('Hygiene Data'!C82)))</f>
        <v/>
      </c>
      <c r="DP88" s="33" t="str">
        <f ca="true">+IF(OFFSET('Hygiene Data'!$C$13,0,10*ROW('Hygiene Data'!C82))="","",OFFSET('Hygiene Data'!$C$13,0,10*ROW('Hygiene Data'!C82)))</f>
        <v/>
      </c>
      <c r="DQ88" s="33" t="str">
        <f ca="true">+IF(OFFSET('Hygiene Data'!$C$14,0,10*ROW('Hygiene Data'!C82))="","",OFFSET('Hygiene Data'!$C$14,0,10*ROW('Hygiene Data'!C82)))</f>
        <v/>
      </c>
      <c r="DR88" s="33" t="str">
        <f ca="true">+IF(OFFSET('Hygiene Data'!$D$12,0,10*ROW('Hygiene Data'!D82))="","",OFFSET('Hygiene Data'!$D$12,0,10*ROW('Hygiene Data'!D82)))</f>
        <v/>
      </c>
      <c r="DS88" s="33" t="str">
        <f ca="true">+IF(OFFSET('Hygiene Data'!$D$13,0,10*ROW('Hygiene Data'!D82))="","",OFFSET('Hygiene Data'!$D$13,0,10*ROW('Hygiene Data'!D82)))</f>
        <v/>
      </c>
      <c r="DT88" s="33" t="str">
        <f ca="true">+IF(OFFSET('Hygiene Data'!$D$14,0,10*ROW('Hygiene Data'!D82))="","",OFFSET('Hygiene Data'!$D$14,0,10*ROW('Hygiene Data'!D82)))</f>
        <v/>
      </c>
      <c r="DU88" s="33" t="str">
        <f ca="true">+IF(OFFSET('Hygiene Data'!$E$12,0,10*ROW('Hygiene Data'!E82))="","",OFFSET('Hygiene Data'!$E$12,0,10*ROW('Hygiene Data'!E82)))</f>
        <v/>
      </c>
      <c r="DV88" s="33" t="str">
        <f ca="true">+IF(OFFSET('Hygiene Data'!$E$13,0,10*ROW('Hygiene Data'!E82))="","",OFFSET('Hygiene Data'!$E$13,0,10*ROW('Hygiene Data'!E82)))</f>
        <v/>
      </c>
      <c r="DW88" s="33" t="str">
        <f ca="true">+IF(OFFSET('Hygiene Data'!$E$14,0,10*ROW('Hygiene Data'!E82))="","",OFFSET('Hygiene Data'!$E$14,0,10*ROW('Hygiene Data'!E82)))</f>
        <v/>
      </c>
      <c r="DX88" s="33" t="str">
        <f ca="true">+IF(OFFSET('Hygiene Data'!$F$12,0,10*ROW('Hygiene Data'!F82))="","",OFFSET('Hygiene Data'!$F$12,0,10*ROW('Hygiene Data'!F82)))</f>
        <v/>
      </c>
      <c r="DY88" s="33" t="str">
        <f ca="true">+IF(OFFSET('Hygiene Data'!$F$13,0,10*ROW('Hygiene Data'!F82))="","",OFFSET('Hygiene Data'!$F$13,0,10*ROW('Hygiene Data'!F82)))</f>
        <v/>
      </c>
      <c r="DZ88" s="33" t="str">
        <f ca="true">+IF(OFFSET('Hygiene Data'!$F$14,0,10*ROW('Hygiene Data'!F82))="","",OFFSET('Hygiene Data'!$F$14,0,10*ROW('Hygiene Data'!F82)))</f>
        <v/>
      </c>
      <c r="EA88" s="33" t="str">
        <f ca="true">+IF(OFFSET('Hygiene Data'!$G$12,0,10*ROW('Hygiene Data'!G82))="","",OFFSET('Hygiene Data'!$G$12,0,10*ROW('Hygiene Data'!G82)))</f>
        <v/>
      </c>
      <c r="EB88" s="33" t="str">
        <f ca="true">+IF(OFFSET('Hygiene Data'!$G$13,0,10*ROW('Hygiene Data'!G82))="","",OFFSET('Hygiene Data'!$G$13,0,10*ROW('Hygiene Data'!G82)))</f>
        <v/>
      </c>
      <c r="EC88" s="33" t="str">
        <f ca="true">+IF(OFFSET('Hygiene Data'!$G$14,0,10*ROW('Hygiene Data'!G82))="","",OFFSET('Hygiene Data'!$G$14,0,10*ROW('Hygiene Data'!G82)))</f>
        <v/>
      </c>
      <c r="ED88" s="33" t="str">
        <f ca="true">+IF(OFFSET('Hygiene Data'!$H$12,0,10*ROW('Hygiene Data'!H82))="","",OFFSET('Hygiene Data'!$H$12,0,10*ROW('Hygiene Data'!H82)))</f>
        <v/>
      </c>
      <c r="EE88" s="33" t="str">
        <f ca="true">+IF(OFFSET('Hygiene Data'!$H$13,0,10*ROW('Hygiene Data'!H82))="","",OFFSET('Hygiene Data'!$H$13,0,10*ROW('Hygiene Data'!H82)))</f>
        <v/>
      </c>
      <c r="EF88" s="33" t="str">
        <f ca="true">+IF(OFFSET('Hygiene Data'!$H$14,0,10*ROW('Hygiene Data'!H82))="","",OFFSET('Hygiene Data'!$H$14,0,10*ROW('Hygiene Data'!H82)))</f>
        <v/>
      </c>
    </row>
    <row r="89" x14ac:dyDescent="0.2">
      <c r="A89" s="56" t="str">
        <f ca="true">+IF(OFFSET('Water Data'!$B$1,0,10*ROW('Water Data'!B86))="","",OFFSET('Water Data'!$B$1,0,10*ROW('Water Data'!B86)))</f>
        <v/>
      </c>
      <c r="B89" s="56" t="str">
        <f ca="true">+IF(OFFSET('Water Data'!$A$3,0,10*ROW('Water Data'!A86))="","",OFFSET('Water Data'!$A$3,0,10*ROW('Water Data'!A86)))</f>
        <v/>
      </c>
      <c r="C89" s="56" t="str">
        <f ca="true">+IF(OFFSET('Water Data'!$C$3,0,10*ROW('Water Data'!C86))="","",OFFSET('Water Data'!$C$3,0,10*ROW('Water Data'!C86)))</f>
        <v/>
      </c>
      <c r="D89" s="244"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4"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4"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4"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4"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4"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4"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4"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4"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4"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4"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4"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4"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4"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4"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4"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4"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4"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5"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5"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5"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5"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5"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5"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5"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5"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5"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5"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5"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5"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5"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5"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5"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5"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5"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5"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5"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5"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5"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5"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5"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5"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5"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5"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5"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5"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5"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5"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6"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6"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6"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6"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6"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6"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6"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6"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6"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6"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6"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6"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6"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6"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6"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6"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6"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6"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3" t="str">
        <f ca="true">+IF(OFFSET('Water Data'!$C$28,0,10*ROW('Water Data'!C83))="","",OFFSET('Water Data'!$C$28,0,10*ROW('Water Data'!C83)))</f>
        <v/>
      </c>
      <c r="BT89" s="33" t="str">
        <f ca="true">+IF(OFFSET('Water Data'!$C$29,0,10*ROW('Water Data'!C83))="","",OFFSET('Water Data'!$C$29,0,10*ROW('Water Data'!C83)))</f>
        <v/>
      </c>
      <c r="BU89" s="33" t="str">
        <f ca="true">+IF(OFFSET('Water Data'!$C$30,0,10*ROW('Water Data'!C83))="","",OFFSET('Water Data'!$C$30,0,10*ROW('Water Data'!C83)))</f>
        <v/>
      </c>
      <c r="BV89" s="33" t="str">
        <f ca="true">+IF(OFFSET('Water Data'!$D$28,0,10*ROW('Water Data'!D83))="","",OFFSET('Water Data'!$D$28,0,10*ROW('Water Data'!D83)))</f>
        <v/>
      </c>
      <c r="BW89" s="33" t="str">
        <f ca="true">+IF(OFFSET('Water Data'!$D$29,0,10*ROW('Water Data'!D83))="","",OFFSET('Water Data'!$D$29,0,10*ROW('Water Data'!D83)))</f>
        <v/>
      </c>
      <c r="BX89" s="33" t="str">
        <f ca="true">+IF(OFFSET('Water Data'!$D$30,0,10*ROW('Water Data'!D83))="","",OFFSET('Water Data'!$D$30,0,10*ROW('Water Data'!D83)))</f>
        <v/>
      </c>
      <c r="BY89" s="33" t="str">
        <f ca="true">+IF(OFFSET('Water Data'!$E$28,0,10*ROW('Water Data'!E83))="","",OFFSET('Water Data'!$E$28,0,10*ROW('Water Data'!E83)))</f>
        <v/>
      </c>
      <c r="BZ89" s="33" t="str">
        <f ca="true">+IF(OFFSET('Water Data'!$E$29,0,10*ROW('Water Data'!E83))="","",OFFSET('Water Data'!$E$29,0,10*ROW('Water Data'!E83)))</f>
        <v/>
      </c>
      <c r="CA89" s="33" t="str">
        <f ca="true">+IF(OFFSET('Water Data'!$E$30,0,10*ROW('Water Data'!E83))="","",OFFSET('Water Data'!$E$30,0,10*ROW('Water Data'!E83)))</f>
        <v/>
      </c>
      <c r="CB89" s="33" t="str">
        <f ca="true">+IF(OFFSET('Water Data'!$F$28,0,10*ROW('Water Data'!F83))="","",OFFSET('Water Data'!$F$28,0,10*ROW('Water Data'!F83)))</f>
        <v/>
      </c>
      <c r="CC89" s="33" t="str">
        <f ca="true">+IF(OFFSET('Water Data'!$F$29,0,10*ROW('Water Data'!F83))="","",OFFSET('Water Data'!$F$29,0,10*ROW('Water Data'!F83)))</f>
        <v/>
      </c>
      <c r="CD89" s="33" t="str">
        <f ca="true">+IF(OFFSET('Water Data'!$F$30,0,10*ROW('Water Data'!F83))="","",OFFSET('Water Data'!$F$30,0,10*ROW('Water Data'!F83)))</f>
        <v/>
      </c>
      <c r="CE89" s="33" t="str">
        <f ca="true">+IF(OFFSET('Water Data'!$G$28,0,10*ROW('Water Data'!G83))="","",OFFSET('Water Data'!$G$28,0,10*ROW('Water Data'!G83)))</f>
        <v/>
      </c>
      <c r="CF89" s="33" t="str">
        <f ca="true">+IF(OFFSET('Water Data'!$G$29,0,10*ROW('Water Data'!G83))="","",OFFSET('Water Data'!$G$29,0,10*ROW('Water Data'!G83)))</f>
        <v/>
      </c>
      <c r="CG89" s="33" t="str">
        <f ca="true">+IF(OFFSET('Water Data'!$G$30,0,10*ROW('Water Data'!G83))="","",OFFSET('Water Data'!$G$30,0,10*ROW('Water Data'!G83)))</f>
        <v/>
      </c>
      <c r="CH89" s="33" t="str">
        <f ca="true">+IF(OFFSET('Water Data'!$H$28,0,10*ROW('Water Data'!H83))="","",OFFSET('Water Data'!$H$28,0,10*ROW('Water Data'!H83)))</f>
        <v/>
      </c>
      <c r="CI89" s="33" t="str">
        <f ca="true">+IF(OFFSET('Water Data'!$H$29,0,10*ROW('Water Data'!H83))="","",OFFSET('Water Data'!$H$29,0,10*ROW('Water Data'!H83)))</f>
        <v/>
      </c>
      <c r="CJ89" s="33" t="str">
        <f ca="true">+IF(OFFSET('Water Data'!$H$30,0,10*ROW('Water Data'!H83))="","",OFFSET('Water Data'!$H$30,0,10*ROW('Water Data'!H83)))</f>
        <v/>
      </c>
      <c r="CK89" s="33" t="str">
        <f ca="true">+IF(OFFSET('Sanitation Data'!$C$29,0,10*ROW('Sanitation Data'!C83))="","",OFFSET('Sanitation Data'!$C$29,0,10*ROW('Sanitation Data'!C83)))</f>
        <v/>
      </c>
      <c r="CL89" s="33" t="str">
        <f ca="true">+IF(OFFSET('Sanitation Data'!$C$30,0,10*ROW('Sanitation Data'!C83))="","",OFFSET('Sanitation Data'!$C$30,0,10*ROW('Sanitation Data'!C83)))</f>
        <v/>
      </c>
      <c r="CM89" s="33" t="str">
        <f ca="true">+IF(OFFSET('Sanitation Data'!$C$31,0,10*ROW('Sanitation Data'!C83))="","",OFFSET('Sanitation Data'!$C$31,0,10*ROW('Sanitation Data'!C83)))</f>
        <v/>
      </c>
      <c r="CN89" s="33" t="str">
        <f ca="true">+IF(OFFSET('Sanitation Data'!$C$32,0,10*ROW('Sanitation Data'!C83))="","",OFFSET('Sanitation Data'!$C$32,0,10*ROW('Sanitation Data'!C83)))</f>
        <v/>
      </c>
      <c r="CO89" s="33" t="str">
        <f ca="true">+IF(OFFSET('Sanitation Data'!$C$33,0,10*ROW('Sanitation Data'!C83))="","",OFFSET('Sanitation Data'!$C$33,0,10*ROW('Sanitation Data'!C83)))</f>
        <v/>
      </c>
      <c r="CP89" s="33" t="str">
        <f ca="true">+IF(OFFSET('Sanitation Data'!$D$29,0,10*ROW('Sanitation Data'!D83))="","",OFFSET('Sanitation Data'!$D$29,0,10*ROW('Sanitation Data'!D83)))</f>
        <v/>
      </c>
      <c r="CQ89" s="33" t="str">
        <f ca="true">+IF(OFFSET('Sanitation Data'!$D$30,0,10*ROW('Sanitation Data'!D83))="","",OFFSET('Sanitation Data'!$D$30,0,10*ROW('Sanitation Data'!D83)))</f>
        <v/>
      </c>
      <c r="CR89" s="33" t="str">
        <f ca="true">+IF(OFFSET('Sanitation Data'!$D$31,0,10*ROW('Sanitation Data'!D83))="","",OFFSET('Sanitation Data'!$D$31,0,10*ROW('Sanitation Data'!D83)))</f>
        <v/>
      </c>
      <c r="CS89" s="33" t="str">
        <f ca="true">+IF(OFFSET('Sanitation Data'!$D$32,0,10*ROW('Sanitation Data'!D83))="","",OFFSET('Sanitation Data'!$D$32,0,10*ROW('Sanitation Data'!D83)))</f>
        <v/>
      </c>
      <c r="CT89" s="33" t="str">
        <f ca="true">+IF(OFFSET('Sanitation Data'!$D$33,0,10*ROW('Sanitation Data'!D83))="","",OFFSET('Sanitation Data'!$D$33,0,10*ROW('Sanitation Data'!D83)))</f>
        <v/>
      </c>
      <c r="CU89" s="33" t="str">
        <f ca="true">+IF(OFFSET('Sanitation Data'!$E$29,0,10*ROW('Sanitation Data'!E83))="","",OFFSET('Sanitation Data'!$E$29,0,10*ROW('Sanitation Data'!E83)))</f>
        <v/>
      </c>
      <c r="CV89" s="33" t="str">
        <f ca="true">+IF(OFFSET('Sanitation Data'!$E$30,0,10*ROW('Sanitation Data'!E83))="","",OFFSET('Sanitation Data'!$E$30,0,10*ROW('Sanitation Data'!E83)))</f>
        <v/>
      </c>
      <c r="CW89" s="33" t="str">
        <f ca="true">+IF(OFFSET('Sanitation Data'!$E$31,0,10*ROW('Sanitation Data'!E83))="","",OFFSET('Sanitation Data'!$E$31,0,10*ROW('Sanitation Data'!E83)))</f>
        <v/>
      </c>
      <c r="CX89" s="33" t="str">
        <f ca="true">+IF(OFFSET('Sanitation Data'!$E$32,0,10*ROW('Sanitation Data'!E83))="","",OFFSET('Sanitation Data'!$E$32,0,10*ROW('Sanitation Data'!E83)))</f>
        <v/>
      </c>
      <c r="CY89" s="33" t="str">
        <f ca="true">+IF(OFFSET('Sanitation Data'!$E$33,0,10*ROW('Sanitation Data'!E83))="","",OFFSET('Sanitation Data'!$E$33,0,10*ROW('Sanitation Data'!E83)))</f>
        <v/>
      </c>
      <c r="CZ89" s="33" t="str">
        <f ca="true">+IF(OFFSET('Sanitation Data'!$F$29,0,10*ROW('Sanitation Data'!F83))="","",OFFSET('Sanitation Data'!$F$29,0,10*ROW('Sanitation Data'!F83)))</f>
        <v/>
      </c>
      <c r="DA89" s="33" t="str">
        <f ca="true">+IF(OFFSET('Sanitation Data'!$F$30,0,10*ROW('Sanitation Data'!F83))="","",OFFSET('Sanitation Data'!$F$30,0,10*ROW('Sanitation Data'!F83)))</f>
        <v/>
      </c>
      <c r="DB89" s="33" t="str">
        <f ca="true">+IF(OFFSET('Sanitation Data'!$F$31,0,10*ROW('Sanitation Data'!F83))="","",OFFSET('Sanitation Data'!$F$31,0,10*ROW('Sanitation Data'!F83)))</f>
        <v/>
      </c>
      <c r="DC89" s="33" t="str">
        <f ca="true">+IF(OFFSET('Sanitation Data'!$F$32,0,10*ROW('Sanitation Data'!F83))="","",OFFSET('Sanitation Data'!$F$32,0,10*ROW('Sanitation Data'!F83)))</f>
        <v/>
      </c>
      <c r="DD89" s="33" t="str">
        <f ca="true">+IF(OFFSET('Sanitation Data'!$F$33,0,10*ROW('Sanitation Data'!F83))="","",OFFSET('Sanitation Data'!$F$33,0,10*ROW('Sanitation Data'!F83)))</f>
        <v/>
      </c>
      <c r="DE89" s="33" t="str">
        <f ca="true">+IF(OFFSET('Sanitation Data'!$G$29,0,10*ROW('Sanitation Data'!G83))="","",OFFSET('Sanitation Data'!$G$29,0,10*ROW('Sanitation Data'!G83)))</f>
        <v/>
      </c>
      <c r="DF89" s="33" t="str">
        <f ca="true">+IF(OFFSET('Sanitation Data'!$G$30,0,10*ROW('Sanitation Data'!G83))="","",OFFSET('Sanitation Data'!$G$30,0,10*ROW('Sanitation Data'!G83)))</f>
        <v/>
      </c>
      <c r="DG89" s="33" t="str">
        <f ca="true">+IF(OFFSET('Sanitation Data'!$G$31,0,10*ROW('Sanitation Data'!G83))="","",OFFSET('Sanitation Data'!$G$31,0,10*ROW('Sanitation Data'!G83)))</f>
        <v/>
      </c>
      <c r="DH89" s="33" t="str">
        <f ca="true">+IF(OFFSET('Sanitation Data'!$G$32,0,10*ROW('Sanitation Data'!G83))="","",OFFSET('Sanitation Data'!$G$32,0,10*ROW('Sanitation Data'!G83)))</f>
        <v/>
      </c>
      <c r="DI89" s="33" t="str">
        <f ca="true">+IF(OFFSET('Sanitation Data'!$G$33,0,10*ROW('Sanitation Data'!G83))="","",OFFSET('Sanitation Data'!$G$33,0,10*ROW('Sanitation Data'!G83)))</f>
        <v/>
      </c>
      <c r="DJ89" s="33" t="str">
        <f ca="true">+IF(OFFSET('Sanitation Data'!$H$29,0,10*ROW('Sanitation Data'!H83))="","",OFFSET('Sanitation Data'!$H$29,0,10*ROW('Sanitation Data'!H83)))</f>
        <v/>
      </c>
      <c r="DK89" s="33" t="str">
        <f ca="true">+IF(OFFSET('Sanitation Data'!$H$30,0,10*ROW('Sanitation Data'!H83))="","",OFFSET('Sanitation Data'!$H$30,0,10*ROW('Sanitation Data'!H83)))</f>
        <v/>
      </c>
      <c r="DL89" s="33" t="str">
        <f ca="true">+IF(OFFSET('Sanitation Data'!$H$31,0,10*ROW('Sanitation Data'!H83))="","",OFFSET('Sanitation Data'!$H$31,0,10*ROW('Sanitation Data'!H83)))</f>
        <v/>
      </c>
      <c r="DM89" s="33" t="str">
        <f ca="true">+IF(OFFSET('Sanitation Data'!$H$32,0,10*ROW('Sanitation Data'!H83))="","",OFFSET('Sanitation Data'!$H$32,0,10*ROW('Sanitation Data'!H83)))</f>
        <v/>
      </c>
      <c r="DN89" s="33" t="str">
        <f ca="true">+IF(OFFSET('Sanitation Data'!$H$33,0,10*ROW('Sanitation Data'!H83))="","",OFFSET('Sanitation Data'!$H$33,0,10*ROW('Sanitation Data'!H83)))</f>
        <v/>
      </c>
      <c r="DO89" s="33" t="str">
        <f ca="true">+IF(OFFSET('Hygiene Data'!$C$12,0,10*ROW('Hygiene Data'!C83))="","",OFFSET('Hygiene Data'!$C$12,0,10*ROW('Hygiene Data'!C83)))</f>
        <v/>
      </c>
      <c r="DP89" s="33" t="str">
        <f ca="true">+IF(OFFSET('Hygiene Data'!$C$13,0,10*ROW('Hygiene Data'!C83))="","",OFFSET('Hygiene Data'!$C$13,0,10*ROW('Hygiene Data'!C83)))</f>
        <v/>
      </c>
      <c r="DQ89" s="33" t="str">
        <f ca="true">+IF(OFFSET('Hygiene Data'!$C$14,0,10*ROW('Hygiene Data'!C83))="","",OFFSET('Hygiene Data'!$C$14,0,10*ROW('Hygiene Data'!C83)))</f>
        <v/>
      </c>
      <c r="DR89" s="33" t="str">
        <f ca="true">+IF(OFFSET('Hygiene Data'!$D$12,0,10*ROW('Hygiene Data'!D83))="","",OFFSET('Hygiene Data'!$D$12,0,10*ROW('Hygiene Data'!D83)))</f>
        <v/>
      </c>
      <c r="DS89" s="33" t="str">
        <f ca="true">+IF(OFFSET('Hygiene Data'!$D$13,0,10*ROW('Hygiene Data'!D83))="","",OFFSET('Hygiene Data'!$D$13,0,10*ROW('Hygiene Data'!D83)))</f>
        <v/>
      </c>
      <c r="DT89" s="33" t="str">
        <f ca="true">+IF(OFFSET('Hygiene Data'!$D$14,0,10*ROW('Hygiene Data'!D83))="","",OFFSET('Hygiene Data'!$D$14,0,10*ROW('Hygiene Data'!D83)))</f>
        <v/>
      </c>
      <c r="DU89" s="33" t="str">
        <f ca="true">+IF(OFFSET('Hygiene Data'!$E$12,0,10*ROW('Hygiene Data'!E83))="","",OFFSET('Hygiene Data'!$E$12,0,10*ROW('Hygiene Data'!E83)))</f>
        <v/>
      </c>
      <c r="DV89" s="33" t="str">
        <f ca="true">+IF(OFFSET('Hygiene Data'!$E$13,0,10*ROW('Hygiene Data'!E83))="","",OFFSET('Hygiene Data'!$E$13,0,10*ROW('Hygiene Data'!E83)))</f>
        <v/>
      </c>
      <c r="DW89" s="33" t="str">
        <f ca="true">+IF(OFFSET('Hygiene Data'!$E$14,0,10*ROW('Hygiene Data'!E83))="","",OFFSET('Hygiene Data'!$E$14,0,10*ROW('Hygiene Data'!E83)))</f>
        <v/>
      </c>
      <c r="DX89" s="33" t="str">
        <f ca="true">+IF(OFFSET('Hygiene Data'!$F$12,0,10*ROW('Hygiene Data'!F83))="","",OFFSET('Hygiene Data'!$F$12,0,10*ROW('Hygiene Data'!F83)))</f>
        <v/>
      </c>
      <c r="DY89" s="33" t="str">
        <f ca="true">+IF(OFFSET('Hygiene Data'!$F$13,0,10*ROW('Hygiene Data'!F83))="","",OFFSET('Hygiene Data'!$F$13,0,10*ROW('Hygiene Data'!F83)))</f>
        <v/>
      </c>
      <c r="DZ89" s="33" t="str">
        <f ca="true">+IF(OFFSET('Hygiene Data'!$F$14,0,10*ROW('Hygiene Data'!F83))="","",OFFSET('Hygiene Data'!$F$14,0,10*ROW('Hygiene Data'!F83)))</f>
        <v/>
      </c>
      <c r="EA89" s="33" t="str">
        <f ca="true">+IF(OFFSET('Hygiene Data'!$G$12,0,10*ROW('Hygiene Data'!G83))="","",OFFSET('Hygiene Data'!$G$12,0,10*ROW('Hygiene Data'!G83)))</f>
        <v/>
      </c>
      <c r="EB89" s="33" t="str">
        <f ca="true">+IF(OFFSET('Hygiene Data'!$G$13,0,10*ROW('Hygiene Data'!G83))="","",OFFSET('Hygiene Data'!$G$13,0,10*ROW('Hygiene Data'!G83)))</f>
        <v/>
      </c>
      <c r="EC89" s="33" t="str">
        <f ca="true">+IF(OFFSET('Hygiene Data'!$G$14,0,10*ROW('Hygiene Data'!G83))="","",OFFSET('Hygiene Data'!$G$14,0,10*ROW('Hygiene Data'!G83)))</f>
        <v/>
      </c>
      <c r="ED89" s="33" t="str">
        <f ca="true">+IF(OFFSET('Hygiene Data'!$H$12,0,10*ROW('Hygiene Data'!H83))="","",OFFSET('Hygiene Data'!$H$12,0,10*ROW('Hygiene Data'!H83)))</f>
        <v/>
      </c>
      <c r="EE89" s="33" t="str">
        <f ca="true">+IF(OFFSET('Hygiene Data'!$H$13,0,10*ROW('Hygiene Data'!H83))="","",OFFSET('Hygiene Data'!$H$13,0,10*ROW('Hygiene Data'!H83)))</f>
        <v/>
      </c>
      <c r="EF89" s="33" t="str">
        <f ca="true">+IF(OFFSET('Hygiene Data'!$H$14,0,10*ROW('Hygiene Data'!H83))="","",OFFSET('Hygiene Data'!$H$14,0,10*ROW('Hygiene Data'!H83)))</f>
        <v/>
      </c>
    </row>
    <row r="90" x14ac:dyDescent="0.2">
      <c r="A90" s="56" t="str">
        <f ca="true">+IF(OFFSET('Water Data'!$B$1,0,10*ROW('Water Data'!B87))="","",OFFSET('Water Data'!$B$1,0,10*ROW('Water Data'!B87)))</f>
        <v/>
      </c>
      <c r="B90" s="56" t="str">
        <f ca="true">+IF(OFFSET('Water Data'!$A$3,0,10*ROW('Water Data'!A87))="","",OFFSET('Water Data'!$A$3,0,10*ROW('Water Data'!A87)))</f>
        <v/>
      </c>
      <c r="C90" s="56" t="str">
        <f ca="true">+IF(OFFSET('Water Data'!$C$3,0,10*ROW('Water Data'!C87))="","",OFFSET('Water Data'!$C$3,0,10*ROW('Water Data'!C87)))</f>
        <v/>
      </c>
      <c r="D90" s="244"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4"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4"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4"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4"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4"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4"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4"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4"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4"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4"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4"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4"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4"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4"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4"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4"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4"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5"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5"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5"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5"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5"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5"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5"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5"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5"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5"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5"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5"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5"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5"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5"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5"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5"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5"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5"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5"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5"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5"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5"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5"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5"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5"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5"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5"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5"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5"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6"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6"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6"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6"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6"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6"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6"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6"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6"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6"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6"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6"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6"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6"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6"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6"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6"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6"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3" t="str">
        <f ca="true">+IF(OFFSET('Water Data'!$C$28,0,10*ROW('Water Data'!C84))="","",OFFSET('Water Data'!$C$28,0,10*ROW('Water Data'!C84)))</f>
        <v/>
      </c>
      <c r="BT90" s="33" t="str">
        <f ca="true">+IF(OFFSET('Water Data'!$C$29,0,10*ROW('Water Data'!C84))="","",OFFSET('Water Data'!$C$29,0,10*ROW('Water Data'!C84)))</f>
        <v/>
      </c>
      <c r="BU90" s="33" t="str">
        <f ca="true">+IF(OFFSET('Water Data'!$C$30,0,10*ROW('Water Data'!C84))="","",OFFSET('Water Data'!$C$30,0,10*ROW('Water Data'!C84)))</f>
        <v/>
      </c>
      <c r="BV90" s="33" t="str">
        <f ca="true">+IF(OFFSET('Water Data'!$D$28,0,10*ROW('Water Data'!D84))="","",OFFSET('Water Data'!$D$28,0,10*ROW('Water Data'!D84)))</f>
        <v/>
      </c>
      <c r="BW90" s="33" t="str">
        <f ca="true">+IF(OFFSET('Water Data'!$D$29,0,10*ROW('Water Data'!D84))="","",OFFSET('Water Data'!$D$29,0,10*ROW('Water Data'!D84)))</f>
        <v/>
      </c>
      <c r="BX90" s="33" t="str">
        <f ca="true">+IF(OFFSET('Water Data'!$D$30,0,10*ROW('Water Data'!D84))="","",OFFSET('Water Data'!$D$30,0,10*ROW('Water Data'!D84)))</f>
        <v/>
      </c>
      <c r="BY90" s="33" t="str">
        <f ca="true">+IF(OFFSET('Water Data'!$E$28,0,10*ROW('Water Data'!E84))="","",OFFSET('Water Data'!$E$28,0,10*ROW('Water Data'!E84)))</f>
        <v/>
      </c>
      <c r="BZ90" s="33" t="str">
        <f ca="true">+IF(OFFSET('Water Data'!$E$29,0,10*ROW('Water Data'!E84))="","",OFFSET('Water Data'!$E$29,0,10*ROW('Water Data'!E84)))</f>
        <v/>
      </c>
      <c r="CA90" s="33" t="str">
        <f ca="true">+IF(OFFSET('Water Data'!$E$30,0,10*ROW('Water Data'!E84))="","",OFFSET('Water Data'!$E$30,0,10*ROW('Water Data'!E84)))</f>
        <v/>
      </c>
      <c r="CB90" s="33" t="str">
        <f ca="true">+IF(OFFSET('Water Data'!$F$28,0,10*ROW('Water Data'!F84))="","",OFFSET('Water Data'!$F$28,0,10*ROW('Water Data'!F84)))</f>
        <v/>
      </c>
      <c r="CC90" s="33" t="str">
        <f ca="true">+IF(OFFSET('Water Data'!$F$29,0,10*ROW('Water Data'!F84))="","",OFFSET('Water Data'!$F$29,0,10*ROW('Water Data'!F84)))</f>
        <v/>
      </c>
      <c r="CD90" s="33" t="str">
        <f ca="true">+IF(OFFSET('Water Data'!$F$30,0,10*ROW('Water Data'!F84))="","",OFFSET('Water Data'!$F$30,0,10*ROW('Water Data'!F84)))</f>
        <v/>
      </c>
      <c r="CE90" s="33" t="str">
        <f ca="true">+IF(OFFSET('Water Data'!$G$28,0,10*ROW('Water Data'!G84))="","",OFFSET('Water Data'!$G$28,0,10*ROW('Water Data'!G84)))</f>
        <v/>
      </c>
      <c r="CF90" s="33" t="str">
        <f ca="true">+IF(OFFSET('Water Data'!$G$29,0,10*ROW('Water Data'!G84))="","",OFFSET('Water Data'!$G$29,0,10*ROW('Water Data'!G84)))</f>
        <v/>
      </c>
      <c r="CG90" s="33" t="str">
        <f ca="true">+IF(OFFSET('Water Data'!$G$30,0,10*ROW('Water Data'!G84))="","",OFFSET('Water Data'!$G$30,0,10*ROW('Water Data'!G84)))</f>
        <v/>
      </c>
      <c r="CH90" s="33" t="str">
        <f ca="true">+IF(OFFSET('Water Data'!$H$28,0,10*ROW('Water Data'!H84))="","",OFFSET('Water Data'!$H$28,0,10*ROW('Water Data'!H84)))</f>
        <v/>
      </c>
      <c r="CI90" s="33" t="str">
        <f ca="true">+IF(OFFSET('Water Data'!$H$29,0,10*ROW('Water Data'!H84))="","",OFFSET('Water Data'!$H$29,0,10*ROW('Water Data'!H84)))</f>
        <v/>
      </c>
      <c r="CJ90" s="33" t="str">
        <f ca="true">+IF(OFFSET('Water Data'!$H$30,0,10*ROW('Water Data'!H84))="","",OFFSET('Water Data'!$H$30,0,10*ROW('Water Data'!H84)))</f>
        <v/>
      </c>
      <c r="CK90" s="33" t="str">
        <f ca="true">+IF(OFFSET('Sanitation Data'!$C$29,0,10*ROW('Sanitation Data'!C84))="","",OFFSET('Sanitation Data'!$C$29,0,10*ROW('Sanitation Data'!C84)))</f>
        <v/>
      </c>
      <c r="CL90" s="33" t="str">
        <f ca="true">+IF(OFFSET('Sanitation Data'!$C$30,0,10*ROW('Sanitation Data'!C84))="","",OFFSET('Sanitation Data'!$C$30,0,10*ROW('Sanitation Data'!C84)))</f>
        <v/>
      </c>
      <c r="CM90" s="33" t="str">
        <f ca="true">+IF(OFFSET('Sanitation Data'!$C$31,0,10*ROW('Sanitation Data'!C84))="","",OFFSET('Sanitation Data'!$C$31,0,10*ROW('Sanitation Data'!C84)))</f>
        <v/>
      </c>
      <c r="CN90" s="33" t="str">
        <f ca="true">+IF(OFFSET('Sanitation Data'!$C$32,0,10*ROW('Sanitation Data'!C84))="","",OFFSET('Sanitation Data'!$C$32,0,10*ROW('Sanitation Data'!C84)))</f>
        <v/>
      </c>
      <c r="CO90" s="33" t="str">
        <f ca="true">+IF(OFFSET('Sanitation Data'!$C$33,0,10*ROW('Sanitation Data'!C84))="","",OFFSET('Sanitation Data'!$C$33,0,10*ROW('Sanitation Data'!C84)))</f>
        <v/>
      </c>
      <c r="CP90" s="33" t="str">
        <f ca="true">+IF(OFFSET('Sanitation Data'!$D$29,0,10*ROW('Sanitation Data'!D84))="","",OFFSET('Sanitation Data'!$D$29,0,10*ROW('Sanitation Data'!D84)))</f>
        <v/>
      </c>
      <c r="CQ90" s="33" t="str">
        <f ca="true">+IF(OFFSET('Sanitation Data'!$D$30,0,10*ROW('Sanitation Data'!D84))="","",OFFSET('Sanitation Data'!$D$30,0,10*ROW('Sanitation Data'!D84)))</f>
        <v/>
      </c>
      <c r="CR90" s="33" t="str">
        <f ca="true">+IF(OFFSET('Sanitation Data'!$D$31,0,10*ROW('Sanitation Data'!D84))="","",OFFSET('Sanitation Data'!$D$31,0,10*ROW('Sanitation Data'!D84)))</f>
        <v/>
      </c>
      <c r="CS90" s="33" t="str">
        <f ca="true">+IF(OFFSET('Sanitation Data'!$D$32,0,10*ROW('Sanitation Data'!D84))="","",OFFSET('Sanitation Data'!$D$32,0,10*ROW('Sanitation Data'!D84)))</f>
        <v/>
      </c>
      <c r="CT90" s="33" t="str">
        <f ca="true">+IF(OFFSET('Sanitation Data'!$D$33,0,10*ROW('Sanitation Data'!D84))="","",OFFSET('Sanitation Data'!$D$33,0,10*ROW('Sanitation Data'!D84)))</f>
        <v/>
      </c>
      <c r="CU90" s="33" t="str">
        <f ca="true">+IF(OFFSET('Sanitation Data'!$E$29,0,10*ROW('Sanitation Data'!E84))="","",OFFSET('Sanitation Data'!$E$29,0,10*ROW('Sanitation Data'!E84)))</f>
        <v/>
      </c>
      <c r="CV90" s="33" t="str">
        <f ca="true">+IF(OFFSET('Sanitation Data'!$E$30,0,10*ROW('Sanitation Data'!E84))="","",OFFSET('Sanitation Data'!$E$30,0,10*ROW('Sanitation Data'!E84)))</f>
        <v/>
      </c>
      <c r="CW90" s="33" t="str">
        <f ca="true">+IF(OFFSET('Sanitation Data'!$E$31,0,10*ROW('Sanitation Data'!E84))="","",OFFSET('Sanitation Data'!$E$31,0,10*ROW('Sanitation Data'!E84)))</f>
        <v/>
      </c>
      <c r="CX90" s="33" t="str">
        <f ca="true">+IF(OFFSET('Sanitation Data'!$E$32,0,10*ROW('Sanitation Data'!E84))="","",OFFSET('Sanitation Data'!$E$32,0,10*ROW('Sanitation Data'!E84)))</f>
        <v/>
      </c>
      <c r="CY90" s="33" t="str">
        <f ca="true">+IF(OFFSET('Sanitation Data'!$E$33,0,10*ROW('Sanitation Data'!E84))="","",OFFSET('Sanitation Data'!$E$33,0,10*ROW('Sanitation Data'!E84)))</f>
        <v/>
      </c>
      <c r="CZ90" s="33" t="str">
        <f ca="true">+IF(OFFSET('Sanitation Data'!$F$29,0,10*ROW('Sanitation Data'!F84))="","",OFFSET('Sanitation Data'!$F$29,0,10*ROW('Sanitation Data'!F84)))</f>
        <v/>
      </c>
      <c r="DA90" s="33" t="str">
        <f ca="true">+IF(OFFSET('Sanitation Data'!$F$30,0,10*ROW('Sanitation Data'!F84))="","",OFFSET('Sanitation Data'!$F$30,0,10*ROW('Sanitation Data'!F84)))</f>
        <v/>
      </c>
      <c r="DB90" s="33" t="str">
        <f ca="true">+IF(OFFSET('Sanitation Data'!$F$31,0,10*ROW('Sanitation Data'!F84))="","",OFFSET('Sanitation Data'!$F$31,0,10*ROW('Sanitation Data'!F84)))</f>
        <v/>
      </c>
      <c r="DC90" s="33" t="str">
        <f ca="true">+IF(OFFSET('Sanitation Data'!$F$32,0,10*ROW('Sanitation Data'!F84))="","",OFFSET('Sanitation Data'!$F$32,0,10*ROW('Sanitation Data'!F84)))</f>
        <v/>
      </c>
      <c r="DD90" s="33" t="str">
        <f ca="true">+IF(OFFSET('Sanitation Data'!$F$33,0,10*ROW('Sanitation Data'!F84))="","",OFFSET('Sanitation Data'!$F$33,0,10*ROW('Sanitation Data'!F84)))</f>
        <v/>
      </c>
      <c r="DE90" s="33" t="str">
        <f ca="true">+IF(OFFSET('Sanitation Data'!$G$29,0,10*ROW('Sanitation Data'!G84))="","",OFFSET('Sanitation Data'!$G$29,0,10*ROW('Sanitation Data'!G84)))</f>
        <v/>
      </c>
      <c r="DF90" s="33" t="str">
        <f ca="true">+IF(OFFSET('Sanitation Data'!$G$30,0,10*ROW('Sanitation Data'!G84))="","",OFFSET('Sanitation Data'!$G$30,0,10*ROW('Sanitation Data'!G84)))</f>
        <v/>
      </c>
      <c r="DG90" s="33" t="str">
        <f ca="true">+IF(OFFSET('Sanitation Data'!$G$31,0,10*ROW('Sanitation Data'!G84))="","",OFFSET('Sanitation Data'!$G$31,0,10*ROW('Sanitation Data'!G84)))</f>
        <v/>
      </c>
      <c r="DH90" s="33" t="str">
        <f ca="true">+IF(OFFSET('Sanitation Data'!$G$32,0,10*ROW('Sanitation Data'!G84))="","",OFFSET('Sanitation Data'!$G$32,0,10*ROW('Sanitation Data'!G84)))</f>
        <v/>
      </c>
      <c r="DI90" s="33" t="str">
        <f ca="true">+IF(OFFSET('Sanitation Data'!$G$33,0,10*ROW('Sanitation Data'!G84))="","",OFFSET('Sanitation Data'!$G$33,0,10*ROW('Sanitation Data'!G84)))</f>
        <v/>
      </c>
      <c r="DJ90" s="33" t="str">
        <f ca="true">+IF(OFFSET('Sanitation Data'!$H$29,0,10*ROW('Sanitation Data'!H84))="","",OFFSET('Sanitation Data'!$H$29,0,10*ROW('Sanitation Data'!H84)))</f>
        <v/>
      </c>
      <c r="DK90" s="33" t="str">
        <f ca="true">+IF(OFFSET('Sanitation Data'!$H$30,0,10*ROW('Sanitation Data'!H84))="","",OFFSET('Sanitation Data'!$H$30,0,10*ROW('Sanitation Data'!H84)))</f>
        <v/>
      </c>
      <c r="DL90" s="33" t="str">
        <f ca="true">+IF(OFFSET('Sanitation Data'!$H$31,0,10*ROW('Sanitation Data'!H84))="","",OFFSET('Sanitation Data'!$H$31,0,10*ROW('Sanitation Data'!H84)))</f>
        <v/>
      </c>
      <c r="DM90" s="33" t="str">
        <f ca="true">+IF(OFFSET('Sanitation Data'!$H$32,0,10*ROW('Sanitation Data'!H84))="","",OFFSET('Sanitation Data'!$H$32,0,10*ROW('Sanitation Data'!H84)))</f>
        <v/>
      </c>
      <c r="DN90" s="33" t="str">
        <f ca="true">+IF(OFFSET('Sanitation Data'!$H$33,0,10*ROW('Sanitation Data'!H84))="","",OFFSET('Sanitation Data'!$H$33,0,10*ROW('Sanitation Data'!H84)))</f>
        <v/>
      </c>
      <c r="DO90" s="33" t="str">
        <f ca="true">+IF(OFFSET('Hygiene Data'!$C$12,0,10*ROW('Hygiene Data'!C84))="","",OFFSET('Hygiene Data'!$C$12,0,10*ROW('Hygiene Data'!C84)))</f>
        <v/>
      </c>
      <c r="DP90" s="33" t="str">
        <f ca="true">+IF(OFFSET('Hygiene Data'!$C$13,0,10*ROW('Hygiene Data'!C84))="","",OFFSET('Hygiene Data'!$C$13,0,10*ROW('Hygiene Data'!C84)))</f>
        <v/>
      </c>
      <c r="DQ90" s="33" t="str">
        <f ca="true">+IF(OFFSET('Hygiene Data'!$C$14,0,10*ROW('Hygiene Data'!C84))="","",OFFSET('Hygiene Data'!$C$14,0,10*ROW('Hygiene Data'!C84)))</f>
        <v/>
      </c>
      <c r="DR90" s="33" t="str">
        <f ca="true">+IF(OFFSET('Hygiene Data'!$D$12,0,10*ROW('Hygiene Data'!D84))="","",OFFSET('Hygiene Data'!$D$12,0,10*ROW('Hygiene Data'!D84)))</f>
        <v/>
      </c>
      <c r="DS90" s="33" t="str">
        <f ca="true">+IF(OFFSET('Hygiene Data'!$D$13,0,10*ROW('Hygiene Data'!D84))="","",OFFSET('Hygiene Data'!$D$13,0,10*ROW('Hygiene Data'!D84)))</f>
        <v/>
      </c>
      <c r="DT90" s="33" t="str">
        <f ca="true">+IF(OFFSET('Hygiene Data'!$D$14,0,10*ROW('Hygiene Data'!D84))="","",OFFSET('Hygiene Data'!$D$14,0,10*ROW('Hygiene Data'!D84)))</f>
        <v/>
      </c>
      <c r="DU90" s="33" t="str">
        <f ca="true">+IF(OFFSET('Hygiene Data'!$E$12,0,10*ROW('Hygiene Data'!E84))="","",OFFSET('Hygiene Data'!$E$12,0,10*ROW('Hygiene Data'!E84)))</f>
        <v/>
      </c>
      <c r="DV90" s="33" t="str">
        <f ca="true">+IF(OFFSET('Hygiene Data'!$E$13,0,10*ROW('Hygiene Data'!E84))="","",OFFSET('Hygiene Data'!$E$13,0,10*ROW('Hygiene Data'!E84)))</f>
        <v/>
      </c>
      <c r="DW90" s="33" t="str">
        <f ca="true">+IF(OFFSET('Hygiene Data'!$E$14,0,10*ROW('Hygiene Data'!E84))="","",OFFSET('Hygiene Data'!$E$14,0,10*ROW('Hygiene Data'!E84)))</f>
        <v/>
      </c>
      <c r="DX90" s="33" t="str">
        <f ca="true">+IF(OFFSET('Hygiene Data'!$F$12,0,10*ROW('Hygiene Data'!F84))="","",OFFSET('Hygiene Data'!$F$12,0,10*ROW('Hygiene Data'!F84)))</f>
        <v/>
      </c>
      <c r="DY90" s="33" t="str">
        <f ca="true">+IF(OFFSET('Hygiene Data'!$F$13,0,10*ROW('Hygiene Data'!F84))="","",OFFSET('Hygiene Data'!$F$13,0,10*ROW('Hygiene Data'!F84)))</f>
        <v/>
      </c>
      <c r="DZ90" s="33" t="str">
        <f ca="true">+IF(OFFSET('Hygiene Data'!$F$14,0,10*ROW('Hygiene Data'!F84))="","",OFFSET('Hygiene Data'!$F$14,0,10*ROW('Hygiene Data'!F84)))</f>
        <v/>
      </c>
      <c r="EA90" s="33" t="str">
        <f ca="true">+IF(OFFSET('Hygiene Data'!$G$12,0,10*ROW('Hygiene Data'!G84))="","",OFFSET('Hygiene Data'!$G$12,0,10*ROW('Hygiene Data'!G84)))</f>
        <v/>
      </c>
      <c r="EB90" s="33" t="str">
        <f ca="true">+IF(OFFSET('Hygiene Data'!$G$13,0,10*ROW('Hygiene Data'!G84))="","",OFFSET('Hygiene Data'!$G$13,0,10*ROW('Hygiene Data'!G84)))</f>
        <v/>
      </c>
      <c r="EC90" s="33" t="str">
        <f ca="true">+IF(OFFSET('Hygiene Data'!$G$14,0,10*ROW('Hygiene Data'!G84))="","",OFFSET('Hygiene Data'!$G$14,0,10*ROW('Hygiene Data'!G84)))</f>
        <v/>
      </c>
      <c r="ED90" s="33" t="str">
        <f ca="true">+IF(OFFSET('Hygiene Data'!$H$12,0,10*ROW('Hygiene Data'!H84))="","",OFFSET('Hygiene Data'!$H$12,0,10*ROW('Hygiene Data'!H84)))</f>
        <v/>
      </c>
      <c r="EE90" s="33" t="str">
        <f ca="true">+IF(OFFSET('Hygiene Data'!$H$13,0,10*ROW('Hygiene Data'!H84))="","",OFFSET('Hygiene Data'!$H$13,0,10*ROW('Hygiene Data'!H84)))</f>
        <v/>
      </c>
      <c r="EF90" s="33" t="str">
        <f ca="true">+IF(OFFSET('Hygiene Data'!$H$14,0,10*ROW('Hygiene Data'!H84))="","",OFFSET('Hygiene Data'!$H$14,0,10*ROW('Hygiene Data'!H84)))</f>
        <v/>
      </c>
    </row>
    <row r="91" x14ac:dyDescent="0.2">
      <c r="A91" s="56" t="str">
        <f ca="true">+IF(OFFSET('Water Data'!$B$1,0,10*ROW('Water Data'!B88))="","",OFFSET('Water Data'!$B$1,0,10*ROW('Water Data'!B88)))</f>
        <v/>
      </c>
      <c r="B91" s="56" t="str">
        <f ca="true">+IF(OFFSET('Water Data'!$A$3,0,10*ROW('Water Data'!A88))="","",OFFSET('Water Data'!$A$3,0,10*ROW('Water Data'!A88)))</f>
        <v/>
      </c>
      <c r="C91" s="56" t="str">
        <f ca="true">+IF(OFFSET('Water Data'!$C$3,0,10*ROW('Water Data'!C88))="","",OFFSET('Water Data'!$C$3,0,10*ROW('Water Data'!C88)))</f>
        <v/>
      </c>
      <c r="D91" s="244"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4"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4"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4"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4"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4"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4"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4"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4"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4"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4"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4"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4"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4"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4"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4"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4"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4"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5"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5"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5"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5"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5"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5"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5"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5"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5"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5"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5"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5"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5"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5"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5"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5"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5"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5"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5"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5"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5"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5"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5"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5"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5"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5"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5"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5"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5"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5"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6"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6"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6"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6"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6"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6"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6"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6"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6"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6"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6"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6"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6"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6"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6"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6"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6"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6"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3" t="str">
        <f ca="true">+IF(OFFSET('Water Data'!$C$28,0,10*ROW('Water Data'!C85))="","",OFFSET('Water Data'!$C$28,0,10*ROW('Water Data'!C85)))</f>
        <v/>
      </c>
      <c r="BT91" s="33" t="str">
        <f ca="true">+IF(OFFSET('Water Data'!$C$29,0,10*ROW('Water Data'!C85))="","",OFFSET('Water Data'!$C$29,0,10*ROW('Water Data'!C85)))</f>
        <v/>
      </c>
      <c r="BU91" s="33" t="str">
        <f ca="true">+IF(OFFSET('Water Data'!$C$30,0,10*ROW('Water Data'!C85))="","",OFFSET('Water Data'!$C$30,0,10*ROW('Water Data'!C85)))</f>
        <v/>
      </c>
      <c r="BV91" s="33" t="str">
        <f ca="true">+IF(OFFSET('Water Data'!$D$28,0,10*ROW('Water Data'!D85))="","",OFFSET('Water Data'!$D$28,0,10*ROW('Water Data'!D85)))</f>
        <v/>
      </c>
      <c r="BW91" s="33" t="str">
        <f ca="true">+IF(OFFSET('Water Data'!$D$29,0,10*ROW('Water Data'!D85))="","",OFFSET('Water Data'!$D$29,0,10*ROW('Water Data'!D85)))</f>
        <v/>
      </c>
      <c r="BX91" s="33" t="str">
        <f ca="true">+IF(OFFSET('Water Data'!$D$30,0,10*ROW('Water Data'!D85))="","",OFFSET('Water Data'!$D$30,0,10*ROW('Water Data'!D85)))</f>
        <v/>
      </c>
      <c r="BY91" s="33" t="str">
        <f ca="true">+IF(OFFSET('Water Data'!$E$28,0,10*ROW('Water Data'!E85))="","",OFFSET('Water Data'!$E$28,0,10*ROW('Water Data'!E85)))</f>
        <v/>
      </c>
      <c r="BZ91" s="33" t="str">
        <f ca="true">+IF(OFFSET('Water Data'!$E$29,0,10*ROW('Water Data'!E85))="","",OFFSET('Water Data'!$E$29,0,10*ROW('Water Data'!E85)))</f>
        <v/>
      </c>
      <c r="CA91" s="33" t="str">
        <f ca="true">+IF(OFFSET('Water Data'!$E$30,0,10*ROW('Water Data'!E85))="","",OFFSET('Water Data'!$E$30,0,10*ROW('Water Data'!E85)))</f>
        <v/>
      </c>
      <c r="CB91" s="33" t="str">
        <f ca="true">+IF(OFFSET('Water Data'!$F$28,0,10*ROW('Water Data'!F85))="","",OFFSET('Water Data'!$F$28,0,10*ROW('Water Data'!F85)))</f>
        <v/>
      </c>
      <c r="CC91" s="33" t="str">
        <f ca="true">+IF(OFFSET('Water Data'!$F$29,0,10*ROW('Water Data'!F85))="","",OFFSET('Water Data'!$F$29,0,10*ROW('Water Data'!F85)))</f>
        <v/>
      </c>
      <c r="CD91" s="33" t="str">
        <f ca="true">+IF(OFFSET('Water Data'!$F$30,0,10*ROW('Water Data'!F85))="","",OFFSET('Water Data'!$F$30,0,10*ROW('Water Data'!F85)))</f>
        <v/>
      </c>
      <c r="CE91" s="33" t="str">
        <f ca="true">+IF(OFFSET('Water Data'!$G$28,0,10*ROW('Water Data'!G85))="","",OFFSET('Water Data'!$G$28,0,10*ROW('Water Data'!G85)))</f>
        <v/>
      </c>
      <c r="CF91" s="33" t="str">
        <f ca="true">+IF(OFFSET('Water Data'!$G$29,0,10*ROW('Water Data'!G85))="","",OFFSET('Water Data'!$G$29,0,10*ROW('Water Data'!G85)))</f>
        <v/>
      </c>
      <c r="CG91" s="33" t="str">
        <f ca="true">+IF(OFFSET('Water Data'!$G$30,0,10*ROW('Water Data'!G85))="","",OFFSET('Water Data'!$G$30,0,10*ROW('Water Data'!G85)))</f>
        <v/>
      </c>
      <c r="CH91" s="33" t="str">
        <f ca="true">+IF(OFFSET('Water Data'!$H$28,0,10*ROW('Water Data'!H85))="","",OFFSET('Water Data'!$H$28,0,10*ROW('Water Data'!H85)))</f>
        <v/>
      </c>
      <c r="CI91" s="33" t="str">
        <f ca="true">+IF(OFFSET('Water Data'!$H$29,0,10*ROW('Water Data'!H85))="","",OFFSET('Water Data'!$H$29,0,10*ROW('Water Data'!H85)))</f>
        <v/>
      </c>
      <c r="CJ91" s="33" t="str">
        <f ca="true">+IF(OFFSET('Water Data'!$H$30,0,10*ROW('Water Data'!H85))="","",OFFSET('Water Data'!$H$30,0,10*ROW('Water Data'!H85)))</f>
        <v/>
      </c>
      <c r="CK91" s="33" t="str">
        <f ca="true">+IF(OFFSET('Sanitation Data'!$C$29,0,10*ROW('Sanitation Data'!C85))="","",OFFSET('Sanitation Data'!$C$29,0,10*ROW('Sanitation Data'!C85)))</f>
        <v/>
      </c>
      <c r="CL91" s="33" t="str">
        <f ca="true">+IF(OFFSET('Sanitation Data'!$C$30,0,10*ROW('Sanitation Data'!C85))="","",OFFSET('Sanitation Data'!$C$30,0,10*ROW('Sanitation Data'!C85)))</f>
        <v/>
      </c>
      <c r="CM91" s="33" t="str">
        <f ca="true">+IF(OFFSET('Sanitation Data'!$C$31,0,10*ROW('Sanitation Data'!C85))="","",OFFSET('Sanitation Data'!$C$31,0,10*ROW('Sanitation Data'!C85)))</f>
        <v/>
      </c>
      <c r="CN91" s="33" t="str">
        <f ca="true">+IF(OFFSET('Sanitation Data'!$C$32,0,10*ROW('Sanitation Data'!C85))="","",OFFSET('Sanitation Data'!$C$32,0,10*ROW('Sanitation Data'!C85)))</f>
        <v/>
      </c>
      <c r="CO91" s="33" t="str">
        <f ca="true">+IF(OFFSET('Sanitation Data'!$C$33,0,10*ROW('Sanitation Data'!C85))="","",OFFSET('Sanitation Data'!$C$33,0,10*ROW('Sanitation Data'!C85)))</f>
        <v/>
      </c>
      <c r="CP91" s="33" t="str">
        <f ca="true">+IF(OFFSET('Sanitation Data'!$D$29,0,10*ROW('Sanitation Data'!D85))="","",OFFSET('Sanitation Data'!$D$29,0,10*ROW('Sanitation Data'!D85)))</f>
        <v/>
      </c>
      <c r="CQ91" s="33" t="str">
        <f ca="true">+IF(OFFSET('Sanitation Data'!$D$30,0,10*ROW('Sanitation Data'!D85))="","",OFFSET('Sanitation Data'!$D$30,0,10*ROW('Sanitation Data'!D85)))</f>
        <v/>
      </c>
      <c r="CR91" s="33" t="str">
        <f ca="true">+IF(OFFSET('Sanitation Data'!$D$31,0,10*ROW('Sanitation Data'!D85))="","",OFFSET('Sanitation Data'!$D$31,0,10*ROW('Sanitation Data'!D85)))</f>
        <v/>
      </c>
      <c r="CS91" s="33" t="str">
        <f ca="true">+IF(OFFSET('Sanitation Data'!$D$32,0,10*ROW('Sanitation Data'!D85))="","",OFFSET('Sanitation Data'!$D$32,0,10*ROW('Sanitation Data'!D85)))</f>
        <v/>
      </c>
      <c r="CT91" s="33" t="str">
        <f ca="true">+IF(OFFSET('Sanitation Data'!$D$33,0,10*ROW('Sanitation Data'!D85))="","",OFFSET('Sanitation Data'!$D$33,0,10*ROW('Sanitation Data'!D85)))</f>
        <v/>
      </c>
      <c r="CU91" s="33" t="str">
        <f ca="true">+IF(OFFSET('Sanitation Data'!$E$29,0,10*ROW('Sanitation Data'!E85))="","",OFFSET('Sanitation Data'!$E$29,0,10*ROW('Sanitation Data'!E85)))</f>
        <v/>
      </c>
      <c r="CV91" s="33" t="str">
        <f ca="true">+IF(OFFSET('Sanitation Data'!$E$30,0,10*ROW('Sanitation Data'!E85))="","",OFFSET('Sanitation Data'!$E$30,0,10*ROW('Sanitation Data'!E85)))</f>
        <v/>
      </c>
      <c r="CW91" s="33" t="str">
        <f ca="true">+IF(OFFSET('Sanitation Data'!$E$31,0,10*ROW('Sanitation Data'!E85))="","",OFFSET('Sanitation Data'!$E$31,0,10*ROW('Sanitation Data'!E85)))</f>
        <v/>
      </c>
      <c r="CX91" s="33" t="str">
        <f ca="true">+IF(OFFSET('Sanitation Data'!$E$32,0,10*ROW('Sanitation Data'!E85))="","",OFFSET('Sanitation Data'!$E$32,0,10*ROW('Sanitation Data'!E85)))</f>
        <v/>
      </c>
      <c r="CY91" s="33" t="str">
        <f ca="true">+IF(OFFSET('Sanitation Data'!$E$33,0,10*ROW('Sanitation Data'!E85))="","",OFFSET('Sanitation Data'!$E$33,0,10*ROW('Sanitation Data'!E85)))</f>
        <v/>
      </c>
      <c r="CZ91" s="33" t="str">
        <f ca="true">+IF(OFFSET('Sanitation Data'!$F$29,0,10*ROW('Sanitation Data'!F85))="","",OFFSET('Sanitation Data'!$F$29,0,10*ROW('Sanitation Data'!F85)))</f>
        <v/>
      </c>
      <c r="DA91" s="33" t="str">
        <f ca="true">+IF(OFFSET('Sanitation Data'!$F$30,0,10*ROW('Sanitation Data'!F85))="","",OFFSET('Sanitation Data'!$F$30,0,10*ROW('Sanitation Data'!F85)))</f>
        <v/>
      </c>
      <c r="DB91" s="33" t="str">
        <f ca="true">+IF(OFFSET('Sanitation Data'!$F$31,0,10*ROW('Sanitation Data'!F85))="","",OFFSET('Sanitation Data'!$F$31,0,10*ROW('Sanitation Data'!F85)))</f>
        <v/>
      </c>
      <c r="DC91" s="33" t="str">
        <f ca="true">+IF(OFFSET('Sanitation Data'!$F$32,0,10*ROW('Sanitation Data'!F85))="","",OFFSET('Sanitation Data'!$F$32,0,10*ROW('Sanitation Data'!F85)))</f>
        <v/>
      </c>
      <c r="DD91" s="33" t="str">
        <f ca="true">+IF(OFFSET('Sanitation Data'!$F$33,0,10*ROW('Sanitation Data'!F85))="","",OFFSET('Sanitation Data'!$F$33,0,10*ROW('Sanitation Data'!F85)))</f>
        <v/>
      </c>
      <c r="DE91" s="33" t="str">
        <f ca="true">+IF(OFFSET('Sanitation Data'!$G$29,0,10*ROW('Sanitation Data'!G85))="","",OFFSET('Sanitation Data'!$G$29,0,10*ROW('Sanitation Data'!G85)))</f>
        <v/>
      </c>
      <c r="DF91" s="33" t="str">
        <f ca="true">+IF(OFFSET('Sanitation Data'!$G$30,0,10*ROW('Sanitation Data'!G85))="","",OFFSET('Sanitation Data'!$G$30,0,10*ROW('Sanitation Data'!G85)))</f>
        <v/>
      </c>
      <c r="DG91" s="33" t="str">
        <f ca="true">+IF(OFFSET('Sanitation Data'!$G$31,0,10*ROW('Sanitation Data'!G85))="","",OFFSET('Sanitation Data'!$G$31,0,10*ROW('Sanitation Data'!G85)))</f>
        <v/>
      </c>
      <c r="DH91" s="33" t="str">
        <f ca="true">+IF(OFFSET('Sanitation Data'!$G$32,0,10*ROW('Sanitation Data'!G85))="","",OFFSET('Sanitation Data'!$G$32,0,10*ROW('Sanitation Data'!G85)))</f>
        <v/>
      </c>
      <c r="DI91" s="33" t="str">
        <f ca="true">+IF(OFFSET('Sanitation Data'!$G$33,0,10*ROW('Sanitation Data'!G85))="","",OFFSET('Sanitation Data'!$G$33,0,10*ROW('Sanitation Data'!G85)))</f>
        <v/>
      </c>
      <c r="DJ91" s="33" t="str">
        <f ca="true">+IF(OFFSET('Sanitation Data'!$H$29,0,10*ROW('Sanitation Data'!H85))="","",OFFSET('Sanitation Data'!$H$29,0,10*ROW('Sanitation Data'!H85)))</f>
        <v/>
      </c>
      <c r="DK91" s="33" t="str">
        <f ca="true">+IF(OFFSET('Sanitation Data'!$H$30,0,10*ROW('Sanitation Data'!H85))="","",OFFSET('Sanitation Data'!$H$30,0,10*ROW('Sanitation Data'!H85)))</f>
        <v/>
      </c>
      <c r="DL91" s="33" t="str">
        <f ca="true">+IF(OFFSET('Sanitation Data'!$H$31,0,10*ROW('Sanitation Data'!H85))="","",OFFSET('Sanitation Data'!$H$31,0,10*ROW('Sanitation Data'!H85)))</f>
        <v/>
      </c>
      <c r="DM91" s="33" t="str">
        <f ca="true">+IF(OFFSET('Sanitation Data'!$H$32,0,10*ROW('Sanitation Data'!H85))="","",OFFSET('Sanitation Data'!$H$32,0,10*ROW('Sanitation Data'!H85)))</f>
        <v/>
      </c>
      <c r="DN91" s="33" t="str">
        <f ca="true">+IF(OFFSET('Sanitation Data'!$H$33,0,10*ROW('Sanitation Data'!H85))="","",OFFSET('Sanitation Data'!$H$33,0,10*ROW('Sanitation Data'!H85)))</f>
        <v/>
      </c>
      <c r="DO91" s="33" t="str">
        <f ca="true">+IF(OFFSET('Hygiene Data'!$C$12,0,10*ROW('Hygiene Data'!C85))="","",OFFSET('Hygiene Data'!$C$12,0,10*ROW('Hygiene Data'!C85)))</f>
        <v/>
      </c>
      <c r="DP91" s="33" t="str">
        <f ca="true">+IF(OFFSET('Hygiene Data'!$C$13,0,10*ROW('Hygiene Data'!C85))="","",OFFSET('Hygiene Data'!$C$13,0,10*ROW('Hygiene Data'!C85)))</f>
        <v/>
      </c>
      <c r="DQ91" s="33" t="str">
        <f ca="true">+IF(OFFSET('Hygiene Data'!$C$14,0,10*ROW('Hygiene Data'!C85))="","",OFFSET('Hygiene Data'!$C$14,0,10*ROW('Hygiene Data'!C85)))</f>
        <v/>
      </c>
      <c r="DR91" s="33" t="str">
        <f ca="true">+IF(OFFSET('Hygiene Data'!$D$12,0,10*ROW('Hygiene Data'!D85))="","",OFFSET('Hygiene Data'!$D$12,0,10*ROW('Hygiene Data'!D85)))</f>
        <v/>
      </c>
      <c r="DS91" s="33" t="str">
        <f ca="true">+IF(OFFSET('Hygiene Data'!$D$13,0,10*ROW('Hygiene Data'!D85))="","",OFFSET('Hygiene Data'!$D$13,0,10*ROW('Hygiene Data'!D85)))</f>
        <v/>
      </c>
      <c r="DT91" s="33" t="str">
        <f ca="true">+IF(OFFSET('Hygiene Data'!$D$14,0,10*ROW('Hygiene Data'!D85))="","",OFFSET('Hygiene Data'!$D$14,0,10*ROW('Hygiene Data'!D85)))</f>
        <v/>
      </c>
      <c r="DU91" s="33" t="str">
        <f ca="true">+IF(OFFSET('Hygiene Data'!$E$12,0,10*ROW('Hygiene Data'!E85))="","",OFFSET('Hygiene Data'!$E$12,0,10*ROW('Hygiene Data'!E85)))</f>
        <v/>
      </c>
      <c r="DV91" s="33" t="str">
        <f ca="true">+IF(OFFSET('Hygiene Data'!$E$13,0,10*ROW('Hygiene Data'!E85))="","",OFFSET('Hygiene Data'!$E$13,0,10*ROW('Hygiene Data'!E85)))</f>
        <v/>
      </c>
      <c r="DW91" s="33" t="str">
        <f ca="true">+IF(OFFSET('Hygiene Data'!$E$14,0,10*ROW('Hygiene Data'!E85))="","",OFFSET('Hygiene Data'!$E$14,0,10*ROW('Hygiene Data'!E85)))</f>
        <v/>
      </c>
      <c r="DX91" s="33" t="str">
        <f ca="true">+IF(OFFSET('Hygiene Data'!$F$12,0,10*ROW('Hygiene Data'!F85))="","",OFFSET('Hygiene Data'!$F$12,0,10*ROW('Hygiene Data'!F85)))</f>
        <v/>
      </c>
      <c r="DY91" s="33" t="str">
        <f ca="true">+IF(OFFSET('Hygiene Data'!$F$13,0,10*ROW('Hygiene Data'!F85))="","",OFFSET('Hygiene Data'!$F$13,0,10*ROW('Hygiene Data'!F85)))</f>
        <v/>
      </c>
      <c r="DZ91" s="33" t="str">
        <f ca="true">+IF(OFFSET('Hygiene Data'!$F$14,0,10*ROW('Hygiene Data'!F85))="","",OFFSET('Hygiene Data'!$F$14,0,10*ROW('Hygiene Data'!F85)))</f>
        <v/>
      </c>
      <c r="EA91" s="33" t="str">
        <f ca="true">+IF(OFFSET('Hygiene Data'!$G$12,0,10*ROW('Hygiene Data'!G85))="","",OFFSET('Hygiene Data'!$G$12,0,10*ROW('Hygiene Data'!G85)))</f>
        <v/>
      </c>
      <c r="EB91" s="33" t="str">
        <f ca="true">+IF(OFFSET('Hygiene Data'!$G$13,0,10*ROW('Hygiene Data'!G85))="","",OFFSET('Hygiene Data'!$G$13,0,10*ROW('Hygiene Data'!G85)))</f>
        <v/>
      </c>
      <c r="EC91" s="33" t="str">
        <f ca="true">+IF(OFFSET('Hygiene Data'!$G$14,0,10*ROW('Hygiene Data'!G85))="","",OFFSET('Hygiene Data'!$G$14,0,10*ROW('Hygiene Data'!G85)))</f>
        <v/>
      </c>
      <c r="ED91" s="33" t="str">
        <f ca="true">+IF(OFFSET('Hygiene Data'!$H$12,0,10*ROW('Hygiene Data'!H85))="","",OFFSET('Hygiene Data'!$H$12,0,10*ROW('Hygiene Data'!H85)))</f>
        <v/>
      </c>
      <c r="EE91" s="33" t="str">
        <f ca="true">+IF(OFFSET('Hygiene Data'!$H$13,0,10*ROW('Hygiene Data'!H85))="","",OFFSET('Hygiene Data'!$H$13,0,10*ROW('Hygiene Data'!H85)))</f>
        <v/>
      </c>
      <c r="EF91" s="33" t="str">
        <f ca="true">+IF(OFFSET('Hygiene Data'!$H$14,0,10*ROW('Hygiene Data'!H85))="","",OFFSET('Hygiene Data'!$H$14,0,10*ROW('Hygiene Data'!H85)))</f>
        <v/>
      </c>
    </row>
    <row r="92" x14ac:dyDescent="0.2">
      <c r="A92" s="56" t="str">
        <f ca="true">+IF(OFFSET('Water Data'!$B$1,0,10*ROW('Water Data'!B89))="","",OFFSET('Water Data'!$B$1,0,10*ROW('Water Data'!B89)))</f>
        <v/>
      </c>
      <c r="B92" s="56" t="str">
        <f ca="true">+IF(OFFSET('Water Data'!$A$3,0,10*ROW('Water Data'!A89))="","",OFFSET('Water Data'!$A$3,0,10*ROW('Water Data'!A89)))</f>
        <v/>
      </c>
      <c r="C92" s="56" t="str">
        <f ca="true">+IF(OFFSET('Water Data'!$C$3,0,10*ROW('Water Data'!C89))="","",OFFSET('Water Data'!$C$3,0,10*ROW('Water Data'!C89)))</f>
        <v/>
      </c>
      <c r="D92" s="244"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4"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4"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4"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4"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4"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4"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4"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4"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4"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4"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4"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4"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4"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4"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4"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4"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4"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5"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5"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5"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5"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5"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5"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5"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5"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5"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5"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5"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5"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5"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5"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5"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5"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5"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5"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5"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5"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5"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5"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5"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5"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5"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5"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5"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5"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5"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5"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6"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6"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6"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6"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6"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6"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6"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6"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6"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6"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6"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6"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6"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6"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6"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6"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6"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6"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3" t="str">
        <f ca="true">+IF(OFFSET('Water Data'!$C$28,0,10*ROW('Water Data'!C86))="","",OFFSET('Water Data'!$C$28,0,10*ROW('Water Data'!C86)))</f>
        <v/>
      </c>
      <c r="BT92" s="33" t="str">
        <f ca="true">+IF(OFFSET('Water Data'!$C$29,0,10*ROW('Water Data'!C86))="","",OFFSET('Water Data'!$C$29,0,10*ROW('Water Data'!C86)))</f>
        <v/>
      </c>
      <c r="BU92" s="33" t="str">
        <f ca="true">+IF(OFFSET('Water Data'!$C$30,0,10*ROW('Water Data'!C86))="","",OFFSET('Water Data'!$C$30,0,10*ROW('Water Data'!C86)))</f>
        <v/>
      </c>
      <c r="BV92" s="33" t="str">
        <f ca="true">+IF(OFFSET('Water Data'!$D$28,0,10*ROW('Water Data'!D86))="","",OFFSET('Water Data'!$D$28,0,10*ROW('Water Data'!D86)))</f>
        <v/>
      </c>
      <c r="BW92" s="33" t="str">
        <f ca="true">+IF(OFFSET('Water Data'!$D$29,0,10*ROW('Water Data'!D86))="","",OFFSET('Water Data'!$D$29,0,10*ROW('Water Data'!D86)))</f>
        <v/>
      </c>
      <c r="BX92" s="33" t="str">
        <f ca="true">+IF(OFFSET('Water Data'!$D$30,0,10*ROW('Water Data'!D86))="","",OFFSET('Water Data'!$D$30,0,10*ROW('Water Data'!D86)))</f>
        <v/>
      </c>
      <c r="BY92" s="33" t="str">
        <f ca="true">+IF(OFFSET('Water Data'!$E$28,0,10*ROW('Water Data'!E86))="","",OFFSET('Water Data'!$E$28,0,10*ROW('Water Data'!E86)))</f>
        <v/>
      </c>
      <c r="BZ92" s="33" t="str">
        <f ca="true">+IF(OFFSET('Water Data'!$E$29,0,10*ROW('Water Data'!E86))="","",OFFSET('Water Data'!$E$29,0,10*ROW('Water Data'!E86)))</f>
        <v/>
      </c>
      <c r="CA92" s="33" t="str">
        <f ca="true">+IF(OFFSET('Water Data'!$E$30,0,10*ROW('Water Data'!E86))="","",OFFSET('Water Data'!$E$30,0,10*ROW('Water Data'!E86)))</f>
        <v/>
      </c>
      <c r="CB92" s="33" t="str">
        <f ca="true">+IF(OFFSET('Water Data'!$F$28,0,10*ROW('Water Data'!F86))="","",OFFSET('Water Data'!$F$28,0,10*ROW('Water Data'!F86)))</f>
        <v/>
      </c>
      <c r="CC92" s="33" t="str">
        <f ca="true">+IF(OFFSET('Water Data'!$F$29,0,10*ROW('Water Data'!F86))="","",OFFSET('Water Data'!$F$29,0,10*ROW('Water Data'!F86)))</f>
        <v/>
      </c>
      <c r="CD92" s="33" t="str">
        <f ca="true">+IF(OFFSET('Water Data'!$F$30,0,10*ROW('Water Data'!F86))="","",OFFSET('Water Data'!$F$30,0,10*ROW('Water Data'!F86)))</f>
        <v/>
      </c>
      <c r="CE92" s="33" t="str">
        <f ca="true">+IF(OFFSET('Water Data'!$G$28,0,10*ROW('Water Data'!G86))="","",OFFSET('Water Data'!$G$28,0,10*ROW('Water Data'!G86)))</f>
        <v/>
      </c>
      <c r="CF92" s="33" t="str">
        <f ca="true">+IF(OFFSET('Water Data'!$G$29,0,10*ROW('Water Data'!G86))="","",OFFSET('Water Data'!$G$29,0,10*ROW('Water Data'!G86)))</f>
        <v/>
      </c>
      <c r="CG92" s="33" t="str">
        <f ca="true">+IF(OFFSET('Water Data'!$G$30,0,10*ROW('Water Data'!G86))="","",OFFSET('Water Data'!$G$30,0,10*ROW('Water Data'!G86)))</f>
        <v/>
      </c>
      <c r="CH92" s="33" t="str">
        <f ca="true">+IF(OFFSET('Water Data'!$H$28,0,10*ROW('Water Data'!H86))="","",OFFSET('Water Data'!$H$28,0,10*ROW('Water Data'!H86)))</f>
        <v/>
      </c>
      <c r="CI92" s="33" t="str">
        <f ca="true">+IF(OFFSET('Water Data'!$H$29,0,10*ROW('Water Data'!H86))="","",OFFSET('Water Data'!$H$29,0,10*ROW('Water Data'!H86)))</f>
        <v/>
      </c>
      <c r="CJ92" s="33" t="str">
        <f ca="true">+IF(OFFSET('Water Data'!$H$30,0,10*ROW('Water Data'!H86))="","",OFFSET('Water Data'!$H$30,0,10*ROW('Water Data'!H86)))</f>
        <v/>
      </c>
      <c r="CK92" s="33" t="str">
        <f ca="true">+IF(OFFSET('Sanitation Data'!$C$29,0,10*ROW('Sanitation Data'!C86))="","",OFFSET('Sanitation Data'!$C$29,0,10*ROW('Sanitation Data'!C86)))</f>
        <v/>
      </c>
      <c r="CL92" s="33" t="str">
        <f ca="true">+IF(OFFSET('Sanitation Data'!$C$30,0,10*ROW('Sanitation Data'!C86))="","",OFFSET('Sanitation Data'!$C$30,0,10*ROW('Sanitation Data'!C86)))</f>
        <v/>
      </c>
      <c r="CM92" s="33" t="str">
        <f ca="true">+IF(OFFSET('Sanitation Data'!$C$31,0,10*ROW('Sanitation Data'!C86))="","",OFFSET('Sanitation Data'!$C$31,0,10*ROW('Sanitation Data'!C86)))</f>
        <v/>
      </c>
      <c r="CN92" s="33" t="str">
        <f ca="true">+IF(OFFSET('Sanitation Data'!$C$32,0,10*ROW('Sanitation Data'!C86))="","",OFFSET('Sanitation Data'!$C$32,0,10*ROW('Sanitation Data'!C86)))</f>
        <v/>
      </c>
      <c r="CO92" s="33" t="str">
        <f ca="true">+IF(OFFSET('Sanitation Data'!$C$33,0,10*ROW('Sanitation Data'!C86))="","",OFFSET('Sanitation Data'!$C$33,0,10*ROW('Sanitation Data'!C86)))</f>
        <v/>
      </c>
      <c r="CP92" s="33" t="str">
        <f ca="true">+IF(OFFSET('Sanitation Data'!$D$29,0,10*ROW('Sanitation Data'!D86))="","",OFFSET('Sanitation Data'!$D$29,0,10*ROW('Sanitation Data'!D86)))</f>
        <v/>
      </c>
      <c r="CQ92" s="33" t="str">
        <f ca="true">+IF(OFFSET('Sanitation Data'!$D$30,0,10*ROW('Sanitation Data'!D86))="","",OFFSET('Sanitation Data'!$D$30,0,10*ROW('Sanitation Data'!D86)))</f>
        <v/>
      </c>
      <c r="CR92" s="33" t="str">
        <f ca="true">+IF(OFFSET('Sanitation Data'!$D$31,0,10*ROW('Sanitation Data'!D86))="","",OFFSET('Sanitation Data'!$D$31,0,10*ROW('Sanitation Data'!D86)))</f>
        <v/>
      </c>
      <c r="CS92" s="33" t="str">
        <f ca="true">+IF(OFFSET('Sanitation Data'!$D$32,0,10*ROW('Sanitation Data'!D86))="","",OFFSET('Sanitation Data'!$D$32,0,10*ROW('Sanitation Data'!D86)))</f>
        <v/>
      </c>
      <c r="CT92" s="33" t="str">
        <f ca="true">+IF(OFFSET('Sanitation Data'!$D$33,0,10*ROW('Sanitation Data'!D86))="","",OFFSET('Sanitation Data'!$D$33,0,10*ROW('Sanitation Data'!D86)))</f>
        <v/>
      </c>
      <c r="CU92" s="33" t="str">
        <f ca="true">+IF(OFFSET('Sanitation Data'!$E$29,0,10*ROW('Sanitation Data'!E86))="","",OFFSET('Sanitation Data'!$E$29,0,10*ROW('Sanitation Data'!E86)))</f>
        <v/>
      </c>
      <c r="CV92" s="33" t="str">
        <f ca="true">+IF(OFFSET('Sanitation Data'!$E$30,0,10*ROW('Sanitation Data'!E86))="","",OFFSET('Sanitation Data'!$E$30,0,10*ROW('Sanitation Data'!E86)))</f>
        <v/>
      </c>
      <c r="CW92" s="33" t="str">
        <f ca="true">+IF(OFFSET('Sanitation Data'!$E$31,0,10*ROW('Sanitation Data'!E86))="","",OFFSET('Sanitation Data'!$E$31,0,10*ROW('Sanitation Data'!E86)))</f>
        <v/>
      </c>
      <c r="CX92" s="33" t="str">
        <f ca="true">+IF(OFFSET('Sanitation Data'!$E$32,0,10*ROW('Sanitation Data'!E86))="","",OFFSET('Sanitation Data'!$E$32,0,10*ROW('Sanitation Data'!E86)))</f>
        <v/>
      </c>
      <c r="CY92" s="33" t="str">
        <f ca="true">+IF(OFFSET('Sanitation Data'!$E$33,0,10*ROW('Sanitation Data'!E86))="","",OFFSET('Sanitation Data'!$E$33,0,10*ROW('Sanitation Data'!E86)))</f>
        <v/>
      </c>
      <c r="CZ92" s="33" t="str">
        <f ca="true">+IF(OFFSET('Sanitation Data'!$F$29,0,10*ROW('Sanitation Data'!F86))="","",OFFSET('Sanitation Data'!$F$29,0,10*ROW('Sanitation Data'!F86)))</f>
        <v/>
      </c>
      <c r="DA92" s="33" t="str">
        <f ca="true">+IF(OFFSET('Sanitation Data'!$F$30,0,10*ROW('Sanitation Data'!F86))="","",OFFSET('Sanitation Data'!$F$30,0,10*ROW('Sanitation Data'!F86)))</f>
        <v/>
      </c>
      <c r="DB92" s="33" t="str">
        <f ca="true">+IF(OFFSET('Sanitation Data'!$F$31,0,10*ROW('Sanitation Data'!F86))="","",OFFSET('Sanitation Data'!$F$31,0,10*ROW('Sanitation Data'!F86)))</f>
        <v/>
      </c>
      <c r="DC92" s="33" t="str">
        <f ca="true">+IF(OFFSET('Sanitation Data'!$F$32,0,10*ROW('Sanitation Data'!F86))="","",OFFSET('Sanitation Data'!$F$32,0,10*ROW('Sanitation Data'!F86)))</f>
        <v/>
      </c>
      <c r="DD92" s="33" t="str">
        <f ca="true">+IF(OFFSET('Sanitation Data'!$F$33,0,10*ROW('Sanitation Data'!F86))="","",OFFSET('Sanitation Data'!$F$33,0,10*ROW('Sanitation Data'!F86)))</f>
        <v/>
      </c>
      <c r="DE92" s="33" t="str">
        <f ca="true">+IF(OFFSET('Sanitation Data'!$G$29,0,10*ROW('Sanitation Data'!G86))="","",OFFSET('Sanitation Data'!$G$29,0,10*ROW('Sanitation Data'!G86)))</f>
        <v/>
      </c>
      <c r="DF92" s="33" t="str">
        <f ca="true">+IF(OFFSET('Sanitation Data'!$G$30,0,10*ROW('Sanitation Data'!G86))="","",OFFSET('Sanitation Data'!$G$30,0,10*ROW('Sanitation Data'!G86)))</f>
        <v/>
      </c>
      <c r="DG92" s="33" t="str">
        <f ca="true">+IF(OFFSET('Sanitation Data'!$G$31,0,10*ROW('Sanitation Data'!G86))="","",OFFSET('Sanitation Data'!$G$31,0,10*ROW('Sanitation Data'!G86)))</f>
        <v/>
      </c>
      <c r="DH92" s="33" t="str">
        <f ca="true">+IF(OFFSET('Sanitation Data'!$G$32,0,10*ROW('Sanitation Data'!G86))="","",OFFSET('Sanitation Data'!$G$32,0,10*ROW('Sanitation Data'!G86)))</f>
        <v/>
      </c>
      <c r="DI92" s="33" t="str">
        <f ca="true">+IF(OFFSET('Sanitation Data'!$G$33,0,10*ROW('Sanitation Data'!G86))="","",OFFSET('Sanitation Data'!$G$33,0,10*ROW('Sanitation Data'!G86)))</f>
        <v/>
      </c>
      <c r="DJ92" s="33" t="str">
        <f ca="true">+IF(OFFSET('Sanitation Data'!$H$29,0,10*ROW('Sanitation Data'!H86))="","",OFFSET('Sanitation Data'!$H$29,0,10*ROW('Sanitation Data'!H86)))</f>
        <v/>
      </c>
      <c r="DK92" s="33" t="str">
        <f ca="true">+IF(OFFSET('Sanitation Data'!$H$30,0,10*ROW('Sanitation Data'!H86))="","",OFFSET('Sanitation Data'!$H$30,0,10*ROW('Sanitation Data'!H86)))</f>
        <v/>
      </c>
      <c r="DL92" s="33" t="str">
        <f ca="true">+IF(OFFSET('Sanitation Data'!$H$31,0,10*ROW('Sanitation Data'!H86))="","",OFFSET('Sanitation Data'!$H$31,0,10*ROW('Sanitation Data'!H86)))</f>
        <v/>
      </c>
      <c r="DM92" s="33" t="str">
        <f ca="true">+IF(OFFSET('Sanitation Data'!$H$32,0,10*ROW('Sanitation Data'!H86))="","",OFFSET('Sanitation Data'!$H$32,0,10*ROW('Sanitation Data'!H86)))</f>
        <v/>
      </c>
      <c r="DN92" s="33" t="str">
        <f ca="true">+IF(OFFSET('Sanitation Data'!$H$33,0,10*ROW('Sanitation Data'!H86))="","",OFFSET('Sanitation Data'!$H$33,0,10*ROW('Sanitation Data'!H86)))</f>
        <v/>
      </c>
      <c r="DO92" s="33" t="str">
        <f ca="true">+IF(OFFSET('Hygiene Data'!$C$12,0,10*ROW('Hygiene Data'!C86))="","",OFFSET('Hygiene Data'!$C$12,0,10*ROW('Hygiene Data'!C86)))</f>
        <v/>
      </c>
      <c r="DP92" s="33" t="str">
        <f ca="true">+IF(OFFSET('Hygiene Data'!$C$13,0,10*ROW('Hygiene Data'!C86))="","",OFFSET('Hygiene Data'!$C$13,0,10*ROW('Hygiene Data'!C86)))</f>
        <v/>
      </c>
      <c r="DQ92" s="33" t="str">
        <f ca="true">+IF(OFFSET('Hygiene Data'!$C$14,0,10*ROW('Hygiene Data'!C86))="","",OFFSET('Hygiene Data'!$C$14,0,10*ROW('Hygiene Data'!C86)))</f>
        <v/>
      </c>
      <c r="DR92" s="33" t="str">
        <f ca="true">+IF(OFFSET('Hygiene Data'!$D$12,0,10*ROW('Hygiene Data'!D86))="","",OFFSET('Hygiene Data'!$D$12,0,10*ROW('Hygiene Data'!D86)))</f>
        <v/>
      </c>
      <c r="DS92" s="33" t="str">
        <f ca="true">+IF(OFFSET('Hygiene Data'!$D$13,0,10*ROW('Hygiene Data'!D86))="","",OFFSET('Hygiene Data'!$D$13,0,10*ROW('Hygiene Data'!D86)))</f>
        <v/>
      </c>
      <c r="DT92" s="33" t="str">
        <f ca="true">+IF(OFFSET('Hygiene Data'!$D$14,0,10*ROW('Hygiene Data'!D86))="","",OFFSET('Hygiene Data'!$D$14,0,10*ROW('Hygiene Data'!D86)))</f>
        <v/>
      </c>
      <c r="DU92" s="33" t="str">
        <f ca="true">+IF(OFFSET('Hygiene Data'!$E$12,0,10*ROW('Hygiene Data'!E86))="","",OFFSET('Hygiene Data'!$E$12,0,10*ROW('Hygiene Data'!E86)))</f>
        <v/>
      </c>
      <c r="DV92" s="33" t="str">
        <f ca="true">+IF(OFFSET('Hygiene Data'!$E$13,0,10*ROW('Hygiene Data'!E86))="","",OFFSET('Hygiene Data'!$E$13,0,10*ROW('Hygiene Data'!E86)))</f>
        <v/>
      </c>
      <c r="DW92" s="33" t="str">
        <f ca="true">+IF(OFFSET('Hygiene Data'!$E$14,0,10*ROW('Hygiene Data'!E86))="","",OFFSET('Hygiene Data'!$E$14,0,10*ROW('Hygiene Data'!E86)))</f>
        <v/>
      </c>
      <c r="DX92" s="33" t="str">
        <f ca="true">+IF(OFFSET('Hygiene Data'!$F$12,0,10*ROW('Hygiene Data'!F86))="","",OFFSET('Hygiene Data'!$F$12,0,10*ROW('Hygiene Data'!F86)))</f>
        <v/>
      </c>
      <c r="DY92" s="33" t="str">
        <f ca="true">+IF(OFFSET('Hygiene Data'!$F$13,0,10*ROW('Hygiene Data'!F86))="","",OFFSET('Hygiene Data'!$F$13,0,10*ROW('Hygiene Data'!F86)))</f>
        <v/>
      </c>
      <c r="DZ92" s="33" t="str">
        <f ca="true">+IF(OFFSET('Hygiene Data'!$F$14,0,10*ROW('Hygiene Data'!F86))="","",OFFSET('Hygiene Data'!$F$14,0,10*ROW('Hygiene Data'!F86)))</f>
        <v/>
      </c>
      <c r="EA92" s="33" t="str">
        <f ca="true">+IF(OFFSET('Hygiene Data'!$G$12,0,10*ROW('Hygiene Data'!G86))="","",OFFSET('Hygiene Data'!$G$12,0,10*ROW('Hygiene Data'!G86)))</f>
        <v/>
      </c>
      <c r="EB92" s="33" t="str">
        <f ca="true">+IF(OFFSET('Hygiene Data'!$G$13,0,10*ROW('Hygiene Data'!G86))="","",OFFSET('Hygiene Data'!$G$13,0,10*ROW('Hygiene Data'!G86)))</f>
        <v/>
      </c>
      <c r="EC92" s="33" t="str">
        <f ca="true">+IF(OFFSET('Hygiene Data'!$G$14,0,10*ROW('Hygiene Data'!G86))="","",OFFSET('Hygiene Data'!$G$14,0,10*ROW('Hygiene Data'!G86)))</f>
        <v/>
      </c>
      <c r="ED92" s="33" t="str">
        <f ca="true">+IF(OFFSET('Hygiene Data'!$H$12,0,10*ROW('Hygiene Data'!H86))="","",OFFSET('Hygiene Data'!$H$12,0,10*ROW('Hygiene Data'!H86)))</f>
        <v/>
      </c>
      <c r="EE92" s="33" t="str">
        <f ca="true">+IF(OFFSET('Hygiene Data'!$H$13,0,10*ROW('Hygiene Data'!H86))="","",OFFSET('Hygiene Data'!$H$13,0,10*ROW('Hygiene Data'!H86)))</f>
        <v/>
      </c>
      <c r="EF92" s="33" t="str">
        <f ca="true">+IF(OFFSET('Hygiene Data'!$H$14,0,10*ROW('Hygiene Data'!H86))="","",OFFSET('Hygiene Data'!$H$14,0,10*ROW('Hygiene Data'!H86)))</f>
        <v/>
      </c>
    </row>
    <row r="93" x14ac:dyDescent="0.2">
      <c r="A93" s="56" t="str">
        <f ca="true">+IF(OFFSET('Water Data'!$B$1,0,10*ROW('Water Data'!B90))="","",OFFSET('Water Data'!$B$1,0,10*ROW('Water Data'!B90)))</f>
        <v/>
      </c>
      <c r="B93" s="56" t="str">
        <f ca="true">+IF(OFFSET('Water Data'!$A$3,0,10*ROW('Water Data'!A90))="","",OFFSET('Water Data'!$A$3,0,10*ROW('Water Data'!A90)))</f>
        <v/>
      </c>
      <c r="C93" s="56" t="str">
        <f ca="true">+IF(OFFSET('Water Data'!$C$3,0,10*ROW('Water Data'!C90))="","",OFFSET('Water Data'!$C$3,0,10*ROW('Water Data'!C90)))</f>
        <v/>
      </c>
      <c r="D93" s="244"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4"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4"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4"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4"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4"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4"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4"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4"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4"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4"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4"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4"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4"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4"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4"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4"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4"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5"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5"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5"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5"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5"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5"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5"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5"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5"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5"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5"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5"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5"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5"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5"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5"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5"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5"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5"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5"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5"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5"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5"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5"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5"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5"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5"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5"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5"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5"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6"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6"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6"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6"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6"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6"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6"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6"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6"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6"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6"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6"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6"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6"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6"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6"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6"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6"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3" t="str">
        <f ca="true">+IF(OFFSET('Water Data'!$C$28,0,10*ROW('Water Data'!C87))="","",OFFSET('Water Data'!$C$28,0,10*ROW('Water Data'!C87)))</f>
        <v/>
      </c>
      <c r="BT93" s="33" t="str">
        <f ca="true">+IF(OFFSET('Water Data'!$C$29,0,10*ROW('Water Data'!C87))="","",OFFSET('Water Data'!$C$29,0,10*ROW('Water Data'!C87)))</f>
        <v/>
      </c>
      <c r="BU93" s="33" t="str">
        <f ca="true">+IF(OFFSET('Water Data'!$C$30,0,10*ROW('Water Data'!C87))="","",OFFSET('Water Data'!$C$30,0,10*ROW('Water Data'!C87)))</f>
        <v/>
      </c>
      <c r="BV93" s="33" t="str">
        <f ca="true">+IF(OFFSET('Water Data'!$D$28,0,10*ROW('Water Data'!D87))="","",OFFSET('Water Data'!$D$28,0,10*ROW('Water Data'!D87)))</f>
        <v/>
      </c>
      <c r="BW93" s="33" t="str">
        <f ca="true">+IF(OFFSET('Water Data'!$D$29,0,10*ROW('Water Data'!D87))="","",OFFSET('Water Data'!$D$29,0,10*ROW('Water Data'!D87)))</f>
        <v/>
      </c>
      <c r="BX93" s="33" t="str">
        <f ca="true">+IF(OFFSET('Water Data'!$D$30,0,10*ROW('Water Data'!D87))="","",OFFSET('Water Data'!$D$30,0,10*ROW('Water Data'!D87)))</f>
        <v/>
      </c>
      <c r="BY93" s="33" t="str">
        <f ca="true">+IF(OFFSET('Water Data'!$E$28,0,10*ROW('Water Data'!E87))="","",OFFSET('Water Data'!$E$28,0,10*ROW('Water Data'!E87)))</f>
        <v/>
      </c>
      <c r="BZ93" s="33" t="str">
        <f ca="true">+IF(OFFSET('Water Data'!$E$29,0,10*ROW('Water Data'!E87))="","",OFFSET('Water Data'!$E$29,0,10*ROW('Water Data'!E87)))</f>
        <v/>
      </c>
      <c r="CA93" s="33" t="str">
        <f ca="true">+IF(OFFSET('Water Data'!$E$30,0,10*ROW('Water Data'!E87))="","",OFFSET('Water Data'!$E$30,0,10*ROW('Water Data'!E87)))</f>
        <v/>
      </c>
      <c r="CB93" s="33" t="str">
        <f ca="true">+IF(OFFSET('Water Data'!$F$28,0,10*ROW('Water Data'!F87))="","",OFFSET('Water Data'!$F$28,0,10*ROW('Water Data'!F87)))</f>
        <v/>
      </c>
      <c r="CC93" s="33" t="str">
        <f ca="true">+IF(OFFSET('Water Data'!$F$29,0,10*ROW('Water Data'!F87))="","",OFFSET('Water Data'!$F$29,0,10*ROW('Water Data'!F87)))</f>
        <v/>
      </c>
      <c r="CD93" s="33" t="str">
        <f ca="true">+IF(OFFSET('Water Data'!$F$30,0,10*ROW('Water Data'!F87))="","",OFFSET('Water Data'!$F$30,0,10*ROW('Water Data'!F87)))</f>
        <v/>
      </c>
      <c r="CE93" s="33" t="str">
        <f ca="true">+IF(OFFSET('Water Data'!$G$28,0,10*ROW('Water Data'!G87))="","",OFFSET('Water Data'!$G$28,0,10*ROW('Water Data'!G87)))</f>
        <v/>
      </c>
      <c r="CF93" s="33" t="str">
        <f ca="true">+IF(OFFSET('Water Data'!$G$29,0,10*ROW('Water Data'!G87))="","",OFFSET('Water Data'!$G$29,0,10*ROW('Water Data'!G87)))</f>
        <v/>
      </c>
      <c r="CG93" s="33" t="str">
        <f ca="true">+IF(OFFSET('Water Data'!$G$30,0,10*ROW('Water Data'!G87))="","",OFFSET('Water Data'!$G$30,0,10*ROW('Water Data'!G87)))</f>
        <v/>
      </c>
      <c r="CH93" s="33" t="str">
        <f ca="true">+IF(OFFSET('Water Data'!$H$28,0,10*ROW('Water Data'!H87))="","",OFFSET('Water Data'!$H$28,0,10*ROW('Water Data'!H87)))</f>
        <v/>
      </c>
      <c r="CI93" s="33" t="str">
        <f ca="true">+IF(OFFSET('Water Data'!$H$29,0,10*ROW('Water Data'!H87))="","",OFFSET('Water Data'!$H$29,0,10*ROW('Water Data'!H87)))</f>
        <v/>
      </c>
      <c r="CJ93" s="33" t="str">
        <f ca="true">+IF(OFFSET('Water Data'!$H$30,0,10*ROW('Water Data'!H87))="","",OFFSET('Water Data'!$H$30,0,10*ROW('Water Data'!H87)))</f>
        <v/>
      </c>
      <c r="CK93" s="33" t="str">
        <f ca="true">+IF(OFFSET('Sanitation Data'!$C$29,0,10*ROW('Sanitation Data'!C87))="","",OFFSET('Sanitation Data'!$C$29,0,10*ROW('Sanitation Data'!C87)))</f>
        <v/>
      </c>
      <c r="CL93" s="33" t="str">
        <f ca="true">+IF(OFFSET('Sanitation Data'!$C$30,0,10*ROW('Sanitation Data'!C87))="","",OFFSET('Sanitation Data'!$C$30,0,10*ROW('Sanitation Data'!C87)))</f>
        <v/>
      </c>
      <c r="CM93" s="33" t="str">
        <f ca="true">+IF(OFFSET('Sanitation Data'!$C$31,0,10*ROW('Sanitation Data'!C87))="","",OFFSET('Sanitation Data'!$C$31,0,10*ROW('Sanitation Data'!C87)))</f>
        <v/>
      </c>
      <c r="CN93" s="33" t="str">
        <f ca="true">+IF(OFFSET('Sanitation Data'!$C$32,0,10*ROW('Sanitation Data'!C87))="","",OFFSET('Sanitation Data'!$C$32,0,10*ROW('Sanitation Data'!C87)))</f>
        <v/>
      </c>
      <c r="CO93" s="33" t="str">
        <f ca="true">+IF(OFFSET('Sanitation Data'!$C$33,0,10*ROW('Sanitation Data'!C87))="","",OFFSET('Sanitation Data'!$C$33,0,10*ROW('Sanitation Data'!C87)))</f>
        <v/>
      </c>
      <c r="CP93" s="33" t="str">
        <f ca="true">+IF(OFFSET('Sanitation Data'!$D$29,0,10*ROW('Sanitation Data'!D87))="","",OFFSET('Sanitation Data'!$D$29,0,10*ROW('Sanitation Data'!D87)))</f>
        <v/>
      </c>
      <c r="CQ93" s="33" t="str">
        <f ca="true">+IF(OFFSET('Sanitation Data'!$D$30,0,10*ROW('Sanitation Data'!D87))="","",OFFSET('Sanitation Data'!$D$30,0,10*ROW('Sanitation Data'!D87)))</f>
        <v/>
      </c>
      <c r="CR93" s="33" t="str">
        <f ca="true">+IF(OFFSET('Sanitation Data'!$D$31,0,10*ROW('Sanitation Data'!D87))="","",OFFSET('Sanitation Data'!$D$31,0,10*ROW('Sanitation Data'!D87)))</f>
        <v/>
      </c>
      <c r="CS93" s="33" t="str">
        <f ca="true">+IF(OFFSET('Sanitation Data'!$D$32,0,10*ROW('Sanitation Data'!D87))="","",OFFSET('Sanitation Data'!$D$32,0,10*ROW('Sanitation Data'!D87)))</f>
        <v/>
      </c>
      <c r="CT93" s="33" t="str">
        <f ca="true">+IF(OFFSET('Sanitation Data'!$D$33,0,10*ROW('Sanitation Data'!D87))="","",OFFSET('Sanitation Data'!$D$33,0,10*ROW('Sanitation Data'!D87)))</f>
        <v/>
      </c>
      <c r="CU93" s="33" t="str">
        <f ca="true">+IF(OFFSET('Sanitation Data'!$E$29,0,10*ROW('Sanitation Data'!E87))="","",OFFSET('Sanitation Data'!$E$29,0,10*ROW('Sanitation Data'!E87)))</f>
        <v/>
      </c>
      <c r="CV93" s="33" t="str">
        <f ca="true">+IF(OFFSET('Sanitation Data'!$E$30,0,10*ROW('Sanitation Data'!E87))="","",OFFSET('Sanitation Data'!$E$30,0,10*ROW('Sanitation Data'!E87)))</f>
        <v/>
      </c>
      <c r="CW93" s="33" t="str">
        <f ca="true">+IF(OFFSET('Sanitation Data'!$E$31,0,10*ROW('Sanitation Data'!E87))="","",OFFSET('Sanitation Data'!$E$31,0,10*ROW('Sanitation Data'!E87)))</f>
        <v/>
      </c>
      <c r="CX93" s="33" t="str">
        <f ca="true">+IF(OFFSET('Sanitation Data'!$E$32,0,10*ROW('Sanitation Data'!E87))="","",OFFSET('Sanitation Data'!$E$32,0,10*ROW('Sanitation Data'!E87)))</f>
        <v/>
      </c>
      <c r="CY93" s="33" t="str">
        <f ca="true">+IF(OFFSET('Sanitation Data'!$E$33,0,10*ROW('Sanitation Data'!E87))="","",OFFSET('Sanitation Data'!$E$33,0,10*ROW('Sanitation Data'!E87)))</f>
        <v/>
      </c>
      <c r="CZ93" s="33" t="str">
        <f ca="true">+IF(OFFSET('Sanitation Data'!$F$29,0,10*ROW('Sanitation Data'!F87))="","",OFFSET('Sanitation Data'!$F$29,0,10*ROW('Sanitation Data'!F87)))</f>
        <v/>
      </c>
      <c r="DA93" s="33" t="str">
        <f ca="true">+IF(OFFSET('Sanitation Data'!$F$30,0,10*ROW('Sanitation Data'!F87))="","",OFFSET('Sanitation Data'!$F$30,0,10*ROW('Sanitation Data'!F87)))</f>
        <v/>
      </c>
      <c r="DB93" s="33" t="str">
        <f ca="true">+IF(OFFSET('Sanitation Data'!$F$31,0,10*ROW('Sanitation Data'!F87))="","",OFFSET('Sanitation Data'!$F$31,0,10*ROW('Sanitation Data'!F87)))</f>
        <v/>
      </c>
      <c r="DC93" s="33" t="str">
        <f ca="true">+IF(OFFSET('Sanitation Data'!$F$32,0,10*ROW('Sanitation Data'!F87))="","",OFFSET('Sanitation Data'!$F$32,0,10*ROW('Sanitation Data'!F87)))</f>
        <v/>
      </c>
      <c r="DD93" s="33" t="str">
        <f ca="true">+IF(OFFSET('Sanitation Data'!$F$33,0,10*ROW('Sanitation Data'!F87))="","",OFFSET('Sanitation Data'!$F$33,0,10*ROW('Sanitation Data'!F87)))</f>
        <v/>
      </c>
      <c r="DE93" s="33" t="str">
        <f ca="true">+IF(OFFSET('Sanitation Data'!$G$29,0,10*ROW('Sanitation Data'!G87))="","",OFFSET('Sanitation Data'!$G$29,0,10*ROW('Sanitation Data'!G87)))</f>
        <v/>
      </c>
      <c r="DF93" s="33" t="str">
        <f ca="true">+IF(OFFSET('Sanitation Data'!$G$30,0,10*ROW('Sanitation Data'!G87))="","",OFFSET('Sanitation Data'!$G$30,0,10*ROW('Sanitation Data'!G87)))</f>
        <v/>
      </c>
      <c r="DG93" s="33" t="str">
        <f ca="true">+IF(OFFSET('Sanitation Data'!$G$31,0,10*ROW('Sanitation Data'!G87))="","",OFFSET('Sanitation Data'!$G$31,0,10*ROW('Sanitation Data'!G87)))</f>
        <v/>
      </c>
      <c r="DH93" s="33" t="str">
        <f ca="true">+IF(OFFSET('Sanitation Data'!$G$32,0,10*ROW('Sanitation Data'!G87))="","",OFFSET('Sanitation Data'!$G$32,0,10*ROW('Sanitation Data'!G87)))</f>
        <v/>
      </c>
      <c r="DI93" s="33" t="str">
        <f ca="true">+IF(OFFSET('Sanitation Data'!$G$33,0,10*ROW('Sanitation Data'!G87))="","",OFFSET('Sanitation Data'!$G$33,0,10*ROW('Sanitation Data'!G87)))</f>
        <v/>
      </c>
      <c r="DJ93" s="33" t="str">
        <f ca="true">+IF(OFFSET('Sanitation Data'!$H$29,0,10*ROW('Sanitation Data'!H87))="","",OFFSET('Sanitation Data'!$H$29,0,10*ROW('Sanitation Data'!H87)))</f>
        <v/>
      </c>
      <c r="DK93" s="33" t="str">
        <f ca="true">+IF(OFFSET('Sanitation Data'!$H$30,0,10*ROW('Sanitation Data'!H87))="","",OFFSET('Sanitation Data'!$H$30,0,10*ROW('Sanitation Data'!H87)))</f>
        <v/>
      </c>
      <c r="DL93" s="33" t="str">
        <f ca="true">+IF(OFFSET('Sanitation Data'!$H$31,0,10*ROW('Sanitation Data'!H87))="","",OFFSET('Sanitation Data'!$H$31,0,10*ROW('Sanitation Data'!H87)))</f>
        <v/>
      </c>
      <c r="DM93" s="33" t="str">
        <f ca="true">+IF(OFFSET('Sanitation Data'!$H$32,0,10*ROW('Sanitation Data'!H87))="","",OFFSET('Sanitation Data'!$H$32,0,10*ROW('Sanitation Data'!H87)))</f>
        <v/>
      </c>
      <c r="DN93" s="33" t="str">
        <f ca="true">+IF(OFFSET('Sanitation Data'!$H$33,0,10*ROW('Sanitation Data'!H87))="","",OFFSET('Sanitation Data'!$H$33,0,10*ROW('Sanitation Data'!H87)))</f>
        <v/>
      </c>
      <c r="DO93" s="33" t="str">
        <f ca="true">+IF(OFFSET('Hygiene Data'!$C$12,0,10*ROW('Hygiene Data'!C87))="","",OFFSET('Hygiene Data'!$C$12,0,10*ROW('Hygiene Data'!C87)))</f>
        <v/>
      </c>
      <c r="DP93" s="33" t="str">
        <f ca="true">+IF(OFFSET('Hygiene Data'!$C$13,0,10*ROW('Hygiene Data'!C87))="","",OFFSET('Hygiene Data'!$C$13,0,10*ROW('Hygiene Data'!C87)))</f>
        <v/>
      </c>
      <c r="DQ93" s="33" t="str">
        <f ca="true">+IF(OFFSET('Hygiene Data'!$C$14,0,10*ROW('Hygiene Data'!C87))="","",OFFSET('Hygiene Data'!$C$14,0,10*ROW('Hygiene Data'!C87)))</f>
        <v/>
      </c>
      <c r="DR93" s="33" t="str">
        <f ca="true">+IF(OFFSET('Hygiene Data'!$D$12,0,10*ROW('Hygiene Data'!D87))="","",OFFSET('Hygiene Data'!$D$12,0,10*ROW('Hygiene Data'!D87)))</f>
        <v/>
      </c>
      <c r="DS93" s="33" t="str">
        <f ca="true">+IF(OFFSET('Hygiene Data'!$D$13,0,10*ROW('Hygiene Data'!D87))="","",OFFSET('Hygiene Data'!$D$13,0,10*ROW('Hygiene Data'!D87)))</f>
        <v/>
      </c>
      <c r="DT93" s="33" t="str">
        <f ca="true">+IF(OFFSET('Hygiene Data'!$D$14,0,10*ROW('Hygiene Data'!D87))="","",OFFSET('Hygiene Data'!$D$14,0,10*ROW('Hygiene Data'!D87)))</f>
        <v/>
      </c>
      <c r="DU93" s="33" t="str">
        <f ca="true">+IF(OFFSET('Hygiene Data'!$E$12,0,10*ROW('Hygiene Data'!E87))="","",OFFSET('Hygiene Data'!$E$12,0,10*ROW('Hygiene Data'!E87)))</f>
        <v/>
      </c>
      <c r="DV93" s="33" t="str">
        <f ca="true">+IF(OFFSET('Hygiene Data'!$E$13,0,10*ROW('Hygiene Data'!E87))="","",OFFSET('Hygiene Data'!$E$13,0,10*ROW('Hygiene Data'!E87)))</f>
        <v/>
      </c>
      <c r="DW93" s="33" t="str">
        <f ca="true">+IF(OFFSET('Hygiene Data'!$E$14,0,10*ROW('Hygiene Data'!E87))="","",OFFSET('Hygiene Data'!$E$14,0,10*ROW('Hygiene Data'!E87)))</f>
        <v/>
      </c>
      <c r="DX93" s="33" t="str">
        <f ca="true">+IF(OFFSET('Hygiene Data'!$F$12,0,10*ROW('Hygiene Data'!F87))="","",OFFSET('Hygiene Data'!$F$12,0,10*ROW('Hygiene Data'!F87)))</f>
        <v/>
      </c>
      <c r="DY93" s="33" t="str">
        <f ca="true">+IF(OFFSET('Hygiene Data'!$F$13,0,10*ROW('Hygiene Data'!F87))="","",OFFSET('Hygiene Data'!$F$13,0,10*ROW('Hygiene Data'!F87)))</f>
        <v/>
      </c>
      <c r="DZ93" s="33" t="str">
        <f ca="true">+IF(OFFSET('Hygiene Data'!$F$14,0,10*ROW('Hygiene Data'!F87))="","",OFFSET('Hygiene Data'!$F$14,0,10*ROW('Hygiene Data'!F87)))</f>
        <v/>
      </c>
      <c r="EA93" s="33" t="str">
        <f ca="true">+IF(OFFSET('Hygiene Data'!$G$12,0,10*ROW('Hygiene Data'!G87))="","",OFFSET('Hygiene Data'!$G$12,0,10*ROW('Hygiene Data'!G87)))</f>
        <v/>
      </c>
      <c r="EB93" s="33" t="str">
        <f ca="true">+IF(OFFSET('Hygiene Data'!$G$13,0,10*ROW('Hygiene Data'!G87))="","",OFFSET('Hygiene Data'!$G$13,0,10*ROW('Hygiene Data'!G87)))</f>
        <v/>
      </c>
      <c r="EC93" s="33" t="str">
        <f ca="true">+IF(OFFSET('Hygiene Data'!$G$14,0,10*ROW('Hygiene Data'!G87))="","",OFFSET('Hygiene Data'!$G$14,0,10*ROW('Hygiene Data'!G87)))</f>
        <v/>
      </c>
      <c r="ED93" s="33" t="str">
        <f ca="true">+IF(OFFSET('Hygiene Data'!$H$12,0,10*ROW('Hygiene Data'!H87))="","",OFFSET('Hygiene Data'!$H$12,0,10*ROW('Hygiene Data'!H87)))</f>
        <v/>
      </c>
      <c r="EE93" s="33" t="str">
        <f ca="true">+IF(OFFSET('Hygiene Data'!$H$13,0,10*ROW('Hygiene Data'!H87))="","",OFFSET('Hygiene Data'!$H$13,0,10*ROW('Hygiene Data'!H87)))</f>
        <v/>
      </c>
      <c r="EF93" s="33" t="str">
        <f ca="true">+IF(OFFSET('Hygiene Data'!$H$14,0,10*ROW('Hygiene Data'!H87))="","",OFFSET('Hygiene Data'!$H$14,0,10*ROW('Hygiene Data'!H87)))</f>
        <v/>
      </c>
    </row>
    <row r="94" x14ac:dyDescent="0.2">
      <c r="A94" s="56" t="str">
        <f ca="true">+IF(OFFSET('Water Data'!$B$1,0,10*ROW('Water Data'!B91))="","",OFFSET('Water Data'!$B$1,0,10*ROW('Water Data'!B91)))</f>
        <v/>
      </c>
      <c r="B94" s="56" t="str">
        <f ca="true">+IF(OFFSET('Water Data'!$A$3,0,10*ROW('Water Data'!A91))="","",OFFSET('Water Data'!$A$3,0,10*ROW('Water Data'!A91)))</f>
        <v/>
      </c>
      <c r="C94" s="56" t="str">
        <f ca="true">+IF(OFFSET('Water Data'!$C$3,0,10*ROW('Water Data'!C91))="","",OFFSET('Water Data'!$C$3,0,10*ROW('Water Data'!C91)))</f>
        <v/>
      </c>
      <c r="D94" s="244"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4"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4"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4"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4"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4"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4"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4"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4"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4"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4"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4"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4"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4"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4"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4"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4"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4"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5"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5"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5"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5"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5"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5"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5"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5"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5"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5"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5"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5"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5"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5"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5"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5"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5"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5"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5"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5"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5"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5"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5"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5"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5"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5"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5"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5"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5"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5"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6"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6"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6"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6"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6"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6"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6"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6"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6"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6"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6"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6"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6"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6"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6"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6"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6"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6"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3" t="str">
        <f ca="true">+IF(OFFSET('Water Data'!$C$28,0,10*ROW('Water Data'!C88))="","",OFFSET('Water Data'!$C$28,0,10*ROW('Water Data'!C88)))</f>
        <v/>
      </c>
      <c r="BT94" s="33" t="str">
        <f ca="true">+IF(OFFSET('Water Data'!$C$29,0,10*ROW('Water Data'!C88))="","",OFFSET('Water Data'!$C$29,0,10*ROW('Water Data'!C88)))</f>
        <v/>
      </c>
      <c r="BU94" s="33" t="str">
        <f ca="true">+IF(OFFSET('Water Data'!$C$30,0,10*ROW('Water Data'!C88))="","",OFFSET('Water Data'!$C$30,0,10*ROW('Water Data'!C88)))</f>
        <v/>
      </c>
      <c r="BV94" s="33" t="str">
        <f ca="true">+IF(OFFSET('Water Data'!$D$28,0,10*ROW('Water Data'!D88))="","",OFFSET('Water Data'!$D$28,0,10*ROW('Water Data'!D88)))</f>
        <v/>
      </c>
      <c r="BW94" s="33" t="str">
        <f ca="true">+IF(OFFSET('Water Data'!$D$29,0,10*ROW('Water Data'!D88))="","",OFFSET('Water Data'!$D$29,0,10*ROW('Water Data'!D88)))</f>
        <v/>
      </c>
      <c r="BX94" s="33" t="str">
        <f ca="true">+IF(OFFSET('Water Data'!$D$30,0,10*ROW('Water Data'!D88))="","",OFFSET('Water Data'!$D$30,0,10*ROW('Water Data'!D88)))</f>
        <v/>
      </c>
      <c r="BY94" s="33" t="str">
        <f ca="true">+IF(OFFSET('Water Data'!$E$28,0,10*ROW('Water Data'!E88))="","",OFFSET('Water Data'!$E$28,0,10*ROW('Water Data'!E88)))</f>
        <v/>
      </c>
      <c r="BZ94" s="33" t="str">
        <f ca="true">+IF(OFFSET('Water Data'!$E$29,0,10*ROW('Water Data'!E88))="","",OFFSET('Water Data'!$E$29,0,10*ROW('Water Data'!E88)))</f>
        <v/>
      </c>
      <c r="CA94" s="33" t="str">
        <f ca="true">+IF(OFFSET('Water Data'!$E$30,0,10*ROW('Water Data'!E88))="","",OFFSET('Water Data'!$E$30,0,10*ROW('Water Data'!E88)))</f>
        <v/>
      </c>
      <c r="CB94" s="33" t="str">
        <f ca="true">+IF(OFFSET('Water Data'!$F$28,0,10*ROW('Water Data'!F88))="","",OFFSET('Water Data'!$F$28,0,10*ROW('Water Data'!F88)))</f>
        <v/>
      </c>
      <c r="CC94" s="33" t="str">
        <f ca="true">+IF(OFFSET('Water Data'!$F$29,0,10*ROW('Water Data'!F88))="","",OFFSET('Water Data'!$F$29,0,10*ROW('Water Data'!F88)))</f>
        <v/>
      </c>
      <c r="CD94" s="33" t="str">
        <f ca="true">+IF(OFFSET('Water Data'!$F$30,0,10*ROW('Water Data'!F88))="","",OFFSET('Water Data'!$F$30,0,10*ROW('Water Data'!F88)))</f>
        <v/>
      </c>
      <c r="CE94" s="33" t="str">
        <f ca="true">+IF(OFFSET('Water Data'!$G$28,0,10*ROW('Water Data'!G88))="","",OFFSET('Water Data'!$G$28,0,10*ROW('Water Data'!G88)))</f>
        <v/>
      </c>
      <c r="CF94" s="33" t="str">
        <f ca="true">+IF(OFFSET('Water Data'!$G$29,0,10*ROW('Water Data'!G88))="","",OFFSET('Water Data'!$G$29,0,10*ROW('Water Data'!G88)))</f>
        <v/>
      </c>
      <c r="CG94" s="33" t="str">
        <f ca="true">+IF(OFFSET('Water Data'!$G$30,0,10*ROW('Water Data'!G88))="","",OFFSET('Water Data'!$G$30,0,10*ROW('Water Data'!G88)))</f>
        <v/>
      </c>
      <c r="CH94" s="33" t="str">
        <f ca="true">+IF(OFFSET('Water Data'!$H$28,0,10*ROW('Water Data'!H88))="","",OFFSET('Water Data'!$H$28,0,10*ROW('Water Data'!H88)))</f>
        <v/>
      </c>
      <c r="CI94" s="33" t="str">
        <f ca="true">+IF(OFFSET('Water Data'!$H$29,0,10*ROW('Water Data'!H88))="","",OFFSET('Water Data'!$H$29,0,10*ROW('Water Data'!H88)))</f>
        <v/>
      </c>
      <c r="CJ94" s="33" t="str">
        <f ca="true">+IF(OFFSET('Water Data'!$H$30,0,10*ROW('Water Data'!H88))="","",OFFSET('Water Data'!$H$30,0,10*ROW('Water Data'!H88)))</f>
        <v/>
      </c>
      <c r="CK94" s="33" t="str">
        <f ca="true">+IF(OFFSET('Sanitation Data'!$C$29,0,10*ROW('Sanitation Data'!C88))="","",OFFSET('Sanitation Data'!$C$29,0,10*ROW('Sanitation Data'!C88)))</f>
        <v/>
      </c>
      <c r="CL94" s="33" t="str">
        <f ca="true">+IF(OFFSET('Sanitation Data'!$C$30,0,10*ROW('Sanitation Data'!C88))="","",OFFSET('Sanitation Data'!$C$30,0,10*ROW('Sanitation Data'!C88)))</f>
        <v/>
      </c>
      <c r="CM94" s="33" t="str">
        <f ca="true">+IF(OFFSET('Sanitation Data'!$C$31,0,10*ROW('Sanitation Data'!C88))="","",OFFSET('Sanitation Data'!$C$31,0,10*ROW('Sanitation Data'!C88)))</f>
        <v/>
      </c>
      <c r="CN94" s="33" t="str">
        <f ca="true">+IF(OFFSET('Sanitation Data'!$C$32,0,10*ROW('Sanitation Data'!C88))="","",OFFSET('Sanitation Data'!$C$32,0,10*ROW('Sanitation Data'!C88)))</f>
        <v/>
      </c>
      <c r="CO94" s="33" t="str">
        <f ca="true">+IF(OFFSET('Sanitation Data'!$C$33,0,10*ROW('Sanitation Data'!C88))="","",OFFSET('Sanitation Data'!$C$33,0,10*ROW('Sanitation Data'!C88)))</f>
        <v/>
      </c>
      <c r="CP94" s="33" t="str">
        <f ca="true">+IF(OFFSET('Sanitation Data'!$D$29,0,10*ROW('Sanitation Data'!D88))="","",OFFSET('Sanitation Data'!$D$29,0,10*ROW('Sanitation Data'!D88)))</f>
        <v/>
      </c>
      <c r="CQ94" s="33" t="str">
        <f ca="true">+IF(OFFSET('Sanitation Data'!$D$30,0,10*ROW('Sanitation Data'!D88))="","",OFFSET('Sanitation Data'!$D$30,0,10*ROW('Sanitation Data'!D88)))</f>
        <v/>
      </c>
      <c r="CR94" s="33" t="str">
        <f ca="true">+IF(OFFSET('Sanitation Data'!$D$31,0,10*ROW('Sanitation Data'!D88))="","",OFFSET('Sanitation Data'!$D$31,0,10*ROW('Sanitation Data'!D88)))</f>
        <v/>
      </c>
      <c r="CS94" s="33" t="str">
        <f ca="true">+IF(OFFSET('Sanitation Data'!$D$32,0,10*ROW('Sanitation Data'!D88))="","",OFFSET('Sanitation Data'!$D$32,0,10*ROW('Sanitation Data'!D88)))</f>
        <v/>
      </c>
      <c r="CT94" s="33" t="str">
        <f ca="true">+IF(OFFSET('Sanitation Data'!$D$33,0,10*ROW('Sanitation Data'!D88))="","",OFFSET('Sanitation Data'!$D$33,0,10*ROW('Sanitation Data'!D88)))</f>
        <v/>
      </c>
      <c r="CU94" s="33" t="str">
        <f ca="true">+IF(OFFSET('Sanitation Data'!$E$29,0,10*ROW('Sanitation Data'!E88))="","",OFFSET('Sanitation Data'!$E$29,0,10*ROW('Sanitation Data'!E88)))</f>
        <v/>
      </c>
      <c r="CV94" s="33" t="str">
        <f ca="true">+IF(OFFSET('Sanitation Data'!$E$30,0,10*ROW('Sanitation Data'!E88))="","",OFFSET('Sanitation Data'!$E$30,0,10*ROW('Sanitation Data'!E88)))</f>
        <v/>
      </c>
      <c r="CW94" s="33" t="str">
        <f ca="true">+IF(OFFSET('Sanitation Data'!$E$31,0,10*ROW('Sanitation Data'!E88))="","",OFFSET('Sanitation Data'!$E$31,0,10*ROW('Sanitation Data'!E88)))</f>
        <v/>
      </c>
      <c r="CX94" s="33" t="str">
        <f ca="true">+IF(OFFSET('Sanitation Data'!$E$32,0,10*ROW('Sanitation Data'!E88))="","",OFFSET('Sanitation Data'!$E$32,0,10*ROW('Sanitation Data'!E88)))</f>
        <v/>
      </c>
      <c r="CY94" s="33" t="str">
        <f ca="true">+IF(OFFSET('Sanitation Data'!$E$33,0,10*ROW('Sanitation Data'!E88))="","",OFFSET('Sanitation Data'!$E$33,0,10*ROW('Sanitation Data'!E88)))</f>
        <v/>
      </c>
      <c r="CZ94" s="33" t="str">
        <f ca="true">+IF(OFFSET('Sanitation Data'!$F$29,0,10*ROW('Sanitation Data'!F88))="","",OFFSET('Sanitation Data'!$F$29,0,10*ROW('Sanitation Data'!F88)))</f>
        <v/>
      </c>
      <c r="DA94" s="33" t="str">
        <f ca="true">+IF(OFFSET('Sanitation Data'!$F$30,0,10*ROW('Sanitation Data'!F88))="","",OFFSET('Sanitation Data'!$F$30,0,10*ROW('Sanitation Data'!F88)))</f>
        <v/>
      </c>
      <c r="DB94" s="33" t="str">
        <f ca="true">+IF(OFFSET('Sanitation Data'!$F$31,0,10*ROW('Sanitation Data'!F88))="","",OFFSET('Sanitation Data'!$F$31,0,10*ROW('Sanitation Data'!F88)))</f>
        <v/>
      </c>
      <c r="DC94" s="33" t="str">
        <f ca="true">+IF(OFFSET('Sanitation Data'!$F$32,0,10*ROW('Sanitation Data'!F88))="","",OFFSET('Sanitation Data'!$F$32,0,10*ROW('Sanitation Data'!F88)))</f>
        <v/>
      </c>
      <c r="DD94" s="33" t="str">
        <f ca="true">+IF(OFFSET('Sanitation Data'!$F$33,0,10*ROW('Sanitation Data'!F88))="","",OFFSET('Sanitation Data'!$F$33,0,10*ROW('Sanitation Data'!F88)))</f>
        <v/>
      </c>
      <c r="DE94" s="33" t="str">
        <f ca="true">+IF(OFFSET('Sanitation Data'!$G$29,0,10*ROW('Sanitation Data'!G88))="","",OFFSET('Sanitation Data'!$G$29,0,10*ROW('Sanitation Data'!G88)))</f>
        <v/>
      </c>
      <c r="DF94" s="33" t="str">
        <f ca="true">+IF(OFFSET('Sanitation Data'!$G$30,0,10*ROW('Sanitation Data'!G88))="","",OFFSET('Sanitation Data'!$G$30,0,10*ROW('Sanitation Data'!G88)))</f>
        <v/>
      </c>
      <c r="DG94" s="33" t="str">
        <f ca="true">+IF(OFFSET('Sanitation Data'!$G$31,0,10*ROW('Sanitation Data'!G88))="","",OFFSET('Sanitation Data'!$G$31,0,10*ROW('Sanitation Data'!G88)))</f>
        <v/>
      </c>
      <c r="DH94" s="33" t="str">
        <f ca="true">+IF(OFFSET('Sanitation Data'!$G$32,0,10*ROW('Sanitation Data'!G88))="","",OFFSET('Sanitation Data'!$G$32,0,10*ROW('Sanitation Data'!G88)))</f>
        <v/>
      </c>
      <c r="DI94" s="33" t="str">
        <f ca="true">+IF(OFFSET('Sanitation Data'!$G$33,0,10*ROW('Sanitation Data'!G88))="","",OFFSET('Sanitation Data'!$G$33,0,10*ROW('Sanitation Data'!G88)))</f>
        <v/>
      </c>
      <c r="DJ94" s="33" t="str">
        <f ca="true">+IF(OFFSET('Sanitation Data'!$H$29,0,10*ROW('Sanitation Data'!H88))="","",OFFSET('Sanitation Data'!$H$29,0,10*ROW('Sanitation Data'!H88)))</f>
        <v/>
      </c>
      <c r="DK94" s="33" t="str">
        <f ca="true">+IF(OFFSET('Sanitation Data'!$H$30,0,10*ROW('Sanitation Data'!H88))="","",OFFSET('Sanitation Data'!$H$30,0,10*ROW('Sanitation Data'!H88)))</f>
        <v/>
      </c>
      <c r="DL94" s="33" t="str">
        <f ca="true">+IF(OFFSET('Sanitation Data'!$H$31,0,10*ROW('Sanitation Data'!H88))="","",OFFSET('Sanitation Data'!$H$31,0,10*ROW('Sanitation Data'!H88)))</f>
        <v/>
      </c>
      <c r="DM94" s="33" t="str">
        <f ca="true">+IF(OFFSET('Sanitation Data'!$H$32,0,10*ROW('Sanitation Data'!H88))="","",OFFSET('Sanitation Data'!$H$32,0,10*ROW('Sanitation Data'!H88)))</f>
        <v/>
      </c>
      <c r="DN94" s="33" t="str">
        <f ca="true">+IF(OFFSET('Sanitation Data'!$H$33,0,10*ROW('Sanitation Data'!H88))="","",OFFSET('Sanitation Data'!$H$33,0,10*ROW('Sanitation Data'!H88)))</f>
        <v/>
      </c>
      <c r="DO94" s="33" t="str">
        <f ca="true">+IF(OFFSET('Hygiene Data'!$C$12,0,10*ROW('Hygiene Data'!C88))="","",OFFSET('Hygiene Data'!$C$12,0,10*ROW('Hygiene Data'!C88)))</f>
        <v/>
      </c>
      <c r="DP94" s="33" t="str">
        <f ca="true">+IF(OFFSET('Hygiene Data'!$C$13,0,10*ROW('Hygiene Data'!C88))="","",OFFSET('Hygiene Data'!$C$13,0,10*ROW('Hygiene Data'!C88)))</f>
        <v/>
      </c>
      <c r="DQ94" s="33" t="str">
        <f ca="true">+IF(OFFSET('Hygiene Data'!$C$14,0,10*ROW('Hygiene Data'!C88))="","",OFFSET('Hygiene Data'!$C$14,0,10*ROW('Hygiene Data'!C88)))</f>
        <v/>
      </c>
      <c r="DR94" s="33" t="str">
        <f ca="true">+IF(OFFSET('Hygiene Data'!$D$12,0,10*ROW('Hygiene Data'!D88))="","",OFFSET('Hygiene Data'!$D$12,0,10*ROW('Hygiene Data'!D88)))</f>
        <v/>
      </c>
      <c r="DS94" s="33" t="str">
        <f ca="true">+IF(OFFSET('Hygiene Data'!$D$13,0,10*ROW('Hygiene Data'!D88))="","",OFFSET('Hygiene Data'!$D$13,0,10*ROW('Hygiene Data'!D88)))</f>
        <v/>
      </c>
      <c r="DT94" s="33" t="str">
        <f ca="true">+IF(OFFSET('Hygiene Data'!$D$14,0,10*ROW('Hygiene Data'!D88))="","",OFFSET('Hygiene Data'!$D$14,0,10*ROW('Hygiene Data'!D88)))</f>
        <v/>
      </c>
      <c r="DU94" s="33" t="str">
        <f ca="true">+IF(OFFSET('Hygiene Data'!$E$12,0,10*ROW('Hygiene Data'!E88))="","",OFFSET('Hygiene Data'!$E$12,0,10*ROW('Hygiene Data'!E88)))</f>
        <v/>
      </c>
      <c r="DV94" s="33" t="str">
        <f ca="true">+IF(OFFSET('Hygiene Data'!$E$13,0,10*ROW('Hygiene Data'!E88))="","",OFFSET('Hygiene Data'!$E$13,0,10*ROW('Hygiene Data'!E88)))</f>
        <v/>
      </c>
      <c r="DW94" s="33" t="str">
        <f ca="true">+IF(OFFSET('Hygiene Data'!$E$14,0,10*ROW('Hygiene Data'!E88))="","",OFFSET('Hygiene Data'!$E$14,0,10*ROW('Hygiene Data'!E88)))</f>
        <v/>
      </c>
      <c r="DX94" s="33" t="str">
        <f ca="true">+IF(OFFSET('Hygiene Data'!$F$12,0,10*ROW('Hygiene Data'!F88))="","",OFFSET('Hygiene Data'!$F$12,0,10*ROW('Hygiene Data'!F88)))</f>
        <v/>
      </c>
      <c r="DY94" s="33" t="str">
        <f ca="true">+IF(OFFSET('Hygiene Data'!$F$13,0,10*ROW('Hygiene Data'!F88))="","",OFFSET('Hygiene Data'!$F$13,0,10*ROW('Hygiene Data'!F88)))</f>
        <v/>
      </c>
      <c r="DZ94" s="33" t="str">
        <f ca="true">+IF(OFFSET('Hygiene Data'!$F$14,0,10*ROW('Hygiene Data'!F88))="","",OFFSET('Hygiene Data'!$F$14,0,10*ROW('Hygiene Data'!F88)))</f>
        <v/>
      </c>
      <c r="EA94" s="33" t="str">
        <f ca="true">+IF(OFFSET('Hygiene Data'!$G$12,0,10*ROW('Hygiene Data'!G88))="","",OFFSET('Hygiene Data'!$G$12,0,10*ROW('Hygiene Data'!G88)))</f>
        <v/>
      </c>
      <c r="EB94" s="33" t="str">
        <f ca="true">+IF(OFFSET('Hygiene Data'!$G$13,0,10*ROW('Hygiene Data'!G88))="","",OFFSET('Hygiene Data'!$G$13,0,10*ROW('Hygiene Data'!G88)))</f>
        <v/>
      </c>
      <c r="EC94" s="33" t="str">
        <f ca="true">+IF(OFFSET('Hygiene Data'!$G$14,0,10*ROW('Hygiene Data'!G88))="","",OFFSET('Hygiene Data'!$G$14,0,10*ROW('Hygiene Data'!G88)))</f>
        <v/>
      </c>
      <c r="ED94" s="33" t="str">
        <f ca="true">+IF(OFFSET('Hygiene Data'!$H$12,0,10*ROW('Hygiene Data'!H88))="","",OFFSET('Hygiene Data'!$H$12,0,10*ROW('Hygiene Data'!H88)))</f>
        <v/>
      </c>
      <c r="EE94" s="33" t="str">
        <f ca="true">+IF(OFFSET('Hygiene Data'!$H$13,0,10*ROW('Hygiene Data'!H88))="","",OFFSET('Hygiene Data'!$H$13,0,10*ROW('Hygiene Data'!H88)))</f>
        <v/>
      </c>
      <c r="EF94" s="33" t="str">
        <f ca="true">+IF(OFFSET('Hygiene Data'!$H$14,0,10*ROW('Hygiene Data'!H88))="","",OFFSET('Hygiene Data'!$H$14,0,10*ROW('Hygiene Data'!H88)))</f>
        <v/>
      </c>
    </row>
    <row r="95" x14ac:dyDescent="0.2">
      <c r="A95" s="56" t="str">
        <f ca="true">+IF(OFFSET('Water Data'!$B$1,0,10*ROW('Water Data'!B92))="","",OFFSET('Water Data'!$B$1,0,10*ROW('Water Data'!B92)))</f>
        <v/>
      </c>
      <c r="B95" s="56" t="str">
        <f ca="true">+IF(OFFSET('Water Data'!$A$3,0,10*ROW('Water Data'!A92))="","",OFFSET('Water Data'!$A$3,0,10*ROW('Water Data'!A92)))</f>
        <v/>
      </c>
      <c r="C95" s="56" t="str">
        <f ca="true">+IF(OFFSET('Water Data'!$C$3,0,10*ROW('Water Data'!C92))="","",OFFSET('Water Data'!$C$3,0,10*ROW('Water Data'!C92)))</f>
        <v/>
      </c>
      <c r="D95" s="244"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4"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4"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4"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4"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4"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4"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4"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4"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4"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4"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4"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4"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4"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4"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4"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4"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4"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5"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5"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5"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5"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5"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5"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5"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5"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5"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5"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5"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5"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5"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5"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5"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5"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5"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5"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5"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5"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5"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5"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5"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5"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5"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5"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5"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5"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5"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5"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6"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6"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6"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6"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6"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6"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6"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6"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6"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6"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6"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6"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6"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6"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6"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6"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6"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6"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3" t="str">
        <f ca="true">+IF(OFFSET('Water Data'!$C$28,0,10*ROW('Water Data'!C89))="","",OFFSET('Water Data'!$C$28,0,10*ROW('Water Data'!C89)))</f>
        <v/>
      </c>
      <c r="BT95" s="33" t="str">
        <f ca="true">+IF(OFFSET('Water Data'!$C$29,0,10*ROW('Water Data'!C89))="","",OFFSET('Water Data'!$C$29,0,10*ROW('Water Data'!C89)))</f>
        <v/>
      </c>
      <c r="BU95" s="33" t="str">
        <f ca="true">+IF(OFFSET('Water Data'!$C$30,0,10*ROW('Water Data'!C89))="","",OFFSET('Water Data'!$C$30,0,10*ROW('Water Data'!C89)))</f>
        <v/>
      </c>
      <c r="BV95" s="33" t="str">
        <f ca="true">+IF(OFFSET('Water Data'!$D$28,0,10*ROW('Water Data'!D89))="","",OFFSET('Water Data'!$D$28,0,10*ROW('Water Data'!D89)))</f>
        <v/>
      </c>
      <c r="BW95" s="33" t="str">
        <f ca="true">+IF(OFFSET('Water Data'!$D$29,0,10*ROW('Water Data'!D89))="","",OFFSET('Water Data'!$D$29,0,10*ROW('Water Data'!D89)))</f>
        <v/>
      </c>
      <c r="BX95" s="33" t="str">
        <f ca="true">+IF(OFFSET('Water Data'!$D$30,0,10*ROW('Water Data'!D89))="","",OFFSET('Water Data'!$D$30,0,10*ROW('Water Data'!D89)))</f>
        <v/>
      </c>
      <c r="BY95" s="33" t="str">
        <f ca="true">+IF(OFFSET('Water Data'!$E$28,0,10*ROW('Water Data'!E89))="","",OFFSET('Water Data'!$E$28,0,10*ROW('Water Data'!E89)))</f>
        <v/>
      </c>
      <c r="BZ95" s="33" t="str">
        <f ca="true">+IF(OFFSET('Water Data'!$E$29,0,10*ROW('Water Data'!E89))="","",OFFSET('Water Data'!$E$29,0,10*ROW('Water Data'!E89)))</f>
        <v/>
      </c>
      <c r="CA95" s="33" t="str">
        <f ca="true">+IF(OFFSET('Water Data'!$E$30,0,10*ROW('Water Data'!E89))="","",OFFSET('Water Data'!$E$30,0,10*ROW('Water Data'!E89)))</f>
        <v/>
      </c>
      <c r="CB95" s="33" t="str">
        <f ca="true">+IF(OFFSET('Water Data'!$F$28,0,10*ROW('Water Data'!F89))="","",OFFSET('Water Data'!$F$28,0,10*ROW('Water Data'!F89)))</f>
        <v/>
      </c>
      <c r="CC95" s="33" t="str">
        <f ca="true">+IF(OFFSET('Water Data'!$F$29,0,10*ROW('Water Data'!F89))="","",OFFSET('Water Data'!$F$29,0,10*ROW('Water Data'!F89)))</f>
        <v/>
      </c>
      <c r="CD95" s="33" t="str">
        <f ca="true">+IF(OFFSET('Water Data'!$F$30,0,10*ROW('Water Data'!F89))="","",OFFSET('Water Data'!$F$30,0,10*ROW('Water Data'!F89)))</f>
        <v/>
      </c>
      <c r="CE95" s="33" t="str">
        <f ca="true">+IF(OFFSET('Water Data'!$G$28,0,10*ROW('Water Data'!G89))="","",OFFSET('Water Data'!$G$28,0,10*ROW('Water Data'!G89)))</f>
        <v/>
      </c>
      <c r="CF95" s="33" t="str">
        <f ca="true">+IF(OFFSET('Water Data'!$G$29,0,10*ROW('Water Data'!G89))="","",OFFSET('Water Data'!$G$29,0,10*ROW('Water Data'!G89)))</f>
        <v/>
      </c>
      <c r="CG95" s="33" t="str">
        <f ca="true">+IF(OFFSET('Water Data'!$G$30,0,10*ROW('Water Data'!G89))="","",OFFSET('Water Data'!$G$30,0,10*ROW('Water Data'!G89)))</f>
        <v/>
      </c>
      <c r="CH95" s="33" t="str">
        <f ca="true">+IF(OFFSET('Water Data'!$H$28,0,10*ROW('Water Data'!H89))="","",OFFSET('Water Data'!$H$28,0,10*ROW('Water Data'!H89)))</f>
        <v/>
      </c>
      <c r="CI95" s="33" t="str">
        <f ca="true">+IF(OFFSET('Water Data'!$H$29,0,10*ROW('Water Data'!H89))="","",OFFSET('Water Data'!$H$29,0,10*ROW('Water Data'!H89)))</f>
        <v/>
      </c>
      <c r="CJ95" s="33" t="str">
        <f ca="true">+IF(OFFSET('Water Data'!$H$30,0,10*ROW('Water Data'!H89))="","",OFFSET('Water Data'!$H$30,0,10*ROW('Water Data'!H89)))</f>
        <v/>
      </c>
      <c r="CK95" s="33" t="str">
        <f ca="true">+IF(OFFSET('Sanitation Data'!$C$29,0,10*ROW('Sanitation Data'!C89))="","",OFFSET('Sanitation Data'!$C$29,0,10*ROW('Sanitation Data'!C89)))</f>
        <v/>
      </c>
      <c r="CL95" s="33" t="str">
        <f ca="true">+IF(OFFSET('Sanitation Data'!$C$30,0,10*ROW('Sanitation Data'!C89))="","",OFFSET('Sanitation Data'!$C$30,0,10*ROW('Sanitation Data'!C89)))</f>
        <v/>
      </c>
      <c r="CM95" s="33" t="str">
        <f ca="true">+IF(OFFSET('Sanitation Data'!$C$31,0,10*ROW('Sanitation Data'!C89))="","",OFFSET('Sanitation Data'!$C$31,0,10*ROW('Sanitation Data'!C89)))</f>
        <v/>
      </c>
      <c r="CN95" s="33" t="str">
        <f ca="true">+IF(OFFSET('Sanitation Data'!$C$32,0,10*ROW('Sanitation Data'!C89))="","",OFFSET('Sanitation Data'!$C$32,0,10*ROW('Sanitation Data'!C89)))</f>
        <v/>
      </c>
      <c r="CO95" s="33" t="str">
        <f ca="true">+IF(OFFSET('Sanitation Data'!$C$33,0,10*ROW('Sanitation Data'!C89))="","",OFFSET('Sanitation Data'!$C$33,0,10*ROW('Sanitation Data'!C89)))</f>
        <v/>
      </c>
      <c r="CP95" s="33" t="str">
        <f ca="true">+IF(OFFSET('Sanitation Data'!$D$29,0,10*ROW('Sanitation Data'!D89))="","",OFFSET('Sanitation Data'!$D$29,0,10*ROW('Sanitation Data'!D89)))</f>
        <v/>
      </c>
      <c r="CQ95" s="33" t="str">
        <f ca="true">+IF(OFFSET('Sanitation Data'!$D$30,0,10*ROW('Sanitation Data'!D89))="","",OFFSET('Sanitation Data'!$D$30,0,10*ROW('Sanitation Data'!D89)))</f>
        <v/>
      </c>
      <c r="CR95" s="33" t="str">
        <f ca="true">+IF(OFFSET('Sanitation Data'!$D$31,0,10*ROW('Sanitation Data'!D89))="","",OFFSET('Sanitation Data'!$D$31,0,10*ROW('Sanitation Data'!D89)))</f>
        <v/>
      </c>
      <c r="CS95" s="33" t="str">
        <f ca="true">+IF(OFFSET('Sanitation Data'!$D$32,0,10*ROW('Sanitation Data'!D89))="","",OFFSET('Sanitation Data'!$D$32,0,10*ROW('Sanitation Data'!D89)))</f>
        <v/>
      </c>
      <c r="CT95" s="33" t="str">
        <f ca="true">+IF(OFFSET('Sanitation Data'!$D$33,0,10*ROW('Sanitation Data'!D89))="","",OFFSET('Sanitation Data'!$D$33,0,10*ROW('Sanitation Data'!D89)))</f>
        <v/>
      </c>
      <c r="CU95" s="33" t="str">
        <f ca="true">+IF(OFFSET('Sanitation Data'!$E$29,0,10*ROW('Sanitation Data'!E89))="","",OFFSET('Sanitation Data'!$E$29,0,10*ROW('Sanitation Data'!E89)))</f>
        <v/>
      </c>
      <c r="CV95" s="33" t="str">
        <f ca="true">+IF(OFFSET('Sanitation Data'!$E$30,0,10*ROW('Sanitation Data'!E89))="","",OFFSET('Sanitation Data'!$E$30,0,10*ROW('Sanitation Data'!E89)))</f>
        <v/>
      </c>
      <c r="CW95" s="33" t="str">
        <f ca="true">+IF(OFFSET('Sanitation Data'!$E$31,0,10*ROW('Sanitation Data'!E89))="","",OFFSET('Sanitation Data'!$E$31,0,10*ROW('Sanitation Data'!E89)))</f>
        <v/>
      </c>
      <c r="CX95" s="33" t="str">
        <f ca="true">+IF(OFFSET('Sanitation Data'!$E$32,0,10*ROW('Sanitation Data'!E89))="","",OFFSET('Sanitation Data'!$E$32,0,10*ROW('Sanitation Data'!E89)))</f>
        <v/>
      </c>
      <c r="CY95" s="33" t="str">
        <f ca="true">+IF(OFFSET('Sanitation Data'!$E$33,0,10*ROW('Sanitation Data'!E89))="","",OFFSET('Sanitation Data'!$E$33,0,10*ROW('Sanitation Data'!E89)))</f>
        <v/>
      </c>
      <c r="CZ95" s="33" t="str">
        <f ca="true">+IF(OFFSET('Sanitation Data'!$F$29,0,10*ROW('Sanitation Data'!F89))="","",OFFSET('Sanitation Data'!$F$29,0,10*ROW('Sanitation Data'!F89)))</f>
        <v/>
      </c>
      <c r="DA95" s="33" t="str">
        <f ca="true">+IF(OFFSET('Sanitation Data'!$F$30,0,10*ROW('Sanitation Data'!F89))="","",OFFSET('Sanitation Data'!$F$30,0,10*ROW('Sanitation Data'!F89)))</f>
        <v/>
      </c>
      <c r="DB95" s="33" t="str">
        <f ca="true">+IF(OFFSET('Sanitation Data'!$F$31,0,10*ROW('Sanitation Data'!F89))="","",OFFSET('Sanitation Data'!$F$31,0,10*ROW('Sanitation Data'!F89)))</f>
        <v/>
      </c>
      <c r="DC95" s="33" t="str">
        <f ca="true">+IF(OFFSET('Sanitation Data'!$F$32,0,10*ROW('Sanitation Data'!F89))="","",OFFSET('Sanitation Data'!$F$32,0,10*ROW('Sanitation Data'!F89)))</f>
        <v/>
      </c>
      <c r="DD95" s="33" t="str">
        <f ca="true">+IF(OFFSET('Sanitation Data'!$F$33,0,10*ROW('Sanitation Data'!F89))="","",OFFSET('Sanitation Data'!$F$33,0,10*ROW('Sanitation Data'!F89)))</f>
        <v/>
      </c>
      <c r="DE95" s="33" t="str">
        <f ca="true">+IF(OFFSET('Sanitation Data'!$G$29,0,10*ROW('Sanitation Data'!G89))="","",OFFSET('Sanitation Data'!$G$29,0,10*ROW('Sanitation Data'!G89)))</f>
        <v/>
      </c>
      <c r="DF95" s="33" t="str">
        <f ca="true">+IF(OFFSET('Sanitation Data'!$G$30,0,10*ROW('Sanitation Data'!G89))="","",OFFSET('Sanitation Data'!$G$30,0,10*ROW('Sanitation Data'!G89)))</f>
        <v/>
      </c>
      <c r="DG95" s="33" t="str">
        <f ca="true">+IF(OFFSET('Sanitation Data'!$G$31,0,10*ROW('Sanitation Data'!G89))="","",OFFSET('Sanitation Data'!$G$31,0,10*ROW('Sanitation Data'!G89)))</f>
        <v/>
      </c>
      <c r="DH95" s="33" t="str">
        <f ca="true">+IF(OFFSET('Sanitation Data'!$G$32,0,10*ROW('Sanitation Data'!G89))="","",OFFSET('Sanitation Data'!$G$32,0,10*ROW('Sanitation Data'!G89)))</f>
        <v/>
      </c>
      <c r="DI95" s="33" t="str">
        <f ca="true">+IF(OFFSET('Sanitation Data'!$G$33,0,10*ROW('Sanitation Data'!G89))="","",OFFSET('Sanitation Data'!$G$33,0,10*ROW('Sanitation Data'!G89)))</f>
        <v/>
      </c>
      <c r="DJ95" s="33" t="str">
        <f ca="true">+IF(OFFSET('Sanitation Data'!$H$29,0,10*ROW('Sanitation Data'!H89))="","",OFFSET('Sanitation Data'!$H$29,0,10*ROW('Sanitation Data'!H89)))</f>
        <v/>
      </c>
      <c r="DK95" s="33" t="str">
        <f ca="true">+IF(OFFSET('Sanitation Data'!$H$30,0,10*ROW('Sanitation Data'!H89))="","",OFFSET('Sanitation Data'!$H$30,0,10*ROW('Sanitation Data'!H89)))</f>
        <v/>
      </c>
      <c r="DL95" s="33" t="str">
        <f ca="true">+IF(OFFSET('Sanitation Data'!$H$31,0,10*ROW('Sanitation Data'!H89))="","",OFFSET('Sanitation Data'!$H$31,0,10*ROW('Sanitation Data'!H89)))</f>
        <v/>
      </c>
      <c r="DM95" s="33" t="str">
        <f ca="true">+IF(OFFSET('Sanitation Data'!$H$32,0,10*ROW('Sanitation Data'!H89))="","",OFFSET('Sanitation Data'!$H$32,0,10*ROW('Sanitation Data'!H89)))</f>
        <v/>
      </c>
      <c r="DN95" s="33" t="str">
        <f ca="true">+IF(OFFSET('Sanitation Data'!$H$33,0,10*ROW('Sanitation Data'!H89))="","",OFFSET('Sanitation Data'!$H$33,0,10*ROW('Sanitation Data'!H89)))</f>
        <v/>
      </c>
      <c r="DO95" s="33" t="str">
        <f ca="true">+IF(OFFSET('Hygiene Data'!$C$12,0,10*ROW('Hygiene Data'!C89))="","",OFFSET('Hygiene Data'!$C$12,0,10*ROW('Hygiene Data'!C89)))</f>
        <v/>
      </c>
      <c r="DP95" s="33" t="str">
        <f ca="true">+IF(OFFSET('Hygiene Data'!$C$13,0,10*ROW('Hygiene Data'!C89))="","",OFFSET('Hygiene Data'!$C$13,0,10*ROW('Hygiene Data'!C89)))</f>
        <v/>
      </c>
      <c r="DQ95" s="33" t="str">
        <f ca="true">+IF(OFFSET('Hygiene Data'!$C$14,0,10*ROW('Hygiene Data'!C89))="","",OFFSET('Hygiene Data'!$C$14,0,10*ROW('Hygiene Data'!C89)))</f>
        <v/>
      </c>
      <c r="DR95" s="33" t="str">
        <f ca="true">+IF(OFFSET('Hygiene Data'!$D$12,0,10*ROW('Hygiene Data'!D89))="","",OFFSET('Hygiene Data'!$D$12,0,10*ROW('Hygiene Data'!D89)))</f>
        <v/>
      </c>
      <c r="DS95" s="33" t="str">
        <f ca="true">+IF(OFFSET('Hygiene Data'!$D$13,0,10*ROW('Hygiene Data'!D89))="","",OFFSET('Hygiene Data'!$D$13,0,10*ROW('Hygiene Data'!D89)))</f>
        <v/>
      </c>
      <c r="DT95" s="33" t="str">
        <f ca="true">+IF(OFFSET('Hygiene Data'!$D$14,0,10*ROW('Hygiene Data'!D89))="","",OFFSET('Hygiene Data'!$D$14,0,10*ROW('Hygiene Data'!D89)))</f>
        <v/>
      </c>
      <c r="DU95" s="33" t="str">
        <f ca="true">+IF(OFFSET('Hygiene Data'!$E$12,0,10*ROW('Hygiene Data'!E89))="","",OFFSET('Hygiene Data'!$E$12,0,10*ROW('Hygiene Data'!E89)))</f>
        <v/>
      </c>
      <c r="DV95" s="33" t="str">
        <f ca="true">+IF(OFFSET('Hygiene Data'!$E$13,0,10*ROW('Hygiene Data'!E89))="","",OFFSET('Hygiene Data'!$E$13,0,10*ROW('Hygiene Data'!E89)))</f>
        <v/>
      </c>
      <c r="DW95" s="33" t="str">
        <f ca="true">+IF(OFFSET('Hygiene Data'!$E$14,0,10*ROW('Hygiene Data'!E89))="","",OFFSET('Hygiene Data'!$E$14,0,10*ROW('Hygiene Data'!E89)))</f>
        <v/>
      </c>
      <c r="DX95" s="33" t="str">
        <f ca="true">+IF(OFFSET('Hygiene Data'!$F$12,0,10*ROW('Hygiene Data'!F89))="","",OFFSET('Hygiene Data'!$F$12,0,10*ROW('Hygiene Data'!F89)))</f>
        <v/>
      </c>
      <c r="DY95" s="33" t="str">
        <f ca="true">+IF(OFFSET('Hygiene Data'!$F$13,0,10*ROW('Hygiene Data'!F89))="","",OFFSET('Hygiene Data'!$F$13,0,10*ROW('Hygiene Data'!F89)))</f>
        <v/>
      </c>
      <c r="DZ95" s="33" t="str">
        <f ca="true">+IF(OFFSET('Hygiene Data'!$F$14,0,10*ROW('Hygiene Data'!F89))="","",OFFSET('Hygiene Data'!$F$14,0,10*ROW('Hygiene Data'!F89)))</f>
        <v/>
      </c>
      <c r="EA95" s="33" t="str">
        <f ca="true">+IF(OFFSET('Hygiene Data'!$G$12,0,10*ROW('Hygiene Data'!G89))="","",OFFSET('Hygiene Data'!$G$12,0,10*ROW('Hygiene Data'!G89)))</f>
        <v/>
      </c>
      <c r="EB95" s="33" t="str">
        <f ca="true">+IF(OFFSET('Hygiene Data'!$G$13,0,10*ROW('Hygiene Data'!G89))="","",OFFSET('Hygiene Data'!$G$13,0,10*ROW('Hygiene Data'!G89)))</f>
        <v/>
      </c>
      <c r="EC95" s="33" t="str">
        <f ca="true">+IF(OFFSET('Hygiene Data'!$G$14,0,10*ROW('Hygiene Data'!G89))="","",OFFSET('Hygiene Data'!$G$14,0,10*ROW('Hygiene Data'!G89)))</f>
        <v/>
      </c>
      <c r="ED95" s="33" t="str">
        <f ca="true">+IF(OFFSET('Hygiene Data'!$H$12,0,10*ROW('Hygiene Data'!H89))="","",OFFSET('Hygiene Data'!$H$12,0,10*ROW('Hygiene Data'!H89)))</f>
        <v/>
      </c>
      <c r="EE95" s="33" t="str">
        <f ca="true">+IF(OFFSET('Hygiene Data'!$H$13,0,10*ROW('Hygiene Data'!H89))="","",OFFSET('Hygiene Data'!$H$13,0,10*ROW('Hygiene Data'!H89)))</f>
        <v/>
      </c>
      <c r="EF95" s="33" t="str">
        <f ca="true">+IF(OFFSET('Hygiene Data'!$H$14,0,10*ROW('Hygiene Data'!H89))="","",OFFSET('Hygiene Data'!$H$14,0,10*ROW('Hygiene Data'!H89)))</f>
        <v/>
      </c>
    </row>
    <row r="96" x14ac:dyDescent="0.2">
      <c r="A96" s="56" t="str">
        <f ca="true">+IF(OFFSET('Water Data'!$B$1,0,10*ROW('Water Data'!B93))="","",OFFSET('Water Data'!$B$1,0,10*ROW('Water Data'!B93)))</f>
        <v/>
      </c>
      <c r="B96" s="56" t="str">
        <f ca="true">+IF(OFFSET('Water Data'!$A$3,0,10*ROW('Water Data'!A93))="","",OFFSET('Water Data'!$A$3,0,10*ROW('Water Data'!A93)))</f>
        <v/>
      </c>
      <c r="C96" s="56" t="str">
        <f ca="true">+IF(OFFSET('Water Data'!$C$3,0,10*ROW('Water Data'!C93))="","",OFFSET('Water Data'!$C$3,0,10*ROW('Water Data'!C93)))</f>
        <v/>
      </c>
      <c r="D96" s="244"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4"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4"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4"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4"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4"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4"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4"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4"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4"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4"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4"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4"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4"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4"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4"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4"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4"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5"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5"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5"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5"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5"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5"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5"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5"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5"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5"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5"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5"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5"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5"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5"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5"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5"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5"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5"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5"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5"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5"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5"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5"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5"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5"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5"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5"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5"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5"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6"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6"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6"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6"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6"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6"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6"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6"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6"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6"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6"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6"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6"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6"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6"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6"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6"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6"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3" t="str">
        <f ca="true">+IF(OFFSET('Water Data'!$C$28,0,10*ROW('Water Data'!C90))="","",OFFSET('Water Data'!$C$28,0,10*ROW('Water Data'!C90)))</f>
        <v/>
      </c>
      <c r="BT96" s="33" t="str">
        <f ca="true">+IF(OFFSET('Water Data'!$C$29,0,10*ROW('Water Data'!C90))="","",OFFSET('Water Data'!$C$29,0,10*ROW('Water Data'!C90)))</f>
        <v/>
      </c>
      <c r="BU96" s="33" t="str">
        <f ca="true">+IF(OFFSET('Water Data'!$C$30,0,10*ROW('Water Data'!C90))="","",OFFSET('Water Data'!$C$30,0,10*ROW('Water Data'!C90)))</f>
        <v/>
      </c>
      <c r="BV96" s="33" t="str">
        <f ca="true">+IF(OFFSET('Water Data'!$D$28,0,10*ROW('Water Data'!D90))="","",OFFSET('Water Data'!$D$28,0,10*ROW('Water Data'!D90)))</f>
        <v/>
      </c>
      <c r="BW96" s="33" t="str">
        <f ca="true">+IF(OFFSET('Water Data'!$D$29,0,10*ROW('Water Data'!D90))="","",OFFSET('Water Data'!$D$29,0,10*ROW('Water Data'!D90)))</f>
        <v/>
      </c>
      <c r="BX96" s="33" t="str">
        <f ca="true">+IF(OFFSET('Water Data'!$D$30,0,10*ROW('Water Data'!D90))="","",OFFSET('Water Data'!$D$30,0,10*ROW('Water Data'!D90)))</f>
        <v/>
      </c>
      <c r="BY96" s="33" t="str">
        <f ca="true">+IF(OFFSET('Water Data'!$E$28,0,10*ROW('Water Data'!E90))="","",OFFSET('Water Data'!$E$28,0,10*ROW('Water Data'!E90)))</f>
        <v/>
      </c>
      <c r="BZ96" s="33" t="str">
        <f ca="true">+IF(OFFSET('Water Data'!$E$29,0,10*ROW('Water Data'!E90))="","",OFFSET('Water Data'!$E$29,0,10*ROW('Water Data'!E90)))</f>
        <v/>
      </c>
      <c r="CA96" s="33" t="str">
        <f ca="true">+IF(OFFSET('Water Data'!$E$30,0,10*ROW('Water Data'!E90))="","",OFFSET('Water Data'!$E$30,0,10*ROW('Water Data'!E90)))</f>
        <v/>
      </c>
      <c r="CB96" s="33" t="str">
        <f ca="true">+IF(OFFSET('Water Data'!$F$28,0,10*ROW('Water Data'!F90))="","",OFFSET('Water Data'!$F$28,0,10*ROW('Water Data'!F90)))</f>
        <v/>
      </c>
      <c r="CC96" s="33" t="str">
        <f ca="true">+IF(OFFSET('Water Data'!$F$29,0,10*ROW('Water Data'!F90))="","",OFFSET('Water Data'!$F$29,0,10*ROW('Water Data'!F90)))</f>
        <v/>
      </c>
      <c r="CD96" s="33" t="str">
        <f ca="true">+IF(OFFSET('Water Data'!$F$30,0,10*ROW('Water Data'!F90))="","",OFFSET('Water Data'!$F$30,0,10*ROW('Water Data'!F90)))</f>
        <v/>
      </c>
      <c r="CE96" s="33" t="str">
        <f ca="true">+IF(OFFSET('Water Data'!$G$28,0,10*ROW('Water Data'!G90))="","",OFFSET('Water Data'!$G$28,0,10*ROW('Water Data'!G90)))</f>
        <v/>
      </c>
      <c r="CF96" s="33" t="str">
        <f ca="true">+IF(OFFSET('Water Data'!$G$29,0,10*ROW('Water Data'!G90))="","",OFFSET('Water Data'!$G$29,0,10*ROW('Water Data'!G90)))</f>
        <v/>
      </c>
      <c r="CG96" s="33" t="str">
        <f ca="true">+IF(OFFSET('Water Data'!$G$30,0,10*ROW('Water Data'!G90))="","",OFFSET('Water Data'!$G$30,0,10*ROW('Water Data'!G90)))</f>
        <v/>
      </c>
      <c r="CH96" s="33" t="str">
        <f ca="true">+IF(OFFSET('Water Data'!$H$28,0,10*ROW('Water Data'!H90))="","",OFFSET('Water Data'!$H$28,0,10*ROW('Water Data'!H90)))</f>
        <v/>
      </c>
      <c r="CI96" s="33" t="str">
        <f ca="true">+IF(OFFSET('Water Data'!$H$29,0,10*ROW('Water Data'!H90))="","",OFFSET('Water Data'!$H$29,0,10*ROW('Water Data'!H90)))</f>
        <v/>
      </c>
      <c r="CJ96" s="33" t="str">
        <f ca="true">+IF(OFFSET('Water Data'!$H$30,0,10*ROW('Water Data'!H90))="","",OFFSET('Water Data'!$H$30,0,10*ROW('Water Data'!H90)))</f>
        <v/>
      </c>
      <c r="CK96" s="33" t="str">
        <f ca="true">+IF(OFFSET('Sanitation Data'!$C$29,0,10*ROW('Sanitation Data'!C90))="","",OFFSET('Sanitation Data'!$C$29,0,10*ROW('Sanitation Data'!C90)))</f>
        <v/>
      </c>
      <c r="CL96" s="33" t="str">
        <f ca="true">+IF(OFFSET('Sanitation Data'!$C$30,0,10*ROW('Sanitation Data'!C90))="","",OFFSET('Sanitation Data'!$C$30,0,10*ROW('Sanitation Data'!C90)))</f>
        <v/>
      </c>
      <c r="CM96" s="33" t="str">
        <f ca="true">+IF(OFFSET('Sanitation Data'!$C$31,0,10*ROW('Sanitation Data'!C90))="","",OFFSET('Sanitation Data'!$C$31,0,10*ROW('Sanitation Data'!C90)))</f>
        <v/>
      </c>
      <c r="CN96" s="33" t="str">
        <f ca="true">+IF(OFFSET('Sanitation Data'!$C$32,0,10*ROW('Sanitation Data'!C90))="","",OFFSET('Sanitation Data'!$C$32,0,10*ROW('Sanitation Data'!C90)))</f>
        <v/>
      </c>
      <c r="CO96" s="33" t="str">
        <f ca="true">+IF(OFFSET('Sanitation Data'!$C$33,0,10*ROW('Sanitation Data'!C90))="","",OFFSET('Sanitation Data'!$C$33,0,10*ROW('Sanitation Data'!C90)))</f>
        <v/>
      </c>
      <c r="CP96" s="33" t="str">
        <f ca="true">+IF(OFFSET('Sanitation Data'!$D$29,0,10*ROW('Sanitation Data'!D90))="","",OFFSET('Sanitation Data'!$D$29,0,10*ROW('Sanitation Data'!D90)))</f>
        <v/>
      </c>
      <c r="CQ96" s="33" t="str">
        <f ca="true">+IF(OFFSET('Sanitation Data'!$D$30,0,10*ROW('Sanitation Data'!D90))="","",OFFSET('Sanitation Data'!$D$30,0,10*ROW('Sanitation Data'!D90)))</f>
        <v/>
      </c>
      <c r="CR96" s="33" t="str">
        <f ca="true">+IF(OFFSET('Sanitation Data'!$D$31,0,10*ROW('Sanitation Data'!D90))="","",OFFSET('Sanitation Data'!$D$31,0,10*ROW('Sanitation Data'!D90)))</f>
        <v/>
      </c>
      <c r="CS96" s="33" t="str">
        <f ca="true">+IF(OFFSET('Sanitation Data'!$D$32,0,10*ROW('Sanitation Data'!D90))="","",OFFSET('Sanitation Data'!$D$32,0,10*ROW('Sanitation Data'!D90)))</f>
        <v/>
      </c>
      <c r="CT96" s="33" t="str">
        <f ca="true">+IF(OFFSET('Sanitation Data'!$D$33,0,10*ROW('Sanitation Data'!D90))="","",OFFSET('Sanitation Data'!$D$33,0,10*ROW('Sanitation Data'!D90)))</f>
        <v/>
      </c>
      <c r="CU96" s="33" t="str">
        <f ca="true">+IF(OFFSET('Sanitation Data'!$E$29,0,10*ROW('Sanitation Data'!E90))="","",OFFSET('Sanitation Data'!$E$29,0,10*ROW('Sanitation Data'!E90)))</f>
        <v/>
      </c>
      <c r="CV96" s="33" t="str">
        <f ca="true">+IF(OFFSET('Sanitation Data'!$E$30,0,10*ROW('Sanitation Data'!E90))="","",OFFSET('Sanitation Data'!$E$30,0,10*ROW('Sanitation Data'!E90)))</f>
        <v/>
      </c>
      <c r="CW96" s="33" t="str">
        <f ca="true">+IF(OFFSET('Sanitation Data'!$E$31,0,10*ROW('Sanitation Data'!E90))="","",OFFSET('Sanitation Data'!$E$31,0,10*ROW('Sanitation Data'!E90)))</f>
        <v/>
      </c>
      <c r="CX96" s="33" t="str">
        <f ca="true">+IF(OFFSET('Sanitation Data'!$E$32,0,10*ROW('Sanitation Data'!E90))="","",OFFSET('Sanitation Data'!$E$32,0,10*ROW('Sanitation Data'!E90)))</f>
        <v/>
      </c>
      <c r="CY96" s="33" t="str">
        <f ca="true">+IF(OFFSET('Sanitation Data'!$E$33,0,10*ROW('Sanitation Data'!E90))="","",OFFSET('Sanitation Data'!$E$33,0,10*ROW('Sanitation Data'!E90)))</f>
        <v/>
      </c>
      <c r="CZ96" s="33" t="str">
        <f ca="true">+IF(OFFSET('Sanitation Data'!$F$29,0,10*ROW('Sanitation Data'!F90))="","",OFFSET('Sanitation Data'!$F$29,0,10*ROW('Sanitation Data'!F90)))</f>
        <v/>
      </c>
      <c r="DA96" s="33" t="str">
        <f ca="true">+IF(OFFSET('Sanitation Data'!$F$30,0,10*ROW('Sanitation Data'!F90))="","",OFFSET('Sanitation Data'!$F$30,0,10*ROW('Sanitation Data'!F90)))</f>
        <v/>
      </c>
      <c r="DB96" s="33" t="str">
        <f ca="true">+IF(OFFSET('Sanitation Data'!$F$31,0,10*ROW('Sanitation Data'!F90))="","",OFFSET('Sanitation Data'!$F$31,0,10*ROW('Sanitation Data'!F90)))</f>
        <v/>
      </c>
      <c r="DC96" s="33" t="str">
        <f ca="true">+IF(OFFSET('Sanitation Data'!$F$32,0,10*ROW('Sanitation Data'!F90))="","",OFFSET('Sanitation Data'!$F$32,0,10*ROW('Sanitation Data'!F90)))</f>
        <v/>
      </c>
      <c r="DD96" s="33" t="str">
        <f ca="true">+IF(OFFSET('Sanitation Data'!$F$33,0,10*ROW('Sanitation Data'!F90))="","",OFFSET('Sanitation Data'!$F$33,0,10*ROW('Sanitation Data'!F90)))</f>
        <v/>
      </c>
      <c r="DE96" s="33" t="str">
        <f ca="true">+IF(OFFSET('Sanitation Data'!$G$29,0,10*ROW('Sanitation Data'!G90))="","",OFFSET('Sanitation Data'!$G$29,0,10*ROW('Sanitation Data'!G90)))</f>
        <v/>
      </c>
      <c r="DF96" s="33" t="str">
        <f ca="true">+IF(OFFSET('Sanitation Data'!$G$30,0,10*ROW('Sanitation Data'!G90))="","",OFFSET('Sanitation Data'!$G$30,0,10*ROW('Sanitation Data'!G90)))</f>
        <v/>
      </c>
      <c r="DG96" s="33" t="str">
        <f ca="true">+IF(OFFSET('Sanitation Data'!$G$31,0,10*ROW('Sanitation Data'!G90))="","",OFFSET('Sanitation Data'!$G$31,0,10*ROW('Sanitation Data'!G90)))</f>
        <v/>
      </c>
      <c r="DH96" s="33" t="str">
        <f ca="true">+IF(OFFSET('Sanitation Data'!$G$32,0,10*ROW('Sanitation Data'!G90))="","",OFFSET('Sanitation Data'!$G$32,0,10*ROW('Sanitation Data'!G90)))</f>
        <v/>
      </c>
      <c r="DI96" s="33" t="str">
        <f ca="true">+IF(OFFSET('Sanitation Data'!$G$33,0,10*ROW('Sanitation Data'!G90))="","",OFFSET('Sanitation Data'!$G$33,0,10*ROW('Sanitation Data'!G90)))</f>
        <v/>
      </c>
      <c r="DJ96" s="33" t="str">
        <f ca="true">+IF(OFFSET('Sanitation Data'!$H$29,0,10*ROW('Sanitation Data'!H90))="","",OFFSET('Sanitation Data'!$H$29,0,10*ROW('Sanitation Data'!H90)))</f>
        <v/>
      </c>
      <c r="DK96" s="33" t="str">
        <f ca="true">+IF(OFFSET('Sanitation Data'!$H$30,0,10*ROW('Sanitation Data'!H90))="","",OFFSET('Sanitation Data'!$H$30,0,10*ROW('Sanitation Data'!H90)))</f>
        <v/>
      </c>
      <c r="DL96" s="33" t="str">
        <f ca="true">+IF(OFFSET('Sanitation Data'!$H$31,0,10*ROW('Sanitation Data'!H90))="","",OFFSET('Sanitation Data'!$H$31,0,10*ROW('Sanitation Data'!H90)))</f>
        <v/>
      </c>
      <c r="DM96" s="33" t="str">
        <f ca="true">+IF(OFFSET('Sanitation Data'!$H$32,0,10*ROW('Sanitation Data'!H90))="","",OFFSET('Sanitation Data'!$H$32,0,10*ROW('Sanitation Data'!H90)))</f>
        <v/>
      </c>
      <c r="DN96" s="33" t="str">
        <f ca="true">+IF(OFFSET('Sanitation Data'!$H$33,0,10*ROW('Sanitation Data'!H90))="","",OFFSET('Sanitation Data'!$H$33,0,10*ROW('Sanitation Data'!H90)))</f>
        <v/>
      </c>
      <c r="DO96" s="33" t="str">
        <f ca="true">+IF(OFFSET('Hygiene Data'!$C$12,0,10*ROW('Hygiene Data'!C90))="","",OFFSET('Hygiene Data'!$C$12,0,10*ROW('Hygiene Data'!C90)))</f>
        <v/>
      </c>
      <c r="DP96" s="33" t="str">
        <f ca="true">+IF(OFFSET('Hygiene Data'!$C$13,0,10*ROW('Hygiene Data'!C90))="","",OFFSET('Hygiene Data'!$C$13,0,10*ROW('Hygiene Data'!C90)))</f>
        <v/>
      </c>
      <c r="DQ96" s="33" t="str">
        <f ca="true">+IF(OFFSET('Hygiene Data'!$C$14,0,10*ROW('Hygiene Data'!C90))="","",OFFSET('Hygiene Data'!$C$14,0,10*ROW('Hygiene Data'!C90)))</f>
        <v/>
      </c>
      <c r="DR96" s="33" t="str">
        <f ca="true">+IF(OFFSET('Hygiene Data'!$D$12,0,10*ROW('Hygiene Data'!D90))="","",OFFSET('Hygiene Data'!$D$12,0,10*ROW('Hygiene Data'!D90)))</f>
        <v/>
      </c>
      <c r="DS96" s="33" t="str">
        <f ca="true">+IF(OFFSET('Hygiene Data'!$D$13,0,10*ROW('Hygiene Data'!D90))="","",OFFSET('Hygiene Data'!$D$13,0,10*ROW('Hygiene Data'!D90)))</f>
        <v/>
      </c>
      <c r="DT96" s="33" t="str">
        <f ca="true">+IF(OFFSET('Hygiene Data'!$D$14,0,10*ROW('Hygiene Data'!D90))="","",OFFSET('Hygiene Data'!$D$14,0,10*ROW('Hygiene Data'!D90)))</f>
        <v/>
      </c>
      <c r="DU96" s="33" t="str">
        <f ca="true">+IF(OFFSET('Hygiene Data'!$E$12,0,10*ROW('Hygiene Data'!E90))="","",OFFSET('Hygiene Data'!$E$12,0,10*ROW('Hygiene Data'!E90)))</f>
        <v/>
      </c>
      <c r="DV96" s="33" t="str">
        <f ca="true">+IF(OFFSET('Hygiene Data'!$E$13,0,10*ROW('Hygiene Data'!E90))="","",OFFSET('Hygiene Data'!$E$13,0,10*ROW('Hygiene Data'!E90)))</f>
        <v/>
      </c>
      <c r="DW96" s="33" t="str">
        <f ca="true">+IF(OFFSET('Hygiene Data'!$E$14,0,10*ROW('Hygiene Data'!E90))="","",OFFSET('Hygiene Data'!$E$14,0,10*ROW('Hygiene Data'!E90)))</f>
        <v/>
      </c>
      <c r="DX96" s="33" t="str">
        <f ca="true">+IF(OFFSET('Hygiene Data'!$F$12,0,10*ROW('Hygiene Data'!F90))="","",OFFSET('Hygiene Data'!$F$12,0,10*ROW('Hygiene Data'!F90)))</f>
        <v/>
      </c>
      <c r="DY96" s="33" t="str">
        <f ca="true">+IF(OFFSET('Hygiene Data'!$F$13,0,10*ROW('Hygiene Data'!F90))="","",OFFSET('Hygiene Data'!$F$13,0,10*ROW('Hygiene Data'!F90)))</f>
        <v/>
      </c>
      <c r="DZ96" s="33" t="str">
        <f ca="true">+IF(OFFSET('Hygiene Data'!$F$14,0,10*ROW('Hygiene Data'!F90))="","",OFFSET('Hygiene Data'!$F$14,0,10*ROW('Hygiene Data'!F90)))</f>
        <v/>
      </c>
      <c r="EA96" s="33" t="str">
        <f ca="true">+IF(OFFSET('Hygiene Data'!$G$12,0,10*ROW('Hygiene Data'!G90))="","",OFFSET('Hygiene Data'!$G$12,0,10*ROW('Hygiene Data'!G90)))</f>
        <v/>
      </c>
      <c r="EB96" s="33" t="str">
        <f ca="true">+IF(OFFSET('Hygiene Data'!$G$13,0,10*ROW('Hygiene Data'!G90))="","",OFFSET('Hygiene Data'!$G$13,0,10*ROW('Hygiene Data'!G90)))</f>
        <v/>
      </c>
      <c r="EC96" s="33" t="str">
        <f ca="true">+IF(OFFSET('Hygiene Data'!$G$14,0,10*ROW('Hygiene Data'!G90))="","",OFFSET('Hygiene Data'!$G$14,0,10*ROW('Hygiene Data'!G90)))</f>
        <v/>
      </c>
      <c r="ED96" s="33" t="str">
        <f ca="true">+IF(OFFSET('Hygiene Data'!$H$12,0,10*ROW('Hygiene Data'!H90))="","",OFFSET('Hygiene Data'!$H$12,0,10*ROW('Hygiene Data'!H90)))</f>
        <v/>
      </c>
      <c r="EE96" s="33" t="str">
        <f ca="true">+IF(OFFSET('Hygiene Data'!$H$13,0,10*ROW('Hygiene Data'!H90))="","",OFFSET('Hygiene Data'!$H$13,0,10*ROW('Hygiene Data'!H90)))</f>
        <v/>
      </c>
      <c r="EF96" s="33" t="str">
        <f ca="true">+IF(OFFSET('Hygiene Data'!$H$14,0,10*ROW('Hygiene Data'!H90))="","",OFFSET('Hygiene Data'!$H$14,0,10*ROW('Hygiene Data'!H90)))</f>
        <v/>
      </c>
    </row>
    <row r="97" x14ac:dyDescent="0.2">
      <c r="A97" s="56" t="str">
        <f ca="true">+IF(OFFSET('Water Data'!$B$1,0,10*ROW('Water Data'!B94))="","",OFFSET('Water Data'!$B$1,0,10*ROW('Water Data'!B94)))</f>
        <v/>
      </c>
      <c r="B97" s="56" t="str">
        <f ca="true">+IF(OFFSET('Water Data'!$A$3,0,10*ROW('Water Data'!A94))="","",OFFSET('Water Data'!$A$3,0,10*ROW('Water Data'!A94)))</f>
        <v/>
      </c>
      <c r="C97" s="56" t="str">
        <f ca="true">+IF(OFFSET('Water Data'!$C$3,0,10*ROW('Water Data'!C94))="","",OFFSET('Water Data'!$C$3,0,10*ROW('Water Data'!C94)))</f>
        <v/>
      </c>
      <c r="D97" s="244"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4"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4"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4"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4"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4"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4"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4"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4"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4"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4"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4"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4"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4"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4"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4"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4"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4"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5"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5"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5"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5"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5"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5"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5"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5"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5"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5"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5"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5"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5"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5"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5"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5"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5"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5"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5"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5"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5"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5"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5"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5"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5"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5"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5"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5"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5"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5"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6"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6"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6"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6"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6"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6"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6"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6"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6"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6"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6"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6"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6"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6"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6"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6"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6"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6"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3" t="str">
        <f ca="true">+IF(OFFSET('Water Data'!$C$28,0,10*ROW('Water Data'!C91))="","",OFFSET('Water Data'!$C$28,0,10*ROW('Water Data'!C91)))</f>
        <v/>
      </c>
      <c r="BT97" s="33" t="str">
        <f ca="true">+IF(OFFSET('Water Data'!$C$29,0,10*ROW('Water Data'!C91))="","",OFFSET('Water Data'!$C$29,0,10*ROW('Water Data'!C91)))</f>
        <v/>
      </c>
      <c r="BU97" s="33" t="str">
        <f ca="true">+IF(OFFSET('Water Data'!$C$30,0,10*ROW('Water Data'!C91))="","",OFFSET('Water Data'!$C$30,0,10*ROW('Water Data'!C91)))</f>
        <v/>
      </c>
      <c r="BV97" s="33" t="str">
        <f ca="true">+IF(OFFSET('Water Data'!$D$28,0,10*ROW('Water Data'!D91))="","",OFFSET('Water Data'!$D$28,0,10*ROW('Water Data'!D91)))</f>
        <v/>
      </c>
      <c r="BW97" s="33" t="str">
        <f ca="true">+IF(OFFSET('Water Data'!$D$29,0,10*ROW('Water Data'!D91))="","",OFFSET('Water Data'!$D$29,0,10*ROW('Water Data'!D91)))</f>
        <v/>
      </c>
      <c r="BX97" s="33" t="str">
        <f ca="true">+IF(OFFSET('Water Data'!$D$30,0,10*ROW('Water Data'!D91))="","",OFFSET('Water Data'!$D$30,0,10*ROW('Water Data'!D91)))</f>
        <v/>
      </c>
      <c r="BY97" s="33" t="str">
        <f ca="true">+IF(OFFSET('Water Data'!$E$28,0,10*ROW('Water Data'!E91))="","",OFFSET('Water Data'!$E$28,0,10*ROW('Water Data'!E91)))</f>
        <v/>
      </c>
      <c r="BZ97" s="33" t="str">
        <f ca="true">+IF(OFFSET('Water Data'!$E$29,0,10*ROW('Water Data'!E91))="","",OFFSET('Water Data'!$E$29,0,10*ROW('Water Data'!E91)))</f>
        <v/>
      </c>
      <c r="CA97" s="33" t="str">
        <f ca="true">+IF(OFFSET('Water Data'!$E$30,0,10*ROW('Water Data'!E91))="","",OFFSET('Water Data'!$E$30,0,10*ROW('Water Data'!E91)))</f>
        <v/>
      </c>
      <c r="CB97" s="33" t="str">
        <f ca="true">+IF(OFFSET('Water Data'!$F$28,0,10*ROW('Water Data'!F91))="","",OFFSET('Water Data'!$F$28,0,10*ROW('Water Data'!F91)))</f>
        <v/>
      </c>
      <c r="CC97" s="33" t="str">
        <f ca="true">+IF(OFFSET('Water Data'!$F$29,0,10*ROW('Water Data'!F91))="","",OFFSET('Water Data'!$F$29,0,10*ROW('Water Data'!F91)))</f>
        <v/>
      </c>
      <c r="CD97" s="33" t="str">
        <f ca="true">+IF(OFFSET('Water Data'!$F$30,0,10*ROW('Water Data'!F91))="","",OFFSET('Water Data'!$F$30,0,10*ROW('Water Data'!F91)))</f>
        <v/>
      </c>
      <c r="CE97" s="33" t="str">
        <f ca="true">+IF(OFFSET('Water Data'!$G$28,0,10*ROW('Water Data'!G91))="","",OFFSET('Water Data'!$G$28,0,10*ROW('Water Data'!G91)))</f>
        <v/>
      </c>
      <c r="CF97" s="33" t="str">
        <f ca="true">+IF(OFFSET('Water Data'!$G$29,0,10*ROW('Water Data'!G91))="","",OFFSET('Water Data'!$G$29,0,10*ROW('Water Data'!G91)))</f>
        <v/>
      </c>
      <c r="CG97" s="33" t="str">
        <f ca="true">+IF(OFFSET('Water Data'!$G$30,0,10*ROW('Water Data'!G91))="","",OFFSET('Water Data'!$G$30,0,10*ROW('Water Data'!G91)))</f>
        <v/>
      </c>
      <c r="CH97" s="33" t="str">
        <f ca="true">+IF(OFFSET('Water Data'!$H$28,0,10*ROW('Water Data'!H91))="","",OFFSET('Water Data'!$H$28,0,10*ROW('Water Data'!H91)))</f>
        <v/>
      </c>
      <c r="CI97" s="33" t="str">
        <f ca="true">+IF(OFFSET('Water Data'!$H$29,0,10*ROW('Water Data'!H91))="","",OFFSET('Water Data'!$H$29,0,10*ROW('Water Data'!H91)))</f>
        <v/>
      </c>
      <c r="CJ97" s="33" t="str">
        <f ca="true">+IF(OFFSET('Water Data'!$H$30,0,10*ROW('Water Data'!H91))="","",OFFSET('Water Data'!$H$30,0,10*ROW('Water Data'!H91)))</f>
        <v/>
      </c>
      <c r="CK97" s="33" t="str">
        <f ca="true">+IF(OFFSET('Sanitation Data'!$C$29,0,10*ROW('Sanitation Data'!C91))="","",OFFSET('Sanitation Data'!$C$29,0,10*ROW('Sanitation Data'!C91)))</f>
        <v/>
      </c>
      <c r="CL97" s="33" t="str">
        <f ca="true">+IF(OFFSET('Sanitation Data'!$C$30,0,10*ROW('Sanitation Data'!C91))="","",OFFSET('Sanitation Data'!$C$30,0,10*ROW('Sanitation Data'!C91)))</f>
        <v/>
      </c>
      <c r="CM97" s="33" t="str">
        <f ca="true">+IF(OFFSET('Sanitation Data'!$C$31,0,10*ROW('Sanitation Data'!C91))="","",OFFSET('Sanitation Data'!$C$31,0,10*ROW('Sanitation Data'!C91)))</f>
        <v/>
      </c>
      <c r="CN97" s="33" t="str">
        <f ca="true">+IF(OFFSET('Sanitation Data'!$C$32,0,10*ROW('Sanitation Data'!C91))="","",OFFSET('Sanitation Data'!$C$32,0,10*ROW('Sanitation Data'!C91)))</f>
        <v/>
      </c>
      <c r="CO97" s="33" t="str">
        <f ca="true">+IF(OFFSET('Sanitation Data'!$C$33,0,10*ROW('Sanitation Data'!C91))="","",OFFSET('Sanitation Data'!$C$33,0,10*ROW('Sanitation Data'!C91)))</f>
        <v/>
      </c>
      <c r="CP97" s="33" t="str">
        <f ca="true">+IF(OFFSET('Sanitation Data'!$D$29,0,10*ROW('Sanitation Data'!D91))="","",OFFSET('Sanitation Data'!$D$29,0,10*ROW('Sanitation Data'!D91)))</f>
        <v/>
      </c>
      <c r="CQ97" s="33" t="str">
        <f ca="true">+IF(OFFSET('Sanitation Data'!$D$30,0,10*ROW('Sanitation Data'!D91))="","",OFFSET('Sanitation Data'!$D$30,0,10*ROW('Sanitation Data'!D91)))</f>
        <v/>
      </c>
      <c r="CR97" s="33" t="str">
        <f ca="true">+IF(OFFSET('Sanitation Data'!$D$31,0,10*ROW('Sanitation Data'!D91))="","",OFFSET('Sanitation Data'!$D$31,0,10*ROW('Sanitation Data'!D91)))</f>
        <v/>
      </c>
      <c r="CS97" s="33" t="str">
        <f ca="true">+IF(OFFSET('Sanitation Data'!$D$32,0,10*ROW('Sanitation Data'!D91))="","",OFFSET('Sanitation Data'!$D$32,0,10*ROW('Sanitation Data'!D91)))</f>
        <v/>
      </c>
      <c r="CT97" s="33" t="str">
        <f ca="true">+IF(OFFSET('Sanitation Data'!$D$33,0,10*ROW('Sanitation Data'!D91))="","",OFFSET('Sanitation Data'!$D$33,0,10*ROW('Sanitation Data'!D91)))</f>
        <v/>
      </c>
      <c r="CU97" s="33" t="str">
        <f ca="true">+IF(OFFSET('Sanitation Data'!$E$29,0,10*ROW('Sanitation Data'!E91))="","",OFFSET('Sanitation Data'!$E$29,0,10*ROW('Sanitation Data'!E91)))</f>
        <v/>
      </c>
      <c r="CV97" s="33" t="str">
        <f ca="true">+IF(OFFSET('Sanitation Data'!$E$30,0,10*ROW('Sanitation Data'!E91))="","",OFFSET('Sanitation Data'!$E$30,0,10*ROW('Sanitation Data'!E91)))</f>
        <v/>
      </c>
      <c r="CW97" s="33" t="str">
        <f ca="true">+IF(OFFSET('Sanitation Data'!$E$31,0,10*ROW('Sanitation Data'!E91))="","",OFFSET('Sanitation Data'!$E$31,0,10*ROW('Sanitation Data'!E91)))</f>
        <v/>
      </c>
      <c r="CX97" s="33" t="str">
        <f ca="true">+IF(OFFSET('Sanitation Data'!$E$32,0,10*ROW('Sanitation Data'!E91))="","",OFFSET('Sanitation Data'!$E$32,0,10*ROW('Sanitation Data'!E91)))</f>
        <v/>
      </c>
      <c r="CY97" s="33" t="str">
        <f ca="true">+IF(OFFSET('Sanitation Data'!$E$33,0,10*ROW('Sanitation Data'!E91))="","",OFFSET('Sanitation Data'!$E$33,0,10*ROW('Sanitation Data'!E91)))</f>
        <v/>
      </c>
      <c r="CZ97" s="33" t="str">
        <f ca="true">+IF(OFFSET('Sanitation Data'!$F$29,0,10*ROW('Sanitation Data'!F91))="","",OFFSET('Sanitation Data'!$F$29,0,10*ROW('Sanitation Data'!F91)))</f>
        <v/>
      </c>
      <c r="DA97" s="33" t="str">
        <f ca="true">+IF(OFFSET('Sanitation Data'!$F$30,0,10*ROW('Sanitation Data'!F91))="","",OFFSET('Sanitation Data'!$F$30,0,10*ROW('Sanitation Data'!F91)))</f>
        <v/>
      </c>
      <c r="DB97" s="33" t="str">
        <f ca="true">+IF(OFFSET('Sanitation Data'!$F$31,0,10*ROW('Sanitation Data'!F91))="","",OFFSET('Sanitation Data'!$F$31,0,10*ROW('Sanitation Data'!F91)))</f>
        <v/>
      </c>
      <c r="DC97" s="33" t="str">
        <f ca="true">+IF(OFFSET('Sanitation Data'!$F$32,0,10*ROW('Sanitation Data'!F91))="","",OFFSET('Sanitation Data'!$F$32,0,10*ROW('Sanitation Data'!F91)))</f>
        <v/>
      </c>
      <c r="DD97" s="33" t="str">
        <f ca="true">+IF(OFFSET('Sanitation Data'!$F$33,0,10*ROW('Sanitation Data'!F91))="","",OFFSET('Sanitation Data'!$F$33,0,10*ROW('Sanitation Data'!F91)))</f>
        <v/>
      </c>
      <c r="DE97" s="33" t="str">
        <f ca="true">+IF(OFFSET('Sanitation Data'!$G$29,0,10*ROW('Sanitation Data'!G91))="","",OFFSET('Sanitation Data'!$G$29,0,10*ROW('Sanitation Data'!G91)))</f>
        <v/>
      </c>
      <c r="DF97" s="33" t="str">
        <f ca="true">+IF(OFFSET('Sanitation Data'!$G$30,0,10*ROW('Sanitation Data'!G91))="","",OFFSET('Sanitation Data'!$G$30,0,10*ROW('Sanitation Data'!G91)))</f>
        <v/>
      </c>
      <c r="DG97" s="33" t="str">
        <f ca="true">+IF(OFFSET('Sanitation Data'!$G$31,0,10*ROW('Sanitation Data'!G91))="","",OFFSET('Sanitation Data'!$G$31,0,10*ROW('Sanitation Data'!G91)))</f>
        <v/>
      </c>
      <c r="DH97" s="33" t="str">
        <f ca="true">+IF(OFFSET('Sanitation Data'!$G$32,0,10*ROW('Sanitation Data'!G91))="","",OFFSET('Sanitation Data'!$G$32,0,10*ROW('Sanitation Data'!G91)))</f>
        <v/>
      </c>
      <c r="DI97" s="33" t="str">
        <f ca="true">+IF(OFFSET('Sanitation Data'!$G$33,0,10*ROW('Sanitation Data'!G91))="","",OFFSET('Sanitation Data'!$G$33,0,10*ROW('Sanitation Data'!G91)))</f>
        <v/>
      </c>
      <c r="DJ97" s="33" t="str">
        <f ca="true">+IF(OFFSET('Sanitation Data'!$H$29,0,10*ROW('Sanitation Data'!H91))="","",OFFSET('Sanitation Data'!$H$29,0,10*ROW('Sanitation Data'!H91)))</f>
        <v/>
      </c>
      <c r="DK97" s="33" t="str">
        <f ca="true">+IF(OFFSET('Sanitation Data'!$H$30,0,10*ROW('Sanitation Data'!H91))="","",OFFSET('Sanitation Data'!$H$30,0,10*ROW('Sanitation Data'!H91)))</f>
        <v/>
      </c>
      <c r="DL97" s="33" t="str">
        <f ca="true">+IF(OFFSET('Sanitation Data'!$H$31,0,10*ROW('Sanitation Data'!H91))="","",OFFSET('Sanitation Data'!$H$31,0,10*ROW('Sanitation Data'!H91)))</f>
        <v/>
      </c>
      <c r="DM97" s="33" t="str">
        <f ca="true">+IF(OFFSET('Sanitation Data'!$H$32,0,10*ROW('Sanitation Data'!H91))="","",OFFSET('Sanitation Data'!$H$32,0,10*ROW('Sanitation Data'!H91)))</f>
        <v/>
      </c>
      <c r="DN97" s="33" t="str">
        <f ca="true">+IF(OFFSET('Sanitation Data'!$H$33,0,10*ROW('Sanitation Data'!H91))="","",OFFSET('Sanitation Data'!$H$33,0,10*ROW('Sanitation Data'!H91)))</f>
        <v/>
      </c>
      <c r="DO97" s="33" t="str">
        <f ca="true">+IF(OFFSET('Hygiene Data'!$C$12,0,10*ROW('Hygiene Data'!C91))="","",OFFSET('Hygiene Data'!$C$12,0,10*ROW('Hygiene Data'!C91)))</f>
        <v/>
      </c>
      <c r="DP97" s="33" t="str">
        <f ca="true">+IF(OFFSET('Hygiene Data'!$C$13,0,10*ROW('Hygiene Data'!C91))="","",OFFSET('Hygiene Data'!$C$13,0,10*ROW('Hygiene Data'!C91)))</f>
        <v/>
      </c>
      <c r="DQ97" s="33" t="str">
        <f ca="true">+IF(OFFSET('Hygiene Data'!$C$14,0,10*ROW('Hygiene Data'!C91))="","",OFFSET('Hygiene Data'!$C$14,0,10*ROW('Hygiene Data'!C91)))</f>
        <v/>
      </c>
      <c r="DR97" s="33" t="str">
        <f ca="true">+IF(OFFSET('Hygiene Data'!$D$12,0,10*ROW('Hygiene Data'!D91))="","",OFFSET('Hygiene Data'!$D$12,0,10*ROW('Hygiene Data'!D91)))</f>
        <v/>
      </c>
      <c r="DS97" s="33" t="str">
        <f ca="true">+IF(OFFSET('Hygiene Data'!$D$13,0,10*ROW('Hygiene Data'!D91))="","",OFFSET('Hygiene Data'!$D$13,0,10*ROW('Hygiene Data'!D91)))</f>
        <v/>
      </c>
      <c r="DT97" s="33" t="str">
        <f ca="true">+IF(OFFSET('Hygiene Data'!$D$14,0,10*ROW('Hygiene Data'!D91))="","",OFFSET('Hygiene Data'!$D$14,0,10*ROW('Hygiene Data'!D91)))</f>
        <v/>
      </c>
      <c r="DU97" s="33" t="str">
        <f ca="true">+IF(OFFSET('Hygiene Data'!$E$12,0,10*ROW('Hygiene Data'!E91))="","",OFFSET('Hygiene Data'!$E$12,0,10*ROW('Hygiene Data'!E91)))</f>
        <v/>
      </c>
      <c r="DV97" s="33" t="str">
        <f ca="true">+IF(OFFSET('Hygiene Data'!$E$13,0,10*ROW('Hygiene Data'!E91))="","",OFFSET('Hygiene Data'!$E$13,0,10*ROW('Hygiene Data'!E91)))</f>
        <v/>
      </c>
      <c r="DW97" s="33" t="str">
        <f ca="true">+IF(OFFSET('Hygiene Data'!$E$14,0,10*ROW('Hygiene Data'!E91))="","",OFFSET('Hygiene Data'!$E$14,0,10*ROW('Hygiene Data'!E91)))</f>
        <v/>
      </c>
      <c r="DX97" s="33" t="str">
        <f ca="true">+IF(OFFSET('Hygiene Data'!$F$12,0,10*ROW('Hygiene Data'!F91))="","",OFFSET('Hygiene Data'!$F$12,0,10*ROW('Hygiene Data'!F91)))</f>
        <v/>
      </c>
      <c r="DY97" s="33" t="str">
        <f ca="true">+IF(OFFSET('Hygiene Data'!$F$13,0,10*ROW('Hygiene Data'!F91))="","",OFFSET('Hygiene Data'!$F$13,0,10*ROW('Hygiene Data'!F91)))</f>
        <v/>
      </c>
      <c r="DZ97" s="33" t="str">
        <f ca="true">+IF(OFFSET('Hygiene Data'!$F$14,0,10*ROW('Hygiene Data'!F91))="","",OFFSET('Hygiene Data'!$F$14,0,10*ROW('Hygiene Data'!F91)))</f>
        <v/>
      </c>
      <c r="EA97" s="33" t="str">
        <f ca="true">+IF(OFFSET('Hygiene Data'!$G$12,0,10*ROW('Hygiene Data'!G91))="","",OFFSET('Hygiene Data'!$G$12,0,10*ROW('Hygiene Data'!G91)))</f>
        <v/>
      </c>
      <c r="EB97" s="33" t="str">
        <f ca="true">+IF(OFFSET('Hygiene Data'!$G$13,0,10*ROW('Hygiene Data'!G91))="","",OFFSET('Hygiene Data'!$G$13,0,10*ROW('Hygiene Data'!G91)))</f>
        <v/>
      </c>
      <c r="EC97" s="33" t="str">
        <f ca="true">+IF(OFFSET('Hygiene Data'!$G$14,0,10*ROW('Hygiene Data'!G91))="","",OFFSET('Hygiene Data'!$G$14,0,10*ROW('Hygiene Data'!G91)))</f>
        <v/>
      </c>
      <c r="ED97" s="33" t="str">
        <f ca="true">+IF(OFFSET('Hygiene Data'!$H$12,0,10*ROW('Hygiene Data'!H91))="","",OFFSET('Hygiene Data'!$H$12,0,10*ROW('Hygiene Data'!H91)))</f>
        <v/>
      </c>
      <c r="EE97" s="33" t="str">
        <f ca="true">+IF(OFFSET('Hygiene Data'!$H$13,0,10*ROW('Hygiene Data'!H91))="","",OFFSET('Hygiene Data'!$H$13,0,10*ROW('Hygiene Data'!H91)))</f>
        <v/>
      </c>
      <c r="EF97" s="33" t="str">
        <f ca="true">+IF(OFFSET('Hygiene Data'!$H$14,0,10*ROW('Hygiene Data'!H91))="","",OFFSET('Hygiene Data'!$H$14,0,10*ROW('Hygiene Data'!H91)))</f>
        <v/>
      </c>
    </row>
    <row r="98" x14ac:dyDescent="0.2">
      <c r="A98" s="56" t="str">
        <f ca="true">+IF(OFFSET('Water Data'!$B$1,0,10*ROW('Water Data'!B95))="","",OFFSET('Water Data'!$B$1,0,10*ROW('Water Data'!B95)))</f>
        <v/>
      </c>
      <c r="B98" s="56" t="str">
        <f ca="true">+IF(OFFSET('Water Data'!$A$3,0,10*ROW('Water Data'!A95))="","",OFFSET('Water Data'!$A$3,0,10*ROW('Water Data'!A95)))</f>
        <v/>
      </c>
      <c r="C98" s="56" t="str">
        <f ca="true">+IF(OFFSET('Water Data'!$C$3,0,10*ROW('Water Data'!C95))="","",OFFSET('Water Data'!$C$3,0,10*ROW('Water Data'!C95)))</f>
        <v/>
      </c>
      <c r="D98" s="244"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4"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4"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4"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4"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4"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4"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4"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4"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4"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4"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4"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4"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4"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4"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4"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4"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4"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5"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5"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5"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5"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5"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5"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5"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5"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5"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5"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5"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5"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5"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5"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5"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5"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5"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5"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5"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5"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5"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5"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5"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5"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5"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5"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5"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5"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5"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5"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6"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6"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6"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6"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6"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6"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6"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6"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6"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6"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6"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6"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6"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6"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6"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6"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6"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6"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3" t="str">
        <f ca="true">+IF(OFFSET('Water Data'!$C$28,0,10*ROW('Water Data'!C92))="","",OFFSET('Water Data'!$C$28,0,10*ROW('Water Data'!C92)))</f>
        <v/>
      </c>
      <c r="BT98" s="33" t="str">
        <f ca="true">+IF(OFFSET('Water Data'!$C$29,0,10*ROW('Water Data'!C92))="","",OFFSET('Water Data'!$C$29,0,10*ROW('Water Data'!C92)))</f>
        <v/>
      </c>
      <c r="BU98" s="33" t="str">
        <f ca="true">+IF(OFFSET('Water Data'!$C$30,0,10*ROW('Water Data'!C92))="","",OFFSET('Water Data'!$C$30,0,10*ROW('Water Data'!C92)))</f>
        <v/>
      </c>
      <c r="BV98" s="33" t="str">
        <f ca="true">+IF(OFFSET('Water Data'!$D$28,0,10*ROW('Water Data'!D92))="","",OFFSET('Water Data'!$D$28,0,10*ROW('Water Data'!D92)))</f>
        <v/>
      </c>
      <c r="BW98" s="33" t="str">
        <f ca="true">+IF(OFFSET('Water Data'!$D$29,0,10*ROW('Water Data'!D92))="","",OFFSET('Water Data'!$D$29,0,10*ROW('Water Data'!D92)))</f>
        <v/>
      </c>
      <c r="BX98" s="33" t="str">
        <f ca="true">+IF(OFFSET('Water Data'!$D$30,0,10*ROW('Water Data'!D92))="","",OFFSET('Water Data'!$D$30,0,10*ROW('Water Data'!D92)))</f>
        <v/>
      </c>
      <c r="BY98" s="33" t="str">
        <f ca="true">+IF(OFFSET('Water Data'!$E$28,0,10*ROW('Water Data'!E92))="","",OFFSET('Water Data'!$E$28,0,10*ROW('Water Data'!E92)))</f>
        <v/>
      </c>
      <c r="BZ98" s="33" t="str">
        <f ca="true">+IF(OFFSET('Water Data'!$E$29,0,10*ROW('Water Data'!E92))="","",OFFSET('Water Data'!$E$29,0,10*ROW('Water Data'!E92)))</f>
        <v/>
      </c>
      <c r="CA98" s="33" t="str">
        <f ca="true">+IF(OFFSET('Water Data'!$E$30,0,10*ROW('Water Data'!E92))="","",OFFSET('Water Data'!$E$30,0,10*ROW('Water Data'!E92)))</f>
        <v/>
      </c>
      <c r="CB98" s="33" t="str">
        <f ca="true">+IF(OFFSET('Water Data'!$F$28,0,10*ROW('Water Data'!F92))="","",OFFSET('Water Data'!$F$28,0,10*ROW('Water Data'!F92)))</f>
        <v/>
      </c>
      <c r="CC98" s="33" t="str">
        <f ca="true">+IF(OFFSET('Water Data'!$F$29,0,10*ROW('Water Data'!F92))="","",OFFSET('Water Data'!$F$29,0,10*ROW('Water Data'!F92)))</f>
        <v/>
      </c>
      <c r="CD98" s="33" t="str">
        <f ca="true">+IF(OFFSET('Water Data'!$F$30,0,10*ROW('Water Data'!F92))="","",OFFSET('Water Data'!$F$30,0,10*ROW('Water Data'!F92)))</f>
        <v/>
      </c>
      <c r="CE98" s="33" t="str">
        <f ca="true">+IF(OFFSET('Water Data'!$G$28,0,10*ROW('Water Data'!G92))="","",OFFSET('Water Data'!$G$28,0,10*ROW('Water Data'!G92)))</f>
        <v/>
      </c>
      <c r="CF98" s="33" t="str">
        <f ca="true">+IF(OFFSET('Water Data'!$G$29,0,10*ROW('Water Data'!G92))="","",OFFSET('Water Data'!$G$29,0,10*ROW('Water Data'!G92)))</f>
        <v/>
      </c>
      <c r="CG98" s="33" t="str">
        <f ca="true">+IF(OFFSET('Water Data'!$G$30,0,10*ROW('Water Data'!G92))="","",OFFSET('Water Data'!$G$30,0,10*ROW('Water Data'!G92)))</f>
        <v/>
      </c>
      <c r="CH98" s="33" t="str">
        <f ca="true">+IF(OFFSET('Water Data'!$H$28,0,10*ROW('Water Data'!H92))="","",OFFSET('Water Data'!$H$28,0,10*ROW('Water Data'!H92)))</f>
        <v/>
      </c>
      <c r="CI98" s="33" t="str">
        <f ca="true">+IF(OFFSET('Water Data'!$H$29,0,10*ROW('Water Data'!H92))="","",OFFSET('Water Data'!$H$29,0,10*ROW('Water Data'!H92)))</f>
        <v/>
      </c>
      <c r="CJ98" s="33" t="str">
        <f ca="true">+IF(OFFSET('Water Data'!$H$30,0,10*ROW('Water Data'!H92))="","",OFFSET('Water Data'!$H$30,0,10*ROW('Water Data'!H92)))</f>
        <v/>
      </c>
      <c r="CK98" s="33" t="str">
        <f ca="true">+IF(OFFSET('Sanitation Data'!$C$29,0,10*ROW('Sanitation Data'!C92))="","",OFFSET('Sanitation Data'!$C$29,0,10*ROW('Sanitation Data'!C92)))</f>
        <v/>
      </c>
      <c r="CL98" s="33" t="str">
        <f ca="true">+IF(OFFSET('Sanitation Data'!$C$30,0,10*ROW('Sanitation Data'!C92))="","",OFFSET('Sanitation Data'!$C$30,0,10*ROW('Sanitation Data'!C92)))</f>
        <v/>
      </c>
      <c r="CM98" s="33" t="str">
        <f ca="true">+IF(OFFSET('Sanitation Data'!$C$31,0,10*ROW('Sanitation Data'!C92))="","",OFFSET('Sanitation Data'!$C$31,0,10*ROW('Sanitation Data'!C92)))</f>
        <v/>
      </c>
      <c r="CN98" s="33" t="str">
        <f ca="true">+IF(OFFSET('Sanitation Data'!$C$32,0,10*ROW('Sanitation Data'!C92))="","",OFFSET('Sanitation Data'!$C$32,0,10*ROW('Sanitation Data'!C92)))</f>
        <v/>
      </c>
      <c r="CO98" s="33" t="str">
        <f ca="true">+IF(OFFSET('Sanitation Data'!$C$33,0,10*ROW('Sanitation Data'!C92))="","",OFFSET('Sanitation Data'!$C$33,0,10*ROW('Sanitation Data'!C92)))</f>
        <v/>
      </c>
      <c r="CP98" s="33" t="str">
        <f ca="true">+IF(OFFSET('Sanitation Data'!$D$29,0,10*ROW('Sanitation Data'!D92))="","",OFFSET('Sanitation Data'!$D$29,0,10*ROW('Sanitation Data'!D92)))</f>
        <v/>
      </c>
      <c r="CQ98" s="33" t="str">
        <f ca="true">+IF(OFFSET('Sanitation Data'!$D$30,0,10*ROW('Sanitation Data'!D92))="","",OFFSET('Sanitation Data'!$D$30,0,10*ROW('Sanitation Data'!D92)))</f>
        <v/>
      </c>
      <c r="CR98" s="33" t="str">
        <f ca="true">+IF(OFFSET('Sanitation Data'!$D$31,0,10*ROW('Sanitation Data'!D92))="","",OFFSET('Sanitation Data'!$D$31,0,10*ROW('Sanitation Data'!D92)))</f>
        <v/>
      </c>
      <c r="CS98" s="33" t="str">
        <f ca="true">+IF(OFFSET('Sanitation Data'!$D$32,0,10*ROW('Sanitation Data'!D92))="","",OFFSET('Sanitation Data'!$D$32,0,10*ROW('Sanitation Data'!D92)))</f>
        <v/>
      </c>
      <c r="CT98" s="33" t="str">
        <f ca="true">+IF(OFFSET('Sanitation Data'!$D$33,0,10*ROW('Sanitation Data'!D92))="","",OFFSET('Sanitation Data'!$D$33,0,10*ROW('Sanitation Data'!D92)))</f>
        <v/>
      </c>
      <c r="CU98" s="33" t="str">
        <f ca="true">+IF(OFFSET('Sanitation Data'!$E$29,0,10*ROW('Sanitation Data'!E92))="","",OFFSET('Sanitation Data'!$E$29,0,10*ROW('Sanitation Data'!E92)))</f>
        <v/>
      </c>
      <c r="CV98" s="33" t="str">
        <f ca="true">+IF(OFFSET('Sanitation Data'!$E$30,0,10*ROW('Sanitation Data'!E92))="","",OFFSET('Sanitation Data'!$E$30,0,10*ROW('Sanitation Data'!E92)))</f>
        <v/>
      </c>
      <c r="CW98" s="33" t="str">
        <f ca="true">+IF(OFFSET('Sanitation Data'!$E$31,0,10*ROW('Sanitation Data'!E92))="","",OFFSET('Sanitation Data'!$E$31,0,10*ROW('Sanitation Data'!E92)))</f>
        <v/>
      </c>
      <c r="CX98" s="33" t="str">
        <f ca="true">+IF(OFFSET('Sanitation Data'!$E$32,0,10*ROW('Sanitation Data'!E92))="","",OFFSET('Sanitation Data'!$E$32,0,10*ROW('Sanitation Data'!E92)))</f>
        <v/>
      </c>
      <c r="CY98" s="33" t="str">
        <f ca="true">+IF(OFFSET('Sanitation Data'!$E$33,0,10*ROW('Sanitation Data'!E92))="","",OFFSET('Sanitation Data'!$E$33,0,10*ROW('Sanitation Data'!E92)))</f>
        <v/>
      </c>
      <c r="CZ98" s="33" t="str">
        <f ca="true">+IF(OFFSET('Sanitation Data'!$F$29,0,10*ROW('Sanitation Data'!F92))="","",OFFSET('Sanitation Data'!$F$29,0,10*ROW('Sanitation Data'!F92)))</f>
        <v/>
      </c>
      <c r="DA98" s="33" t="str">
        <f ca="true">+IF(OFFSET('Sanitation Data'!$F$30,0,10*ROW('Sanitation Data'!F92))="","",OFFSET('Sanitation Data'!$F$30,0,10*ROW('Sanitation Data'!F92)))</f>
        <v/>
      </c>
      <c r="DB98" s="33" t="str">
        <f ca="true">+IF(OFFSET('Sanitation Data'!$F$31,0,10*ROW('Sanitation Data'!F92))="","",OFFSET('Sanitation Data'!$F$31,0,10*ROW('Sanitation Data'!F92)))</f>
        <v/>
      </c>
      <c r="DC98" s="33" t="str">
        <f ca="true">+IF(OFFSET('Sanitation Data'!$F$32,0,10*ROW('Sanitation Data'!F92))="","",OFFSET('Sanitation Data'!$F$32,0,10*ROW('Sanitation Data'!F92)))</f>
        <v/>
      </c>
      <c r="DD98" s="33" t="str">
        <f ca="true">+IF(OFFSET('Sanitation Data'!$F$33,0,10*ROW('Sanitation Data'!F92))="","",OFFSET('Sanitation Data'!$F$33,0,10*ROW('Sanitation Data'!F92)))</f>
        <v/>
      </c>
      <c r="DE98" s="33" t="str">
        <f ca="true">+IF(OFFSET('Sanitation Data'!$G$29,0,10*ROW('Sanitation Data'!G92))="","",OFFSET('Sanitation Data'!$G$29,0,10*ROW('Sanitation Data'!G92)))</f>
        <v/>
      </c>
      <c r="DF98" s="33" t="str">
        <f ca="true">+IF(OFFSET('Sanitation Data'!$G$30,0,10*ROW('Sanitation Data'!G92))="","",OFFSET('Sanitation Data'!$G$30,0,10*ROW('Sanitation Data'!G92)))</f>
        <v/>
      </c>
      <c r="DG98" s="33" t="str">
        <f ca="true">+IF(OFFSET('Sanitation Data'!$G$31,0,10*ROW('Sanitation Data'!G92))="","",OFFSET('Sanitation Data'!$G$31,0,10*ROW('Sanitation Data'!G92)))</f>
        <v/>
      </c>
      <c r="DH98" s="33" t="str">
        <f ca="true">+IF(OFFSET('Sanitation Data'!$G$32,0,10*ROW('Sanitation Data'!G92))="","",OFFSET('Sanitation Data'!$G$32,0,10*ROW('Sanitation Data'!G92)))</f>
        <v/>
      </c>
      <c r="DI98" s="33" t="str">
        <f ca="true">+IF(OFFSET('Sanitation Data'!$G$33,0,10*ROW('Sanitation Data'!G92))="","",OFFSET('Sanitation Data'!$G$33,0,10*ROW('Sanitation Data'!G92)))</f>
        <v/>
      </c>
      <c r="DJ98" s="33" t="str">
        <f ca="true">+IF(OFFSET('Sanitation Data'!$H$29,0,10*ROW('Sanitation Data'!H92))="","",OFFSET('Sanitation Data'!$H$29,0,10*ROW('Sanitation Data'!H92)))</f>
        <v/>
      </c>
      <c r="DK98" s="33" t="str">
        <f ca="true">+IF(OFFSET('Sanitation Data'!$H$30,0,10*ROW('Sanitation Data'!H92))="","",OFFSET('Sanitation Data'!$H$30,0,10*ROW('Sanitation Data'!H92)))</f>
        <v/>
      </c>
      <c r="DL98" s="33" t="str">
        <f ca="true">+IF(OFFSET('Sanitation Data'!$H$31,0,10*ROW('Sanitation Data'!H92))="","",OFFSET('Sanitation Data'!$H$31,0,10*ROW('Sanitation Data'!H92)))</f>
        <v/>
      </c>
      <c r="DM98" s="33" t="str">
        <f ca="true">+IF(OFFSET('Sanitation Data'!$H$32,0,10*ROW('Sanitation Data'!H92))="","",OFFSET('Sanitation Data'!$H$32,0,10*ROW('Sanitation Data'!H92)))</f>
        <v/>
      </c>
      <c r="DN98" s="33" t="str">
        <f ca="true">+IF(OFFSET('Sanitation Data'!$H$33,0,10*ROW('Sanitation Data'!H92))="","",OFFSET('Sanitation Data'!$H$33,0,10*ROW('Sanitation Data'!H92)))</f>
        <v/>
      </c>
      <c r="DO98" s="33" t="str">
        <f ca="true">+IF(OFFSET('Hygiene Data'!$C$12,0,10*ROW('Hygiene Data'!C92))="","",OFFSET('Hygiene Data'!$C$12,0,10*ROW('Hygiene Data'!C92)))</f>
        <v/>
      </c>
      <c r="DP98" s="33" t="str">
        <f ca="true">+IF(OFFSET('Hygiene Data'!$C$13,0,10*ROW('Hygiene Data'!C92))="","",OFFSET('Hygiene Data'!$C$13,0,10*ROW('Hygiene Data'!C92)))</f>
        <v/>
      </c>
      <c r="DQ98" s="33" t="str">
        <f ca="true">+IF(OFFSET('Hygiene Data'!$C$14,0,10*ROW('Hygiene Data'!C92))="","",OFFSET('Hygiene Data'!$C$14,0,10*ROW('Hygiene Data'!C92)))</f>
        <v/>
      </c>
      <c r="DR98" s="33" t="str">
        <f ca="true">+IF(OFFSET('Hygiene Data'!$D$12,0,10*ROW('Hygiene Data'!D92))="","",OFFSET('Hygiene Data'!$D$12,0,10*ROW('Hygiene Data'!D92)))</f>
        <v/>
      </c>
      <c r="DS98" s="33" t="str">
        <f ca="true">+IF(OFFSET('Hygiene Data'!$D$13,0,10*ROW('Hygiene Data'!D92))="","",OFFSET('Hygiene Data'!$D$13,0,10*ROW('Hygiene Data'!D92)))</f>
        <v/>
      </c>
      <c r="DT98" s="33" t="str">
        <f ca="true">+IF(OFFSET('Hygiene Data'!$D$14,0,10*ROW('Hygiene Data'!D92))="","",OFFSET('Hygiene Data'!$D$14,0,10*ROW('Hygiene Data'!D92)))</f>
        <v/>
      </c>
      <c r="DU98" s="33" t="str">
        <f ca="true">+IF(OFFSET('Hygiene Data'!$E$12,0,10*ROW('Hygiene Data'!E92))="","",OFFSET('Hygiene Data'!$E$12,0,10*ROW('Hygiene Data'!E92)))</f>
        <v/>
      </c>
      <c r="DV98" s="33" t="str">
        <f ca="true">+IF(OFFSET('Hygiene Data'!$E$13,0,10*ROW('Hygiene Data'!E92))="","",OFFSET('Hygiene Data'!$E$13,0,10*ROW('Hygiene Data'!E92)))</f>
        <v/>
      </c>
      <c r="DW98" s="33" t="str">
        <f ca="true">+IF(OFFSET('Hygiene Data'!$E$14,0,10*ROW('Hygiene Data'!E92))="","",OFFSET('Hygiene Data'!$E$14,0,10*ROW('Hygiene Data'!E92)))</f>
        <v/>
      </c>
      <c r="DX98" s="33" t="str">
        <f ca="true">+IF(OFFSET('Hygiene Data'!$F$12,0,10*ROW('Hygiene Data'!F92))="","",OFFSET('Hygiene Data'!$F$12,0,10*ROW('Hygiene Data'!F92)))</f>
        <v/>
      </c>
      <c r="DY98" s="33" t="str">
        <f ca="true">+IF(OFFSET('Hygiene Data'!$F$13,0,10*ROW('Hygiene Data'!F92))="","",OFFSET('Hygiene Data'!$F$13,0,10*ROW('Hygiene Data'!F92)))</f>
        <v/>
      </c>
      <c r="DZ98" s="33" t="str">
        <f ca="true">+IF(OFFSET('Hygiene Data'!$F$14,0,10*ROW('Hygiene Data'!F92))="","",OFFSET('Hygiene Data'!$F$14,0,10*ROW('Hygiene Data'!F92)))</f>
        <v/>
      </c>
      <c r="EA98" s="33" t="str">
        <f ca="true">+IF(OFFSET('Hygiene Data'!$G$12,0,10*ROW('Hygiene Data'!G92))="","",OFFSET('Hygiene Data'!$G$12,0,10*ROW('Hygiene Data'!G92)))</f>
        <v/>
      </c>
      <c r="EB98" s="33" t="str">
        <f ca="true">+IF(OFFSET('Hygiene Data'!$G$13,0,10*ROW('Hygiene Data'!G92))="","",OFFSET('Hygiene Data'!$G$13,0,10*ROW('Hygiene Data'!G92)))</f>
        <v/>
      </c>
      <c r="EC98" s="33" t="str">
        <f ca="true">+IF(OFFSET('Hygiene Data'!$G$14,0,10*ROW('Hygiene Data'!G92))="","",OFFSET('Hygiene Data'!$G$14,0,10*ROW('Hygiene Data'!G92)))</f>
        <v/>
      </c>
      <c r="ED98" s="33" t="str">
        <f ca="true">+IF(OFFSET('Hygiene Data'!$H$12,0,10*ROW('Hygiene Data'!H92))="","",OFFSET('Hygiene Data'!$H$12,0,10*ROW('Hygiene Data'!H92)))</f>
        <v/>
      </c>
      <c r="EE98" s="33" t="str">
        <f ca="true">+IF(OFFSET('Hygiene Data'!$H$13,0,10*ROW('Hygiene Data'!H92))="","",OFFSET('Hygiene Data'!$H$13,0,10*ROW('Hygiene Data'!H92)))</f>
        <v/>
      </c>
      <c r="EF98" s="33" t="str">
        <f ca="true">+IF(OFFSET('Hygiene Data'!$H$14,0,10*ROW('Hygiene Data'!H92))="","",OFFSET('Hygiene Data'!$H$14,0,10*ROW('Hygiene Data'!H92)))</f>
        <v/>
      </c>
    </row>
    <row r="99" x14ac:dyDescent="0.2">
      <c r="A99" s="56" t="str">
        <f ca="true">+IF(OFFSET('Water Data'!$B$1,0,10*ROW('Water Data'!B96))="","",OFFSET('Water Data'!$B$1,0,10*ROW('Water Data'!B96)))</f>
        <v/>
      </c>
      <c r="B99" s="56" t="str">
        <f ca="true">+IF(OFFSET('Water Data'!$A$3,0,10*ROW('Water Data'!A96))="","",OFFSET('Water Data'!$A$3,0,10*ROW('Water Data'!A96)))</f>
        <v/>
      </c>
      <c r="C99" s="56" t="str">
        <f ca="true">+IF(OFFSET('Water Data'!$C$3,0,10*ROW('Water Data'!C96))="","",OFFSET('Water Data'!$C$3,0,10*ROW('Water Data'!C96)))</f>
        <v/>
      </c>
      <c r="D99" s="244"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4"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4"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4"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4"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4"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4"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4"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4"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4"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4"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4"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4"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4"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4"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4"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4"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4"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5"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5"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5"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5"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5"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5"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5"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5"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5"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5"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5"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5"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5"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5"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5"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5"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5"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5"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5"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5"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5"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5"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5"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5"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5"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5"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5"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5"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5"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5"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6"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6"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6"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6"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6"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6"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6"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6"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6"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6"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6"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6"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6"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6"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6"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6"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6"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6"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3" t="str">
        <f ca="true">+IF(OFFSET('Water Data'!$C$28,0,10*ROW('Water Data'!C93))="","",OFFSET('Water Data'!$C$28,0,10*ROW('Water Data'!C93)))</f>
        <v/>
      </c>
      <c r="BT99" s="33" t="str">
        <f ca="true">+IF(OFFSET('Water Data'!$C$29,0,10*ROW('Water Data'!C93))="","",OFFSET('Water Data'!$C$29,0,10*ROW('Water Data'!C93)))</f>
        <v/>
      </c>
      <c r="BU99" s="33" t="str">
        <f ca="true">+IF(OFFSET('Water Data'!$C$30,0,10*ROW('Water Data'!C93))="","",OFFSET('Water Data'!$C$30,0,10*ROW('Water Data'!C93)))</f>
        <v/>
      </c>
      <c r="BV99" s="33" t="str">
        <f ca="true">+IF(OFFSET('Water Data'!$D$28,0,10*ROW('Water Data'!D93))="","",OFFSET('Water Data'!$D$28,0,10*ROW('Water Data'!D93)))</f>
        <v/>
      </c>
      <c r="BW99" s="33" t="str">
        <f ca="true">+IF(OFFSET('Water Data'!$D$29,0,10*ROW('Water Data'!D93))="","",OFFSET('Water Data'!$D$29,0,10*ROW('Water Data'!D93)))</f>
        <v/>
      </c>
      <c r="BX99" s="33" t="str">
        <f ca="true">+IF(OFFSET('Water Data'!$D$30,0,10*ROW('Water Data'!D93))="","",OFFSET('Water Data'!$D$30,0,10*ROW('Water Data'!D93)))</f>
        <v/>
      </c>
      <c r="BY99" s="33" t="str">
        <f ca="true">+IF(OFFSET('Water Data'!$E$28,0,10*ROW('Water Data'!E93))="","",OFFSET('Water Data'!$E$28,0,10*ROW('Water Data'!E93)))</f>
        <v/>
      </c>
      <c r="BZ99" s="33" t="str">
        <f ca="true">+IF(OFFSET('Water Data'!$E$29,0,10*ROW('Water Data'!E93))="","",OFFSET('Water Data'!$E$29,0,10*ROW('Water Data'!E93)))</f>
        <v/>
      </c>
      <c r="CA99" s="33" t="str">
        <f ca="true">+IF(OFFSET('Water Data'!$E$30,0,10*ROW('Water Data'!E93))="","",OFFSET('Water Data'!$E$30,0,10*ROW('Water Data'!E93)))</f>
        <v/>
      </c>
      <c r="CB99" s="33" t="str">
        <f ca="true">+IF(OFFSET('Water Data'!$F$28,0,10*ROW('Water Data'!F93))="","",OFFSET('Water Data'!$F$28,0,10*ROW('Water Data'!F93)))</f>
        <v/>
      </c>
      <c r="CC99" s="33" t="str">
        <f ca="true">+IF(OFFSET('Water Data'!$F$29,0,10*ROW('Water Data'!F93))="","",OFFSET('Water Data'!$F$29,0,10*ROW('Water Data'!F93)))</f>
        <v/>
      </c>
      <c r="CD99" s="33" t="str">
        <f ca="true">+IF(OFFSET('Water Data'!$F$30,0,10*ROW('Water Data'!F93))="","",OFFSET('Water Data'!$F$30,0,10*ROW('Water Data'!F93)))</f>
        <v/>
      </c>
      <c r="CE99" s="33" t="str">
        <f ca="true">+IF(OFFSET('Water Data'!$G$28,0,10*ROW('Water Data'!G93))="","",OFFSET('Water Data'!$G$28,0,10*ROW('Water Data'!G93)))</f>
        <v/>
      </c>
      <c r="CF99" s="33" t="str">
        <f ca="true">+IF(OFFSET('Water Data'!$G$29,0,10*ROW('Water Data'!G93))="","",OFFSET('Water Data'!$G$29,0,10*ROW('Water Data'!G93)))</f>
        <v/>
      </c>
      <c r="CG99" s="33" t="str">
        <f ca="true">+IF(OFFSET('Water Data'!$G$30,0,10*ROW('Water Data'!G93))="","",OFFSET('Water Data'!$G$30,0,10*ROW('Water Data'!G93)))</f>
        <v/>
      </c>
      <c r="CH99" s="33" t="str">
        <f ca="true">+IF(OFFSET('Water Data'!$H$28,0,10*ROW('Water Data'!H93))="","",OFFSET('Water Data'!$H$28,0,10*ROW('Water Data'!H93)))</f>
        <v/>
      </c>
      <c r="CI99" s="33" t="str">
        <f ca="true">+IF(OFFSET('Water Data'!$H$29,0,10*ROW('Water Data'!H93))="","",OFFSET('Water Data'!$H$29,0,10*ROW('Water Data'!H93)))</f>
        <v/>
      </c>
      <c r="CJ99" s="33" t="str">
        <f ca="true">+IF(OFFSET('Water Data'!$H$30,0,10*ROW('Water Data'!H93))="","",OFFSET('Water Data'!$H$30,0,10*ROW('Water Data'!H93)))</f>
        <v/>
      </c>
      <c r="CK99" s="33" t="str">
        <f ca="true">+IF(OFFSET('Sanitation Data'!$C$29,0,10*ROW('Sanitation Data'!C93))="","",OFFSET('Sanitation Data'!$C$29,0,10*ROW('Sanitation Data'!C93)))</f>
        <v/>
      </c>
      <c r="CL99" s="33" t="str">
        <f ca="true">+IF(OFFSET('Sanitation Data'!$C$30,0,10*ROW('Sanitation Data'!C93))="","",OFFSET('Sanitation Data'!$C$30,0,10*ROW('Sanitation Data'!C93)))</f>
        <v/>
      </c>
      <c r="CM99" s="33" t="str">
        <f ca="true">+IF(OFFSET('Sanitation Data'!$C$31,0,10*ROW('Sanitation Data'!C93))="","",OFFSET('Sanitation Data'!$C$31,0,10*ROW('Sanitation Data'!C93)))</f>
        <v/>
      </c>
      <c r="CN99" s="33" t="str">
        <f ca="true">+IF(OFFSET('Sanitation Data'!$C$32,0,10*ROW('Sanitation Data'!C93))="","",OFFSET('Sanitation Data'!$C$32,0,10*ROW('Sanitation Data'!C93)))</f>
        <v/>
      </c>
      <c r="CO99" s="33" t="str">
        <f ca="true">+IF(OFFSET('Sanitation Data'!$C$33,0,10*ROW('Sanitation Data'!C93))="","",OFFSET('Sanitation Data'!$C$33,0,10*ROW('Sanitation Data'!C93)))</f>
        <v/>
      </c>
      <c r="CP99" s="33" t="str">
        <f ca="true">+IF(OFFSET('Sanitation Data'!$D$29,0,10*ROW('Sanitation Data'!D93))="","",OFFSET('Sanitation Data'!$D$29,0,10*ROW('Sanitation Data'!D93)))</f>
        <v/>
      </c>
      <c r="CQ99" s="33" t="str">
        <f ca="true">+IF(OFFSET('Sanitation Data'!$D$30,0,10*ROW('Sanitation Data'!D93))="","",OFFSET('Sanitation Data'!$D$30,0,10*ROW('Sanitation Data'!D93)))</f>
        <v/>
      </c>
      <c r="CR99" s="33" t="str">
        <f ca="true">+IF(OFFSET('Sanitation Data'!$D$31,0,10*ROW('Sanitation Data'!D93))="","",OFFSET('Sanitation Data'!$D$31,0,10*ROW('Sanitation Data'!D93)))</f>
        <v/>
      </c>
      <c r="CS99" s="33" t="str">
        <f ca="true">+IF(OFFSET('Sanitation Data'!$D$32,0,10*ROW('Sanitation Data'!D93))="","",OFFSET('Sanitation Data'!$D$32,0,10*ROW('Sanitation Data'!D93)))</f>
        <v/>
      </c>
      <c r="CT99" s="33" t="str">
        <f ca="true">+IF(OFFSET('Sanitation Data'!$D$33,0,10*ROW('Sanitation Data'!D93))="","",OFFSET('Sanitation Data'!$D$33,0,10*ROW('Sanitation Data'!D93)))</f>
        <v/>
      </c>
      <c r="CU99" s="33" t="str">
        <f ca="true">+IF(OFFSET('Sanitation Data'!$E$29,0,10*ROW('Sanitation Data'!E93))="","",OFFSET('Sanitation Data'!$E$29,0,10*ROW('Sanitation Data'!E93)))</f>
        <v/>
      </c>
      <c r="CV99" s="33" t="str">
        <f ca="true">+IF(OFFSET('Sanitation Data'!$E$30,0,10*ROW('Sanitation Data'!E93))="","",OFFSET('Sanitation Data'!$E$30,0,10*ROW('Sanitation Data'!E93)))</f>
        <v/>
      </c>
      <c r="CW99" s="33" t="str">
        <f ca="true">+IF(OFFSET('Sanitation Data'!$E$31,0,10*ROW('Sanitation Data'!E93))="","",OFFSET('Sanitation Data'!$E$31,0,10*ROW('Sanitation Data'!E93)))</f>
        <v/>
      </c>
      <c r="CX99" s="33" t="str">
        <f ca="true">+IF(OFFSET('Sanitation Data'!$E$32,0,10*ROW('Sanitation Data'!E93))="","",OFFSET('Sanitation Data'!$E$32,0,10*ROW('Sanitation Data'!E93)))</f>
        <v/>
      </c>
      <c r="CY99" s="33" t="str">
        <f ca="true">+IF(OFFSET('Sanitation Data'!$E$33,0,10*ROW('Sanitation Data'!E93))="","",OFFSET('Sanitation Data'!$E$33,0,10*ROW('Sanitation Data'!E93)))</f>
        <v/>
      </c>
      <c r="CZ99" s="33" t="str">
        <f ca="true">+IF(OFFSET('Sanitation Data'!$F$29,0,10*ROW('Sanitation Data'!F93))="","",OFFSET('Sanitation Data'!$F$29,0,10*ROW('Sanitation Data'!F93)))</f>
        <v/>
      </c>
      <c r="DA99" s="33" t="str">
        <f ca="true">+IF(OFFSET('Sanitation Data'!$F$30,0,10*ROW('Sanitation Data'!F93))="","",OFFSET('Sanitation Data'!$F$30,0,10*ROW('Sanitation Data'!F93)))</f>
        <v/>
      </c>
      <c r="DB99" s="33" t="str">
        <f ca="true">+IF(OFFSET('Sanitation Data'!$F$31,0,10*ROW('Sanitation Data'!F93))="","",OFFSET('Sanitation Data'!$F$31,0,10*ROW('Sanitation Data'!F93)))</f>
        <v/>
      </c>
      <c r="DC99" s="33" t="str">
        <f ca="true">+IF(OFFSET('Sanitation Data'!$F$32,0,10*ROW('Sanitation Data'!F93))="","",OFFSET('Sanitation Data'!$F$32,0,10*ROW('Sanitation Data'!F93)))</f>
        <v/>
      </c>
      <c r="DD99" s="33" t="str">
        <f ca="true">+IF(OFFSET('Sanitation Data'!$F$33,0,10*ROW('Sanitation Data'!F93))="","",OFFSET('Sanitation Data'!$F$33,0,10*ROW('Sanitation Data'!F93)))</f>
        <v/>
      </c>
      <c r="DE99" s="33" t="str">
        <f ca="true">+IF(OFFSET('Sanitation Data'!$G$29,0,10*ROW('Sanitation Data'!G93))="","",OFFSET('Sanitation Data'!$G$29,0,10*ROW('Sanitation Data'!G93)))</f>
        <v/>
      </c>
      <c r="DF99" s="33" t="str">
        <f ca="true">+IF(OFFSET('Sanitation Data'!$G$30,0,10*ROW('Sanitation Data'!G93))="","",OFFSET('Sanitation Data'!$G$30,0,10*ROW('Sanitation Data'!G93)))</f>
        <v/>
      </c>
      <c r="DG99" s="33" t="str">
        <f ca="true">+IF(OFFSET('Sanitation Data'!$G$31,0,10*ROW('Sanitation Data'!G93))="","",OFFSET('Sanitation Data'!$G$31,0,10*ROW('Sanitation Data'!G93)))</f>
        <v/>
      </c>
      <c r="DH99" s="33" t="str">
        <f ca="true">+IF(OFFSET('Sanitation Data'!$G$32,0,10*ROW('Sanitation Data'!G93))="","",OFFSET('Sanitation Data'!$G$32,0,10*ROW('Sanitation Data'!G93)))</f>
        <v/>
      </c>
      <c r="DI99" s="33" t="str">
        <f ca="true">+IF(OFFSET('Sanitation Data'!$G$33,0,10*ROW('Sanitation Data'!G93))="","",OFFSET('Sanitation Data'!$G$33,0,10*ROW('Sanitation Data'!G93)))</f>
        <v/>
      </c>
      <c r="DJ99" s="33" t="str">
        <f ca="true">+IF(OFFSET('Sanitation Data'!$H$29,0,10*ROW('Sanitation Data'!H93))="","",OFFSET('Sanitation Data'!$H$29,0,10*ROW('Sanitation Data'!H93)))</f>
        <v/>
      </c>
      <c r="DK99" s="33" t="str">
        <f ca="true">+IF(OFFSET('Sanitation Data'!$H$30,0,10*ROW('Sanitation Data'!H93))="","",OFFSET('Sanitation Data'!$H$30,0,10*ROW('Sanitation Data'!H93)))</f>
        <v/>
      </c>
      <c r="DL99" s="33" t="str">
        <f ca="true">+IF(OFFSET('Sanitation Data'!$H$31,0,10*ROW('Sanitation Data'!H93))="","",OFFSET('Sanitation Data'!$H$31,0,10*ROW('Sanitation Data'!H93)))</f>
        <v/>
      </c>
      <c r="DM99" s="33" t="str">
        <f ca="true">+IF(OFFSET('Sanitation Data'!$H$32,0,10*ROW('Sanitation Data'!H93))="","",OFFSET('Sanitation Data'!$H$32,0,10*ROW('Sanitation Data'!H93)))</f>
        <v/>
      </c>
      <c r="DN99" s="33" t="str">
        <f ca="true">+IF(OFFSET('Sanitation Data'!$H$33,0,10*ROW('Sanitation Data'!H93))="","",OFFSET('Sanitation Data'!$H$33,0,10*ROW('Sanitation Data'!H93)))</f>
        <v/>
      </c>
      <c r="DO99" s="33" t="str">
        <f ca="true">+IF(OFFSET('Hygiene Data'!$C$12,0,10*ROW('Hygiene Data'!C93))="","",OFFSET('Hygiene Data'!$C$12,0,10*ROW('Hygiene Data'!C93)))</f>
        <v/>
      </c>
      <c r="DP99" s="33" t="str">
        <f ca="true">+IF(OFFSET('Hygiene Data'!$C$13,0,10*ROW('Hygiene Data'!C93))="","",OFFSET('Hygiene Data'!$C$13,0,10*ROW('Hygiene Data'!C93)))</f>
        <v/>
      </c>
      <c r="DQ99" s="33" t="str">
        <f ca="true">+IF(OFFSET('Hygiene Data'!$C$14,0,10*ROW('Hygiene Data'!C93))="","",OFFSET('Hygiene Data'!$C$14,0,10*ROW('Hygiene Data'!C93)))</f>
        <v/>
      </c>
      <c r="DR99" s="33" t="str">
        <f ca="true">+IF(OFFSET('Hygiene Data'!$D$12,0,10*ROW('Hygiene Data'!D93))="","",OFFSET('Hygiene Data'!$D$12,0,10*ROW('Hygiene Data'!D93)))</f>
        <v/>
      </c>
      <c r="DS99" s="33" t="str">
        <f ca="true">+IF(OFFSET('Hygiene Data'!$D$13,0,10*ROW('Hygiene Data'!D93))="","",OFFSET('Hygiene Data'!$D$13,0,10*ROW('Hygiene Data'!D93)))</f>
        <v/>
      </c>
      <c r="DT99" s="33" t="str">
        <f ca="true">+IF(OFFSET('Hygiene Data'!$D$14,0,10*ROW('Hygiene Data'!D93))="","",OFFSET('Hygiene Data'!$D$14,0,10*ROW('Hygiene Data'!D93)))</f>
        <v/>
      </c>
      <c r="DU99" s="33" t="str">
        <f ca="true">+IF(OFFSET('Hygiene Data'!$E$12,0,10*ROW('Hygiene Data'!E93))="","",OFFSET('Hygiene Data'!$E$12,0,10*ROW('Hygiene Data'!E93)))</f>
        <v/>
      </c>
      <c r="DV99" s="33" t="str">
        <f ca="true">+IF(OFFSET('Hygiene Data'!$E$13,0,10*ROW('Hygiene Data'!E93))="","",OFFSET('Hygiene Data'!$E$13,0,10*ROW('Hygiene Data'!E93)))</f>
        <v/>
      </c>
      <c r="DW99" s="33" t="str">
        <f ca="true">+IF(OFFSET('Hygiene Data'!$E$14,0,10*ROW('Hygiene Data'!E93))="","",OFFSET('Hygiene Data'!$E$14,0,10*ROW('Hygiene Data'!E93)))</f>
        <v/>
      </c>
      <c r="DX99" s="33" t="str">
        <f ca="true">+IF(OFFSET('Hygiene Data'!$F$12,0,10*ROW('Hygiene Data'!F93))="","",OFFSET('Hygiene Data'!$F$12,0,10*ROW('Hygiene Data'!F93)))</f>
        <v/>
      </c>
      <c r="DY99" s="33" t="str">
        <f ca="true">+IF(OFFSET('Hygiene Data'!$F$13,0,10*ROW('Hygiene Data'!F93))="","",OFFSET('Hygiene Data'!$F$13,0,10*ROW('Hygiene Data'!F93)))</f>
        <v/>
      </c>
      <c r="DZ99" s="33" t="str">
        <f ca="true">+IF(OFFSET('Hygiene Data'!$F$14,0,10*ROW('Hygiene Data'!F93))="","",OFFSET('Hygiene Data'!$F$14,0,10*ROW('Hygiene Data'!F93)))</f>
        <v/>
      </c>
      <c r="EA99" s="33" t="str">
        <f ca="true">+IF(OFFSET('Hygiene Data'!$G$12,0,10*ROW('Hygiene Data'!G93))="","",OFFSET('Hygiene Data'!$G$12,0,10*ROW('Hygiene Data'!G93)))</f>
        <v/>
      </c>
      <c r="EB99" s="33" t="str">
        <f ca="true">+IF(OFFSET('Hygiene Data'!$G$13,0,10*ROW('Hygiene Data'!G93))="","",OFFSET('Hygiene Data'!$G$13,0,10*ROW('Hygiene Data'!G93)))</f>
        <v/>
      </c>
      <c r="EC99" s="33" t="str">
        <f ca="true">+IF(OFFSET('Hygiene Data'!$G$14,0,10*ROW('Hygiene Data'!G93))="","",OFFSET('Hygiene Data'!$G$14,0,10*ROW('Hygiene Data'!G93)))</f>
        <v/>
      </c>
      <c r="ED99" s="33" t="str">
        <f ca="true">+IF(OFFSET('Hygiene Data'!$H$12,0,10*ROW('Hygiene Data'!H93))="","",OFFSET('Hygiene Data'!$H$12,0,10*ROW('Hygiene Data'!H93)))</f>
        <v/>
      </c>
      <c r="EE99" s="33" t="str">
        <f ca="true">+IF(OFFSET('Hygiene Data'!$H$13,0,10*ROW('Hygiene Data'!H93))="","",OFFSET('Hygiene Data'!$H$13,0,10*ROW('Hygiene Data'!H93)))</f>
        <v/>
      </c>
      <c r="EF99" s="33" t="str">
        <f ca="true">+IF(OFFSET('Hygiene Data'!$H$14,0,10*ROW('Hygiene Data'!H93))="","",OFFSET('Hygiene Data'!$H$14,0,10*ROW('Hygiene Data'!H93)))</f>
        <v/>
      </c>
    </row>
    <row r="100" x14ac:dyDescent="0.2">
      <c r="A100" s="56" t="str">
        <f ca="true">+IF(OFFSET('Water Data'!$B$1,0,10*ROW('Water Data'!B97))="","",OFFSET('Water Data'!$B$1,0,10*ROW('Water Data'!B97)))</f>
        <v/>
      </c>
      <c r="B100" s="56" t="str">
        <f ca="true">+IF(OFFSET('Water Data'!$A$3,0,10*ROW('Water Data'!A97))="","",OFFSET('Water Data'!$A$3,0,10*ROW('Water Data'!A97)))</f>
        <v/>
      </c>
      <c r="C100" s="56" t="str">
        <f ca="true">+IF(OFFSET('Water Data'!$C$3,0,10*ROW('Water Data'!C97))="","",OFFSET('Water Data'!$C$3,0,10*ROW('Water Data'!C97)))</f>
        <v/>
      </c>
      <c r="D100" s="244"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4"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4"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4"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4"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4"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4"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4"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4"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4"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4"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4"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4"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4"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4"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4"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4"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4"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5"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5"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5"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5"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5"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5"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5"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5"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5"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5"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5"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5"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5"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5"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5"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5"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5"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5"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5"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5"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5"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5"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5"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5"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5"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5"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5"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5"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5"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5"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6"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6"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6"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6"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6"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6"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6"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6"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6"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6"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6"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6"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6"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6"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6"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6"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6"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6"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3" t="str">
        <f ca="true">+IF(OFFSET('Water Data'!$C$28,0,10*ROW('Water Data'!C94))="","",OFFSET('Water Data'!$C$28,0,10*ROW('Water Data'!C94)))</f>
        <v/>
      </c>
      <c r="BT100" s="33" t="str">
        <f ca="true">+IF(OFFSET('Water Data'!$C$29,0,10*ROW('Water Data'!C94))="","",OFFSET('Water Data'!$C$29,0,10*ROW('Water Data'!C94)))</f>
        <v/>
      </c>
      <c r="BU100" s="33" t="str">
        <f ca="true">+IF(OFFSET('Water Data'!$C$30,0,10*ROW('Water Data'!C94))="","",OFFSET('Water Data'!$C$30,0,10*ROW('Water Data'!C94)))</f>
        <v/>
      </c>
      <c r="BV100" s="33" t="str">
        <f ca="true">+IF(OFFSET('Water Data'!$D$28,0,10*ROW('Water Data'!D94))="","",OFFSET('Water Data'!$D$28,0,10*ROW('Water Data'!D94)))</f>
        <v/>
      </c>
      <c r="BW100" s="33" t="str">
        <f ca="true">+IF(OFFSET('Water Data'!$D$29,0,10*ROW('Water Data'!D94))="","",OFFSET('Water Data'!$D$29,0,10*ROW('Water Data'!D94)))</f>
        <v/>
      </c>
      <c r="BX100" s="33" t="str">
        <f ca="true">+IF(OFFSET('Water Data'!$D$30,0,10*ROW('Water Data'!D94))="","",OFFSET('Water Data'!$D$30,0,10*ROW('Water Data'!D94)))</f>
        <v/>
      </c>
      <c r="BY100" s="33" t="str">
        <f ca="true">+IF(OFFSET('Water Data'!$E$28,0,10*ROW('Water Data'!E94))="","",OFFSET('Water Data'!$E$28,0,10*ROW('Water Data'!E94)))</f>
        <v/>
      </c>
      <c r="BZ100" s="33" t="str">
        <f ca="true">+IF(OFFSET('Water Data'!$E$29,0,10*ROW('Water Data'!E94))="","",OFFSET('Water Data'!$E$29,0,10*ROW('Water Data'!E94)))</f>
        <v/>
      </c>
      <c r="CA100" s="33" t="str">
        <f ca="true">+IF(OFFSET('Water Data'!$E$30,0,10*ROW('Water Data'!E94))="","",OFFSET('Water Data'!$E$30,0,10*ROW('Water Data'!E94)))</f>
        <v/>
      </c>
      <c r="CB100" s="33" t="str">
        <f ca="true">+IF(OFFSET('Water Data'!$F$28,0,10*ROW('Water Data'!F94))="","",OFFSET('Water Data'!$F$28,0,10*ROW('Water Data'!F94)))</f>
        <v/>
      </c>
      <c r="CC100" s="33" t="str">
        <f ca="true">+IF(OFFSET('Water Data'!$F$29,0,10*ROW('Water Data'!F94))="","",OFFSET('Water Data'!$F$29,0,10*ROW('Water Data'!F94)))</f>
        <v/>
      </c>
      <c r="CD100" s="33" t="str">
        <f ca="true">+IF(OFFSET('Water Data'!$F$30,0,10*ROW('Water Data'!F94))="","",OFFSET('Water Data'!$F$30,0,10*ROW('Water Data'!F94)))</f>
        <v/>
      </c>
      <c r="CE100" s="33" t="str">
        <f ca="true">+IF(OFFSET('Water Data'!$G$28,0,10*ROW('Water Data'!G94))="","",OFFSET('Water Data'!$G$28,0,10*ROW('Water Data'!G94)))</f>
        <v/>
      </c>
      <c r="CF100" s="33" t="str">
        <f ca="true">+IF(OFFSET('Water Data'!$G$29,0,10*ROW('Water Data'!G94))="","",OFFSET('Water Data'!$G$29,0,10*ROW('Water Data'!G94)))</f>
        <v/>
      </c>
      <c r="CG100" s="33" t="str">
        <f ca="true">+IF(OFFSET('Water Data'!$G$30,0,10*ROW('Water Data'!G94))="","",OFFSET('Water Data'!$G$30,0,10*ROW('Water Data'!G94)))</f>
        <v/>
      </c>
      <c r="CH100" s="33" t="str">
        <f ca="true">+IF(OFFSET('Water Data'!$H$28,0,10*ROW('Water Data'!H94))="","",OFFSET('Water Data'!$H$28,0,10*ROW('Water Data'!H94)))</f>
        <v/>
      </c>
      <c r="CI100" s="33" t="str">
        <f ca="true">+IF(OFFSET('Water Data'!$H$29,0,10*ROW('Water Data'!H94))="","",OFFSET('Water Data'!$H$29,0,10*ROW('Water Data'!H94)))</f>
        <v/>
      </c>
      <c r="CJ100" s="33" t="str">
        <f ca="true">+IF(OFFSET('Water Data'!$H$30,0,10*ROW('Water Data'!H94))="","",OFFSET('Water Data'!$H$30,0,10*ROW('Water Data'!H94)))</f>
        <v/>
      </c>
      <c r="CK100" s="33" t="str">
        <f ca="true">+IF(OFFSET('Sanitation Data'!$C$29,0,10*ROW('Sanitation Data'!C94))="","",OFFSET('Sanitation Data'!$C$29,0,10*ROW('Sanitation Data'!C94)))</f>
        <v/>
      </c>
      <c r="CL100" s="33" t="str">
        <f ca="true">+IF(OFFSET('Sanitation Data'!$C$30,0,10*ROW('Sanitation Data'!C94))="","",OFFSET('Sanitation Data'!$C$30,0,10*ROW('Sanitation Data'!C94)))</f>
        <v/>
      </c>
      <c r="CM100" s="33" t="str">
        <f ca="true">+IF(OFFSET('Sanitation Data'!$C$31,0,10*ROW('Sanitation Data'!C94))="","",OFFSET('Sanitation Data'!$C$31,0,10*ROW('Sanitation Data'!C94)))</f>
        <v/>
      </c>
      <c r="CN100" s="33" t="str">
        <f ca="true">+IF(OFFSET('Sanitation Data'!$C$32,0,10*ROW('Sanitation Data'!C94))="","",OFFSET('Sanitation Data'!$C$32,0,10*ROW('Sanitation Data'!C94)))</f>
        <v/>
      </c>
      <c r="CO100" s="33" t="str">
        <f ca="true">+IF(OFFSET('Sanitation Data'!$C$33,0,10*ROW('Sanitation Data'!C94))="","",OFFSET('Sanitation Data'!$C$33,0,10*ROW('Sanitation Data'!C94)))</f>
        <v/>
      </c>
      <c r="CP100" s="33" t="str">
        <f ca="true">+IF(OFFSET('Sanitation Data'!$D$29,0,10*ROW('Sanitation Data'!D94))="","",OFFSET('Sanitation Data'!$D$29,0,10*ROW('Sanitation Data'!D94)))</f>
        <v/>
      </c>
      <c r="CQ100" s="33" t="str">
        <f ca="true">+IF(OFFSET('Sanitation Data'!$D$30,0,10*ROW('Sanitation Data'!D94))="","",OFFSET('Sanitation Data'!$D$30,0,10*ROW('Sanitation Data'!D94)))</f>
        <v/>
      </c>
      <c r="CR100" s="33" t="str">
        <f ca="true">+IF(OFFSET('Sanitation Data'!$D$31,0,10*ROW('Sanitation Data'!D94))="","",OFFSET('Sanitation Data'!$D$31,0,10*ROW('Sanitation Data'!D94)))</f>
        <v/>
      </c>
      <c r="CS100" s="33" t="str">
        <f ca="true">+IF(OFFSET('Sanitation Data'!$D$32,0,10*ROW('Sanitation Data'!D94))="","",OFFSET('Sanitation Data'!$D$32,0,10*ROW('Sanitation Data'!D94)))</f>
        <v/>
      </c>
      <c r="CT100" s="33" t="str">
        <f ca="true">+IF(OFFSET('Sanitation Data'!$D$33,0,10*ROW('Sanitation Data'!D94))="","",OFFSET('Sanitation Data'!$D$33,0,10*ROW('Sanitation Data'!D94)))</f>
        <v/>
      </c>
      <c r="CU100" s="33" t="str">
        <f ca="true">+IF(OFFSET('Sanitation Data'!$E$29,0,10*ROW('Sanitation Data'!E94))="","",OFFSET('Sanitation Data'!$E$29,0,10*ROW('Sanitation Data'!E94)))</f>
        <v/>
      </c>
      <c r="CV100" s="33" t="str">
        <f ca="true">+IF(OFFSET('Sanitation Data'!$E$30,0,10*ROW('Sanitation Data'!E94))="","",OFFSET('Sanitation Data'!$E$30,0,10*ROW('Sanitation Data'!E94)))</f>
        <v/>
      </c>
      <c r="CW100" s="33" t="str">
        <f ca="true">+IF(OFFSET('Sanitation Data'!$E$31,0,10*ROW('Sanitation Data'!E94))="","",OFFSET('Sanitation Data'!$E$31,0,10*ROW('Sanitation Data'!E94)))</f>
        <v/>
      </c>
      <c r="CX100" s="33" t="str">
        <f ca="true">+IF(OFFSET('Sanitation Data'!$E$32,0,10*ROW('Sanitation Data'!E94))="","",OFFSET('Sanitation Data'!$E$32,0,10*ROW('Sanitation Data'!E94)))</f>
        <v/>
      </c>
      <c r="CY100" s="33" t="str">
        <f ca="true">+IF(OFFSET('Sanitation Data'!$E$33,0,10*ROW('Sanitation Data'!E94))="","",OFFSET('Sanitation Data'!$E$33,0,10*ROW('Sanitation Data'!E94)))</f>
        <v/>
      </c>
      <c r="CZ100" s="33" t="str">
        <f ca="true">+IF(OFFSET('Sanitation Data'!$F$29,0,10*ROW('Sanitation Data'!F94))="","",OFFSET('Sanitation Data'!$F$29,0,10*ROW('Sanitation Data'!F94)))</f>
        <v/>
      </c>
      <c r="DA100" s="33" t="str">
        <f ca="true">+IF(OFFSET('Sanitation Data'!$F$30,0,10*ROW('Sanitation Data'!F94))="","",OFFSET('Sanitation Data'!$F$30,0,10*ROW('Sanitation Data'!F94)))</f>
        <v/>
      </c>
      <c r="DB100" s="33" t="str">
        <f ca="true">+IF(OFFSET('Sanitation Data'!$F$31,0,10*ROW('Sanitation Data'!F94))="","",OFFSET('Sanitation Data'!$F$31,0,10*ROW('Sanitation Data'!F94)))</f>
        <v/>
      </c>
      <c r="DC100" s="33" t="str">
        <f ca="true">+IF(OFFSET('Sanitation Data'!$F$32,0,10*ROW('Sanitation Data'!F94))="","",OFFSET('Sanitation Data'!$F$32,0,10*ROW('Sanitation Data'!F94)))</f>
        <v/>
      </c>
      <c r="DD100" s="33" t="str">
        <f ca="true">+IF(OFFSET('Sanitation Data'!$F$33,0,10*ROW('Sanitation Data'!F94))="","",OFFSET('Sanitation Data'!$F$33,0,10*ROW('Sanitation Data'!F94)))</f>
        <v/>
      </c>
      <c r="DE100" s="33" t="str">
        <f ca="true">+IF(OFFSET('Sanitation Data'!$G$29,0,10*ROW('Sanitation Data'!G94))="","",OFFSET('Sanitation Data'!$G$29,0,10*ROW('Sanitation Data'!G94)))</f>
        <v/>
      </c>
      <c r="DF100" s="33" t="str">
        <f ca="true">+IF(OFFSET('Sanitation Data'!$G$30,0,10*ROW('Sanitation Data'!G94))="","",OFFSET('Sanitation Data'!$G$30,0,10*ROW('Sanitation Data'!G94)))</f>
        <v/>
      </c>
      <c r="DG100" s="33" t="str">
        <f ca="true">+IF(OFFSET('Sanitation Data'!$G$31,0,10*ROW('Sanitation Data'!G94))="","",OFFSET('Sanitation Data'!$G$31,0,10*ROW('Sanitation Data'!G94)))</f>
        <v/>
      </c>
      <c r="DH100" s="33" t="str">
        <f ca="true">+IF(OFFSET('Sanitation Data'!$G$32,0,10*ROW('Sanitation Data'!G94))="","",OFFSET('Sanitation Data'!$G$32,0,10*ROW('Sanitation Data'!G94)))</f>
        <v/>
      </c>
      <c r="DI100" s="33" t="str">
        <f ca="true">+IF(OFFSET('Sanitation Data'!$G$33,0,10*ROW('Sanitation Data'!G94))="","",OFFSET('Sanitation Data'!$G$33,0,10*ROW('Sanitation Data'!G94)))</f>
        <v/>
      </c>
      <c r="DJ100" s="33" t="str">
        <f ca="true">+IF(OFFSET('Sanitation Data'!$H$29,0,10*ROW('Sanitation Data'!H94))="","",OFFSET('Sanitation Data'!$H$29,0,10*ROW('Sanitation Data'!H94)))</f>
        <v/>
      </c>
      <c r="DK100" s="33" t="str">
        <f ca="true">+IF(OFFSET('Sanitation Data'!$H$30,0,10*ROW('Sanitation Data'!H94))="","",OFFSET('Sanitation Data'!$H$30,0,10*ROW('Sanitation Data'!H94)))</f>
        <v/>
      </c>
      <c r="DL100" s="33" t="str">
        <f ca="true">+IF(OFFSET('Sanitation Data'!$H$31,0,10*ROW('Sanitation Data'!H94))="","",OFFSET('Sanitation Data'!$H$31,0,10*ROW('Sanitation Data'!H94)))</f>
        <v/>
      </c>
      <c r="DM100" s="33" t="str">
        <f ca="true">+IF(OFFSET('Sanitation Data'!$H$32,0,10*ROW('Sanitation Data'!H94))="","",OFFSET('Sanitation Data'!$H$32,0,10*ROW('Sanitation Data'!H94)))</f>
        <v/>
      </c>
      <c r="DN100" s="33" t="str">
        <f ca="true">+IF(OFFSET('Sanitation Data'!$H$33,0,10*ROW('Sanitation Data'!H94))="","",OFFSET('Sanitation Data'!$H$33,0,10*ROW('Sanitation Data'!H94)))</f>
        <v/>
      </c>
      <c r="DO100" s="33" t="str">
        <f ca="true">+IF(OFFSET('Hygiene Data'!$C$12,0,10*ROW('Hygiene Data'!C94))="","",OFFSET('Hygiene Data'!$C$12,0,10*ROW('Hygiene Data'!C94)))</f>
        <v/>
      </c>
      <c r="DP100" s="33" t="str">
        <f ca="true">+IF(OFFSET('Hygiene Data'!$C$13,0,10*ROW('Hygiene Data'!C94))="","",OFFSET('Hygiene Data'!$C$13,0,10*ROW('Hygiene Data'!C94)))</f>
        <v/>
      </c>
      <c r="DQ100" s="33" t="str">
        <f ca="true">+IF(OFFSET('Hygiene Data'!$C$14,0,10*ROW('Hygiene Data'!C94))="","",OFFSET('Hygiene Data'!$C$14,0,10*ROW('Hygiene Data'!C94)))</f>
        <v/>
      </c>
      <c r="DR100" s="33" t="str">
        <f ca="true">+IF(OFFSET('Hygiene Data'!$D$12,0,10*ROW('Hygiene Data'!D94))="","",OFFSET('Hygiene Data'!$D$12,0,10*ROW('Hygiene Data'!D94)))</f>
        <v/>
      </c>
      <c r="DS100" s="33" t="str">
        <f ca="true">+IF(OFFSET('Hygiene Data'!$D$13,0,10*ROW('Hygiene Data'!D94))="","",OFFSET('Hygiene Data'!$D$13,0,10*ROW('Hygiene Data'!D94)))</f>
        <v/>
      </c>
      <c r="DT100" s="33" t="str">
        <f ca="true">+IF(OFFSET('Hygiene Data'!$D$14,0,10*ROW('Hygiene Data'!D94))="","",OFFSET('Hygiene Data'!$D$14,0,10*ROW('Hygiene Data'!D94)))</f>
        <v/>
      </c>
      <c r="DU100" s="33" t="str">
        <f ca="true">+IF(OFFSET('Hygiene Data'!$E$12,0,10*ROW('Hygiene Data'!E94))="","",OFFSET('Hygiene Data'!$E$12,0,10*ROW('Hygiene Data'!E94)))</f>
        <v/>
      </c>
      <c r="DV100" s="33" t="str">
        <f ca="true">+IF(OFFSET('Hygiene Data'!$E$13,0,10*ROW('Hygiene Data'!E94))="","",OFFSET('Hygiene Data'!$E$13,0,10*ROW('Hygiene Data'!E94)))</f>
        <v/>
      </c>
      <c r="DW100" s="33" t="str">
        <f ca="true">+IF(OFFSET('Hygiene Data'!$E$14,0,10*ROW('Hygiene Data'!E94))="","",OFFSET('Hygiene Data'!$E$14,0,10*ROW('Hygiene Data'!E94)))</f>
        <v/>
      </c>
      <c r="DX100" s="33" t="str">
        <f ca="true">+IF(OFFSET('Hygiene Data'!$F$12,0,10*ROW('Hygiene Data'!F94))="","",OFFSET('Hygiene Data'!$F$12,0,10*ROW('Hygiene Data'!F94)))</f>
        <v/>
      </c>
      <c r="DY100" s="33" t="str">
        <f ca="true">+IF(OFFSET('Hygiene Data'!$F$13,0,10*ROW('Hygiene Data'!F94))="","",OFFSET('Hygiene Data'!$F$13,0,10*ROW('Hygiene Data'!F94)))</f>
        <v/>
      </c>
      <c r="DZ100" s="33" t="str">
        <f ca="true">+IF(OFFSET('Hygiene Data'!$F$14,0,10*ROW('Hygiene Data'!F94))="","",OFFSET('Hygiene Data'!$F$14,0,10*ROW('Hygiene Data'!F94)))</f>
        <v/>
      </c>
      <c r="EA100" s="33" t="str">
        <f ca="true">+IF(OFFSET('Hygiene Data'!$G$12,0,10*ROW('Hygiene Data'!G94))="","",OFFSET('Hygiene Data'!$G$12,0,10*ROW('Hygiene Data'!G94)))</f>
        <v/>
      </c>
      <c r="EB100" s="33" t="str">
        <f ca="true">+IF(OFFSET('Hygiene Data'!$G$13,0,10*ROW('Hygiene Data'!G94))="","",OFFSET('Hygiene Data'!$G$13,0,10*ROW('Hygiene Data'!G94)))</f>
        <v/>
      </c>
      <c r="EC100" s="33" t="str">
        <f ca="true">+IF(OFFSET('Hygiene Data'!$G$14,0,10*ROW('Hygiene Data'!G94))="","",OFFSET('Hygiene Data'!$G$14,0,10*ROW('Hygiene Data'!G94)))</f>
        <v/>
      </c>
      <c r="ED100" s="33" t="str">
        <f ca="true">+IF(OFFSET('Hygiene Data'!$H$12,0,10*ROW('Hygiene Data'!H94))="","",OFFSET('Hygiene Data'!$H$12,0,10*ROW('Hygiene Data'!H94)))</f>
        <v/>
      </c>
      <c r="EE100" s="33" t="str">
        <f ca="true">+IF(OFFSET('Hygiene Data'!$H$13,0,10*ROW('Hygiene Data'!H94))="","",OFFSET('Hygiene Data'!$H$13,0,10*ROW('Hygiene Data'!H94)))</f>
        <v/>
      </c>
      <c r="EF100" s="33" t="str">
        <f ca="true">+IF(OFFSET('Hygiene Data'!$H$14,0,10*ROW('Hygiene Data'!H94))="","",OFFSET('Hygiene Data'!$H$14,0,10*ROW('Hygiene Data'!H94)))</f>
        <v/>
      </c>
    </row>
    <row r="101" x14ac:dyDescent="0.2">
      <c r="A101" s="56" t="str">
        <f ca="true">+IF(OFFSET('Water Data'!$B$1,0,10*ROW('Water Data'!B98))="","",OFFSET('Water Data'!$B$1,0,10*ROW('Water Data'!B98)))</f>
        <v/>
      </c>
      <c r="B101" s="56" t="str">
        <f ca="true">+IF(OFFSET('Water Data'!$A$3,0,10*ROW('Water Data'!A98))="","",OFFSET('Water Data'!$A$3,0,10*ROW('Water Data'!A98)))</f>
        <v/>
      </c>
      <c r="C101" s="56" t="str">
        <f ca="true">+IF(OFFSET('Water Data'!$C$3,0,10*ROW('Water Data'!C98))="","",OFFSET('Water Data'!$C$3,0,10*ROW('Water Data'!C98)))</f>
        <v/>
      </c>
      <c r="D101" s="244"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4"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4"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4"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4"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4"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4"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4"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4"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4"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4"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4"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4"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4"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4"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4"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4"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4"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5"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5"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5"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5"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5"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5"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5"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5"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5"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5"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5"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5"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5"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5"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5"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5"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5"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5"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5"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5"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5"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5"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5"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5"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5"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5"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5"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5"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5"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5"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6"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6"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6"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6"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6"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6"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6"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6"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6"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6"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6"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6"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6"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6"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6"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6"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6"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6"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3" t="str">
        <f ca="true">+IF(OFFSET('Water Data'!$C$28,0,10*ROW('Water Data'!C95))="","",OFFSET('Water Data'!$C$28,0,10*ROW('Water Data'!C95)))</f>
        <v/>
      </c>
      <c r="BT101" s="33" t="str">
        <f ca="true">+IF(OFFSET('Water Data'!$C$29,0,10*ROW('Water Data'!C95))="","",OFFSET('Water Data'!$C$29,0,10*ROW('Water Data'!C95)))</f>
        <v/>
      </c>
      <c r="BU101" s="33" t="str">
        <f ca="true">+IF(OFFSET('Water Data'!$C$30,0,10*ROW('Water Data'!C95))="","",OFFSET('Water Data'!$C$30,0,10*ROW('Water Data'!C95)))</f>
        <v/>
      </c>
      <c r="BV101" s="33" t="str">
        <f ca="true">+IF(OFFSET('Water Data'!$D$28,0,10*ROW('Water Data'!D95))="","",OFFSET('Water Data'!$D$28,0,10*ROW('Water Data'!D95)))</f>
        <v/>
      </c>
      <c r="BW101" s="33" t="str">
        <f ca="true">+IF(OFFSET('Water Data'!$D$29,0,10*ROW('Water Data'!D95))="","",OFFSET('Water Data'!$D$29,0,10*ROW('Water Data'!D95)))</f>
        <v/>
      </c>
      <c r="BX101" s="33" t="str">
        <f ca="true">+IF(OFFSET('Water Data'!$D$30,0,10*ROW('Water Data'!D95))="","",OFFSET('Water Data'!$D$30,0,10*ROW('Water Data'!D95)))</f>
        <v/>
      </c>
      <c r="BY101" s="33" t="str">
        <f ca="true">+IF(OFFSET('Water Data'!$E$28,0,10*ROW('Water Data'!E95))="","",OFFSET('Water Data'!$E$28,0,10*ROW('Water Data'!E95)))</f>
        <v/>
      </c>
      <c r="BZ101" s="33" t="str">
        <f ca="true">+IF(OFFSET('Water Data'!$E$29,0,10*ROW('Water Data'!E95))="","",OFFSET('Water Data'!$E$29,0,10*ROW('Water Data'!E95)))</f>
        <v/>
      </c>
      <c r="CA101" s="33" t="str">
        <f ca="true">+IF(OFFSET('Water Data'!$E$30,0,10*ROW('Water Data'!E95))="","",OFFSET('Water Data'!$E$30,0,10*ROW('Water Data'!E95)))</f>
        <v/>
      </c>
      <c r="CB101" s="33" t="str">
        <f ca="true">+IF(OFFSET('Water Data'!$F$28,0,10*ROW('Water Data'!F95))="","",OFFSET('Water Data'!$F$28,0,10*ROW('Water Data'!F95)))</f>
        <v/>
      </c>
      <c r="CC101" s="33" t="str">
        <f ca="true">+IF(OFFSET('Water Data'!$F$29,0,10*ROW('Water Data'!F95))="","",OFFSET('Water Data'!$F$29,0,10*ROW('Water Data'!F95)))</f>
        <v/>
      </c>
      <c r="CD101" s="33" t="str">
        <f ca="true">+IF(OFFSET('Water Data'!$F$30,0,10*ROW('Water Data'!F95))="","",OFFSET('Water Data'!$F$30,0,10*ROW('Water Data'!F95)))</f>
        <v/>
      </c>
      <c r="CE101" s="33" t="str">
        <f ca="true">+IF(OFFSET('Water Data'!$G$28,0,10*ROW('Water Data'!G95))="","",OFFSET('Water Data'!$G$28,0,10*ROW('Water Data'!G95)))</f>
        <v/>
      </c>
      <c r="CF101" s="33" t="str">
        <f ca="true">+IF(OFFSET('Water Data'!$G$29,0,10*ROW('Water Data'!G95))="","",OFFSET('Water Data'!$G$29,0,10*ROW('Water Data'!G95)))</f>
        <v/>
      </c>
      <c r="CG101" s="33" t="str">
        <f ca="true">+IF(OFFSET('Water Data'!$G$30,0,10*ROW('Water Data'!G95))="","",OFFSET('Water Data'!$G$30,0,10*ROW('Water Data'!G95)))</f>
        <v/>
      </c>
      <c r="CH101" s="33" t="str">
        <f ca="true">+IF(OFFSET('Water Data'!$H$28,0,10*ROW('Water Data'!H95))="","",OFFSET('Water Data'!$H$28,0,10*ROW('Water Data'!H95)))</f>
        <v/>
      </c>
      <c r="CI101" s="33" t="str">
        <f ca="true">+IF(OFFSET('Water Data'!$H$29,0,10*ROW('Water Data'!H95))="","",OFFSET('Water Data'!$H$29,0,10*ROW('Water Data'!H95)))</f>
        <v/>
      </c>
      <c r="CJ101" s="33" t="str">
        <f ca="true">+IF(OFFSET('Water Data'!$H$30,0,10*ROW('Water Data'!H95))="","",OFFSET('Water Data'!$H$30,0,10*ROW('Water Data'!H95)))</f>
        <v/>
      </c>
      <c r="CK101" s="33" t="str">
        <f ca="true">+IF(OFFSET('Sanitation Data'!$C$29,0,10*ROW('Sanitation Data'!C95))="","",OFFSET('Sanitation Data'!$C$29,0,10*ROW('Sanitation Data'!C95)))</f>
        <v/>
      </c>
      <c r="CL101" s="33" t="str">
        <f ca="true">+IF(OFFSET('Sanitation Data'!$C$30,0,10*ROW('Sanitation Data'!C95))="","",OFFSET('Sanitation Data'!$C$30,0,10*ROW('Sanitation Data'!C95)))</f>
        <v/>
      </c>
      <c r="CM101" s="33" t="str">
        <f ca="true">+IF(OFFSET('Sanitation Data'!$C$31,0,10*ROW('Sanitation Data'!C95))="","",OFFSET('Sanitation Data'!$C$31,0,10*ROW('Sanitation Data'!C95)))</f>
        <v/>
      </c>
      <c r="CN101" s="33" t="str">
        <f ca="true">+IF(OFFSET('Sanitation Data'!$C$32,0,10*ROW('Sanitation Data'!C95))="","",OFFSET('Sanitation Data'!$C$32,0,10*ROW('Sanitation Data'!C95)))</f>
        <v/>
      </c>
      <c r="CO101" s="33" t="str">
        <f ca="true">+IF(OFFSET('Sanitation Data'!$C$33,0,10*ROW('Sanitation Data'!C95))="","",OFFSET('Sanitation Data'!$C$33,0,10*ROW('Sanitation Data'!C95)))</f>
        <v/>
      </c>
      <c r="CP101" s="33" t="str">
        <f ca="true">+IF(OFFSET('Sanitation Data'!$D$29,0,10*ROW('Sanitation Data'!D95))="","",OFFSET('Sanitation Data'!$D$29,0,10*ROW('Sanitation Data'!D95)))</f>
        <v/>
      </c>
      <c r="CQ101" s="33" t="str">
        <f ca="true">+IF(OFFSET('Sanitation Data'!$D$30,0,10*ROW('Sanitation Data'!D95))="","",OFFSET('Sanitation Data'!$D$30,0,10*ROW('Sanitation Data'!D95)))</f>
        <v/>
      </c>
      <c r="CR101" s="33" t="str">
        <f ca="true">+IF(OFFSET('Sanitation Data'!$D$31,0,10*ROW('Sanitation Data'!D95))="","",OFFSET('Sanitation Data'!$D$31,0,10*ROW('Sanitation Data'!D95)))</f>
        <v/>
      </c>
      <c r="CS101" s="33" t="str">
        <f ca="true">+IF(OFFSET('Sanitation Data'!$D$32,0,10*ROW('Sanitation Data'!D95))="","",OFFSET('Sanitation Data'!$D$32,0,10*ROW('Sanitation Data'!D95)))</f>
        <v/>
      </c>
      <c r="CT101" s="33" t="str">
        <f ca="true">+IF(OFFSET('Sanitation Data'!$D$33,0,10*ROW('Sanitation Data'!D95))="","",OFFSET('Sanitation Data'!$D$33,0,10*ROW('Sanitation Data'!D95)))</f>
        <v/>
      </c>
      <c r="CU101" s="33" t="str">
        <f ca="true">+IF(OFFSET('Sanitation Data'!$E$29,0,10*ROW('Sanitation Data'!E95))="","",OFFSET('Sanitation Data'!$E$29,0,10*ROW('Sanitation Data'!E95)))</f>
        <v/>
      </c>
      <c r="CV101" s="33" t="str">
        <f ca="true">+IF(OFFSET('Sanitation Data'!$E$30,0,10*ROW('Sanitation Data'!E95))="","",OFFSET('Sanitation Data'!$E$30,0,10*ROW('Sanitation Data'!E95)))</f>
        <v/>
      </c>
      <c r="CW101" s="33" t="str">
        <f ca="true">+IF(OFFSET('Sanitation Data'!$E$31,0,10*ROW('Sanitation Data'!E95))="","",OFFSET('Sanitation Data'!$E$31,0,10*ROW('Sanitation Data'!E95)))</f>
        <v/>
      </c>
      <c r="CX101" s="33" t="str">
        <f ca="true">+IF(OFFSET('Sanitation Data'!$E$32,0,10*ROW('Sanitation Data'!E95))="","",OFFSET('Sanitation Data'!$E$32,0,10*ROW('Sanitation Data'!E95)))</f>
        <v/>
      </c>
      <c r="CY101" s="33" t="str">
        <f ca="true">+IF(OFFSET('Sanitation Data'!$E$33,0,10*ROW('Sanitation Data'!E95))="","",OFFSET('Sanitation Data'!$E$33,0,10*ROW('Sanitation Data'!E95)))</f>
        <v/>
      </c>
      <c r="CZ101" s="33" t="str">
        <f ca="true">+IF(OFFSET('Sanitation Data'!$F$29,0,10*ROW('Sanitation Data'!F95))="","",OFFSET('Sanitation Data'!$F$29,0,10*ROW('Sanitation Data'!F95)))</f>
        <v/>
      </c>
      <c r="DA101" s="33" t="str">
        <f ca="true">+IF(OFFSET('Sanitation Data'!$F$30,0,10*ROW('Sanitation Data'!F95))="","",OFFSET('Sanitation Data'!$F$30,0,10*ROW('Sanitation Data'!F95)))</f>
        <v/>
      </c>
      <c r="DB101" s="33" t="str">
        <f ca="true">+IF(OFFSET('Sanitation Data'!$F$31,0,10*ROW('Sanitation Data'!F95))="","",OFFSET('Sanitation Data'!$F$31,0,10*ROW('Sanitation Data'!F95)))</f>
        <v/>
      </c>
      <c r="DC101" s="33" t="str">
        <f ca="true">+IF(OFFSET('Sanitation Data'!$F$32,0,10*ROW('Sanitation Data'!F95))="","",OFFSET('Sanitation Data'!$F$32,0,10*ROW('Sanitation Data'!F95)))</f>
        <v/>
      </c>
      <c r="DD101" s="33" t="str">
        <f ca="true">+IF(OFFSET('Sanitation Data'!$F$33,0,10*ROW('Sanitation Data'!F95))="","",OFFSET('Sanitation Data'!$F$33,0,10*ROW('Sanitation Data'!F95)))</f>
        <v/>
      </c>
      <c r="DE101" s="33" t="str">
        <f ca="true">+IF(OFFSET('Sanitation Data'!$G$29,0,10*ROW('Sanitation Data'!G95))="","",OFFSET('Sanitation Data'!$G$29,0,10*ROW('Sanitation Data'!G95)))</f>
        <v/>
      </c>
      <c r="DF101" s="33" t="str">
        <f ca="true">+IF(OFFSET('Sanitation Data'!$G$30,0,10*ROW('Sanitation Data'!G95))="","",OFFSET('Sanitation Data'!$G$30,0,10*ROW('Sanitation Data'!G95)))</f>
        <v/>
      </c>
      <c r="DG101" s="33" t="str">
        <f ca="true">+IF(OFFSET('Sanitation Data'!$G$31,0,10*ROW('Sanitation Data'!G95))="","",OFFSET('Sanitation Data'!$G$31,0,10*ROW('Sanitation Data'!G95)))</f>
        <v/>
      </c>
      <c r="DH101" s="33" t="str">
        <f ca="true">+IF(OFFSET('Sanitation Data'!$G$32,0,10*ROW('Sanitation Data'!G95))="","",OFFSET('Sanitation Data'!$G$32,0,10*ROW('Sanitation Data'!G95)))</f>
        <v/>
      </c>
      <c r="DI101" s="33" t="str">
        <f ca="true">+IF(OFFSET('Sanitation Data'!$G$33,0,10*ROW('Sanitation Data'!G95))="","",OFFSET('Sanitation Data'!$G$33,0,10*ROW('Sanitation Data'!G95)))</f>
        <v/>
      </c>
      <c r="DJ101" s="33" t="str">
        <f ca="true">+IF(OFFSET('Sanitation Data'!$H$29,0,10*ROW('Sanitation Data'!H95))="","",OFFSET('Sanitation Data'!$H$29,0,10*ROW('Sanitation Data'!H95)))</f>
        <v/>
      </c>
      <c r="DK101" s="33" t="str">
        <f ca="true">+IF(OFFSET('Sanitation Data'!$H$30,0,10*ROW('Sanitation Data'!H95))="","",OFFSET('Sanitation Data'!$H$30,0,10*ROW('Sanitation Data'!H95)))</f>
        <v/>
      </c>
      <c r="DL101" s="33" t="str">
        <f ca="true">+IF(OFFSET('Sanitation Data'!$H$31,0,10*ROW('Sanitation Data'!H95))="","",OFFSET('Sanitation Data'!$H$31,0,10*ROW('Sanitation Data'!H95)))</f>
        <v/>
      </c>
      <c r="DM101" s="33" t="str">
        <f ca="true">+IF(OFFSET('Sanitation Data'!$H$32,0,10*ROW('Sanitation Data'!H95))="","",OFFSET('Sanitation Data'!$H$32,0,10*ROW('Sanitation Data'!H95)))</f>
        <v/>
      </c>
      <c r="DN101" s="33" t="str">
        <f ca="true">+IF(OFFSET('Sanitation Data'!$H$33,0,10*ROW('Sanitation Data'!H95))="","",OFFSET('Sanitation Data'!$H$33,0,10*ROW('Sanitation Data'!H95)))</f>
        <v/>
      </c>
      <c r="DO101" s="33" t="str">
        <f ca="true">+IF(OFFSET('Hygiene Data'!$C$12,0,10*ROW('Hygiene Data'!C95))="","",OFFSET('Hygiene Data'!$C$12,0,10*ROW('Hygiene Data'!C95)))</f>
        <v/>
      </c>
      <c r="DP101" s="33" t="str">
        <f ca="true">+IF(OFFSET('Hygiene Data'!$C$13,0,10*ROW('Hygiene Data'!C95))="","",OFFSET('Hygiene Data'!$C$13,0,10*ROW('Hygiene Data'!C95)))</f>
        <v/>
      </c>
      <c r="DQ101" s="33" t="str">
        <f ca="true">+IF(OFFSET('Hygiene Data'!$C$14,0,10*ROW('Hygiene Data'!C95))="","",OFFSET('Hygiene Data'!$C$14,0,10*ROW('Hygiene Data'!C95)))</f>
        <v/>
      </c>
      <c r="DR101" s="33" t="str">
        <f ca="true">+IF(OFFSET('Hygiene Data'!$D$12,0,10*ROW('Hygiene Data'!D95))="","",OFFSET('Hygiene Data'!$D$12,0,10*ROW('Hygiene Data'!D95)))</f>
        <v/>
      </c>
      <c r="DS101" s="33" t="str">
        <f ca="true">+IF(OFFSET('Hygiene Data'!$D$13,0,10*ROW('Hygiene Data'!D95))="","",OFFSET('Hygiene Data'!$D$13,0,10*ROW('Hygiene Data'!D95)))</f>
        <v/>
      </c>
      <c r="DT101" s="33" t="str">
        <f ca="true">+IF(OFFSET('Hygiene Data'!$D$14,0,10*ROW('Hygiene Data'!D95))="","",OFFSET('Hygiene Data'!$D$14,0,10*ROW('Hygiene Data'!D95)))</f>
        <v/>
      </c>
      <c r="DU101" s="33" t="str">
        <f ca="true">+IF(OFFSET('Hygiene Data'!$E$12,0,10*ROW('Hygiene Data'!E95))="","",OFFSET('Hygiene Data'!$E$12,0,10*ROW('Hygiene Data'!E95)))</f>
        <v/>
      </c>
      <c r="DV101" s="33" t="str">
        <f ca="true">+IF(OFFSET('Hygiene Data'!$E$13,0,10*ROW('Hygiene Data'!E95))="","",OFFSET('Hygiene Data'!$E$13,0,10*ROW('Hygiene Data'!E95)))</f>
        <v/>
      </c>
      <c r="DW101" s="33" t="str">
        <f ca="true">+IF(OFFSET('Hygiene Data'!$E$14,0,10*ROW('Hygiene Data'!E95))="","",OFFSET('Hygiene Data'!$E$14,0,10*ROW('Hygiene Data'!E95)))</f>
        <v/>
      </c>
      <c r="DX101" s="33" t="str">
        <f ca="true">+IF(OFFSET('Hygiene Data'!$F$12,0,10*ROW('Hygiene Data'!F95))="","",OFFSET('Hygiene Data'!$F$12,0,10*ROW('Hygiene Data'!F95)))</f>
        <v/>
      </c>
      <c r="DY101" s="33" t="str">
        <f ca="true">+IF(OFFSET('Hygiene Data'!$F$13,0,10*ROW('Hygiene Data'!F95))="","",OFFSET('Hygiene Data'!$F$13,0,10*ROW('Hygiene Data'!F95)))</f>
        <v/>
      </c>
      <c r="DZ101" s="33" t="str">
        <f ca="true">+IF(OFFSET('Hygiene Data'!$F$14,0,10*ROW('Hygiene Data'!F95))="","",OFFSET('Hygiene Data'!$F$14,0,10*ROW('Hygiene Data'!F95)))</f>
        <v/>
      </c>
      <c r="EA101" s="33" t="str">
        <f ca="true">+IF(OFFSET('Hygiene Data'!$G$12,0,10*ROW('Hygiene Data'!G95))="","",OFFSET('Hygiene Data'!$G$12,0,10*ROW('Hygiene Data'!G95)))</f>
        <v/>
      </c>
      <c r="EB101" s="33" t="str">
        <f ca="true">+IF(OFFSET('Hygiene Data'!$G$13,0,10*ROW('Hygiene Data'!G95))="","",OFFSET('Hygiene Data'!$G$13,0,10*ROW('Hygiene Data'!G95)))</f>
        <v/>
      </c>
      <c r="EC101" s="33" t="str">
        <f ca="true">+IF(OFFSET('Hygiene Data'!$G$14,0,10*ROW('Hygiene Data'!G95))="","",OFFSET('Hygiene Data'!$G$14,0,10*ROW('Hygiene Data'!G95)))</f>
        <v/>
      </c>
      <c r="ED101" s="33" t="str">
        <f ca="true">+IF(OFFSET('Hygiene Data'!$H$12,0,10*ROW('Hygiene Data'!H95))="","",OFFSET('Hygiene Data'!$H$12,0,10*ROW('Hygiene Data'!H95)))</f>
        <v/>
      </c>
      <c r="EE101" s="33" t="str">
        <f ca="true">+IF(OFFSET('Hygiene Data'!$H$13,0,10*ROW('Hygiene Data'!H95))="","",OFFSET('Hygiene Data'!$H$13,0,10*ROW('Hygiene Data'!H95)))</f>
        <v/>
      </c>
      <c r="EF101" s="33" t="str">
        <f ca="true">+IF(OFFSET('Hygiene Data'!$H$14,0,10*ROW('Hygiene Data'!H95))="","",OFFSET('Hygiene Data'!$H$14,0,10*ROW('Hygiene Data'!H95)))</f>
        <v/>
      </c>
    </row>
    <row r="102" x14ac:dyDescent="0.2">
      <c r="A102" s="56" t="str">
        <f ca="true">+IF(OFFSET('Water Data'!$B$1,0,10*ROW('Water Data'!B99))="","",OFFSET('Water Data'!$B$1,0,10*ROW('Water Data'!B99)))</f>
        <v/>
      </c>
      <c r="B102" s="56" t="str">
        <f ca="true">+IF(OFFSET('Water Data'!$A$3,0,10*ROW('Water Data'!A99))="","",OFFSET('Water Data'!$A$3,0,10*ROW('Water Data'!A99)))</f>
        <v/>
      </c>
      <c r="C102" s="56" t="str">
        <f ca="true">+IF(OFFSET('Water Data'!$C$3,0,10*ROW('Water Data'!C99))="","",OFFSET('Water Data'!$C$3,0,10*ROW('Water Data'!C99)))</f>
        <v/>
      </c>
      <c r="D102" s="244"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4"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4"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4"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4"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4"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4"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4"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4"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4"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4"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4"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4"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4"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4"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4"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4"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4"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5"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5"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5"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5"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5"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5"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5"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5"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5"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5"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5"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5"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5"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5"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5"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5"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5"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5"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5"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5"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5"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5"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5"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5"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5"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5"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5"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5"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5"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5"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6"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6"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6"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6"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6"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6"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6"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6"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6"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6"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6"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6"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6"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6"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6"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6"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6"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6"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3" t="str">
        <f ca="true">+IF(OFFSET('Water Data'!$C$28,0,10*ROW('Water Data'!C96))="","",OFFSET('Water Data'!$C$28,0,10*ROW('Water Data'!C96)))</f>
        <v/>
      </c>
      <c r="BT102" s="33" t="str">
        <f ca="true">+IF(OFFSET('Water Data'!$C$29,0,10*ROW('Water Data'!C96))="","",OFFSET('Water Data'!$C$29,0,10*ROW('Water Data'!C96)))</f>
        <v/>
      </c>
      <c r="BU102" s="33" t="str">
        <f ca="true">+IF(OFFSET('Water Data'!$C$30,0,10*ROW('Water Data'!C96))="","",OFFSET('Water Data'!$C$30,0,10*ROW('Water Data'!C96)))</f>
        <v/>
      </c>
      <c r="BV102" s="33" t="str">
        <f ca="true">+IF(OFFSET('Water Data'!$D$28,0,10*ROW('Water Data'!D96))="","",OFFSET('Water Data'!$D$28,0,10*ROW('Water Data'!D96)))</f>
        <v/>
      </c>
      <c r="BW102" s="33" t="str">
        <f ca="true">+IF(OFFSET('Water Data'!$D$29,0,10*ROW('Water Data'!D96))="","",OFFSET('Water Data'!$D$29,0,10*ROW('Water Data'!D96)))</f>
        <v/>
      </c>
      <c r="BX102" s="33" t="str">
        <f ca="true">+IF(OFFSET('Water Data'!$D$30,0,10*ROW('Water Data'!D96))="","",OFFSET('Water Data'!$D$30,0,10*ROW('Water Data'!D96)))</f>
        <v/>
      </c>
      <c r="BY102" s="33" t="str">
        <f ca="true">+IF(OFFSET('Water Data'!$E$28,0,10*ROW('Water Data'!E96))="","",OFFSET('Water Data'!$E$28,0,10*ROW('Water Data'!E96)))</f>
        <v/>
      </c>
      <c r="BZ102" s="33" t="str">
        <f ca="true">+IF(OFFSET('Water Data'!$E$29,0,10*ROW('Water Data'!E96))="","",OFFSET('Water Data'!$E$29,0,10*ROW('Water Data'!E96)))</f>
        <v/>
      </c>
      <c r="CA102" s="33" t="str">
        <f ca="true">+IF(OFFSET('Water Data'!$E$30,0,10*ROW('Water Data'!E96))="","",OFFSET('Water Data'!$E$30,0,10*ROW('Water Data'!E96)))</f>
        <v/>
      </c>
      <c r="CB102" s="33" t="str">
        <f ca="true">+IF(OFFSET('Water Data'!$F$28,0,10*ROW('Water Data'!F96))="","",OFFSET('Water Data'!$F$28,0,10*ROW('Water Data'!F96)))</f>
        <v/>
      </c>
      <c r="CC102" s="33" t="str">
        <f ca="true">+IF(OFFSET('Water Data'!$F$29,0,10*ROW('Water Data'!F96))="","",OFFSET('Water Data'!$F$29,0,10*ROW('Water Data'!F96)))</f>
        <v/>
      </c>
      <c r="CD102" s="33" t="str">
        <f ca="true">+IF(OFFSET('Water Data'!$F$30,0,10*ROW('Water Data'!F96))="","",OFFSET('Water Data'!$F$30,0,10*ROW('Water Data'!F96)))</f>
        <v/>
      </c>
      <c r="CE102" s="33" t="str">
        <f ca="true">+IF(OFFSET('Water Data'!$G$28,0,10*ROW('Water Data'!G96))="","",OFFSET('Water Data'!$G$28,0,10*ROW('Water Data'!G96)))</f>
        <v/>
      </c>
      <c r="CF102" s="33" t="str">
        <f ca="true">+IF(OFFSET('Water Data'!$G$29,0,10*ROW('Water Data'!G96))="","",OFFSET('Water Data'!$G$29,0,10*ROW('Water Data'!G96)))</f>
        <v/>
      </c>
      <c r="CG102" s="33" t="str">
        <f ca="true">+IF(OFFSET('Water Data'!$G$30,0,10*ROW('Water Data'!G96))="","",OFFSET('Water Data'!$G$30,0,10*ROW('Water Data'!G96)))</f>
        <v/>
      </c>
      <c r="CH102" s="33" t="str">
        <f ca="true">+IF(OFFSET('Water Data'!$H$28,0,10*ROW('Water Data'!H96))="","",OFFSET('Water Data'!$H$28,0,10*ROW('Water Data'!H96)))</f>
        <v/>
      </c>
      <c r="CI102" s="33" t="str">
        <f ca="true">+IF(OFFSET('Water Data'!$H$29,0,10*ROW('Water Data'!H96))="","",OFFSET('Water Data'!$H$29,0,10*ROW('Water Data'!H96)))</f>
        <v/>
      </c>
      <c r="CJ102" s="33" t="str">
        <f ca="true">+IF(OFFSET('Water Data'!$H$30,0,10*ROW('Water Data'!H96))="","",OFFSET('Water Data'!$H$30,0,10*ROW('Water Data'!H96)))</f>
        <v/>
      </c>
      <c r="CK102" s="33" t="str">
        <f ca="true">+IF(OFFSET('Sanitation Data'!$C$29,0,10*ROW('Sanitation Data'!C96))="","",OFFSET('Sanitation Data'!$C$29,0,10*ROW('Sanitation Data'!C96)))</f>
        <v/>
      </c>
      <c r="CL102" s="33" t="str">
        <f ca="true">+IF(OFFSET('Sanitation Data'!$C$30,0,10*ROW('Sanitation Data'!C96))="","",OFFSET('Sanitation Data'!$C$30,0,10*ROW('Sanitation Data'!C96)))</f>
        <v/>
      </c>
      <c r="CM102" s="33" t="str">
        <f ca="true">+IF(OFFSET('Sanitation Data'!$C$31,0,10*ROW('Sanitation Data'!C96))="","",OFFSET('Sanitation Data'!$C$31,0,10*ROW('Sanitation Data'!C96)))</f>
        <v/>
      </c>
      <c r="CN102" s="33" t="str">
        <f ca="true">+IF(OFFSET('Sanitation Data'!$C$32,0,10*ROW('Sanitation Data'!C96))="","",OFFSET('Sanitation Data'!$C$32,0,10*ROW('Sanitation Data'!C96)))</f>
        <v/>
      </c>
      <c r="CO102" s="33" t="str">
        <f ca="true">+IF(OFFSET('Sanitation Data'!$C$33,0,10*ROW('Sanitation Data'!C96))="","",OFFSET('Sanitation Data'!$C$33,0,10*ROW('Sanitation Data'!C96)))</f>
        <v/>
      </c>
      <c r="CP102" s="33" t="str">
        <f ca="true">+IF(OFFSET('Sanitation Data'!$D$29,0,10*ROW('Sanitation Data'!D96))="","",OFFSET('Sanitation Data'!$D$29,0,10*ROW('Sanitation Data'!D96)))</f>
        <v/>
      </c>
      <c r="CQ102" s="33" t="str">
        <f ca="true">+IF(OFFSET('Sanitation Data'!$D$30,0,10*ROW('Sanitation Data'!D96))="","",OFFSET('Sanitation Data'!$D$30,0,10*ROW('Sanitation Data'!D96)))</f>
        <v/>
      </c>
      <c r="CR102" s="33" t="str">
        <f ca="true">+IF(OFFSET('Sanitation Data'!$D$31,0,10*ROW('Sanitation Data'!D96))="","",OFFSET('Sanitation Data'!$D$31,0,10*ROW('Sanitation Data'!D96)))</f>
        <v/>
      </c>
      <c r="CS102" s="33" t="str">
        <f ca="true">+IF(OFFSET('Sanitation Data'!$D$32,0,10*ROW('Sanitation Data'!D96))="","",OFFSET('Sanitation Data'!$D$32,0,10*ROW('Sanitation Data'!D96)))</f>
        <v/>
      </c>
      <c r="CT102" s="33" t="str">
        <f ca="true">+IF(OFFSET('Sanitation Data'!$D$33,0,10*ROW('Sanitation Data'!D96))="","",OFFSET('Sanitation Data'!$D$33,0,10*ROW('Sanitation Data'!D96)))</f>
        <v/>
      </c>
      <c r="CU102" s="33" t="str">
        <f ca="true">+IF(OFFSET('Sanitation Data'!$E$29,0,10*ROW('Sanitation Data'!E96))="","",OFFSET('Sanitation Data'!$E$29,0,10*ROW('Sanitation Data'!E96)))</f>
        <v/>
      </c>
      <c r="CV102" s="33" t="str">
        <f ca="true">+IF(OFFSET('Sanitation Data'!$E$30,0,10*ROW('Sanitation Data'!E96))="","",OFFSET('Sanitation Data'!$E$30,0,10*ROW('Sanitation Data'!E96)))</f>
        <v/>
      </c>
      <c r="CW102" s="33" t="str">
        <f ca="true">+IF(OFFSET('Sanitation Data'!$E$31,0,10*ROW('Sanitation Data'!E96))="","",OFFSET('Sanitation Data'!$E$31,0,10*ROW('Sanitation Data'!E96)))</f>
        <v/>
      </c>
      <c r="CX102" s="33" t="str">
        <f ca="true">+IF(OFFSET('Sanitation Data'!$E$32,0,10*ROW('Sanitation Data'!E96))="","",OFFSET('Sanitation Data'!$E$32,0,10*ROW('Sanitation Data'!E96)))</f>
        <v/>
      </c>
      <c r="CY102" s="33" t="str">
        <f ca="true">+IF(OFFSET('Sanitation Data'!$E$33,0,10*ROW('Sanitation Data'!E96))="","",OFFSET('Sanitation Data'!$E$33,0,10*ROW('Sanitation Data'!E96)))</f>
        <v/>
      </c>
      <c r="CZ102" s="33" t="str">
        <f ca="true">+IF(OFFSET('Sanitation Data'!$F$29,0,10*ROW('Sanitation Data'!F96))="","",OFFSET('Sanitation Data'!$F$29,0,10*ROW('Sanitation Data'!F96)))</f>
        <v/>
      </c>
      <c r="DA102" s="33" t="str">
        <f ca="true">+IF(OFFSET('Sanitation Data'!$F$30,0,10*ROW('Sanitation Data'!F96))="","",OFFSET('Sanitation Data'!$F$30,0,10*ROW('Sanitation Data'!F96)))</f>
        <v/>
      </c>
      <c r="DB102" s="33" t="str">
        <f ca="true">+IF(OFFSET('Sanitation Data'!$F$31,0,10*ROW('Sanitation Data'!F96))="","",OFFSET('Sanitation Data'!$F$31,0,10*ROW('Sanitation Data'!F96)))</f>
        <v/>
      </c>
      <c r="DC102" s="33" t="str">
        <f ca="true">+IF(OFFSET('Sanitation Data'!$F$32,0,10*ROW('Sanitation Data'!F96))="","",OFFSET('Sanitation Data'!$F$32,0,10*ROW('Sanitation Data'!F96)))</f>
        <v/>
      </c>
      <c r="DD102" s="33" t="str">
        <f ca="true">+IF(OFFSET('Sanitation Data'!$F$33,0,10*ROW('Sanitation Data'!F96))="","",OFFSET('Sanitation Data'!$F$33,0,10*ROW('Sanitation Data'!F96)))</f>
        <v/>
      </c>
      <c r="DE102" s="33" t="str">
        <f ca="true">+IF(OFFSET('Sanitation Data'!$G$29,0,10*ROW('Sanitation Data'!G96))="","",OFFSET('Sanitation Data'!$G$29,0,10*ROW('Sanitation Data'!G96)))</f>
        <v/>
      </c>
      <c r="DF102" s="33" t="str">
        <f ca="true">+IF(OFFSET('Sanitation Data'!$G$30,0,10*ROW('Sanitation Data'!G96))="","",OFFSET('Sanitation Data'!$G$30,0,10*ROW('Sanitation Data'!G96)))</f>
        <v/>
      </c>
      <c r="DG102" s="33" t="str">
        <f ca="true">+IF(OFFSET('Sanitation Data'!$G$31,0,10*ROW('Sanitation Data'!G96))="","",OFFSET('Sanitation Data'!$G$31,0,10*ROW('Sanitation Data'!G96)))</f>
        <v/>
      </c>
      <c r="DH102" s="33" t="str">
        <f ca="true">+IF(OFFSET('Sanitation Data'!$G$32,0,10*ROW('Sanitation Data'!G96))="","",OFFSET('Sanitation Data'!$G$32,0,10*ROW('Sanitation Data'!G96)))</f>
        <v/>
      </c>
      <c r="DI102" s="33" t="str">
        <f ca="true">+IF(OFFSET('Sanitation Data'!$G$33,0,10*ROW('Sanitation Data'!G96))="","",OFFSET('Sanitation Data'!$G$33,0,10*ROW('Sanitation Data'!G96)))</f>
        <v/>
      </c>
      <c r="DJ102" s="33" t="str">
        <f ca="true">+IF(OFFSET('Sanitation Data'!$H$29,0,10*ROW('Sanitation Data'!H96))="","",OFFSET('Sanitation Data'!$H$29,0,10*ROW('Sanitation Data'!H96)))</f>
        <v/>
      </c>
      <c r="DK102" s="33" t="str">
        <f ca="true">+IF(OFFSET('Sanitation Data'!$H$30,0,10*ROW('Sanitation Data'!H96))="","",OFFSET('Sanitation Data'!$H$30,0,10*ROW('Sanitation Data'!H96)))</f>
        <v/>
      </c>
      <c r="DL102" s="33" t="str">
        <f ca="true">+IF(OFFSET('Sanitation Data'!$H$31,0,10*ROW('Sanitation Data'!H96))="","",OFFSET('Sanitation Data'!$H$31,0,10*ROW('Sanitation Data'!H96)))</f>
        <v/>
      </c>
      <c r="DM102" s="33" t="str">
        <f ca="true">+IF(OFFSET('Sanitation Data'!$H$32,0,10*ROW('Sanitation Data'!H96))="","",OFFSET('Sanitation Data'!$H$32,0,10*ROW('Sanitation Data'!H96)))</f>
        <v/>
      </c>
      <c r="DN102" s="33" t="str">
        <f ca="true">+IF(OFFSET('Sanitation Data'!$H$33,0,10*ROW('Sanitation Data'!H96))="","",OFFSET('Sanitation Data'!$H$33,0,10*ROW('Sanitation Data'!H96)))</f>
        <v/>
      </c>
      <c r="DO102" s="33" t="str">
        <f ca="true">+IF(OFFSET('Hygiene Data'!$C$12,0,10*ROW('Hygiene Data'!C96))="","",OFFSET('Hygiene Data'!$C$12,0,10*ROW('Hygiene Data'!C96)))</f>
        <v/>
      </c>
      <c r="DP102" s="33" t="str">
        <f ca="true">+IF(OFFSET('Hygiene Data'!$C$13,0,10*ROW('Hygiene Data'!C96))="","",OFFSET('Hygiene Data'!$C$13,0,10*ROW('Hygiene Data'!C96)))</f>
        <v/>
      </c>
      <c r="DQ102" s="33" t="str">
        <f ca="true">+IF(OFFSET('Hygiene Data'!$C$14,0,10*ROW('Hygiene Data'!C96))="","",OFFSET('Hygiene Data'!$C$14,0,10*ROW('Hygiene Data'!C96)))</f>
        <v/>
      </c>
      <c r="DR102" s="33" t="str">
        <f ca="true">+IF(OFFSET('Hygiene Data'!$D$12,0,10*ROW('Hygiene Data'!D96))="","",OFFSET('Hygiene Data'!$D$12,0,10*ROW('Hygiene Data'!D96)))</f>
        <v/>
      </c>
      <c r="DS102" s="33" t="str">
        <f ca="true">+IF(OFFSET('Hygiene Data'!$D$13,0,10*ROW('Hygiene Data'!D96))="","",OFFSET('Hygiene Data'!$D$13,0,10*ROW('Hygiene Data'!D96)))</f>
        <v/>
      </c>
      <c r="DT102" s="33" t="str">
        <f ca="true">+IF(OFFSET('Hygiene Data'!$D$14,0,10*ROW('Hygiene Data'!D96))="","",OFFSET('Hygiene Data'!$D$14,0,10*ROW('Hygiene Data'!D96)))</f>
        <v/>
      </c>
      <c r="DU102" s="33" t="str">
        <f ca="true">+IF(OFFSET('Hygiene Data'!$E$12,0,10*ROW('Hygiene Data'!E96))="","",OFFSET('Hygiene Data'!$E$12,0,10*ROW('Hygiene Data'!E96)))</f>
        <v/>
      </c>
      <c r="DV102" s="33" t="str">
        <f ca="true">+IF(OFFSET('Hygiene Data'!$E$13,0,10*ROW('Hygiene Data'!E96))="","",OFFSET('Hygiene Data'!$E$13,0,10*ROW('Hygiene Data'!E96)))</f>
        <v/>
      </c>
      <c r="DW102" s="33" t="str">
        <f ca="true">+IF(OFFSET('Hygiene Data'!$E$14,0,10*ROW('Hygiene Data'!E96))="","",OFFSET('Hygiene Data'!$E$14,0,10*ROW('Hygiene Data'!E96)))</f>
        <v/>
      </c>
      <c r="DX102" s="33" t="str">
        <f ca="true">+IF(OFFSET('Hygiene Data'!$F$12,0,10*ROW('Hygiene Data'!F96))="","",OFFSET('Hygiene Data'!$F$12,0,10*ROW('Hygiene Data'!F96)))</f>
        <v/>
      </c>
      <c r="DY102" s="33" t="str">
        <f ca="true">+IF(OFFSET('Hygiene Data'!$F$13,0,10*ROW('Hygiene Data'!F96))="","",OFFSET('Hygiene Data'!$F$13,0,10*ROW('Hygiene Data'!F96)))</f>
        <v/>
      </c>
      <c r="DZ102" s="33" t="str">
        <f ca="true">+IF(OFFSET('Hygiene Data'!$F$14,0,10*ROW('Hygiene Data'!F96))="","",OFFSET('Hygiene Data'!$F$14,0,10*ROW('Hygiene Data'!F96)))</f>
        <v/>
      </c>
      <c r="EA102" s="33" t="str">
        <f ca="true">+IF(OFFSET('Hygiene Data'!$G$12,0,10*ROW('Hygiene Data'!G96))="","",OFFSET('Hygiene Data'!$G$12,0,10*ROW('Hygiene Data'!G96)))</f>
        <v/>
      </c>
      <c r="EB102" s="33" t="str">
        <f ca="true">+IF(OFFSET('Hygiene Data'!$G$13,0,10*ROW('Hygiene Data'!G96))="","",OFFSET('Hygiene Data'!$G$13,0,10*ROW('Hygiene Data'!G96)))</f>
        <v/>
      </c>
      <c r="EC102" s="33" t="str">
        <f ca="true">+IF(OFFSET('Hygiene Data'!$G$14,0,10*ROW('Hygiene Data'!G96))="","",OFFSET('Hygiene Data'!$G$14,0,10*ROW('Hygiene Data'!G96)))</f>
        <v/>
      </c>
      <c r="ED102" s="33" t="str">
        <f ca="true">+IF(OFFSET('Hygiene Data'!$H$12,0,10*ROW('Hygiene Data'!H96))="","",OFFSET('Hygiene Data'!$H$12,0,10*ROW('Hygiene Data'!H96)))</f>
        <v/>
      </c>
      <c r="EE102" s="33" t="str">
        <f ca="true">+IF(OFFSET('Hygiene Data'!$H$13,0,10*ROW('Hygiene Data'!H96))="","",OFFSET('Hygiene Data'!$H$13,0,10*ROW('Hygiene Data'!H96)))</f>
        <v/>
      </c>
      <c r="EF102" s="33" t="str">
        <f ca="true">+IF(OFFSET('Hygiene Data'!$H$14,0,10*ROW('Hygiene Data'!H96))="","",OFFSET('Hygiene Data'!$H$14,0,10*ROW('Hygiene Data'!H96)))</f>
        <v/>
      </c>
    </row>
    <row r="103" x14ac:dyDescent="0.2">
      <c r="A103" s="56" t="str">
        <f ca="true">+IF(OFFSET('Water Data'!$B$1,0,10*ROW('Water Data'!B100))="","",OFFSET('Water Data'!$B$1,0,10*ROW('Water Data'!B100)))</f>
        <v/>
      </c>
      <c r="B103" s="56" t="str">
        <f ca="true">+IF(OFFSET('Water Data'!$A$3,0,10*ROW('Water Data'!A100))="","",OFFSET('Water Data'!$A$3,0,10*ROW('Water Data'!A100)))</f>
        <v/>
      </c>
      <c r="C103" s="56" t="str">
        <f ca="true">+IF(OFFSET('Water Data'!$C$3,0,10*ROW('Water Data'!C100))="","",OFFSET('Water Data'!$C$3,0,10*ROW('Water Data'!C100)))</f>
        <v/>
      </c>
      <c r="D103" s="244"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4"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4"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4"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4"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4"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4"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4"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4"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4"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4"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4"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4"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4"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4"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4"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4"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4"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5"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5"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5"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5"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5"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5"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5"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5"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5"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5"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5"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5"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5"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5"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5"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5"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5"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5"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5"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5"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5"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5"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5"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5"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5"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5"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5"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5"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5"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5"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6"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6"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6"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6"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6"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6"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6"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6"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6"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6"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6"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6"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6"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6"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6"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6"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6"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6"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3" t="str">
        <f ca="true">+IF(OFFSET('Water Data'!$C$28,0,10*ROW('Water Data'!C97))="","",OFFSET('Water Data'!$C$28,0,10*ROW('Water Data'!C97)))</f>
        <v/>
      </c>
      <c r="BT103" s="33" t="str">
        <f ca="true">+IF(OFFSET('Water Data'!$C$29,0,10*ROW('Water Data'!C97))="","",OFFSET('Water Data'!$C$29,0,10*ROW('Water Data'!C97)))</f>
        <v/>
      </c>
      <c r="BU103" s="33" t="str">
        <f ca="true">+IF(OFFSET('Water Data'!$C$30,0,10*ROW('Water Data'!C97))="","",OFFSET('Water Data'!$C$30,0,10*ROW('Water Data'!C97)))</f>
        <v/>
      </c>
      <c r="BV103" s="33" t="str">
        <f ca="true">+IF(OFFSET('Water Data'!$D$28,0,10*ROW('Water Data'!D97))="","",OFFSET('Water Data'!$D$28,0,10*ROW('Water Data'!D97)))</f>
        <v/>
      </c>
      <c r="BW103" s="33" t="str">
        <f ca="true">+IF(OFFSET('Water Data'!$D$29,0,10*ROW('Water Data'!D97))="","",OFFSET('Water Data'!$D$29,0,10*ROW('Water Data'!D97)))</f>
        <v/>
      </c>
      <c r="BX103" s="33" t="str">
        <f ca="true">+IF(OFFSET('Water Data'!$D$30,0,10*ROW('Water Data'!D97))="","",OFFSET('Water Data'!$D$30,0,10*ROW('Water Data'!D97)))</f>
        <v/>
      </c>
      <c r="BY103" s="33" t="str">
        <f ca="true">+IF(OFFSET('Water Data'!$E$28,0,10*ROW('Water Data'!E97))="","",OFFSET('Water Data'!$E$28,0,10*ROW('Water Data'!E97)))</f>
        <v/>
      </c>
      <c r="BZ103" s="33" t="str">
        <f ca="true">+IF(OFFSET('Water Data'!$E$29,0,10*ROW('Water Data'!E97))="","",OFFSET('Water Data'!$E$29,0,10*ROW('Water Data'!E97)))</f>
        <v/>
      </c>
      <c r="CA103" s="33" t="str">
        <f ca="true">+IF(OFFSET('Water Data'!$E$30,0,10*ROW('Water Data'!E97))="","",OFFSET('Water Data'!$E$30,0,10*ROW('Water Data'!E97)))</f>
        <v/>
      </c>
      <c r="CB103" s="33" t="str">
        <f ca="true">+IF(OFFSET('Water Data'!$F$28,0,10*ROW('Water Data'!F97))="","",OFFSET('Water Data'!$F$28,0,10*ROW('Water Data'!F97)))</f>
        <v/>
      </c>
      <c r="CC103" s="33" t="str">
        <f ca="true">+IF(OFFSET('Water Data'!$F$29,0,10*ROW('Water Data'!F97))="","",OFFSET('Water Data'!$F$29,0,10*ROW('Water Data'!F97)))</f>
        <v/>
      </c>
      <c r="CD103" s="33" t="str">
        <f ca="true">+IF(OFFSET('Water Data'!$F$30,0,10*ROW('Water Data'!F97))="","",OFFSET('Water Data'!$F$30,0,10*ROW('Water Data'!F97)))</f>
        <v/>
      </c>
      <c r="CE103" s="33" t="str">
        <f ca="true">+IF(OFFSET('Water Data'!$G$28,0,10*ROW('Water Data'!G97))="","",OFFSET('Water Data'!$G$28,0,10*ROW('Water Data'!G97)))</f>
        <v/>
      </c>
      <c r="CF103" s="33" t="str">
        <f ca="true">+IF(OFFSET('Water Data'!$G$29,0,10*ROW('Water Data'!G97))="","",OFFSET('Water Data'!$G$29,0,10*ROW('Water Data'!G97)))</f>
        <v/>
      </c>
      <c r="CG103" s="33" t="str">
        <f ca="true">+IF(OFFSET('Water Data'!$G$30,0,10*ROW('Water Data'!G97))="","",OFFSET('Water Data'!$G$30,0,10*ROW('Water Data'!G97)))</f>
        <v/>
      </c>
      <c r="CH103" s="33" t="str">
        <f ca="true">+IF(OFFSET('Water Data'!$H$28,0,10*ROW('Water Data'!H97))="","",OFFSET('Water Data'!$H$28,0,10*ROW('Water Data'!H97)))</f>
        <v/>
      </c>
      <c r="CI103" s="33" t="str">
        <f ca="true">+IF(OFFSET('Water Data'!$H$29,0,10*ROW('Water Data'!H97))="","",OFFSET('Water Data'!$H$29,0,10*ROW('Water Data'!H97)))</f>
        <v/>
      </c>
      <c r="CJ103" s="33" t="str">
        <f ca="true">+IF(OFFSET('Water Data'!$H$30,0,10*ROW('Water Data'!H97))="","",OFFSET('Water Data'!$H$30,0,10*ROW('Water Data'!H97)))</f>
        <v/>
      </c>
      <c r="CK103" s="33" t="str">
        <f ca="true">+IF(OFFSET('Sanitation Data'!$C$29,0,10*ROW('Sanitation Data'!C97))="","",OFFSET('Sanitation Data'!$C$29,0,10*ROW('Sanitation Data'!C97)))</f>
        <v/>
      </c>
      <c r="CL103" s="33" t="str">
        <f ca="true">+IF(OFFSET('Sanitation Data'!$C$30,0,10*ROW('Sanitation Data'!C97))="","",OFFSET('Sanitation Data'!$C$30,0,10*ROW('Sanitation Data'!C97)))</f>
        <v/>
      </c>
      <c r="CM103" s="33" t="str">
        <f ca="true">+IF(OFFSET('Sanitation Data'!$C$31,0,10*ROW('Sanitation Data'!C97))="","",OFFSET('Sanitation Data'!$C$31,0,10*ROW('Sanitation Data'!C97)))</f>
        <v/>
      </c>
      <c r="CN103" s="33" t="str">
        <f ca="true">+IF(OFFSET('Sanitation Data'!$C$32,0,10*ROW('Sanitation Data'!C97))="","",OFFSET('Sanitation Data'!$C$32,0,10*ROW('Sanitation Data'!C97)))</f>
        <v/>
      </c>
      <c r="CO103" s="33" t="str">
        <f ca="true">+IF(OFFSET('Sanitation Data'!$C$33,0,10*ROW('Sanitation Data'!C97))="","",OFFSET('Sanitation Data'!$C$33,0,10*ROW('Sanitation Data'!C97)))</f>
        <v/>
      </c>
      <c r="CP103" s="33" t="str">
        <f ca="true">+IF(OFFSET('Sanitation Data'!$D$29,0,10*ROW('Sanitation Data'!D97))="","",OFFSET('Sanitation Data'!$D$29,0,10*ROW('Sanitation Data'!D97)))</f>
        <v/>
      </c>
      <c r="CQ103" s="33" t="str">
        <f ca="true">+IF(OFFSET('Sanitation Data'!$D$30,0,10*ROW('Sanitation Data'!D97))="","",OFFSET('Sanitation Data'!$D$30,0,10*ROW('Sanitation Data'!D97)))</f>
        <v/>
      </c>
      <c r="CR103" s="33" t="str">
        <f ca="true">+IF(OFFSET('Sanitation Data'!$D$31,0,10*ROW('Sanitation Data'!D97))="","",OFFSET('Sanitation Data'!$D$31,0,10*ROW('Sanitation Data'!D97)))</f>
        <v/>
      </c>
      <c r="CS103" s="33" t="str">
        <f ca="true">+IF(OFFSET('Sanitation Data'!$D$32,0,10*ROW('Sanitation Data'!D97))="","",OFFSET('Sanitation Data'!$D$32,0,10*ROW('Sanitation Data'!D97)))</f>
        <v/>
      </c>
      <c r="CT103" s="33" t="str">
        <f ca="true">+IF(OFFSET('Sanitation Data'!$D$33,0,10*ROW('Sanitation Data'!D97))="","",OFFSET('Sanitation Data'!$D$33,0,10*ROW('Sanitation Data'!D97)))</f>
        <v/>
      </c>
      <c r="CU103" s="33" t="str">
        <f ca="true">+IF(OFFSET('Sanitation Data'!$E$29,0,10*ROW('Sanitation Data'!E97))="","",OFFSET('Sanitation Data'!$E$29,0,10*ROW('Sanitation Data'!E97)))</f>
        <v/>
      </c>
      <c r="CV103" s="33" t="str">
        <f ca="true">+IF(OFFSET('Sanitation Data'!$E$30,0,10*ROW('Sanitation Data'!E97))="","",OFFSET('Sanitation Data'!$E$30,0,10*ROW('Sanitation Data'!E97)))</f>
        <v/>
      </c>
      <c r="CW103" s="33" t="str">
        <f ca="true">+IF(OFFSET('Sanitation Data'!$E$31,0,10*ROW('Sanitation Data'!E97))="","",OFFSET('Sanitation Data'!$E$31,0,10*ROW('Sanitation Data'!E97)))</f>
        <v/>
      </c>
      <c r="CX103" s="33" t="str">
        <f ca="true">+IF(OFFSET('Sanitation Data'!$E$32,0,10*ROW('Sanitation Data'!E97))="","",OFFSET('Sanitation Data'!$E$32,0,10*ROW('Sanitation Data'!E97)))</f>
        <v/>
      </c>
      <c r="CY103" s="33" t="str">
        <f ca="true">+IF(OFFSET('Sanitation Data'!$E$33,0,10*ROW('Sanitation Data'!E97))="","",OFFSET('Sanitation Data'!$E$33,0,10*ROW('Sanitation Data'!E97)))</f>
        <v/>
      </c>
      <c r="CZ103" s="33" t="str">
        <f ca="true">+IF(OFFSET('Sanitation Data'!$F$29,0,10*ROW('Sanitation Data'!F97))="","",OFFSET('Sanitation Data'!$F$29,0,10*ROW('Sanitation Data'!F97)))</f>
        <v/>
      </c>
      <c r="DA103" s="33" t="str">
        <f ca="true">+IF(OFFSET('Sanitation Data'!$F$30,0,10*ROW('Sanitation Data'!F97))="","",OFFSET('Sanitation Data'!$F$30,0,10*ROW('Sanitation Data'!F97)))</f>
        <v/>
      </c>
      <c r="DB103" s="33" t="str">
        <f ca="true">+IF(OFFSET('Sanitation Data'!$F$31,0,10*ROW('Sanitation Data'!F97))="","",OFFSET('Sanitation Data'!$F$31,0,10*ROW('Sanitation Data'!F97)))</f>
        <v/>
      </c>
      <c r="DC103" s="33" t="str">
        <f ca="true">+IF(OFFSET('Sanitation Data'!$F$32,0,10*ROW('Sanitation Data'!F97))="","",OFFSET('Sanitation Data'!$F$32,0,10*ROW('Sanitation Data'!F97)))</f>
        <v/>
      </c>
      <c r="DD103" s="33" t="str">
        <f ca="true">+IF(OFFSET('Sanitation Data'!$F$33,0,10*ROW('Sanitation Data'!F97))="","",OFFSET('Sanitation Data'!$F$33,0,10*ROW('Sanitation Data'!F97)))</f>
        <v/>
      </c>
      <c r="DE103" s="33" t="str">
        <f ca="true">+IF(OFFSET('Sanitation Data'!$G$29,0,10*ROW('Sanitation Data'!G97))="","",OFFSET('Sanitation Data'!$G$29,0,10*ROW('Sanitation Data'!G97)))</f>
        <v/>
      </c>
      <c r="DF103" s="33" t="str">
        <f ca="true">+IF(OFFSET('Sanitation Data'!$G$30,0,10*ROW('Sanitation Data'!G97))="","",OFFSET('Sanitation Data'!$G$30,0,10*ROW('Sanitation Data'!G97)))</f>
        <v/>
      </c>
      <c r="DG103" s="33" t="str">
        <f ca="true">+IF(OFFSET('Sanitation Data'!$G$31,0,10*ROW('Sanitation Data'!G97))="","",OFFSET('Sanitation Data'!$G$31,0,10*ROW('Sanitation Data'!G97)))</f>
        <v/>
      </c>
      <c r="DH103" s="33" t="str">
        <f ca="true">+IF(OFFSET('Sanitation Data'!$G$32,0,10*ROW('Sanitation Data'!G97))="","",OFFSET('Sanitation Data'!$G$32,0,10*ROW('Sanitation Data'!G97)))</f>
        <v/>
      </c>
      <c r="DI103" s="33" t="str">
        <f ca="true">+IF(OFFSET('Sanitation Data'!$G$33,0,10*ROW('Sanitation Data'!G97))="","",OFFSET('Sanitation Data'!$G$33,0,10*ROW('Sanitation Data'!G97)))</f>
        <v/>
      </c>
      <c r="DJ103" s="33" t="str">
        <f ca="true">+IF(OFFSET('Sanitation Data'!$H$29,0,10*ROW('Sanitation Data'!H97))="","",OFFSET('Sanitation Data'!$H$29,0,10*ROW('Sanitation Data'!H97)))</f>
        <v/>
      </c>
      <c r="DK103" s="33" t="str">
        <f ca="true">+IF(OFFSET('Sanitation Data'!$H$30,0,10*ROW('Sanitation Data'!H97))="","",OFFSET('Sanitation Data'!$H$30,0,10*ROW('Sanitation Data'!H97)))</f>
        <v/>
      </c>
      <c r="DL103" s="33" t="str">
        <f ca="true">+IF(OFFSET('Sanitation Data'!$H$31,0,10*ROW('Sanitation Data'!H97))="","",OFFSET('Sanitation Data'!$H$31,0,10*ROW('Sanitation Data'!H97)))</f>
        <v/>
      </c>
      <c r="DM103" s="33" t="str">
        <f ca="true">+IF(OFFSET('Sanitation Data'!$H$32,0,10*ROW('Sanitation Data'!H97))="","",OFFSET('Sanitation Data'!$H$32,0,10*ROW('Sanitation Data'!H97)))</f>
        <v/>
      </c>
      <c r="DN103" s="33" t="str">
        <f ca="true">+IF(OFFSET('Sanitation Data'!$H$33,0,10*ROW('Sanitation Data'!H97))="","",OFFSET('Sanitation Data'!$H$33,0,10*ROW('Sanitation Data'!H97)))</f>
        <v/>
      </c>
      <c r="DO103" s="33" t="str">
        <f ca="true">+IF(OFFSET('Hygiene Data'!$C$12,0,10*ROW('Hygiene Data'!C97))="","",OFFSET('Hygiene Data'!$C$12,0,10*ROW('Hygiene Data'!C97)))</f>
        <v/>
      </c>
      <c r="DP103" s="33" t="str">
        <f ca="true">+IF(OFFSET('Hygiene Data'!$C$13,0,10*ROW('Hygiene Data'!C97))="","",OFFSET('Hygiene Data'!$C$13,0,10*ROW('Hygiene Data'!C97)))</f>
        <v/>
      </c>
      <c r="DQ103" s="33" t="str">
        <f ca="true">+IF(OFFSET('Hygiene Data'!$C$14,0,10*ROW('Hygiene Data'!C97))="","",OFFSET('Hygiene Data'!$C$14,0,10*ROW('Hygiene Data'!C97)))</f>
        <v/>
      </c>
      <c r="DR103" s="33" t="str">
        <f ca="true">+IF(OFFSET('Hygiene Data'!$D$12,0,10*ROW('Hygiene Data'!D97))="","",OFFSET('Hygiene Data'!$D$12,0,10*ROW('Hygiene Data'!D97)))</f>
        <v/>
      </c>
      <c r="DS103" s="33" t="str">
        <f ca="true">+IF(OFFSET('Hygiene Data'!$D$13,0,10*ROW('Hygiene Data'!D97))="","",OFFSET('Hygiene Data'!$D$13,0,10*ROW('Hygiene Data'!D97)))</f>
        <v/>
      </c>
      <c r="DT103" s="33" t="str">
        <f ca="true">+IF(OFFSET('Hygiene Data'!$D$14,0,10*ROW('Hygiene Data'!D97))="","",OFFSET('Hygiene Data'!$D$14,0,10*ROW('Hygiene Data'!D97)))</f>
        <v/>
      </c>
      <c r="DU103" s="33" t="str">
        <f ca="true">+IF(OFFSET('Hygiene Data'!$E$12,0,10*ROW('Hygiene Data'!E97))="","",OFFSET('Hygiene Data'!$E$12,0,10*ROW('Hygiene Data'!E97)))</f>
        <v/>
      </c>
      <c r="DV103" s="33" t="str">
        <f ca="true">+IF(OFFSET('Hygiene Data'!$E$13,0,10*ROW('Hygiene Data'!E97))="","",OFFSET('Hygiene Data'!$E$13,0,10*ROW('Hygiene Data'!E97)))</f>
        <v/>
      </c>
      <c r="DW103" s="33" t="str">
        <f ca="true">+IF(OFFSET('Hygiene Data'!$E$14,0,10*ROW('Hygiene Data'!E97))="","",OFFSET('Hygiene Data'!$E$14,0,10*ROW('Hygiene Data'!E97)))</f>
        <v/>
      </c>
      <c r="DX103" s="33" t="str">
        <f ca="true">+IF(OFFSET('Hygiene Data'!$F$12,0,10*ROW('Hygiene Data'!F97))="","",OFFSET('Hygiene Data'!$F$12,0,10*ROW('Hygiene Data'!F97)))</f>
        <v/>
      </c>
      <c r="DY103" s="33" t="str">
        <f ca="true">+IF(OFFSET('Hygiene Data'!$F$13,0,10*ROW('Hygiene Data'!F97))="","",OFFSET('Hygiene Data'!$F$13,0,10*ROW('Hygiene Data'!F97)))</f>
        <v/>
      </c>
      <c r="DZ103" s="33" t="str">
        <f ca="true">+IF(OFFSET('Hygiene Data'!$F$14,0,10*ROW('Hygiene Data'!F97))="","",OFFSET('Hygiene Data'!$F$14,0,10*ROW('Hygiene Data'!F97)))</f>
        <v/>
      </c>
      <c r="EA103" s="33" t="str">
        <f ca="true">+IF(OFFSET('Hygiene Data'!$G$12,0,10*ROW('Hygiene Data'!G97))="","",OFFSET('Hygiene Data'!$G$12,0,10*ROW('Hygiene Data'!G97)))</f>
        <v/>
      </c>
      <c r="EB103" s="33" t="str">
        <f ca="true">+IF(OFFSET('Hygiene Data'!$G$13,0,10*ROW('Hygiene Data'!G97))="","",OFFSET('Hygiene Data'!$G$13,0,10*ROW('Hygiene Data'!G97)))</f>
        <v/>
      </c>
      <c r="EC103" s="33" t="str">
        <f ca="true">+IF(OFFSET('Hygiene Data'!$G$14,0,10*ROW('Hygiene Data'!G97))="","",OFFSET('Hygiene Data'!$G$14,0,10*ROW('Hygiene Data'!G97)))</f>
        <v/>
      </c>
      <c r="ED103" s="33" t="str">
        <f ca="true">+IF(OFFSET('Hygiene Data'!$H$12,0,10*ROW('Hygiene Data'!H97))="","",OFFSET('Hygiene Data'!$H$12,0,10*ROW('Hygiene Data'!H97)))</f>
        <v/>
      </c>
      <c r="EE103" s="33" t="str">
        <f ca="true">+IF(OFFSET('Hygiene Data'!$H$13,0,10*ROW('Hygiene Data'!H97))="","",OFFSET('Hygiene Data'!$H$13,0,10*ROW('Hygiene Data'!H97)))</f>
        <v/>
      </c>
      <c r="EF103" s="33" t="str">
        <f ca="true">+IF(OFFSET('Hygiene Data'!$H$14,0,10*ROW('Hygiene Data'!H97))="","",OFFSET('Hygiene Data'!$H$14,0,10*ROW('Hygiene Data'!H97)))</f>
        <v/>
      </c>
    </row>
    <row r="104" x14ac:dyDescent="0.2">
      <c r="A104" s="56" t="str">
        <f ca="true">+IF(OFFSET('Water Data'!$B$1,0,10*ROW('Water Data'!B101))="","",OFFSET('Water Data'!$B$1,0,10*ROW('Water Data'!B101)))</f>
        <v/>
      </c>
      <c r="B104" s="56" t="str">
        <f ca="true">+IF(OFFSET('Water Data'!$A$3,0,10*ROW('Water Data'!A101))="","",OFFSET('Water Data'!$A$3,0,10*ROW('Water Data'!A101)))</f>
        <v/>
      </c>
      <c r="C104" s="56" t="str">
        <f ca="true">+IF(OFFSET('Water Data'!$C$3,0,10*ROW('Water Data'!C101))="","",OFFSET('Water Data'!$C$3,0,10*ROW('Water Data'!C101)))</f>
        <v/>
      </c>
      <c r="D104" s="244"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4"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4"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4"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4"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4"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4"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4"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4"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4"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4"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4"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4"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4"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4"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4"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4"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4"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5"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5"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5"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5"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5"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5"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5"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5"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5"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5"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5"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5"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5"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5"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5"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5"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5"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5"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5"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5"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5"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5"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5"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5"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5"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5"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5"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5"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5"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5"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6"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6"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6"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6"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6"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6"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6"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6"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6"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6"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6"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6"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6"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6"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6"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6"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6"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6"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3" t="str">
        <f ca="true">+IF(OFFSET('Water Data'!$C$28,0,10*ROW('Water Data'!C98))="","",OFFSET('Water Data'!$C$28,0,10*ROW('Water Data'!C98)))</f>
        <v/>
      </c>
      <c r="BT104" s="33" t="str">
        <f ca="true">+IF(OFFSET('Water Data'!$C$29,0,10*ROW('Water Data'!C98))="","",OFFSET('Water Data'!$C$29,0,10*ROW('Water Data'!C98)))</f>
        <v/>
      </c>
      <c r="BU104" s="33" t="str">
        <f ca="true">+IF(OFFSET('Water Data'!$C$30,0,10*ROW('Water Data'!C98))="","",OFFSET('Water Data'!$C$30,0,10*ROW('Water Data'!C98)))</f>
        <v/>
      </c>
      <c r="BV104" s="33" t="str">
        <f ca="true">+IF(OFFSET('Water Data'!$D$28,0,10*ROW('Water Data'!D98))="","",OFFSET('Water Data'!$D$28,0,10*ROW('Water Data'!D98)))</f>
        <v/>
      </c>
      <c r="BW104" s="33" t="str">
        <f ca="true">+IF(OFFSET('Water Data'!$D$29,0,10*ROW('Water Data'!D98))="","",OFFSET('Water Data'!$D$29,0,10*ROW('Water Data'!D98)))</f>
        <v/>
      </c>
      <c r="BX104" s="33" t="str">
        <f ca="true">+IF(OFFSET('Water Data'!$D$30,0,10*ROW('Water Data'!D98))="","",OFFSET('Water Data'!$D$30,0,10*ROW('Water Data'!D98)))</f>
        <v/>
      </c>
      <c r="BY104" s="33" t="str">
        <f ca="true">+IF(OFFSET('Water Data'!$E$28,0,10*ROW('Water Data'!E98))="","",OFFSET('Water Data'!$E$28,0,10*ROW('Water Data'!E98)))</f>
        <v/>
      </c>
      <c r="BZ104" s="33" t="str">
        <f ca="true">+IF(OFFSET('Water Data'!$E$29,0,10*ROW('Water Data'!E98))="","",OFFSET('Water Data'!$E$29,0,10*ROW('Water Data'!E98)))</f>
        <v/>
      </c>
      <c r="CA104" s="33" t="str">
        <f ca="true">+IF(OFFSET('Water Data'!$E$30,0,10*ROW('Water Data'!E98))="","",OFFSET('Water Data'!$E$30,0,10*ROW('Water Data'!E98)))</f>
        <v/>
      </c>
      <c r="CB104" s="33" t="str">
        <f ca="true">+IF(OFFSET('Water Data'!$F$28,0,10*ROW('Water Data'!F98))="","",OFFSET('Water Data'!$F$28,0,10*ROW('Water Data'!F98)))</f>
        <v/>
      </c>
      <c r="CC104" s="33" t="str">
        <f ca="true">+IF(OFFSET('Water Data'!$F$29,0,10*ROW('Water Data'!F98))="","",OFFSET('Water Data'!$F$29,0,10*ROW('Water Data'!F98)))</f>
        <v/>
      </c>
      <c r="CD104" s="33" t="str">
        <f ca="true">+IF(OFFSET('Water Data'!$F$30,0,10*ROW('Water Data'!F98))="","",OFFSET('Water Data'!$F$30,0,10*ROW('Water Data'!F98)))</f>
        <v/>
      </c>
      <c r="CE104" s="33" t="str">
        <f ca="true">+IF(OFFSET('Water Data'!$G$28,0,10*ROW('Water Data'!G98))="","",OFFSET('Water Data'!$G$28,0,10*ROW('Water Data'!G98)))</f>
        <v/>
      </c>
      <c r="CF104" s="33" t="str">
        <f ca="true">+IF(OFFSET('Water Data'!$G$29,0,10*ROW('Water Data'!G98))="","",OFFSET('Water Data'!$G$29,0,10*ROW('Water Data'!G98)))</f>
        <v/>
      </c>
      <c r="CG104" s="33" t="str">
        <f ca="true">+IF(OFFSET('Water Data'!$G$30,0,10*ROW('Water Data'!G98))="","",OFFSET('Water Data'!$G$30,0,10*ROW('Water Data'!G98)))</f>
        <v/>
      </c>
      <c r="CH104" s="33" t="str">
        <f ca="true">+IF(OFFSET('Water Data'!$H$28,0,10*ROW('Water Data'!H98))="","",OFFSET('Water Data'!$H$28,0,10*ROW('Water Data'!H98)))</f>
        <v/>
      </c>
      <c r="CI104" s="33" t="str">
        <f ca="true">+IF(OFFSET('Water Data'!$H$29,0,10*ROW('Water Data'!H98))="","",OFFSET('Water Data'!$H$29,0,10*ROW('Water Data'!H98)))</f>
        <v/>
      </c>
      <c r="CJ104" s="33" t="str">
        <f ca="true">+IF(OFFSET('Water Data'!$H$30,0,10*ROW('Water Data'!H98))="","",OFFSET('Water Data'!$H$30,0,10*ROW('Water Data'!H98)))</f>
        <v/>
      </c>
      <c r="CK104" s="33" t="str">
        <f ca="true">+IF(OFFSET('Sanitation Data'!$C$29,0,10*ROW('Sanitation Data'!C98))="","",OFFSET('Sanitation Data'!$C$29,0,10*ROW('Sanitation Data'!C98)))</f>
        <v/>
      </c>
      <c r="CL104" s="33" t="str">
        <f ca="true">+IF(OFFSET('Sanitation Data'!$C$30,0,10*ROW('Sanitation Data'!C98))="","",OFFSET('Sanitation Data'!$C$30,0,10*ROW('Sanitation Data'!C98)))</f>
        <v/>
      </c>
      <c r="CM104" s="33" t="str">
        <f ca="true">+IF(OFFSET('Sanitation Data'!$C$31,0,10*ROW('Sanitation Data'!C98))="","",OFFSET('Sanitation Data'!$C$31,0,10*ROW('Sanitation Data'!C98)))</f>
        <v/>
      </c>
      <c r="CN104" s="33" t="str">
        <f ca="true">+IF(OFFSET('Sanitation Data'!$C$32,0,10*ROW('Sanitation Data'!C98))="","",OFFSET('Sanitation Data'!$C$32,0,10*ROW('Sanitation Data'!C98)))</f>
        <v/>
      </c>
      <c r="CO104" s="33" t="str">
        <f ca="true">+IF(OFFSET('Sanitation Data'!$C$33,0,10*ROW('Sanitation Data'!C98))="","",OFFSET('Sanitation Data'!$C$33,0,10*ROW('Sanitation Data'!C98)))</f>
        <v/>
      </c>
      <c r="CP104" s="33" t="str">
        <f ca="true">+IF(OFFSET('Sanitation Data'!$D$29,0,10*ROW('Sanitation Data'!D98))="","",OFFSET('Sanitation Data'!$D$29,0,10*ROW('Sanitation Data'!D98)))</f>
        <v/>
      </c>
      <c r="CQ104" s="33" t="str">
        <f ca="true">+IF(OFFSET('Sanitation Data'!$D$30,0,10*ROW('Sanitation Data'!D98))="","",OFFSET('Sanitation Data'!$D$30,0,10*ROW('Sanitation Data'!D98)))</f>
        <v/>
      </c>
      <c r="CR104" s="33" t="str">
        <f ca="true">+IF(OFFSET('Sanitation Data'!$D$31,0,10*ROW('Sanitation Data'!D98))="","",OFFSET('Sanitation Data'!$D$31,0,10*ROW('Sanitation Data'!D98)))</f>
        <v/>
      </c>
      <c r="CS104" s="33" t="str">
        <f ca="true">+IF(OFFSET('Sanitation Data'!$D$32,0,10*ROW('Sanitation Data'!D98))="","",OFFSET('Sanitation Data'!$D$32,0,10*ROW('Sanitation Data'!D98)))</f>
        <v/>
      </c>
      <c r="CT104" s="33" t="str">
        <f ca="true">+IF(OFFSET('Sanitation Data'!$D$33,0,10*ROW('Sanitation Data'!D98))="","",OFFSET('Sanitation Data'!$D$33,0,10*ROW('Sanitation Data'!D98)))</f>
        <v/>
      </c>
      <c r="CU104" s="33" t="str">
        <f ca="true">+IF(OFFSET('Sanitation Data'!$E$29,0,10*ROW('Sanitation Data'!E98))="","",OFFSET('Sanitation Data'!$E$29,0,10*ROW('Sanitation Data'!E98)))</f>
        <v/>
      </c>
      <c r="CV104" s="33" t="str">
        <f ca="true">+IF(OFFSET('Sanitation Data'!$E$30,0,10*ROW('Sanitation Data'!E98))="","",OFFSET('Sanitation Data'!$E$30,0,10*ROW('Sanitation Data'!E98)))</f>
        <v/>
      </c>
      <c r="CW104" s="33" t="str">
        <f ca="true">+IF(OFFSET('Sanitation Data'!$E$31,0,10*ROW('Sanitation Data'!E98))="","",OFFSET('Sanitation Data'!$E$31,0,10*ROW('Sanitation Data'!E98)))</f>
        <v/>
      </c>
      <c r="CX104" s="33" t="str">
        <f ca="true">+IF(OFFSET('Sanitation Data'!$E$32,0,10*ROW('Sanitation Data'!E98))="","",OFFSET('Sanitation Data'!$E$32,0,10*ROW('Sanitation Data'!E98)))</f>
        <v/>
      </c>
      <c r="CY104" s="33" t="str">
        <f ca="true">+IF(OFFSET('Sanitation Data'!$E$33,0,10*ROW('Sanitation Data'!E98))="","",OFFSET('Sanitation Data'!$E$33,0,10*ROW('Sanitation Data'!E98)))</f>
        <v/>
      </c>
      <c r="CZ104" s="33" t="str">
        <f ca="true">+IF(OFFSET('Sanitation Data'!$F$29,0,10*ROW('Sanitation Data'!F98))="","",OFFSET('Sanitation Data'!$F$29,0,10*ROW('Sanitation Data'!F98)))</f>
        <v/>
      </c>
      <c r="DA104" s="33" t="str">
        <f ca="true">+IF(OFFSET('Sanitation Data'!$F$30,0,10*ROW('Sanitation Data'!F98))="","",OFFSET('Sanitation Data'!$F$30,0,10*ROW('Sanitation Data'!F98)))</f>
        <v/>
      </c>
      <c r="DB104" s="33" t="str">
        <f ca="true">+IF(OFFSET('Sanitation Data'!$F$31,0,10*ROW('Sanitation Data'!F98))="","",OFFSET('Sanitation Data'!$F$31,0,10*ROW('Sanitation Data'!F98)))</f>
        <v/>
      </c>
      <c r="DC104" s="33" t="str">
        <f ca="true">+IF(OFFSET('Sanitation Data'!$F$32,0,10*ROW('Sanitation Data'!F98))="","",OFFSET('Sanitation Data'!$F$32,0,10*ROW('Sanitation Data'!F98)))</f>
        <v/>
      </c>
      <c r="DD104" s="33" t="str">
        <f ca="true">+IF(OFFSET('Sanitation Data'!$F$33,0,10*ROW('Sanitation Data'!F98))="","",OFFSET('Sanitation Data'!$F$33,0,10*ROW('Sanitation Data'!F98)))</f>
        <v/>
      </c>
      <c r="DE104" s="33" t="str">
        <f ca="true">+IF(OFFSET('Sanitation Data'!$G$29,0,10*ROW('Sanitation Data'!G98))="","",OFFSET('Sanitation Data'!$G$29,0,10*ROW('Sanitation Data'!G98)))</f>
        <v/>
      </c>
      <c r="DF104" s="33" t="str">
        <f ca="true">+IF(OFFSET('Sanitation Data'!$G$30,0,10*ROW('Sanitation Data'!G98))="","",OFFSET('Sanitation Data'!$G$30,0,10*ROW('Sanitation Data'!G98)))</f>
        <v/>
      </c>
      <c r="DG104" s="33" t="str">
        <f ca="true">+IF(OFFSET('Sanitation Data'!$G$31,0,10*ROW('Sanitation Data'!G98))="","",OFFSET('Sanitation Data'!$G$31,0,10*ROW('Sanitation Data'!G98)))</f>
        <v/>
      </c>
      <c r="DH104" s="33" t="str">
        <f ca="true">+IF(OFFSET('Sanitation Data'!$G$32,0,10*ROW('Sanitation Data'!G98))="","",OFFSET('Sanitation Data'!$G$32,0,10*ROW('Sanitation Data'!G98)))</f>
        <v/>
      </c>
      <c r="DI104" s="33" t="str">
        <f ca="true">+IF(OFFSET('Sanitation Data'!$G$33,0,10*ROW('Sanitation Data'!G98))="","",OFFSET('Sanitation Data'!$G$33,0,10*ROW('Sanitation Data'!G98)))</f>
        <v/>
      </c>
      <c r="DJ104" s="33" t="str">
        <f ca="true">+IF(OFFSET('Sanitation Data'!$H$29,0,10*ROW('Sanitation Data'!H98))="","",OFFSET('Sanitation Data'!$H$29,0,10*ROW('Sanitation Data'!H98)))</f>
        <v/>
      </c>
      <c r="DK104" s="33" t="str">
        <f ca="true">+IF(OFFSET('Sanitation Data'!$H$30,0,10*ROW('Sanitation Data'!H98))="","",OFFSET('Sanitation Data'!$H$30,0,10*ROW('Sanitation Data'!H98)))</f>
        <v/>
      </c>
      <c r="DL104" s="33" t="str">
        <f ca="true">+IF(OFFSET('Sanitation Data'!$H$31,0,10*ROW('Sanitation Data'!H98))="","",OFFSET('Sanitation Data'!$H$31,0,10*ROW('Sanitation Data'!H98)))</f>
        <v/>
      </c>
      <c r="DM104" s="33" t="str">
        <f ca="true">+IF(OFFSET('Sanitation Data'!$H$32,0,10*ROW('Sanitation Data'!H98))="","",OFFSET('Sanitation Data'!$H$32,0,10*ROW('Sanitation Data'!H98)))</f>
        <v/>
      </c>
      <c r="DN104" s="33" t="str">
        <f ca="true">+IF(OFFSET('Sanitation Data'!$H$33,0,10*ROW('Sanitation Data'!H98))="","",OFFSET('Sanitation Data'!$H$33,0,10*ROW('Sanitation Data'!H98)))</f>
        <v/>
      </c>
      <c r="DO104" s="33" t="str">
        <f ca="true">+IF(OFFSET('Hygiene Data'!$C$12,0,10*ROW('Hygiene Data'!C98))="","",OFFSET('Hygiene Data'!$C$12,0,10*ROW('Hygiene Data'!C98)))</f>
        <v/>
      </c>
      <c r="DP104" s="33" t="str">
        <f ca="true">+IF(OFFSET('Hygiene Data'!$C$13,0,10*ROW('Hygiene Data'!C98))="","",OFFSET('Hygiene Data'!$C$13,0,10*ROW('Hygiene Data'!C98)))</f>
        <v/>
      </c>
      <c r="DQ104" s="33" t="str">
        <f ca="true">+IF(OFFSET('Hygiene Data'!$C$14,0,10*ROW('Hygiene Data'!C98))="","",OFFSET('Hygiene Data'!$C$14,0,10*ROW('Hygiene Data'!C98)))</f>
        <v/>
      </c>
      <c r="DR104" s="33" t="str">
        <f ca="true">+IF(OFFSET('Hygiene Data'!$D$12,0,10*ROW('Hygiene Data'!D98))="","",OFFSET('Hygiene Data'!$D$12,0,10*ROW('Hygiene Data'!D98)))</f>
        <v/>
      </c>
      <c r="DS104" s="33" t="str">
        <f ca="true">+IF(OFFSET('Hygiene Data'!$D$13,0,10*ROW('Hygiene Data'!D98))="","",OFFSET('Hygiene Data'!$D$13,0,10*ROW('Hygiene Data'!D98)))</f>
        <v/>
      </c>
      <c r="DT104" s="33" t="str">
        <f ca="true">+IF(OFFSET('Hygiene Data'!$D$14,0,10*ROW('Hygiene Data'!D98))="","",OFFSET('Hygiene Data'!$D$14,0,10*ROW('Hygiene Data'!D98)))</f>
        <v/>
      </c>
      <c r="DU104" s="33" t="str">
        <f ca="true">+IF(OFFSET('Hygiene Data'!$E$12,0,10*ROW('Hygiene Data'!E98))="","",OFFSET('Hygiene Data'!$E$12,0,10*ROW('Hygiene Data'!E98)))</f>
        <v/>
      </c>
      <c r="DV104" s="33" t="str">
        <f ca="true">+IF(OFFSET('Hygiene Data'!$E$13,0,10*ROW('Hygiene Data'!E98))="","",OFFSET('Hygiene Data'!$E$13,0,10*ROW('Hygiene Data'!E98)))</f>
        <v/>
      </c>
      <c r="DW104" s="33" t="str">
        <f ca="true">+IF(OFFSET('Hygiene Data'!$E$14,0,10*ROW('Hygiene Data'!E98))="","",OFFSET('Hygiene Data'!$E$14,0,10*ROW('Hygiene Data'!E98)))</f>
        <v/>
      </c>
      <c r="DX104" s="33" t="str">
        <f ca="true">+IF(OFFSET('Hygiene Data'!$F$12,0,10*ROW('Hygiene Data'!F98))="","",OFFSET('Hygiene Data'!$F$12,0,10*ROW('Hygiene Data'!F98)))</f>
        <v/>
      </c>
      <c r="DY104" s="33" t="str">
        <f ca="true">+IF(OFFSET('Hygiene Data'!$F$13,0,10*ROW('Hygiene Data'!F98))="","",OFFSET('Hygiene Data'!$F$13,0,10*ROW('Hygiene Data'!F98)))</f>
        <v/>
      </c>
      <c r="DZ104" s="33" t="str">
        <f ca="true">+IF(OFFSET('Hygiene Data'!$F$14,0,10*ROW('Hygiene Data'!F98))="","",OFFSET('Hygiene Data'!$F$14,0,10*ROW('Hygiene Data'!F98)))</f>
        <v/>
      </c>
      <c r="EA104" s="33" t="str">
        <f ca="true">+IF(OFFSET('Hygiene Data'!$G$12,0,10*ROW('Hygiene Data'!G98))="","",OFFSET('Hygiene Data'!$G$12,0,10*ROW('Hygiene Data'!G98)))</f>
        <v/>
      </c>
      <c r="EB104" s="33" t="str">
        <f ca="true">+IF(OFFSET('Hygiene Data'!$G$13,0,10*ROW('Hygiene Data'!G98))="","",OFFSET('Hygiene Data'!$G$13,0,10*ROW('Hygiene Data'!G98)))</f>
        <v/>
      </c>
      <c r="EC104" s="33" t="str">
        <f ca="true">+IF(OFFSET('Hygiene Data'!$G$14,0,10*ROW('Hygiene Data'!G98))="","",OFFSET('Hygiene Data'!$G$14,0,10*ROW('Hygiene Data'!G98)))</f>
        <v/>
      </c>
      <c r="ED104" s="33" t="str">
        <f ca="true">+IF(OFFSET('Hygiene Data'!$H$12,0,10*ROW('Hygiene Data'!H98))="","",OFFSET('Hygiene Data'!$H$12,0,10*ROW('Hygiene Data'!H98)))</f>
        <v/>
      </c>
      <c r="EE104" s="33" t="str">
        <f ca="true">+IF(OFFSET('Hygiene Data'!$H$13,0,10*ROW('Hygiene Data'!H98))="","",OFFSET('Hygiene Data'!$H$13,0,10*ROW('Hygiene Data'!H98)))</f>
        <v/>
      </c>
      <c r="EF104" s="33" t="str">
        <f ca="true">+IF(OFFSET('Hygiene Data'!$H$14,0,10*ROW('Hygiene Data'!H98))="","",OFFSET('Hygiene Data'!$H$14,0,10*ROW('Hygiene Data'!H98)))</f>
        <v/>
      </c>
    </row>
    <row r="105" x14ac:dyDescent="0.2">
      <c r="A105" s="56" t="str">
        <f ca="true">+IF(OFFSET('Water Data'!$B$1,0,10*ROW('Water Data'!B102))="","",OFFSET('Water Data'!$B$1,0,10*ROW('Water Data'!B102)))</f>
        <v/>
      </c>
      <c r="B105" s="56" t="str">
        <f ca="true">+IF(OFFSET('Water Data'!$A$3,0,10*ROW('Water Data'!A102))="","",OFFSET('Water Data'!$A$3,0,10*ROW('Water Data'!A102)))</f>
        <v/>
      </c>
      <c r="C105" s="56" t="str">
        <f ca="true">+IF(OFFSET('Water Data'!$C$3,0,10*ROW('Water Data'!C102))="","",OFFSET('Water Data'!$C$3,0,10*ROW('Water Data'!C102)))</f>
        <v/>
      </c>
      <c r="D105" s="244"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4"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4"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4"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4"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4"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4"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4"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4"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4"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4"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4"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4"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4"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4"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4"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4"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4"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5"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5"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5"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5"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5"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5"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5"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5"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5"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5"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5"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5"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5"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5"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5"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5"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5"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5"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5"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5"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5"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5"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5"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5"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5"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5"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5"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5"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5"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5"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6"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6"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6"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6"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6"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6"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6"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6"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6"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6"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6"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6"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6"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6"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6"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6"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6"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6"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3" t="str">
        <f ca="true">+IF(OFFSET('Water Data'!$C$28,0,10*ROW('Water Data'!C99))="","",OFFSET('Water Data'!$C$28,0,10*ROW('Water Data'!C99)))</f>
        <v/>
      </c>
      <c r="BT105" s="33" t="str">
        <f ca="true">+IF(OFFSET('Water Data'!$C$29,0,10*ROW('Water Data'!C99))="","",OFFSET('Water Data'!$C$29,0,10*ROW('Water Data'!C99)))</f>
        <v/>
      </c>
      <c r="BU105" s="33" t="str">
        <f ca="true">+IF(OFFSET('Water Data'!$C$30,0,10*ROW('Water Data'!C99))="","",OFFSET('Water Data'!$C$30,0,10*ROW('Water Data'!C99)))</f>
        <v/>
      </c>
      <c r="BV105" s="33" t="str">
        <f ca="true">+IF(OFFSET('Water Data'!$D$28,0,10*ROW('Water Data'!D99))="","",OFFSET('Water Data'!$D$28,0,10*ROW('Water Data'!D99)))</f>
        <v/>
      </c>
      <c r="BW105" s="33" t="str">
        <f ca="true">+IF(OFFSET('Water Data'!$D$29,0,10*ROW('Water Data'!D99))="","",OFFSET('Water Data'!$D$29,0,10*ROW('Water Data'!D99)))</f>
        <v/>
      </c>
      <c r="BX105" s="33" t="str">
        <f ca="true">+IF(OFFSET('Water Data'!$D$30,0,10*ROW('Water Data'!D99))="","",OFFSET('Water Data'!$D$30,0,10*ROW('Water Data'!D99)))</f>
        <v/>
      </c>
      <c r="BY105" s="33" t="str">
        <f ca="true">+IF(OFFSET('Water Data'!$E$28,0,10*ROW('Water Data'!E99))="","",OFFSET('Water Data'!$E$28,0,10*ROW('Water Data'!E99)))</f>
        <v/>
      </c>
      <c r="BZ105" s="33" t="str">
        <f ca="true">+IF(OFFSET('Water Data'!$E$29,0,10*ROW('Water Data'!E99))="","",OFFSET('Water Data'!$E$29,0,10*ROW('Water Data'!E99)))</f>
        <v/>
      </c>
      <c r="CA105" s="33" t="str">
        <f ca="true">+IF(OFFSET('Water Data'!$E$30,0,10*ROW('Water Data'!E99))="","",OFFSET('Water Data'!$E$30,0,10*ROW('Water Data'!E99)))</f>
        <v/>
      </c>
      <c r="CB105" s="33" t="str">
        <f ca="true">+IF(OFFSET('Water Data'!$F$28,0,10*ROW('Water Data'!F99))="","",OFFSET('Water Data'!$F$28,0,10*ROW('Water Data'!F99)))</f>
        <v/>
      </c>
      <c r="CC105" s="33" t="str">
        <f ca="true">+IF(OFFSET('Water Data'!$F$29,0,10*ROW('Water Data'!F99))="","",OFFSET('Water Data'!$F$29,0,10*ROW('Water Data'!F99)))</f>
        <v/>
      </c>
      <c r="CD105" s="33" t="str">
        <f ca="true">+IF(OFFSET('Water Data'!$F$30,0,10*ROW('Water Data'!F99))="","",OFFSET('Water Data'!$F$30,0,10*ROW('Water Data'!F99)))</f>
        <v/>
      </c>
      <c r="CE105" s="33" t="str">
        <f ca="true">+IF(OFFSET('Water Data'!$G$28,0,10*ROW('Water Data'!G99))="","",OFFSET('Water Data'!$G$28,0,10*ROW('Water Data'!G99)))</f>
        <v/>
      </c>
      <c r="CF105" s="33" t="str">
        <f ca="true">+IF(OFFSET('Water Data'!$G$29,0,10*ROW('Water Data'!G99))="","",OFFSET('Water Data'!$G$29,0,10*ROW('Water Data'!G99)))</f>
        <v/>
      </c>
      <c r="CG105" s="33" t="str">
        <f ca="true">+IF(OFFSET('Water Data'!$G$30,0,10*ROW('Water Data'!G99))="","",OFFSET('Water Data'!$G$30,0,10*ROW('Water Data'!G99)))</f>
        <v/>
      </c>
      <c r="CH105" s="33" t="str">
        <f ca="true">+IF(OFFSET('Water Data'!$H$28,0,10*ROW('Water Data'!H99))="","",OFFSET('Water Data'!$H$28,0,10*ROW('Water Data'!H99)))</f>
        <v/>
      </c>
      <c r="CI105" s="33" t="str">
        <f ca="true">+IF(OFFSET('Water Data'!$H$29,0,10*ROW('Water Data'!H99))="","",OFFSET('Water Data'!$H$29,0,10*ROW('Water Data'!H99)))</f>
        <v/>
      </c>
      <c r="CJ105" s="33" t="str">
        <f ca="true">+IF(OFFSET('Water Data'!$H$30,0,10*ROW('Water Data'!H99))="","",OFFSET('Water Data'!$H$30,0,10*ROW('Water Data'!H99)))</f>
        <v/>
      </c>
      <c r="CK105" s="33" t="str">
        <f ca="true">+IF(OFFSET('Sanitation Data'!$C$29,0,10*ROW('Sanitation Data'!C99))="","",OFFSET('Sanitation Data'!$C$29,0,10*ROW('Sanitation Data'!C99)))</f>
        <v/>
      </c>
      <c r="CL105" s="33" t="str">
        <f ca="true">+IF(OFFSET('Sanitation Data'!$C$30,0,10*ROW('Sanitation Data'!C99))="","",OFFSET('Sanitation Data'!$C$30,0,10*ROW('Sanitation Data'!C99)))</f>
        <v/>
      </c>
      <c r="CM105" s="33" t="str">
        <f ca="true">+IF(OFFSET('Sanitation Data'!$C$31,0,10*ROW('Sanitation Data'!C99))="","",OFFSET('Sanitation Data'!$C$31,0,10*ROW('Sanitation Data'!C99)))</f>
        <v/>
      </c>
      <c r="CN105" s="33" t="str">
        <f ca="true">+IF(OFFSET('Sanitation Data'!$C$32,0,10*ROW('Sanitation Data'!C99))="","",OFFSET('Sanitation Data'!$C$32,0,10*ROW('Sanitation Data'!C99)))</f>
        <v/>
      </c>
      <c r="CO105" s="33" t="str">
        <f ca="true">+IF(OFFSET('Sanitation Data'!$C$33,0,10*ROW('Sanitation Data'!C99))="","",OFFSET('Sanitation Data'!$C$33,0,10*ROW('Sanitation Data'!C99)))</f>
        <v/>
      </c>
      <c r="CP105" s="33" t="str">
        <f ca="true">+IF(OFFSET('Sanitation Data'!$D$29,0,10*ROW('Sanitation Data'!D99))="","",OFFSET('Sanitation Data'!$D$29,0,10*ROW('Sanitation Data'!D99)))</f>
        <v/>
      </c>
      <c r="CQ105" s="33" t="str">
        <f ca="true">+IF(OFFSET('Sanitation Data'!$D$30,0,10*ROW('Sanitation Data'!D99))="","",OFFSET('Sanitation Data'!$D$30,0,10*ROW('Sanitation Data'!D99)))</f>
        <v/>
      </c>
      <c r="CR105" s="33" t="str">
        <f ca="true">+IF(OFFSET('Sanitation Data'!$D$31,0,10*ROW('Sanitation Data'!D99))="","",OFFSET('Sanitation Data'!$D$31,0,10*ROW('Sanitation Data'!D99)))</f>
        <v/>
      </c>
      <c r="CS105" s="33" t="str">
        <f ca="true">+IF(OFFSET('Sanitation Data'!$D$32,0,10*ROW('Sanitation Data'!D99))="","",OFFSET('Sanitation Data'!$D$32,0,10*ROW('Sanitation Data'!D99)))</f>
        <v/>
      </c>
      <c r="CT105" s="33" t="str">
        <f ca="true">+IF(OFFSET('Sanitation Data'!$D$33,0,10*ROW('Sanitation Data'!D99))="","",OFFSET('Sanitation Data'!$D$33,0,10*ROW('Sanitation Data'!D99)))</f>
        <v/>
      </c>
      <c r="CU105" s="33" t="str">
        <f ca="true">+IF(OFFSET('Sanitation Data'!$E$29,0,10*ROW('Sanitation Data'!E99))="","",OFFSET('Sanitation Data'!$E$29,0,10*ROW('Sanitation Data'!E99)))</f>
        <v/>
      </c>
      <c r="CV105" s="33" t="str">
        <f ca="true">+IF(OFFSET('Sanitation Data'!$E$30,0,10*ROW('Sanitation Data'!E99))="","",OFFSET('Sanitation Data'!$E$30,0,10*ROW('Sanitation Data'!E99)))</f>
        <v/>
      </c>
      <c r="CW105" s="33" t="str">
        <f ca="true">+IF(OFFSET('Sanitation Data'!$E$31,0,10*ROW('Sanitation Data'!E99))="","",OFFSET('Sanitation Data'!$E$31,0,10*ROW('Sanitation Data'!E99)))</f>
        <v/>
      </c>
      <c r="CX105" s="33" t="str">
        <f ca="true">+IF(OFFSET('Sanitation Data'!$E$32,0,10*ROW('Sanitation Data'!E99))="","",OFFSET('Sanitation Data'!$E$32,0,10*ROW('Sanitation Data'!E99)))</f>
        <v/>
      </c>
      <c r="CY105" s="33" t="str">
        <f ca="true">+IF(OFFSET('Sanitation Data'!$E$33,0,10*ROW('Sanitation Data'!E99))="","",OFFSET('Sanitation Data'!$E$33,0,10*ROW('Sanitation Data'!E99)))</f>
        <v/>
      </c>
      <c r="CZ105" s="33" t="str">
        <f ca="true">+IF(OFFSET('Sanitation Data'!$F$29,0,10*ROW('Sanitation Data'!F99))="","",OFFSET('Sanitation Data'!$F$29,0,10*ROW('Sanitation Data'!F99)))</f>
        <v/>
      </c>
      <c r="DA105" s="33" t="str">
        <f ca="true">+IF(OFFSET('Sanitation Data'!$F$30,0,10*ROW('Sanitation Data'!F99))="","",OFFSET('Sanitation Data'!$F$30,0,10*ROW('Sanitation Data'!F99)))</f>
        <v/>
      </c>
      <c r="DB105" s="33" t="str">
        <f ca="true">+IF(OFFSET('Sanitation Data'!$F$31,0,10*ROW('Sanitation Data'!F99))="","",OFFSET('Sanitation Data'!$F$31,0,10*ROW('Sanitation Data'!F99)))</f>
        <v/>
      </c>
      <c r="DC105" s="33" t="str">
        <f ca="true">+IF(OFFSET('Sanitation Data'!$F$32,0,10*ROW('Sanitation Data'!F99))="","",OFFSET('Sanitation Data'!$F$32,0,10*ROW('Sanitation Data'!F99)))</f>
        <v/>
      </c>
      <c r="DD105" s="33" t="str">
        <f ca="true">+IF(OFFSET('Sanitation Data'!$F$33,0,10*ROW('Sanitation Data'!F99))="","",OFFSET('Sanitation Data'!$F$33,0,10*ROW('Sanitation Data'!F99)))</f>
        <v/>
      </c>
      <c r="DE105" s="33" t="str">
        <f ca="true">+IF(OFFSET('Sanitation Data'!$G$29,0,10*ROW('Sanitation Data'!G99))="","",OFFSET('Sanitation Data'!$G$29,0,10*ROW('Sanitation Data'!G99)))</f>
        <v/>
      </c>
      <c r="DF105" s="33" t="str">
        <f ca="true">+IF(OFFSET('Sanitation Data'!$G$30,0,10*ROW('Sanitation Data'!G99))="","",OFFSET('Sanitation Data'!$G$30,0,10*ROW('Sanitation Data'!G99)))</f>
        <v/>
      </c>
      <c r="DG105" s="33" t="str">
        <f ca="true">+IF(OFFSET('Sanitation Data'!$G$31,0,10*ROW('Sanitation Data'!G99))="","",OFFSET('Sanitation Data'!$G$31,0,10*ROW('Sanitation Data'!G99)))</f>
        <v/>
      </c>
      <c r="DH105" s="33" t="str">
        <f ca="true">+IF(OFFSET('Sanitation Data'!$G$32,0,10*ROW('Sanitation Data'!G99))="","",OFFSET('Sanitation Data'!$G$32,0,10*ROW('Sanitation Data'!G99)))</f>
        <v/>
      </c>
      <c r="DI105" s="33" t="str">
        <f ca="true">+IF(OFFSET('Sanitation Data'!$G$33,0,10*ROW('Sanitation Data'!G99))="","",OFFSET('Sanitation Data'!$G$33,0,10*ROW('Sanitation Data'!G99)))</f>
        <v/>
      </c>
      <c r="DJ105" s="33" t="str">
        <f ca="true">+IF(OFFSET('Sanitation Data'!$H$29,0,10*ROW('Sanitation Data'!H99))="","",OFFSET('Sanitation Data'!$H$29,0,10*ROW('Sanitation Data'!H99)))</f>
        <v/>
      </c>
      <c r="DK105" s="33" t="str">
        <f ca="true">+IF(OFFSET('Sanitation Data'!$H$30,0,10*ROW('Sanitation Data'!H99))="","",OFFSET('Sanitation Data'!$H$30,0,10*ROW('Sanitation Data'!H99)))</f>
        <v/>
      </c>
      <c r="DL105" s="33" t="str">
        <f ca="true">+IF(OFFSET('Sanitation Data'!$H$31,0,10*ROW('Sanitation Data'!H99))="","",OFFSET('Sanitation Data'!$H$31,0,10*ROW('Sanitation Data'!H99)))</f>
        <v/>
      </c>
      <c r="DM105" s="33" t="str">
        <f ca="true">+IF(OFFSET('Sanitation Data'!$H$32,0,10*ROW('Sanitation Data'!H99))="","",OFFSET('Sanitation Data'!$H$32,0,10*ROW('Sanitation Data'!H99)))</f>
        <v/>
      </c>
      <c r="DN105" s="33" t="str">
        <f ca="true">+IF(OFFSET('Sanitation Data'!$H$33,0,10*ROW('Sanitation Data'!H99))="","",OFFSET('Sanitation Data'!$H$33,0,10*ROW('Sanitation Data'!H99)))</f>
        <v/>
      </c>
      <c r="DO105" s="33" t="str">
        <f ca="true">+IF(OFFSET('Hygiene Data'!$C$12,0,10*ROW('Hygiene Data'!C99))="","",OFFSET('Hygiene Data'!$C$12,0,10*ROW('Hygiene Data'!C99)))</f>
        <v/>
      </c>
      <c r="DP105" s="33" t="str">
        <f ca="true">+IF(OFFSET('Hygiene Data'!$C$13,0,10*ROW('Hygiene Data'!C99))="","",OFFSET('Hygiene Data'!$C$13,0,10*ROW('Hygiene Data'!C99)))</f>
        <v/>
      </c>
      <c r="DQ105" s="33" t="str">
        <f ca="true">+IF(OFFSET('Hygiene Data'!$C$14,0,10*ROW('Hygiene Data'!C99))="","",OFFSET('Hygiene Data'!$C$14,0,10*ROW('Hygiene Data'!C99)))</f>
        <v/>
      </c>
      <c r="DR105" s="33" t="str">
        <f ca="true">+IF(OFFSET('Hygiene Data'!$D$12,0,10*ROW('Hygiene Data'!D99))="","",OFFSET('Hygiene Data'!$D$12,0,10*ROW('Hygiene Data'!D99)))</f>
        <v/>
      </c>
      <c r="DS105" s="33" t="str">
        <f ca="true">+IF(OFFSET('Hygiene Data'!$D$13,0,10*ROW('Hygiene Data'!D99))="","",OFFSET('Hygiene Data'!$D$13,0,10*ROW('Hygiene Data'!D99)))</f>
        <v/>
      </c>
      <c r="DT105" s="33" t="str">
        <f ca="true">+IF(OFFSET('Hygiene Data'!$D$14,0,10*ROW('Hygiene Data'!D99))="","",OFFSET('Hygiene Data'!$D$14,0,10*ROW('Hygiene Data'!D99)))</f>
        <v/>
      </c>
      <c r="DU105" s="33" t="str">
        <f ca="true">+IF(OFFSET('Hygiene Data'!$E$12,0,10*ROW('Hygiene Data'!E99))="","",OFFSET('Hygiene Data'!$E$12,0,10*ROW('Hygiene Data'!E99)))</f>
        <v/>
      </c>
      <c r="DV105" s="33" t="str">
        <f ca="true">+IF(OFFSET('Hygiene Data'!$E$13,0,10*ROW('Hygiene Data'!E99))="","",OFFSET('Hygiene Data'!$E$13,0,10*ROW('Hygiene Data'!E99)))</f>
        <v/>
      </c>
      <c r="DW105" s="33" t="str">
        <f ca="true">+IF(OFFSET('Hygiene Data'!$E$14,0,10*ROW('Hygiene Data'!E99))="","",OFFSET('Hygiene Data'!$E$14,0,10*ROW('Hygiene Data'!E99)))</f>
        <v/>
      </c>
      <c r="DX105" s="33" t="str">
        <f ca="true">+IF(OFFSET('Hygiene Data'!$F$12,0,10*ROW('Hygiene Data'!F99))="","",OFFSET('Hygiene Data'!$F$12,0,10*ROW('Hygiene Data'!F99)))</f>
        <v/>
      </c>
      <c r="DY105" s="33" t="str">
        <f ca="true">+IF(OFFSET('Hygiene Data'!$F$13,0,10*ROW('Hygiene Data'!F99))="","",OFFSET('Hygiene Data'!$F$13,0,10*ROW('Hygiene Data'!F99)))</f>
        <v/>
      </c>
      <c r="DZ105" s="33" t="str">
        <f ca="true">+IF(OFFSET('Hygiene Data'!$F$14,0,10*ROW('Hygiene Data'!F99))="","",OFFSET('Hygiene Data'!$F$14,0,10*ROW('Hygiene Data'!F99)))</f>
        <v/>
      </c>
      <c r="EA105" s="33" t="str">
        <f ca="true">+IF(OFFSET('Hygiene Data'!$G$12,0,10*ROW('Hygiene Data'!G99))="","",OFFSET('Hygiene Data'!$G$12,0,10*ROW('Hygiene Data'!G99)))</f>
        <v/>
      </c>
      <c r="EB105" s="33" t="str">
        <f ca="true">+IF(OFFSET('Hygiene Data'!$G$13,0,10*ROW('Hygiene Data'!G99))="","",OFFSET('Hygiene Data'!$G$13,0,10*ROW('Hygiene Data'!G99)))</f>
        <v/>
      </c>
      <c r="EC105" s="33" t="str">
        <f ca="true">+IF(OFFSET('Hygiene Data'!$G$14,0,10*ROW('Hygiene Data'!G99))="","",OFFSET('Hygiene Data'!$G$14,0,10*ROW('Hygiene Data'!G99)))</f>
        <v/>
      </c>
      <c r="ED105" s="33" t="str">
        <f ca="true">+IF(OFFSET('Hygiene Data'!$H$12,0,10*ROW('Hygiene Data'!H99))="","",OFFSET('Hygiene Data'!$H$12,0,10*ROW('Hygiene Data'!H99)))</f>
        <v/>
      </c>
      <c r="EE105" s="33" t="str">
        <f ca="true">+IF(OFFSET('Hygiene Data'!$H$13,0,10*ROW('Hygiene Data'!H99))="","",OFFSET('Hygiene Data'!$H$13,0,10*ROW('Hygiene Data'!H99)))</f>
        <v/>
      </c>
      <c r="EF105" s="33" t="str">
        <f ca="true">+IF(OFFSET('Hygiene Data'!$H$14,0,10*ROW('Hygiene Data'!H99))="","",OFFSET('Hygiene Data'!$H$14,0,10*ROW('Hygiene Data'!H99)))</f>
        <v/>
      </c>
    </row>
    <row r="106" x14ac:dyDescent="0.2">
      <c r="A106" s="56" t="str">
        <f ca="true">+IF(OFFSET('Water Data'!$B$1,0,10*ROW('Water Data'!B103))="","",OFFSET('Water Data'!$B$1,0,10*ROW('Water Data'!B103)))</f>
        <v/>
      </c>
      <c r="B106" s="56" t="str">
        <f ca="true">+IF(OFFSET('Water Data'!$A$3,0,10*ROW('Water Data'!A103))="","",OFFSET('Water Data'!$A$3,0,10*ROW('Water Data'!A103)))</f>
        <v/>
      </c>
      <c r="C106" s="56" t="str">
        <f ca="true">+IF(OFFSET('Water Data'!$C$3,0,10*ROW('Water Data'!C103))="","",OFFSET('Water Data'!$C$3,0,10*ROW('Water Data'!C103)))</f>
        <v/>
      </c>
      <c r="D106" s="244"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4"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4"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4"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4"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4"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4"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4"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4"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4"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4"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4"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4"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4"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4"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4"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4"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4"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5"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5"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5"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5"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5"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5"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5"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5"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5"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5"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5"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5"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5"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5"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5"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5"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5"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5"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5"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5"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5"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5"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5"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5"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5"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5"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5"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5"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5"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5"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6"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6"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6"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6"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6"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6"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6"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6"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6"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6"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6"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6"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6"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6"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6"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6"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6"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6"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3" t="str">
        <f ca="true">+IF(OFFSET('Water Data'!$C$28,0,10*ROW('Water Data'!C100))="","",OFFSET('Water Data'!$C$28,0,10*ROW('Water Data'!C100)))</f>
        <v/>
      </c>
      <c r="BT106" s="33" t="str">
        <f ca="true">+IF(OFFSET('Water Data'!$C$29,0,10*ROW('Water Data'!C100))="","",OFFSET('Water Data'!$C$29,0,10*ROW('Water Data'!C100)))</f>
        <v/>
      </c>
      <c r="BU106" s="33" t="str">
        <f ca="true">+IF(OFFSET('Water Data'!$C$30,0,10*ROW('Water Data'!C100))="","",OFFSET('Water Data'!$C$30,0,10*ROW('Water Data'!C100)))</f>
        <v/>
      </c>
      <c r="BV106" s="33" t="str">
        <f ca="true">+IF(OFFSET('Water Data'!$D$28,0,10*ROW('Water Data'!D100))="","",OFFSET('Water Data'!$D$28,0,10*ROW('Water Data'!D100)))</f>
        <v/>
      </c>
      <c r="BW106" s="33" t="str">
        <f ca="true">+IF(OFFSET('Water Data'!$D$29,0,10*ROW('Water Data'!D100))="","",OFFSET('Water Data'!$D$29,0,10*ROW('Water Data'!D100)))</f>
        <v/>
      </c>
      <c r="BX106" s="33" t="str">
        <f ca="true">+IF(OFFSET('Water Data'!$D$30,0,10*ROW('Water Data'!D100))="","",OFFSET('Water Data'!$D$30,0,10*ROW('Water Data'!D100)))</f>
        <v/>
      </c>
      <c r="BY106" s="33" t="str">
        <f ca="true">+IF(OFFSET('Water Data'!$E$28,0,10*ROW('Water Data'!E100))="","",OFFSET('Water Data'!$E$28,0,10*ROW('Water Data'!E100)))</f>
        <v/>
      </c>
      <c r="BZ106" s="33" t="str">
        <f ca="true">+IF(OFFSET('Water Data'!$E$29,0,10*ROW('Water Data'!E100))="","",OFFSET('Water Data'!$E$29,0,10*ROW('Water Data'!E100)))</f>
        <v/>
      </c>
      <c r="CA106" s="33" t="str">
        <f ca="true">+IF(OFFSET('Water Data'!$E$30,0,10*ROW('Water Data'!E100))="","",OFFSET('Water Data'!$E$30,0,10*ROW('Water Data'!E100)))</f>
        <v/>
      </c>
      <c r="CB106" s="33" t="str">
        <f ca="true">+IF(OFFSET('Water Data'!$F$28,0,10*ROW('Water Data'!F100))="","",OFFSET('Water Data'!$F$28,0,10*ROW('Water Data'!F100)))</f>
        <v/>
      </c>
      <c r="CC106" s="33" t="str">
        <f ca="true">+IF(OFFSET('Water Data'!$F$29,0,10*ROW('Water Data'!F100))="","",OFFSET('Water Data'!$F$29,0,10*ROW('Water Data'!F100)))</f>
        <v/>
      </c>
      <c r="CD106" s="33" t="str">
        <f ca="true">+IF(OFFSET('Water Data'!$F$30,0,10*ROW('Water Data'!F100))="","",OFFSET('Water Data'!$F$30,0,10*ROW('Water Data'!F100)))</f>
        <v/>
      </c>
      <c r="CE106" s="33" t="str">
        <f ca="true">+IF(OFFSET('Water Data'!$G$28,0,10*ROW('Water Data'!G100))="","",OFFSET('Water Data'!$G$28,0,10*ROW('Water Data'!G100)))</f>
        <v/>
      </c>
      <c r="CF106" s="33" t="str">
        <f ca="true">+IF(OFFSET('Water Data'!$G$29,0,10*ROW('Water Data'!G100))="","",OFFSET('Water Data'!$G$29,0,10*ROW('Water Data'!G100)))</f>
        <v/>
      </c>
      <c r="CG106" s="33" t="str">
        <f ca="true">+IF(OFFSET('Water Data'!$G$30,0,10*ROW('Water Data'!G100))="","",OFFSET('Water Data'!$G$30,0,10*ROW('Water Data'!G100)))</f>
        <v/>
      </c>
      <c r="CH106" s="33" t="str">
        <f ca="true">+IF(OFFSET('Water Data'!$H$28,0,10*ROW('Water Data'!H100))="","",OFFSET('Water Data'!$H$28,0,10*ROW('Water Data'!H100)))</f>
        <v/>
      </c>
      <c r="CI106" s="33" t="str">
        <f ca="true">+IF(OFFSET('Water Data'!$H$29,0,10*ROW('Water Data'!H100))="","",OFFSET('Water Data'!$H$29,0,10*ROW('Water Data'!H100)))</f>
        <v/>
      </c>
      <c r="CJ106" s="33" t="str">
        <f ca="true">+IF(OFFSET('Water Data'!$H$30,0,10*ROW('Water Data'!H100))="","",OFFSET('Water Data'!$H$30,0,10*ROW('Water Data'!H100)))</f>
        <v/>
      </c>
      <c r="CK106" s="33" t="str">
        <f ca="true">+IF(OFFSET('Sanitation Data'!$C$29,0,10*ROW('Sanitation Data'!C100))="","",OFFSET('Sanitation Data'!$C$29,0,10*ROW('Sanitation Data'!C100)))</f>
        <v/>
      </c>
      <c r="CL106" s="33" t="str">
        <f ca="true">+IF(OFFSET('Sanitation Data'!$C$30,0,10*ROW('Sanitation Data'!C100))="","",OFFSET('Sanitation Data'!$C$30,0,10*ROW('Sanitation Data'!C100)))</f>
        <v/>
      </c>
      <c r="CM106" s="33" t="str">
        <f ca="true">+IF(OFFSET('Sanitation Data'!$C$31,0,10*ROW('Sanitation Data'!C100))="","",OFFSET('Sanitation Data'!$C$31,0,10*ROW('Sanitation Data'!C100)))</f>
        <v/>
      </c>
      <c r="CN106" s="33" t="str">
        <f ca="true">+IF(OFFSET('Sanitation Data'!$C$32,0,10*ROW('Sanitation Data'!C100))="","",OFFSET('Sanitation Data'!$C$32,0,10*ROW('Sanitation Data'!C100)))</f>
        <v/>
      </c>
      <c r="CO106" s="33" t="str">
        <f ca="true">+IF(OFFSET('Sanitation Data'!$C$33,0,10*ROW('Sanitation Data'!C100))="","",OFFSET('Sanitation Data'!$C$33,0,10*ROW('Sanitation Data'!C100)))</f>
        <v/>
      </c>
      <c r="CP106" s="33" t="str">
        <f ca="true">+IF(OFFSET('Sanitation Data'!$D$29,0,10*ROW('Sanitation Data'!D100))="","",OFFSET('Sanitation Data'!$D$29,0,10*ROW('Sanitation Data'!D100)))</f>
        <v/>
      </c>
      <c r="CQ106" s="33" t="str">
        <f ca="true">+IF(OFFSET('Sanitation Data'!$D$30,0,10*ROW('Sanitation Data'!D100))="","",OFFSET('Sanitation Data'!$D$30,0,10*ROW('Sanitation Data'!D100)))</f>
        <v/>
      </c>
      <c r="CR106" s="33" t="str">
        <f ca="true">+IF(OFFSET('Sanitation Data'!$D$31,0,10*ROW('Sanitation Data'!D100))="","",OFFSET('Sanitation Data'!$D$31,0,10*ROW('Sanitation Data'!D100)))</f>
        <v/>
      </c>
      <c r="CS106" s="33" t="str">
        <f ca="true">+IF(OFFSET('Sanitation Data'!$D$32,0,10*ROW('Sanitation Data'!D100))="","",OFFSET('Sanitation Data'!$D$32,0,10*ROW('Sanitation Data'!D100)))</f>
        <v/>
      </c>
      <c r="CT106" s="33" t="str">
        <f ca="true">+IF(OFFSET('Sanitation Data'!$D$33,0,10*ROW('Sanitation Data'!D100))="","",OFFSET('Sanitation Data'!$D$33,0,10*ROW('Sanitation Data'!D100)))</f>
        <v/>
      </c>
      <c r="CU106" s="33" t="str">
        <f ca="true">+IF(OFFSET('Sanitation Data'!$E$29,0,10*ROW('Sanitation Data'!E100))="","",OFFSET('Sanitation Data'!$E$29,0,10*ROW('Sanitation Data'!E100)))</f>
        <v/>
      </c>
      <c r="CV106" s="33" t="str">
        <f ca="true">+IF(OFFSET('Sanitation Data'!$E$30,0,10*ROW('Sanitation Data'!E100))="","",OFFSET('Sanitation Data'!$E$30,0,10*ROW('Sanitation Data'!E100)))</f>
        <v/>
      </c>
      <c r="CW106" s="33" t="str">
        <f ca="true">+IF(OFFSET('Sanitation Data'!$E$31,0,10*ROW('Sanitation Data'!E100))="","",OFFSET('Sanitation Data'!$E$31,0,10*ROW('Sanitation Data'!E100)))</f>
        <v/>
      </c>
      <c r="CX106" s="33" t="str">
        <f ca="true">+IF(OFFSET('Sanitation Data'!$E$32,0,10*ROW('Sanitation Data'!E100))="","",OFFSET('Sanitation Data'!$E$32,0,10*ROW('Sanitation Data'!E100)))</f>
        <v/>
      </c>
      <c r="CY106" s="33" t="str">
        <f ca="true">+IF(OFFSET('Sanitation Data'!$E$33,0,10*ROW('Sanitation Data'!E100))="","",OFFSET('Sanitation Data'!$E$33,0,10*ROW('Sanitation Data'!E100)))</f>
        <v/>
      </c>
      <c r="CZ106" s="33" t="str">
        <f ca="true">+IF(OFFSET('Sanitation Data'!$F$29,0,10*ROW('Sanitation Data'!F100))="","",OFFSET('Sanitation Data'!$F$29,0,10*ROW('Sanitation Data'!F100)))</f>
        <v/>
      </c>
      <c r="DA106" s="33" t="str">
        <f ca="true">+IF(OFFSET('Sanitation Data'!$F$30,0,10*ROW('Sanitation Data'!F100))="","",OFFSET('Sanitation Data'!$F$30,0,10*ROW('Sanitation Data'!F100)))</f>
        <v/>
      </c>
      <c r="DB106" s="33" t="str">
        <f ca="true">+IF(OFFSET('Sanitation Data'!$F$31,0,10*ROW('Sanitation Data'!F100))="","",OFFSET('Sanitation Data'!$F$31,0,10*ROW('Sanitation Data'!F100)))</f>
        <v/>
      </c>
      <c r="DC106" s="33" t="str">
        <f ca="true">+IF(OFFSET('Sanitation Data'!$F$32,0,10*ROW('Sanitation Data'!F100))="","",OFFSET('Sanitation Data'!$F$32,0,10*ROW('Sanitation Data'!F100)))</f>
        <v/>
      </c>
      <c r="DD106" s="33" t="str">
        <f ca="true">+IF(OFFSET('Sanitation Data'!$F$33,0,10*ROW('Sanitation Data'!F100))="","",OFFSET('Sanitation Data'!$F$33,0,10*ROW('Sanitation Data'!F100)))</f>
        <v/>
      </c>
      <c r="DE106" s="33" t="str">
        <f ca="true">+IF(OFFSET('Sanitation Data'!$G$29,0,10*ROW('Sanitation Data'!G100))="","",OFFSET('Sanitation Data'!$G$29,0,10*ROW('Sanitation Data'!G100)))</f>
        <v/>
      </c>
      <c r="DF106" s="33" t="str">
        <f ca="true">+IF(OFFSET('Sanitation Data'!$G$30,0,10*ROW('Sanitation Data'!G100))="","",OFFSET('Sanitation Data'!$G$30,0,10*ROW('Sanitation Data'!G100)))</f>
        <v/>
      </c>
      <c r="DG106" s="33" t="str">
        <f ca="true">+IF(OFFSET('Sanitation Data'!$G$31,0,10*ROW('Sanitation Data'!G100))="","",OFFSET('Sanitation Data'!$G$31,0,10*ROW('Sanitation Data'!G100)))</f>
        <v/>
      </c>
      <c r="DH106" s="33" t="str">
        <f ca="true">+IF(OFFSET('Sanitation Data'!$G$32,0,10*ROW('Sanitation Data'!G100))="","",OFFSET('Sanitation Data'!$G$32,0,10*ROW('Sanitation Data'!G100)))</f>
        <v/>
      </c>
      <c r="DI106" s="33" t="str">
        <f ca="true">+IF(OFFSET('Sanitation Data'!$G$33,0,10*ROW('Sanitation Data'!G100))="","",OFFSET('Sanitation Data'!$G$33,0,10*ROW('Sanitation Data'!G100)))</f>
        <v/>
      </c>
      <c r="DJ106" s="33" t="str">
        <f ca="true">+IF(OFFSET('Sanitation Data'!$H$29,0,10*ROW('Sanitation Data'!H100))="","",OFFSET('Sanitation Data'!$H$29,0,10*ROW('Sanitation Data'!H100)))</f>
        <v/>
      </c>
      <c r="DK106" s="33" t="str">
        <f ca="true">+IF(OFFSET('Sanitation Data'!$H$30,0,10*ROW('Sanitation Data'!H100))="","",OFFSET('Sanitation Data'!$H$30,0,10*ROW('Sanitation Data'!H100)))</f>
        <v/>
      </c>
      <c r="DL106" s="33" t="str">
        <f ca="true">+IF(OFFSET('Sanitation Data'!$H$31,0,10*ROW('Sanitation Data'!H100))="","",OFFSET('Sanitation Data'!$H$31,0,10*ROW('Sanitation Data'!H100)))</f>
        <v/>
      </c>
      <c r="DM106" s="33" t="str">
        <f ca="true">+IF(OFFSET('Sanitation Data'!$H$32,0,10*ROW('Sanitation Data'!H100))="","",OFFSET('Sanitation Data'!$H$32,0,10*ROW('Sanitation Data'!H100)))</f>
        <v/>
      </c>
      <c r="DN106" s="33" t="str">
        <f ca="true">+IF(OFFSET('Sanitation Data'!$H$33,0,10*ROW('Sanitation Data'!H100))="","",OFFSET('Sanitation Data'!$H$33,0,10*ROW('Sanitation Data'!H100)))</f>
        <v/>
      </c>
      <c r="DO106" s="33" t="str">
        <f ca="true">+IF(OFFSET('Hygiene Data'!$C$12,0,10*ROW('Hygiene Data'!C100))="","",OFFSET('Hygiene Data'!$C$12,0,10*ROW('Hygiene Data'!C100)))</f>
        <v/>
      </c>
      <c r="DP106" s="33" t="str">
        <f ca="true">+IF(OFFSET('Hygiene Data'!$C$13,0,10*ROW('Hygiene Data'!C100))="","",OFFSET('Hygiene Data'!$C$13,0,10*ROW('Hygiene Data'!C100)))</f>
        <v/>
      </c>
      <c r="DQ106" s="33" t="str">
        <f ca="true">+IF(OFFSET('Hygiene Data'!$C$14,0,10*ROW('Hygiene Data'!C100))="","",OFFSET('Hygiene Data'!$C$14,0,10*ROW('Hygiene Data'!C100)))</f>
        <v/>
      </c>
      <c r="DR106" s="33" t="str">
        <f ca="true">+IF(OFFSET('Hygiene Data'!$D$12,0,10*ROW('Hygiene Data'!D100))="","",OFFSET('Hygiene Data'!$D$12,0,10*ROW('Hygiene Data'!D100)))</f>
        <v/>
      </c>
      <c r="DS106" s="33" t="str">
        <f ca="true">+IF(OFFSET('Hygiene Data'!$D$13,0,10*ROW('Hygiene Data'!D100))="","",OFFSET('Hygiene Data'!$D$13,0,10*ROW('Hygiene Data'!D100)))</f>
        <v/>
      </c>
      <c r="DT106" s="33" t="str">
        <f ca="true">+IF(OFFSET('Hygiene Data'!$D$14,0,10*ROW('Hygiene Data'!D100))="","",OFFSET('Hygiene Data'!$D$14,0,10*ROW('Hygiene Data'!D100)))</f>
        <v/>
      </c>
      <c r="DU106" s="33" t="str">
        <f ca="true">+IF(OFFSET('Hygiene Data'!$E$12,0,10*ROW('Hygiene Data'!E100))="","",OFFSET('Hygiene Data'!$E$12,0,10*ROW('Hygiene Data'!E100)))</f>
        <v/>
      </c>
      <c r="DV106" s="33" t="str">
        <f ca="true">+IF(OFFSET('Hygiene Data'!$E$13,0,10*ROW('Hygiene Data'!E100))="","",OFFSET('Hygiene Data'!$E$13,0,10*ROW('Hygiene Data'!E100)))</f>
        <v/>
      </c>
      <c r="DW106" s="33" t="str">
        <f ca="true">+IF(OFFSET('Hygiene Data'!$E$14,0,10*ROW('Hygiene Data'!E100))="","",OFFSET('Hygiene Data'!$E$14,0,10*ROW('Hygiene Data'!E100)))</f>
        <v/>
      </c>
      <c r="DX106" s="33" t="str">
        <f ca="true">+IF(OFFSET('Hygiene Data'!$F$12,0,10*ROW('Hygiene Data'!F100))="","",OFFSET('Hygiene Data'!$F$12,0,10*ROW('Hygiene Data'!F100)))</f>
        <v/>
      </c>
      <c r="DY106" s="33" t="str">
        <f ca="true">+IF(OFFSET('Hygiene Data'!$F$13,0,10*ROW('Hygiene Data'!F100))="","",OFFSET('Hygiene Data'!$F$13,0,10*ROW('Hygiene Data'!F100)))</f>
        <v/>
      </c>
      <c r="DZ106" s="33" t="str">
        <f ca="true">+IF(OFFSET('Hygiene Data'!$F$14,0,10*ROW('Hygiene Data'!F100))="","",OFFSET('Hygiene Data'!$F$14,0,10*ROW('Hygiene Data'!F100)))</f>
        <v/>
      </c>
      <c r="EA106" s="33" t="str">
        <f ca="true">+IF(OFFSET('Hygiene Data'!$G$12,0,10*ROW('Hygiene Data'!G100))="","",OFFSET('Hygiene Data'!$G$12,0,10*ROW('Hygiene Data'!G100)))</f>
        <v/>
      </c>
      <c r="EB106" s="33" t="str">
        <f ca="true">+IF(OFFSET('Hygiene Data'!$G$13,0,10*ROW('Hygiene Data'!G100))="","",OFFSET('Hygiene Data'!$G$13,0,10*ROW('Hygiene Data'!G100)))</f>
        <v/>
      </c>
      <c r="EC106" s="33" t="str">
        <f ca="true">+IF(OFFSET('Hygiene Data'!$G$14,0,10*ROW('Hygiene Data'!G100))="","",OFFSET('Hygiene Data'!$G$14,0,10*ROW('Hygiene Data'!G100)))</f>
        <v/>
      </c>
      <c r="ED106" s="33" t="str">
        <f ca="true">+IF(OFFSET('Hygiene Data'!$H$12,0,10*ROW('Hygiene Data'!H100))="","",OFFSET('Hygiene Data'!$H$12,0,10*ROW('Hygiene Data'!H100)))</f>
        <v/>
      </c>
      <c r="EE106" s="33" t="str">
        <f ca="true">+IF(OFFSET('Hygiene Data'!$H$13,0,10*ROW('Hygiene Data'!H100))="","",OFFSET('Hygiene Data'!$H$13,0,10*ROW('Hygiene Data'!H100)))</f>
        <v/>
      </c>
      <c r="EF106" s="33" t="str">
        <f ca="true">+IF(OFFSET('Hygiene Data'!$H$14,0,10*ROW('Hygiene Data'!H100))="","",OFFSET('Hygiene Data'!$H$14,0,10*ROW('Hygiene Data'!H100)))</f>
        <v/>
      </c>
    </row>
    <row r="107" x14ac:dyDescent="0.2">
      <c r="A107" s="56" t="str">
        <f ca="true">+IF(OFFSET('Water Data'!$B$1,0,10*ROW('Water Data'!B104))="","",OFFSET('Water Data'!$B$1,0,10*ROW('Water Data'!B104)))</f>
        <v/>
      </c>
      <c r="B107" s="56" t="str">
        <f ca="true">+IF(OFFSET('Water Data'!$A$3,0,10*ROW('Water Data'!A104))="","",OFFSET('Water Data'!$A$3,0,10*ROW('Water Data'!A104)))</f>
        <v/>
      </c>
      <c r="C107" s="56" t="str">
        <f ca="true">+IF(OFFSET('Water Data'!$C$3,0,10*ROW('Water Data'!C104))="","",OFFSET('Water Data'!$C$3,0,10*ROW('Water Data'!C104)))</f>
        <v/>
      </c>
      <c r="D107" s="244"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4"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4"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4"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4"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4"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4"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4"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4"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4"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4"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4"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4"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4"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4"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4"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4"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4"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5"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5"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5"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5"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5"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5"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5"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5"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5"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5"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5"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5"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5"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5"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5"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5"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5"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5"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5"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5"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5"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5"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5"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5"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5"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5"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5"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5"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5"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5"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6"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6"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6"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6"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6"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6"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6"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6"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6"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6"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6"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6"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6"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6"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6"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6"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6"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6"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3" t="str">
        <f ca="true">+IF(OFFSET('Water Data'!$C$28,0,10*ROW('Water Data'!C101))="","",OFFSET('Water Data'!$C$28,0,10*ROW('Water Data'!C101)))</f>
        <v/>
      </c>
      <c r="BT107" s="33" t="str">
        <f ca="true">+IF(OFFSET('Water Data'!$C$29,0,10*ROW('Water Data'!C101))="","",OFFSET('Water Data'!$C$29,0,10*ROW('Water Data'!C101)))</f>
        <v/>
      </c>
      <c r="BU107" s="33" t="str">
        <f ca="true">+IF(OFFSET('Water Data'!$C$30,0,10*ROW('Water Data'!C101))="","",OFFSET('Water Data'!$C$30,0,10*ROW('Water Data'!C101)))</f>
        <v/>
      </c>
      <c r="BV107" s="33" t="str">
        <f ca="true">+IF(OFFSET('Water Data'!$D$28,0,10*ROW('Water Data'!D101))="","",OFFSET('Water Data'!$D$28,0,10*ROW('Water Data'!D101)))</f>
        <v/>
      </c>
      <c r="BW107" s="33" t="str">
        <f ca="true">+IF(OFFSET('Water Data'!$D$29,0,10*ROW('Water Data'!D101))="","",OFFSET('Water Data'!$D$29,0,10*ROW('Water Data'!D101)))</f>
        <v/>
      </c>
      <c r="BX107" s="33" t="str">
        <f ca="true">+IF(OFFSET('Water Data'!$D$30,0,10*ROW('Water Data'!D101))="","",OFFSET('Water Data'!$D$30,0,10*ROW('Water Data'!D101)))</f>
        <v/>
      </c>
      <c r="BY107" s="33" t="str">
        <f ca="true">+IF(OFFSET('Water Data'!$E$28,0,10*ROW('Water Data'!E101))="","",OFFSET('Water Data'!$E$28,0,10*ROW('Water Data'!E101)))</f>
        <v/>
      </c>
      <c r="BZ107" s="33" t="str">
        <f ca="true">+IF(OFFSET('Water Data'!$E$29,0,10*ROW('Water Data'!E101))="","",OFFSET('Water Data'!$E$29,0,10*ROW('Water Data'!E101)))</f>
        <v/>
      </c>
      <c r="CA107" s="33" t="str">
        <f ca="true">+IF(OFFSET('Water Data'!$E$30,0,10*ROW('Water Data'!E101))="","",OFFSET('Water Data'!$E$30,0,10*ROW('Water Data'!E101)))</f>
        <v/>
      </c>
      <c r="CB107" s="33" t="str">
        <f ca="true">+IF(OFFSET('Water Data'!$F$28,0,10*ROW('Water Data'!F101))="","",OFFSET('Water Data'!$F$28,0,10*ROW('Water Data'!F101)))</f>
        <v/>
      </c>
      <c r="CC107" s="33" t="str">
        <f ca="true">+IF(OFFSET('Water Data'!$F$29,0,10*ROW('Water Data'!F101))="","",OFFSET('Water Data'!$F$29,0,10*ROW('Water Data'!F101)))</f>
        <v/>
      </c>
      <c r="CD107" s="33" t="str">
        <f ca="true">+IF(OFFSET('Water Data'!$F$30,0,10*ROW('Water Data'!F101))="","",OFFSET('Water Data'!$F$30,0,10*ROW('Water Data'!F101)))</f>
        <v/>
      </c>
      <c r="CE107" s="33" t="str">
        <f ca="true">+IF(OFFSET('Water Data'!$G$28,0,10*ROW('Water Data'!G101))="","",OFFSET('Water Data'!$G$28,0,10*ROW('Water Data'!G101)))</f>
        <v/>
      </c>
      <c r="CF107" s="33" t="str">
        <f ca="true">+IF(OFFSET('Water Data'!$G$29,0,10*ROW('Water Data'!G101))="","",OFFSET('Water Data'!$G$29,0,10*ROW('Water Data'!G101)))</f>
        <v/>
      </c>
      <c r="CG107" s="33" t="str">
        <f ca="true">+IF(OFFSET('Water Data'!$G$30,0,10*ROW('Water Data'!G101))="","",OFFSET('Water Data'!$G$30,0,10*ROW('Water Data'!G101)))</f>
        <v/>
      </c>
      <c r="CH107" s="33" t="str">
        <f ca="true">+IF(OFFSET('Water Data'!$H$28,0,10*ROW('Water Data'!H101))="","",OFFSET('Water Data'!$H$28,0,10*ROW('Water Data'!H101)))</f>
        <v/>
      </c>
      <c r="CI107" s="33" t="str">
        <f ca="true">+IF(OFFSET('Water Data'!$H$29,0,10*ROW('Water Data'!H101))="","",OFFSET('Water Data'!$H$29,0,10*ROW('Water Data'!H101)))</f>
        <v/>
      </c>
      <c r="CJ107" s="33" t="str">
        <f ca="true">+IF(OFFSET('Water Data'!$H$30,0,10*ROW('Water Data'!H101))="","",OFFSET('Water Data'!$H$30,0,10*ROW('Water Data'!H101)))</f>
        <v/>
      </c>
      <c r="CK107" s="33" t="str">
        <f ca="true">+IF(OFFSET('Sanitation Data'!$C$29,0,10*ROW('Sanitation Data'!C101))="","",OFFSET('Sanitation Data'!$C$29,0,10*ROW('Sanitation Data'!C101)))</f>
        <v/>
      </c>
      <c r="CL107" s="33" t="str">
        <f ca="true">+IF(OFFSET('Sanitation Data'!$C$30,0,10*ROW('Sanitation Data'!C101))="","",OFFSET('Sanitation Data'!$C$30,0,10*ROW('Sanitation Data'!C101)))</f>
        <v/>
      </c>
      <c r="CM107" s="33" t="str">
        <f ca="true">+IF(OFFSET('Sanitation Data'!$C$31,0,10*ROW('Sanitation Data'!C101))="","",OFFSET('Sanitation Data'!$C$31,0,10*ROW('Sanitation Data'!C101)))</f>
        <v/>
      </c>
      <c r="CN107" s="33" t="str">
        <f ca="true">+IF(OFFSET('Sanitation Data'!$C$32,0,10*ROW('Sanitation Data'!C101))="","",OFFSET('Sanitation Data'!$C$32,0,10*ROW('Sanitation Data'!C101)))</f>
        <v/>
      </c>
      <c r="CO107" s="33" t="str">
        <f ca="true">+IF(OFFSET('Sanitation Data'!$C$33,0,10*ROW('Sanitation Data'!C101))="","",OFFSET('Sanitation Data'!$C$33,0,10*ROW('Sanitation Data'!C101)))</f>
        <v/>
      </c>
      <c r="CP107" s="33" t="str">
        <f ca="true">+IF(OFFSET('Sanitation Data'!$D$29,0,10*ROW('Sanitation Data'!D101))="","",OFFSET('Sanitation Data'!$D$29,0,10*ROW('Sanitation Data'!D101)))</f>
        <v/>
      </c>
      <c r="CQ107" s="33" t="str">
        <f ca="true">+IF(OFFSET('Sanitation Data'!$D$30,0,10*ROW('Sanitation Data'!D101))="","",OFFSET('Sanitation Data'!$D$30,0,10*ROW('Sanitation Data'!D101)))</f>
        <v/>
      </c>
      <c r="CR107" s="33" t="str">
        <f ca="true">+IF(OFFSET('Sanitation Data'!$D$31,0,10*ROW('Sanitation Data'!D101))="","",OFFSET('Sanitation Data'!$D$31,0,10*ROW('Sanitation Data'!D101)))</f>
        <v/>
      </c>
      <c r="CS107" s="33" t="str">
        <f ca="true">+IF(OFFSET('Sanitation Data'!$D$32,0,10*ROW('Sanitation Data'!D101))="","",OFFSET('Sanitation Data'!$D$32,0,10*ROW('Sanitation Data'!D101)))</f>
        <v/>
      </c>
      <c r="CT107" s="33" t="str">
        <f ca="true">+IF(OFFSET('Sanitation Data'!$D$33,0,10*ROW('Sanitation Data'!D101))="","",OFFSET('Sanitation Data'!$D$33,0,10*ROW('Sanitation Data'!D101)))</f>
        <v/>
      </c>
      <c r="CU107" s="33" t="str">
        <f ca="true">+IF(OFFSET('Sanitation Data'!$E$29,0,10*ROW('Sanitation Data'!E101))="","",OFFSET('Sanitation Data'!$E$29,0,10*ROW('Sanitation Data'!E101)))</f>
        <v/>
      </c>
      <c r="CV107" s="33" t="str">
        <f ca="true">+IF(OFFSET('Sanitation Data'!$E$30,0,10*ROW('Sanitation Data'!E101))="","",OFFSET('Sanitation Data'!$E$30,0,10*ROW('Sanitation Data'!E101)))</f>
        <v/>
      </c>
      <c r="CW107" s="33" t="str">
        <f ca="true">+IF(OFFSET('Sanitation Data'!$E$31,0,10*ROW('Sanitation Data'!E101))="","",OFFSET('Sanitation Data'!$E$31,0,10*ROW('Sanitation Data'!E101)))</f>
        <v/>
      </c>
      <c r="CX107" s="33" t="str">
        <f ca="true">+IF(OFFSET('Sanitation Data'!$E$32,0,10*ROW('Sanitation Data'!E101))="","",OFFSET('Sanitation Data'!$E$32,0,10*ROW('Sanitation Data'!E101)))</f>
        <v/>
      </c>
      <c r="CY107" s="33" t="str">
        <f ca="true">+IF(OFFSET('Sanitation Data'!$E$33,0,10*ROW('Sanitation Data'!E101))="","",OFFSET('Sanitation Data'!$E$33,0,10*ROW('Sanitation Data'!E101)))</f>
        <v/>
      </c>
      <c r="CZ107" s="33" t="str">
        <f ca="true">+IF(OFFSET('Sanitation Data'!$F$29,0,10*ROW('Sanitation Data'!F101))="","",OFFSET('Sanitation Data'!$F$29,0,10*ROW('Sanitation Data'!F101)))</f>
        <v/>
      </c>
      <c r="DA107" s="33" t="str">
        <f ca="true">+IF(OFFSET('Sanitation Data'!$F$30,0,10*ROW('Sanitation Data'!F101))="","",OFFSET('Sanitation Data'!$F$30,0,10*ROW('Sanitation Data'!F101)))</f>
        <v/>
      </c>
      <c r="DB107" s="33" t="str">
        <f ca="true">+IF(OFFSET('Sanitation Data'!$F$31,0,10*ROW('Sanitation Data'!F101))="","",OFFSET('Sanitation Data'!$F$31,0,10*ROW('Sanitation Data'!F101)))</f>
        <v/>
      </c>
      <c r="DC107" s="33" t="str">
        <f ca="true">+IF(OFFSET('Sanitation Data'!$F$32,0,10*ROW('Sanitation Data'!F101))="","",OFFSET('Sanitation Data'!$F$32,0,10*ROW('Sanitation Data'!F101)))</f>
        <v/>
      </c>
      <c r="DD107" s="33" t="str">
        <f ca="true">+IF(OFFSET('Sanitation Data'!$F$33,0,10*ROW('Sanitation Data'!F101))="","",OFFSET('Sanitation Data'!$F$33,0,10*ROW('Sanitation Data'!F101)))</f>
        <v/>
      </c>
      <c r="DE107" s="33" t="str">
        <f ca="true">+IF(OFFSET('Sanitation Data'!$G$29,0,10*ROW('Sanitation Data'!G101))="","",OFFSET('Sanitation Data'!$G$29,0,10*ROW('Sanitation Data'!G101)))</f>
        <v/>
      </c>
      <c r="DF107" s="33" t="str">
        <f ca="true">+IF(OFFSET('Sanitation Data'!$G$30,0,10*ROW('Sanitation Data'!G101))="","",OFFSET('Sanitation Data'!$G$30,0,10*ROW('Sanitation Data'!G101)))</f>
        <v/>
      </c>
      <c r="DG107" s="33" t="str">
        <f ca="true">+IF(OFFSET('Sanitation Data'!$G$31,0,10*ROW('Sanitation Data'!G101))="","",OFFSET('Sanitation Data'!$G$31,0,10*ROW('Sanitation Data'!G101)))</f>
        <v/>
      </c>
      <c r="DH107" s="33" t="str">
        <f ca="true">+IF(OFFSET('Sanitation Data'!$G$32,0,10*ROW('Sanitation Data'!G101))="","",OFFSET('Sanitation Data'!$G$32,0,10*ROW('Sanitation Data'!G101)))</f>
        <v/>
      </c>
      <c r="DI107" s="33" t="str">
        <f ca="true">+IF(OFFSET('Sanitation Data'!$G$33,0,10*ROW('Sanitation Data'!G101))="","",OFFSET('Sanitation Data'!$G$33,0,10*ROW('Sanitation Data'!G101)))</f>
        <v/>
      </c>
      <c r="DJ107" s="33" t="str">
        <f ca="true">+IF(OFFSET('Sanitation Data'!$H$29,0,10*ROW('Sanitation Data'!H101))="","",OFFSET('Sanitation Data'!$H$29,0,10*ROW('Sanitation Data'!H101)))</f>
        <v/>
      </c>
      <c r="DK107" s="33" t="str">
        <f ca="true">+IF(OFFSET('Sanitation Data'!$H$30,0,10*ROW('Sanitation Data'!H101))="","",OFFSET('Sanitation Data'!$H$30,0,10*ROW('Sanitation Data'!H101)))</f>
        <v/>
      </c>
      <c r="DL107" s="33" t="str">
        <f ca="true">+IF(OFFSET('Sanitation Data'!$H$31,0,10*ROW('Sanitation Data'!H101))="","",OFFSET('Sanitation Data'!$H$31,0,10*ROW('Sanitation Data'!H101)))</f>
        <v/>
      </c>
      <c r="DM107" s="33" t="str">
        <f ca="true">+IF(OFFSET('Sanitation Data'!$H$32,0,10*ROW('Sanitation Data'!H101))="","",OFFSET('Sanitation Data'!$H$32,0,10*ROW('Sanitation Data'!H101)))</f>
        <v/>
      </c>
      <c r="DN107" s="33" t="str">
        <f ca="true">+IF(OFFSET('Sanitation Data'!$H$33,0,10*ROW('Sanitation Data'!H101))="","",OFFSET('Sanitation Data'!$H$33,0,10*ROW('Sanitation Data'!H101)))</f>
        <v/>
      </c>
      <c r="DO107" s="33" t="str">
        <f ca="true">+IF(OFFSET('Hygiene Data'!$C$12,0,10*ROW('Hygiene Data'!C101))="","",OFFSET('Hygiene Data'!$C$12,0,10*ROW('Hygiene Data'!C101)))</f>
        <v/>
      </c>
      <c r="DP107" s="33" t="str">
        <f ca="true">+IF(OFFSET('Hygiene Data'!$C$13,0,10*ROW('Hygiene Data'!C101))="","",OFFSET('Hygiene Data'!$C$13,0,10*ROW('Hygiene Data'!C101)))</f>
        <v/>
      </c>
      <c r="DQ107" s="33" t="str">
        <f ca="true">+IF(OFFSET('Hygiene Data'!$C$14,0,10*ROW('Hygiene Data'!C101))="","",OFFSET('Hygiene Data'!$C$14,0,10*ROW('Hygiene Data'!C101)))</f>
        <v/>
      </c>
      <c r="DR107" s="33" t="str">
        <f ca="true">+IF(OFFSET('Hygiene Data'!$D$12,0,10*ROW('Hygiene Data'!D101))="","",OFFSET('Hygiene Data'!$D$12,0,10*ROW('Hygiene Data'!D101)))</f>
        <v/>
      </c>
      <c r="DS107" s="33" t="str">
        <f ca="true">+IF(OFFSET('Hygiene Data'!$D$13,0,10*ROW('Hygiene Data'!D101))="","",OFFSET('Hygiene Data'!$D$13,0,10*ROW('Hygiene Data'!D101)))</f>
        <v/>
      </c>
      <c r="DT107" s="33" t="str">
        <f ca="true">+IF(OFFSET('Hygiene Data'!$D$14,0,10*ROW('Hygiene Data'!D101))="","",OFFSET('Hygiene Data'!$D$14,0,10*ROW('Hygiene Data'!D101)))</f>
        <v/>
      </c>
      <c r="DU107" s="33" t="str">
        <f ca="true">+IF(OFFSET('Hygiene Data'!$E$12,0,10*ROW('Hygiene Data'!E101))="","",OFFSET('Hygiene Data'!$E$12,0,10*ROW('Hygiene Data'!E101)))</f>
        <v/>
      </c>
      <c r="DV107" s="33" t="str">
        <f ca="true">+IF(OFFSET('Hygiene Data'!$E$13,0,10*ROW('Hygiene Data'!E101))="","",OFFSET('Hygiene Data'!$E$13,0,10*ROW('Hygiene Data'!E101)))</f>
        <v/>
      </c>
      <c r="DW107" s="33" t="str">
        <f ca="true">+IF(OFFSET('Hygiene Data'!$E$14,0,10*ROW('Hygiene Data'!E101))="","",OFFSET('Hygiene Data'!$E$14,0,10*ROW('Hygiene Data'!E101)))</f>
        <v/>
      </c>
      <c r="DX107" s="33" t="str">
        <f ca="true">+IF(OFFSET('Hygiene Data'!$F$12,0,10*ROW('Hygiene Data'!F101))="","",OFFSET('Hygiene Data'!$F$12,0,10*ROW('Hygiene Data'!F101)))</f>
        <v/>
      </c>
      <c r="DY107" s="33" t="str">
        <f ca="true">+IF(OFFSET('Hygiene Data'!$F$13,0,10*ROW('Hygiene Data'!F101))="","",OFFSET('Hygiene Data'!$F$13,0,10*ROW('Hygiene Data'!F101)))</f>
        <v/>
      </c>
      <c r="DZ107" s="33" t="str">
        <f ca="true">+IF(OFFSET('Hygiene Data'!$F$14,0,10*ROW('Hygiene Data'!F101))="","",OFFSET('Hygiene Data'!$F$14,0,10*ROW('Hygiene Data'!F101)))</f>
        <v/>
      </c>
      <c r="EA107" s="33" t="str">
        <f ca="true">+IF(OFFSET('Hygiene Data'!$G$12,0,10*ROW('Hygiene Data'!G101))="","",OFFSET('Hygiene Data'!$G$12,0,10*ROW('Hygiene Data'!G101)))</f>
        <v/>
      </c>
      <c r="EB107" s="33" t="str">
        <f ca="true">+IF(OFFSET('Hygiene Data'!$G$13,0,10*ROW('Hygiene Data'!G101))="","",OFFSET('Hygiene Data'!$G$13,0,10*ROW('Hygiene Data'!G101)))</f>
        <v/>
      </c>
      <c r="EC107" s="33" t="str">
        <f ca="true">+IF(OFFSET('Hygiene Data'!$G$14,0,10*ROW('Hygiene Data'!G101))="","",OFFSET('Hygiene Data'!$G$14,0,10*ROW('Hygiene Data'!G101)))</f>
        <v/>
      </c>
      <c r="ED107" s="33" t="str">
        <f ca="true">+IF(OFFSET('Hygiene Data'!$H$12,0,10*ROW('Hygiene Data'!H101))="","",OFFSET('Hygiene Data'!$H$12,0,10*ROW('Hygiene Data'!H101)))</f>
        <v/>
      </c>
      <c r="EE107" s="33" t="str">
        <f ca="true">+IF(OFFSET('Hygiene Data'!$H$13,0,10*ROW('Hygiene Data'!H101))="","",OFFSET('Hygiene Data'!$H$13,0,10*ROW('Hygiene Data'!H101)))</f>
        <v/>
      </c>
      <c r="EF107" s="33" t="str">
        <f ca="true">+IF(OFFSET('Hygiene Data'!$H$14,0,10*ROW('Hygiene Data'!H101))="","",OFFSET('Hygiene Data'!$H$14,0,10*ROW('Hygiene Data'!H101)))</f>
        <v/>
      </c>
    </row>
    <row r="108" x14ac:dyDescent="0.2">
      <c r="A108" s="56" t="str">
        <f ca="true">+IF(OFFSET('Water Data'!$B$1,0,10*ROW('Water Data'!B105))="","",OFFSET('Water Data'!$B$1,0,10*ROW('Water Data'!B105)))</f>
        <v/>
      </c>
      <c r="B108" s="56" t="str">
        <f ca="true">+IF(OFFSET('Water Data'!$A$3,0,10*ROW('Water Data'!A105))="","",OFFSET('Water Data'!$A$3,0,10*ROW('Water Data'!A105)))</f>
        <v/>
      </c>
      <c r="C108" s="56" t="str">
        <f ca="true">+IF(OFFSET('Water Data'!$C$3,0,10*ROW('Water Data'!C105))="","",OFFSET('Water Data'!$C$3,0,10*ROW('Water Data'!C105)))</f>
        <v/>
      </c>
      <c r="D108" s="244"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4"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4"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4"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4"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4"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4"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4"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4"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4"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4"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4"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4"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4"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4"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4"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4"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4"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5"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5"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5"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5"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5"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5"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5"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5"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5"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5"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5"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5"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5"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5"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5"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5"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5"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5"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5"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5"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5"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5"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5"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5"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5"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5"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5"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5"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5"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5"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6"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6"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6"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6"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6"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6"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6"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6"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6"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6"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6"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6"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6"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6"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6"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6"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6"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6"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3" t="str">
        <f ca="true">+IF(OFFSET('Water Data'!$C$28,0,10*ROW('Water Data'!C102))="","",OFFSET('Water Data'!$C$28,0,10*ROW('Water Data'!C102)))</f>
        <v/>
      </c>
      <c r="BT108" s="33" t="str">
        <f ca="true">+IF(OFFSET('Water Data'!$C$29,0,10*ROW('Water Data'!C102))="","",OFFSET('Water Data'!$C$29,0,10*ROW('Water Data'!C102)))</f>
        <v/>
      </c>
      <c r="BU108" s="33" t="str">
        <f ca="true">+IF(OFFSET('Water Data'!$C$30,0,10*ROW('Water Data'!C102))="","",OFFSET('Water Data'!$C$30,0,10*ROW('Water Data'!C102)))</f>
        <v/>
      </c>
      <c r="BV108" s="33" t="str">
        <f ca="true">+IF(OFFSET('Water Data'!$D$28,0,10*ROW('Water Data'!D102))="","",OFFSET('Water Data'!$D$28,0,10*ROW('Water Data'!D102)))</f>
        <v/>
      </c>
      <c r="BW108" s="33" t="str">
        <f ca="true">+IF(OFFSET('Water Data'!$D$29,0,10*ROW('Water Data'!D102))="","",OFFSET('Water Data'!$D$29,0,10*ROW('Water Data'!D102)))</f>
        <v/>
      </c>
      <c r="BX108" s="33" t="str">
        <f ca="true">+IF(OFFSET('Water Data'!$D$30,0,10*ROW('Water Data'!D102))="","",OFFSET('Water Data'!$D$30,0,10*ROW('Water Data'!D102)))</f>
        <v/>
      </c>
      <c r="BY108" s="33" t="str">
        <f ca="true">+IF(OFFSET('Water Data'!$E$28,0,10*ROW('Water Data'!E102))="","",OFFSET('Water Data'!$E$28,0,10*ROW('Water Data'!E102)))</f>
        <v/>
      </c>
      <c r="BZ108" s="33" t="str">
        <f ca="true">+IF(OFFSET('Water Data'!$E$29,0,10*ROW('Water Data'!E102))="","",OFFSET('Water Data'!$E$29,0,10*ROW('Water Data'!E102)))</f>
        <v/>
      </c>
      <c r="CA108" s="33" t="str">
        <f ca="true">+IF(OFFSET('Water Data'!$E$30,0,10*ROW('Water Data'!E102))="","",OFFSET('Water Data'!$E$30,0,10*ROW('Water Data'!E102)))</f>
        <v/>
      </c>
      <c r="CB108" s="33" t="str">
        <f ca="true">+IF(OFFSET('Water Data'!$F$28,0,10*ROW('Water Data'!F102))="","",OFFSET('Water Data'!$F$28,0,10*ROW('Water Data'!F102)))</f>
        <v/>
      </c>
      <c r="CC108" s="33" t="str">
        <f ca="true">+IF(OFFSET('Water Data'!$F$29,0,10*ROW('Water Data'!F102))="","",OFFSET('Water Data'!$F$29,0,10*ROW('Water Data'!F102)))</f>
        <v/>
      </c>
      <c r="CD108" s="33" t="str">
        <f ca="true">+IF(OFFSET('Water Data'!$F$30,0,10*ROW('Water Data'!F102))="","",OFFSET('Water Data'!$F$30,0,10*ROW('Water Data'!F102)))</f>
        <v/>
      </c>
      <c r="CE108" s="33" t="str">
        <f ca="true">+IF(OFFSET('Water Data'!$G$28,0,10*ROW('Water Data'!G102))="","",OFFSET('Water Data'!$G$28,0,10*ROW('Water Data'!G102)))</f>
        <v/>
      </c>
      <c r="CF108" s="33" t="str">
        <f ca="true">+IF(OFFSET('Water Data'!$G$29,0,10*ROW('Water Data'!G102))="","",OFFSET('Water Data'!$G$29,0,10*ROW('Water Data'!G102)))</f>
        <v/>
      </c>
      <c r="CG108" s="33" t="str">
        <f ca="true">+IF(OFFSET('Water Data'!$G$30,0,10*ROW('Water Data'!G102))="","",OFFSET('Water Data'!$G$30,0,10*ROW('Water Data'!G102)))</f>
        <v/>
      </c>
      <c r="CH108" s="33" t="str">
        <f ca="true">+IF(OFFSET('Water Data'!$H$28,0,10*ROW('Water Data'!H102))="","",OFFSET('Water Data'!$H$28,0,10*ROW('Water Data'!H102)))</f>
        <v/>
      </c>
      <c r="CI108" s="33" t="str">
        <f ca="true">+IF(OFFSET('Water Data'!$H$29,0,10*ROW('Water Data'!H102))="","",OFFSET('Water Data'!$H$29,0,10*ROW('Water Data'!H102)))</f>
        <v/>
      </c>
      <c r="CJ108" s="33" t="str">
        <f ca="true">+IF(OFFSET('Water Data'!$H$30,0,10*ROW('Water Data'!H102))="","",OFFSET('Water Data'!$H$30,0,10*ROW('Water Data'!H102)))</f>
        <v/>
      </c>
      <c r="CK108" s="33" t="str">
        <f ca="true">+IF(OFFSET('Sanitation Data'!$C$29,0,10*ROW('Sanitation Data'!C102))="","",OFFSET('Sanitation Data'!$C$29,0,10*ROW('Sanitation Data'!C102)))</f>
        <v/>
      </c>
      <c r="CL108" s="33" t="str">
        <f ca="true">+IF(OFFSET('Sanitation Data'!$C$30,0,10*ROW('Sanitation Data'!C102))="","",OFFSET('Sanitation Data'!$C$30,0,10*ROW('Sanitation Data'!C102)))</f>
        <v/>
      </c>
      <c r="CM108" s="33" t="str">
        <f ca="true">+IF(OFFSET('Sanitation Data'!$C$31,0,10*ROW('Sanitation Data'!C102))="","",OFFSET('Sanitation Data'!$C$31,0,10*ROW('Sanitation Data'!C102)))</f>
        <v/>
      </c>
      <c r="CN108" s="33" t="str">
        <f ca="true">+IF(OFFSET('Sanitation Data'!$C$32,0,10*ROW('Sanitation Data'!C102))="","",OFFSET('Sanitation Data'!$C$32,0,10*ROW('Sanitation Data'!C102)))</f>
        <v/>
      </c>
      <c r="CO108" s="33" t="str">
        <f ca="true">+IF(OFFSET('Sanitation Data'!$C$33,0,10*ROW('Sanitation Data'!C102))="","",OFFSET('Sanitation Data'!$C$33,0,10*ROW('Sanitation Data'!C102)))</f>
        <v/>
      </c>
      <c r="CP108" s="33" t="str">
        <f ca="true">+IF(OFFSET('Sanitation Data'!$D$29,0,10*ROW('Sanitation Data'!D102))="","",OFFSET('Sanitation Data'!$D$29,0,10*ROW('Sanitation Data'!D102)))</f>
        <v/>
      </c>
      <c r="CQ108" s="33" t="str">
        <f ca="true">+IF(OFFSET('Sanitation Data'!$D$30,0,10*ROW('Sanitation Data'!D102))="","",OFFSET('Sanitation Data'!$D$30,0,10*ROW('Sanitation Data'!D102)))</f>
        <v/>
      </c>
      <c r="CR108" s="33" t="str">
        <f ca="true">+IF(OFFSET('Sanitation Data'!$D$31,0,10*ROW('Sanitation Data'!D102))="","",OFFSET('Sanitation Data'!$D$31,0,10*ROW('Sanitation Data'!D102)))</f>
        <v/>
      </c>
      <c r="CS108" s="33" t="str">
        <f ca="true">+IF(OFFSET('Sanitation Data'!$D$32,0,10*ROW('Sanitation Data'!D102))="","",OFFSET('Sanitation Data'!$D$32,0,10*ROW('Sanitation Data'!D102)))</f>
        <v/>
      </c>
      <c r="CT108" s="33" t="str">
        <f ca="true">+IF(OFFSET('Sanitation Data'!$D$33,0,10*ROW('Sanitation Data'!D102))="","",OFFSET('Sanitation Data'!$D$33,0,10*ROW('Sanitation Data'!D102)))</f>
        <v/>
      </c>
      <c r="CU108" s="33" t="str">
        <f ca="true">+IF(OFFSET('Sanitation Data'!$E$29,0,10*ROW('Sanitation Data'!E102))="","",OFFSET('Sanitation Data'!$E$29,0,10*ROW('Sanitation Data'!E102)))</f>
        <v/>
      </c>
      <c r="CV108" s="33" t="str">
        <f ca="true">+IF(OFFSET('Sanitation Data'!$E$30,0,10*ROW('Sanitation Data'!E102))="","",OFFSET('Sanitation Data'!$E$30,0,10*ROW('Sanitation Data'!E102)))</f>
        <v/>
      </c>
      <c r="CW108" s="33" t="str">
        <f ca="true">+IF(OFFSET('Sanitation Data'!$E$31,0,10*ROW('Sanitation Data'!E102))="","",OFFSET('Sanitation Data'!$E$31,0,10*ROW('Sanitation Data'!E102)))</f>
        <v/>
      </c>
      <c r="CX108" s="33" t="str">
        <f ca="true">+IF(OFFSET('Sanitation Data'!$E$32,0,10*ROW('Sanitation Data'!E102))="","",OFFSET('Sanitation Data'!$E$32,0,10*ROW('Sanitation Data'!E102)))</f>
        <v/>
      </c>
      <c r="CY108" s="33" t="str">
        <f ca="true">+IF(OFFSET('Sanitation Data'!$E$33,0,10*ROW('Sanitation Data'!E102))="","",OFFSET('Sanitation Data'!$E$33,0,10*ROW('Sanitation Data'!E102)))</f>
        <v/>
      </c>
      <c r="CZ108" s="33" t="str">
        <f ca="true">+IF(OFFSET('Sanitation Data'!$F$29,0,10*ROW('Sanitation Data'!F102))="","",OFFSET('Sanitation Data'!$F$29,0,10*ROW('Sanitation Data'!F102)))</f>
        <v/>
      </c>
      <c r="DA108" s="33" t="str">
        <f ca="true">+IF(OFFSET('Sanitation Data'!$F$30,0,10*ROW('Sanitation Data'!F102))="","",OFFSET('Sanitation Data'!$F$30,0,10*ROW('Sanitation Data'!F102)))</f>
        <v/>
      </c>
      <c r="DB108" s="33" t="str">
        <f ca="true">+IF(OFFSET('Sanitation Data'!$F$31,0,10*ROW('Sanitation Data'!F102))="","",OFFSET('Sanitation Data'!$F$31,0,10*ROW('Sanitation Data'!F102)))</f>
        <v/>
      </c>
      <c r="DC108" s="33" t="str">
        <f ca="true">+IF(OFFSET('Sanitation Data'!$F$32,0,10*ROW('Sanitation Data'!F102))="","",OFFSET('Sanitation Data'!$F$32,0,10*ROW('Sanitation Data'!F102)))</f>
        <v/>
      </c>
      <c r="DD108" s="33" t="str">
        <f ca="true">+IF(OFFSET('Sanitation Data'!$F$33,0,10*ROW('Sanitation Data'!F102))="","",OFFSET('Sanitation Data'!$F$33,0,10*ROW('Sanitation Data'!F102)))</f>
        <v/>
      </c>
      <c r="DE108" s="33" t="str">
        <f ca="true">+IF(OFFSET('Sanitation Data'!$G$29,0,10*ROW('Sanitation Data'!G102))="","",OFFSET('Sanitation Data'!$G$29,0,10*ROW('Sanitation Data'!G102)))</f>
        <v/>
      </c>
      <c r="DF108" s="33" t="str">
        <f ca="true">+IF(OFFSET('Sanitation Data'!$G$30,0,10*ROW('Sanitation Data'!G102))="","",OFFSET('Sanitation Data'!$G$30,0,10*ROW('Sanitation Data'!G102)))</f>
        <v/>
      </c>
      <c r="DG108" s="33" t="str">
        <f ca="true">+IF(OFFSET('Sanitation Data'!$G$31,0,10*ROW('Sanitation Data'!G102))="","",OFFSET('Sanitation Data'!$G$31,0,10*ROW('Sanitation Data'!G102)))</f>
        <v/>
      </c>
      <c r="DH108" s="33" t="str">
        <f ca="true">+IF(OFFSET('Sanitation Data'!$G$32,0,10*ROW('Sanitation Data'!G102))="","",OFFSET('Sanitation Data'!$G$32,0,10*ROW('Sanitation Data'!G102)))</f>
        <v/>
      </c>
      <c r="DI108" s="33" t="str">
        <f ca="true">+IF(OFFSET('Sanitation Data'!$G$33,0,10*ROW('Sanitation Data'!G102))="","",OFFSET('Sanitation Data'!$G$33,0,10*ROW('Sanitation Data'!G102)))</f>
        <v/>
      </c>
      <c r="DJ108" s="33" t="str">
        <f ca="true">+IF(OFFSET('Sanitation Data'!$H$29,0,10*ROW('Sanitation Data'!H102))="","",OFFSET('Sanitation Data'!$H$29,0,10*ROW('Sanitation Data'!H102)))</f>
        <v/>
      </c>
      <c r="DK108" s="33" t="str">
        <f ca="true">+IF(OFFSET('Sanitation Data'!$H$30,0,10*ROW('Sanitation Data'!H102))="","",OFFSET('Sanitation Data'!$H$30,0,10*ROW('Sanitation Data'!H102)))</f>
        <v/>
      </c>
      <c r="DL108" s="33" t="str">
        <f ca="true">+IF(OFFSET('Sanitation Data'!$H$31,0,10*ROW('Sanitation Data'!H102))="","",OFFSET('Sanitation Data'!$H$31,0,10*ROW('Sanitation Data'!H102)))</f>
        <v/>
      </c>
      <c r="DM108" s="33" t="str">
        <f ca="true">+IF(OFFSET('Sanitation Data'!$H$32,0,10*ROW('Sanitation Data'!H102))="","",OFFSET('Sanitation Data'!$H$32,0,10*ROW('Sanitation Data'!H102)))</f>
        <v/>
      </c>
      <c r="DN108" s="33" t="str">
        <f ca="true">+IF(OFFSET('Sanitation Data'!$H$33,0,10*ROW('Sanitation Data'!H102))="","",OFFSET('Sanitation Data'!$H$33,0,10*ROW('Sanitation Data'!H102)))</f>
        <v/>
      </c>
      <c r="DO108" s="33" t="str">
        <f ca="true">+IF(OFFSET('Hygiene Data'!$C$12,0,10*ROW('Hygiene Data'!C102))="","",OFFSET('Hygiene Data'!$C$12,0,10*ROW('Hygiene Data'!C102)))</f>
        <v/>
      </c>
      <c r="DP108" s="33" t="str">
        <f ca="true">+IF(OFFSET('Hygiene Data'!$C$13,0,10*ROW('Hygiene Data'!C102))="","",OFFSET('Hygiene Data'!$C$13,0,10*ROW('Hygiene Data'!C102)))</f>
        <v/>
      </c>
      <c r="DQ108" s="33" t="str">
        <f ca="true">+IF(OFFSET('Hygiene Data'!$C$14,0,10*ROW('Hygiene Data'!C102))="","",OFFSET('Hygiene Data'!$C$14,0,10*ROW('Hygiene Data'!C102)))</f>
        <v/>
      </c>
      <c r="DR108" s="33" t="str">
        <f ca="true">+IF(OFFSET('Hygiene Data'!$D$12,0,10*ROW('Hygiene Data'!D102))="","",OFFSET('Hygiene Data'!$D$12,0,10*ROW('Hygiene Data'!D102)))</f>
        <v/>
      </c>
      <c r="DS108" s="33" t="str">
        <f ca="true">+IF(OFFSET('Hygiene Data'!$D$13,0,10*ROW('Hygiene Data'!D102))="","",OFFSET('Hygiene Data'!$D$13,0,10*ROW('Hygiene Data'!D102)))</f>
        <v/>
      </c>
      <c r="DT108" s="33" t="str">
        <f ca="true">+IF(OFFSET('Hygiene Data'!$D$14,0,10*ROW('Hygiene Data'!D102))="","",OFFSET('Hygiene Data'!$D$14,0,10*ROW('Hygiene Data'!D102)))</f>
        <v/>
      </c>
      <c r="DU108" s="33" t="str">
        <f ca="true">+IF(OFFSET('Hygiene Data'!$E$12,0,10*ROW('Hygiene Data'!E102))="","",OFFSET('Hygiene Data'!$E$12,0,10*ROW('Hygiene Data'!E102)))</f>
        <v/>
      </c>
      <c r="DV108" s="33" t="str">
        <f ca="true">+IF(OFFSET('Hygiene Data'!$E$13,0,10*ROW('Hygiene Data'!E102))="","",OFFSET('Hygiene Data'!$E$13,0,10*ROW('Hygiene Data'!E102)))</f>
        <v/>
      </c>
      <c r="DW108" s="33" t="str">
        <f ca="true">+IF(OFFSET('Hygiene Data'!$E$14,0,10*ROW('Hygiene Data'!E102))="","",OFFSET('Hygiene Data'!$E$14,0,10*ROW('Hygiene Data'!E102)))</f>
        <v/>
      </c>
      <c r="DX108" s="33" t="str">
        <f ca="true">+IF(OFFSET('Hygiene Data'!$F$12,0,10*ROW('Hygiene Data'!F102))="","",OFFSET('Hygiene Data'!$F$12,0,10*ROW('Hygiene Data'!F102)))</f>
        <v/>
      </c>
      <c r="DY108" s="33" t="str">
        <f ca="true">+IF(OFFSET('Hygiene Data'!$F$13,0,10*ROW('Hygiene Data'!F102))="","",OFFSET('Hygiene Data'!$F$13,0,10*ROW('Hygiene Data'!F102)))</f>
        <v/>
      </c>
      <c r="DZ108" s="33" t="str">
        <f ca="true">+IF(OFFSET('Hygiene Data'!$F$14,0,10*ROW('Hygiene Data'!F102))="","",OFFSET('Hygiene Data'!$F$14,0,10*ROW('Hygiene Data'!F102)))</f>
        <v/>
      </c>
      <c r="EA108" s="33" t="str">
        <f ca="true">+IF(OFFSET('Hygiene Data'!$G$12,0,10*ROW('Hygiene Data'!G102))="","",OFFSET('Hygiene Data'!$G$12,0,10*ROW('Hygiene Data'!G102)))</f>
        <v/>
      </c>
      <c r="EB108" s="33" t="str">
        <f ca="true">+IF(OFFSET('Hygiene Data'!$G$13,0,10*ROW('Hygiene Data'!G102))="","",OFFSET('Hygiene Data'!$G$13,0,10*ROW('Hygiene Data'!G102)))</f>
        <v/>
      </c>
      <c r="EC108" s="33" t="str">
        <f ca="true">+IF(OFFSET('Hygiene Data'!$G$14,0,10*ROW('Hygiene Data'!G102))="","",OFFSET('Hygiene Data'!$G$14,0,10*ROW('Hygiene Data'!G102)))</f>
        <v/>
      </c>
      <c r="ED108" s="33" t="str">
        <f ca="true">+IF(OFFSET('Hygiene Data'!$H$12,0,10*ROW('Hygiene Data'!H102))="","",OFFSET('Hygiene Data'!$H$12,0,10*ROW('Hygiene Data'!H102)))</f>
        <v/>
      </c>
      <c r="EE108" s="33" t="str">
        <f ca="true">+IF(OFFSET('Hygiene Data'!$H$13,0,10*ROW('Hygiene Data'!H102))="","",OFFSET('Hygiene Data'!$H$13,0,10*ROW('Hygiene Data'!H102)))</f>
        <v/>
      </c>
      <c r="EF108" s="33" t="str">
        <f ca="true">+IF(OFFSET('Hygiene Data'!$H$14,0,10*ROW('Hygiene Data'!H102))="","",OFFSET('Hygiene Data'!$H$14,0,10*ROW('Hygiene Data'!H102)))</f>
        <v/>
      </c>
    </row>
    <row r="109" x14ac:dyDescent="0.2">
      <c r="A109" s="56" t="str">
        <f ca="true">+IF(OFFSET('Water Data'!$B$1,0,10*ROW('Water Data'!B106))="","",OFFSET('Water Data'!$B$1,0,10*ROW('Water Data'!B106)))</f>
        <v/>
      </c>
      <c r="B109" s="56" t="str">
        <f ca="true">+IF(OFFSET('Water Data'!$A$3,0,10*ROW('Water Data'!A106))="","",OFFSET('Water Data'!$A$3,0,10*ROW('Water Data'!A106)))</f>
        <v/>
      </c>
      <c r="C109" s="56" t="str">
        <f ca="true">+IF(OFFSET('Water Data'!$C$3,0,10*ROW('Water Data'!C106))="","",OFFSET('Water Data'!$C$3,0,10*ROW('Water Data'!C106)))</f>
        <v/>
      </c>
      <c r="D109" s="244"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4"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4"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4"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4"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4"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4"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4"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4"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4"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4"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4"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4"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4"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4"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4"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4"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4"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5"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5"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5"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5"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5"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5"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5"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5"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5"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5"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5"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5"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5"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5"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5"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5"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5"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5"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5"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5"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5"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5"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5"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5"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5"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5"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5"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5"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5"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5"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6"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6"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6"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6"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6"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6"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6"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6"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6"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6"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6"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6"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6"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6"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6"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6"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6"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6"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3" t="str">
        <f ca="true">+IF(OFFSET('Water Data'!$C$28,0,10*ROW('Water Data'!C103))="","",OFFSET('Water Data'!$C$28,0,10*ROW('Water Data'!C103)))</f>
        <v/>
      </c>
      <c r="BT109" s="33" t="str">
        <f ca="true">+IF(OFFSET('Water Data'!$C$29,0,10*ROW('Water Data'!C103))="","",OFFSET('Water Data'!$C$29,0,10*ROW('Water Data'!C103)))</f>
        <v/>
      </c>
      <c r="BU109" s="33" t="str">
        <f ca="true">+IF(OFFSET('Water Data'!$C$30,0,10*ROW('Water Data'!C103))="","",OFFSET('Water Data'!$C$30,0,10*ROW('Water Data'!C103)))</f>
        <v/>
      </c>
      <c r="BV109" s="33" t="str">
        <f ca="true">+IF(OFFSET('Water Data'!$D$28,0,10*ROW('Water Data'!D103))="","",OFFSET('Water Data'!$D$28,0,10*ROW('Water Data'!D103)))</f>
        <v/>
      </c>
      <c r="BW109" s="33" t="str">
        <f ca="true">+IF(OFFSET('Water Data'!$D$29,0,10*ROW('Water Data'!D103))="","",OFFSET('Water Data'!$D$29,0,10*ROW('Water Data'!D103)))</f>
        <v/>
      </c>
      <c r="BX109" s="33" t="str">
        <f ca="true">+IF(OFFSET('Water Data'!$D$30,0,10*ROW('Water Data'!D103))="","",OFFSET('Water Data'!$D$30,0,10*ROW('Water Data'!D103)))</f>
        <v/>
      </c>
      <c r="BY109" s="33" t="str">
        <f ca="true">+IF(OFFSET('Water Data'!$E$28,0,10*ROW('Water Data'!E103))="","",OFFSET('Water Data'!$E$28,0,10*ROW('Water Data'!E103)))</f>
        <v/>
      </c>
      <c r="BZ109" s="33" t="str">
        <f ca="true">+IF(OFFSET('Water Data'!$E$29,0,10*ROW('Water Data'!E103))="","",OFFSET('Water Data'!$E$29,0,10*ROW('Water Data'!E103)))</f>
        <v/>
      </c>
      <c r="CA109" s="33" t="str">
        <f ca="true">+IF(OFFSET('Water Data'!$E$30,0,10*ROW('Water Data'!E103))="","",OFFSET('Water Data'!$E$30,0,10*ROW('Water Data'!E103)))</f>
        <v/>
      </c>
      <c r="CB109" s="33" t="str">
        <f ca="true">+IF(OFFSET('Water Data'!$F$28,0,10*ROW('Water Data'!F103))="","",OFFSET('Water Data'!$F$28,0,10*ROW('Water Data'!F103)))</f>
        <v/>
      </c>
      <c r="CC109" s="33" t="str">
        <f ca="true">+IF(OFFSET('Water Data'!$F$29,0,10*ROW('Water Data'!F103))="","",OFFSET('Water Data'!$F$29,0,10*ROW('Water Data'!F103)))</f>
        <v/>
      </c>
      <c r="CD109" s="33" t="str">
        <f ca="true">+IF(OFFSET('Water Data'!$F$30,0,10*ROW('Water Data'!F103))="","",OFFSET('Water Data'!$F$30,0,10*ROW('Water Data'!F103)))</f>
        <v/>
      </c>
      <c r="CE109" s="33" t="str">
        <f ca="true">+IF(OFFSET('Water Data'!$G$28,0,10*ROW('Water Data'!G103))="","",OFFSET('Water Data'!$G$28,0,10*ROW('Water Data'!G103)))</f>
        <v/>
      </c>
      <c r="CF109" s="33" t="str">
        <f ca="true">+IF(OFFSET('Water Data'!$G$29,0,10*ROW('Water Data'!G103))="","",OFFSET('Water Data'!$G$29,0,10*ROW('Water Data'!G103)))</f>
        <v/>
      </c>
      <c r="CG109" s="33" t="str">
        <f ca="true">+IF(OFFSET('Water Data'!$G$30,0,10*ROW('Water Data'!G103))="","",OFFSET('Water Data'!$G$30,0,10*ROW('Water Data'!G103)))</f>
        <v/>
      </c>
      <c r="CH109" s="33" t="str">
        <f ca="true">+IF(OFFSET('Water Data'!$H$28,0,10*ROW('Water Data'!H103))="","",OFFSET('Water Data'!$H$28,0,10*ROW('Water Data'!H103)))</f>
        <v/>
      </c>
      <c r="CI109" s="33" t="str">
        <f ca="true">+IF(OFFSET('Water Data'!$H$29,0,10*ROW('Water Data'!H103))="","",OFFSET('Water Data'!$H$29,0,10*ROW('Water Data'!H103)))</f>
        <v/>
      </c>
      <c r="CJ109" s="33" t="str">
        <f ca="true">+IF(OFFSET('Water Data'!$H$30,0,10*ROW('Water Data'!H103))="","",OFFSET('Water Data'!$H$30,0,10*ROW('Water Data'!H103)))</f>
        <v/>
      </c>
      <c r="CK109" s="33" t="str">
        <f ca="true">+IF(OFFSET('Sanitation Data'!$C$29,0,10*ROW('Sanitation Data'!C103))="","",OFFSET('Sanitation Data'!$C$29,0,10*ROW('Sanitation Data'!C103)))</f>
        <v/>
      </c>
      <c r="CL109" s="33" t="str">
        <f ca="true">+IF(OFFSET('Sanitation Data'!$C$30,0,10*ROW('Sanitation Data'!C103))="","",OFFSET('Sanitation Data'!$C$30,0,10*ROW('Sanitation Data'!C103)))</f>
        <v/>
      </c>
      <c r="CM109" s="33" t="str">
        <f ca="true">+IF(OFFSET('Sanitation Data'!$C$31,0,10*ROW('Sanitation Data'!C103))="","",OFFSET('Sanitation Data'!$C$31,0,10*ROW('Sanitation Data'!C103)))</f>
        <v/>
      </c>
      <c r="CN109" s="33" t="str">
        <f ca="true">+IF(OFFSET('Sanitation Data'!$C$32,0,10*ROW('Sanitation Data'!C103))="","",OFFSET('Sanitation Data'!$C$32,0,10*ROW('Sanitation Data'!C103)))</f>
        <v/>
      </c>
      <c r="CO109" s="33" t="str">
        <f ca="true">+IF(OFFSET('Sanitation Data'!$C$33,0,10*ROW('Sanitation Data'!C103))="","",OFFSET('Sanitation Data'!$C$33,0,10*ROW('Sanitation Data'!C103)))</f>
        <v/>
      </c>
      <c r="CP109" s="33" t="str">
        <f ca="true">+IF(OFFSET('Sanitation Data'!$D$29,0,10*ROW('Sanitation Data'!D103))="","",OFFSET('Sanitation Data'!$D$29,0,10*ROW('Sanitation Data'!D103)))</f>
        <v/>
      </c>
      <c r="CQ109" s="33" t="str">
        <f ca="true">+IF(OFFSET('Sanitation Data'!$D$30,0,10*ROW('Sanitation Data'!D103))="","",OFFSET('Sanitation Data'!$D$30,0,10*ROW('Sanitation Data'!D103)))</f>
        <v/>
      </c>
      <c r="CR109" s="33" t="str">
        <f ca="true">+IF(OFFSET('Sanitation Data'!$D$31,0,10*ROW('Sanitation Data'!D103))="","",OFFSET('Sanitation Data'!$D$31,0,10*ROW('Sanitation Data'!D103)))</f>
        <v/>
      </c>
      <c r="CS109" s="33" t="str">
        <f ca="true">+IF(OFFSET('Sanitation Data'!$D$32,0,10*ROW('Sanitation Data'!D103))="","",OFFSET('Sanitation Data'!$D$32,0,10*ROW('Sanitation Data'!D103)))</f>
        <v/>
      </c>
      <c r="CT109" s="33" t="str">
        <f ca="true">+IF(OFFSET('Sanitation Data'!$D$33,0,10*ROW('Sanitation Data'!D103))="","",OFFSET('Sanitation Data'!$D$33,0,10*ROW('Sanitation Data'!D103)))</f>
        <v/>
      </c>
      <c r="CU109" s="33" t="str">
        <f ca="true">+IF(OFFSET('Sanitation Data'!$E$29,0,10*ROW('Sanitation Data'!E103))="","",OFFSET('Sanitation Data'!$E$29,0,10*ROW('Sanitation Data'!E103)))</f>
        <v/>
      </c>
      <c r="CV109" s="33" t="str">
        <f ca="true">+IF(OFFSET('Sanitation Data'!$E$30,0,10*ROW('Sanitation Data'!E103))="","",OFFSET('Sanitation Data'!$E$30,0,10*ROW('Sanitation Data'!E103)))</f>
        <v/>
      </c>
      <c r="CW109" s="33" t="str">
        <f ca="true">+IF(OFFSET('Sanitation Data'!$E$31,0,10*ROW('Sanitation Data'!E103))="","",OFFSET('Sanitation Data'!$E$31,0,10*ROW('Sanitation Data'!E103)))</f>
        <v/>
      </c>
      <c r="CX109" s="33" t="str">
        <f ca="true">+IF(OFFSET('Sanitation Data'!$E$32,0,10*ROW('Sanitation Data'!E103))="","",OFFSET('Sanitation Data'!$E$32,0,10*ROW('Sanitation Data'!E103)))</f>
        <v/>
      </c>
      <c r="CY109" s="33" t="str">
        <f ca="true">+IF(OFFSET('Sanitation Data'!$E$33,0,10*ROW('Sanitation Data'!E103))="","",OFFSET('Sanitation Data'!$E$33,0,10*ROW('Sanitation Data'!E103)))</f>
        <v/>
      </c>
      <c r="CZ109" s="33" t="str">
        <f ca="true">+IF(OFFSET('Sanitation Data'!$F$29,0,10*ROW('Sanitation Data'!F103))="","",OFFSET('Sanitation Data'!$F$29,0,10*ROW('Sanitation Data'!F103)))</f>
        <v/>
      </c>
      <c r="DA109" s="33" t="str">
        <f ca="true">+IF(OFFSET('Sanitation Data'!$F$30,0,10*ROW('Sanitation Data'!F103))="","",OFFSET('Sanitation Data'!$F$30,0,10*ROW('Sanitation Data'!F103)))</f>
        <v/>
      </c>
      <c r="DB109" s="33" t="str">
        <f ca="true">+IF(OFFSET('Sanitation Data'!$F$31,0,10*ROW('Sanitation Data'!F103))="","",OFFSET('Sanitation Data'!$F$31,0,10*ROW('Sanitation Data'!F103)))</f>
        <v/>
      </c>
      <c r="DC109" s="33" t="str">
        <f ca="true">+IF(OFFSET('Sanitation Data'!$F$32,0,10*ROW('Sanitation Data'!F103))="","",OFFSET('Sanitation Data'!$F$32,0,10*ROW('Sanitation Data'!F103)))</f>
        <v/>
      </c>
      <c r="DD109" s="33" t="str">
        <f ca="true">+IF(OFFSET('Sanitation Data'!$F$33,0,10*ROW('Sanitation Data'!F103))="","",OFFSET('Sanitation Data'!$F$33,0,10*ROW('Sanitation Data'!F103)))</f>
        <v/>
      </c>
      <c r="DE109" s="33" t="str">
        <f ca="true">+IF(OFFSET('Sanitation Data'!$G$29,0,10*ROW('Sanitation Data'!G103))="","",OFFSET('Sanitation Data'!$G$29,0,10*ROW('Sanitation Data'!G103)))</f>
        <v/>
      </c>
      <c r="DF109" s="33" t="str">
        <f ca="true">+IF(OFFSET('Sanitation Data'!$G$30,0,10*ROW('Sanitation Data'!G103))="","",OFFSET('Sanitation Data'!$G$30,0,10*ROW('Sanitation Data'!G103)))</f>
        <v/>
      </c>
      <c r="DG109" s="33" t="str">
        <f ca="true">+IF(OFFSET('Sanitation Data'!$G$31,0,10*ROW('Sanitation Data'!G103))="","",OFFSET('Sanitation Data'!$G$31,0,10*ROW('Sanitation Data'!G103)))</f>
        <v/>
      </c>
      <c r="DH109" s="33" t="str">
        <f ca="true">+IF(OFFSET('Sanitation Data'!$G$32,0,10*ROW('Sanitation Data'!G103))="","",OFFSET('Sanitation Data'!$G$32,0,10*ROW('Sanitation Data'!G103)))</f>
        <v/>
      </c>
      <c r="DI109" s="33" t="str">
        <f ca="true">+IF(OFFSET('Sanitation Data'!$G$33,0,10*ROW('Sanitation Data'!G103))="","",OFFSET('Sanitation Data'!$G$33,0,10*ROW('Sanitation Data'!G103)))</f>
        <v/>
      </c>
      <c r="DJ109" s="33" t="str">
        <f ca="true">+IF(OFFSET('Sanitation Data'!$H$29,0,10*ROW('Sanitation Data'!H103))="","",OFFSET('Sanitation Data'!$H$29,0,10*ROW('Sanitation Data'!H103)))</f>
        <v/>
      </c>
      <c r="DK109" s="33" t="str">
        <f ca="true">+IF(OFFSET('Sanitation Data'!$H$30,0,10*ROW('Sanitation Data'!H103))="","",OFFSET('Sanitation Data'!$H$30,0,10*ROW('Sanitation Data'!H103)))</f>
        <v/>
      </c>
      <c r="DL109" s="33" t="str">
        <f ca="true">+IF(OFFSET('Sanitation Data'!$H$31,0,10*ROW('Sanitation Data'!H103))="","",OFFSET('Sanitation Data'!$H$31,0,10*ROW('Sanitation Data'!H103)))</f>
        <v/>
      </c>
      <c r="DM109" s="33" t="str">
        <f ca="true">+IF(OFFSET('Sanitation Data'!$H$32,0,10*ROW('Sanitation Data'!H103))="","",OFFSET('Sanitation Data'!$H$32,0,10*ROW('Sanitation Data'!H103)))</f>
        <v/>
      </c>
      <c r="DN109" s="33" t="str">
        <f ca="true">+IF(OFFSET('Sanitation Data'!$H$33,0,10*ROW('Sanitation Data'!H103))="","",OFFSET('Sanitation Data'!$H$33,0,10*ROW('Sanitation Data'!H103)))</f>
        <v/>
      </c>
      <c r="DO109" s="33" t="str">
        <f ca="true">+IF(OFFSET('Hygiene Data'!$C$12,0,10*ROW('Hygiene Data'!C103))="","",OFFSET('Hygiene Data'!$C$12,0,10*ROW('Hygiene Data'!C103)))</f>
        <v/>
      </c>
      <c r="DP109" s="33" t="str">
        <f ca="true">+IF(OFFSET('Hygiene Data'!$C$13,0,10*ROW('Hygiene Data'!C103))="","",OFFSET('Hygiene Data'!$C$13,0,10*ROW('Hygiene Data'!C103)))</f>
        <v/>
      </c>
      <c r="DQ109" s="33" t="str">
        <f ca="true">+IF(OFFSET('Hygiene Data'!$C$14,0,10*ROW('Hygiene Data'!C103))="","",OFFSET('Hygiene Data'!$C$14,0,10*ROW('Hygiene Data'!C103)))</f>
        <v/>
      </c>
      <c r="DR109" s="33" t="str">
        <f ca="true">+IF(OFFSET('Hygiene Data'!$D$12,0,10*ROW('Hygiene Data'!D103))="","",OFFSET('Hygiene Data'!$D$12,0,10*ROW('Hygiene Data'!D103)))</f>
        <v/>
      </c>
      <c r="DS109" s="33" t="str">
        <f ca="true">+IF(OFFSET('Hygiene Data'!$D$13,0,10*ROW('Hygiene Data'!D103))="","",OFFSET('Hygiene Data'!$D$13,0,10*ROW('Hygiene Data'!D103)))</f>
        <v/>
      </c>
      <c r="DT109" s="33" t="str">
        <f ca="true">+IF(OFFSET('Hygiene Data'!$D$14,0,10*ROW('Hygiene Data'!D103))="","",OFFSET('Hygiene Data'!$D$14,0,10*ROW('Hygiene Data'!D103)))</f>
        <v/>
      </c>
      <c r="DU109" s="33" t="str">
        <f ca="true">+IF(OFFSET('Hygiene Data'!$E$12,0,10*ROW('Hygiene Data'!E103))="","",OFFSET('Hygiene Data'!$E$12,0,10*ROW('Hygiene Data'!E103)))</f>
        <v/>
      </c>
      <c r="DV109" s="33" t="str">
        <f ca="true">+IF(OFFSET('Hygiene Data'!$E$13,0,10*ROW('Hygiene Data'!E103))="","",OFFSET('Hygiene Data'!$E$13,0,10*ROW('Hygiene Data'!E103)))</f>
        <v/>
      </c>
      <c r="DW109" s="33" t="str">
        <f ca="true">+IF(OFFSET('Hygiene Data'!$E$14,0,10*ROW('Hygiene Data'!E103))="","",OFFSET('Hygiene Data'!$E$14,0,10*ROW('Hygiene Data'!E103)))</f>
        <v/>
      </c>
      <c r="DX109" s="33" t="str">
        <f ca="true">+IF(OFFSET('Hygiene Data'!$F$12,0,10*ROW('Hygiene Data'!F103))="","",OFFSET('Hygiene Data'!$F$12,0,10*ROW('Hygiene Data'!F103)))</f>
        <v/>
      </c>
      <c r="DY109" s="33" t="str">
        <f ca="true">+IF(OFFSET('Hygiene Data'!$F$13,0,10*ROW('Hygiene Data'!F103))="","",OFFSET('Hygiene Data'!$F$13,0,10*ROW('Hygiene Data'!F103)))</f>
        <v/>
      </c>
      <c r="DZ109" s="33" t="str">
        <f ca="true">+IF(OFFSET('Hygiene Data'!$F$14,0,10*ROW('Hygiene Data'!F103))="","",OFFSET('Hygiene Data'!$F$14,0,10*ROW('Hygiene Data'!F103)))</f>
        <v/>
      </c>
      <c r="EA109" s="33" t="str">
        <f ca="true">+IF(OFFSET('Hygiene Data'!$G$12,0,10*ROW('Hygiene Data'!G103))="","",OFFSET('Hygiene Data'!$G$12,0,10*ROW('Hygiene Data'!G103)))</f>
        <v/>
      </c>
      <c r="EB109" s="33" t="str">
        <f ca="true">+IF(OFFSET('Hygiene Data'!$G$13,0,10*ROW('Hygiene Data'!G103))="","",OFFSET('Hygiene Data'!$G$13,0,10*ROW('Hygiene Data'!G103)))</f>
        <v/>
      </c>
      <c r="EC109" s="33" t="str">
        <f ca="true">+IF(OFFSET('Hygiene Data'!$G$14,0,10*ROW('Hygiene Data'!G103))="","",OFFSET('Hygiene Data'!$G$14,0,10*ROW('Hygiene Data'!G103)))</f>
        <v/>
      </c>
      <c r="ED109" s="33" t="str">
        <f ca="true">+IF(OFFSET('Hygiene Data'!$H$12,0,10*ROW('Hygiene Data'!H103))="","",OFFSET('Hygiene Data'!$H$12,0,10*ROW('Hygiene Data'!H103)))</f>
        <v/>
      </c>
      <c r="EE109" s="33" t="str">
        <f ca="true">+IF(OFFSET('Hygiene Data'!$H$13,0,10*ROW('Hygiene Data'!H103))="","",OFFSET('Hygiene Data'!$H$13,0,10*ROW('Hygiene Data'!H103)))</f>
        <v/>
      </c>
      <c r="EF109" s="33" t="str">
        <f ca="true">+IF(OFFSET('Hygiene Data'!$H$14,0,10*ROW('Hygiene Data'!H103))="","",OFFSET('Hygiene Data'!$H$14,0,10*ROW('Hygiene Data'!H103)))</f>
        <v/>
      </c>
    </row>
    <row r="110" x14ac:dyDescent="0.2">
      <c r="A110" s="56" t="str">
        <f ca="true">+IF(OFFSET('Water Data'!$B$1,0,10*ROW('Water Data'!B107))="","",OFFSET('Water Data'!$B$1,0,10*ROW('Water Data'!B107)))</f>
        <v/>
      </c>
      <c r="B110" s="56" t="str">
        <f ca="true">+IF(OFFSET('Water Data'!$A$3,0,10*ROW('Water Data'!A107))="","",OFFSET('Water Data'!$A$3,0,10*ROW('Water Data'!A107)))</f>
        <v/>
      </c>
      <c r="C110" s="56" t="str">
        <f ca="true">+IF(OFFSET('Water Data'!$C$3,0,10*ROW('Water Data'!C107))="","",OFFSET('Water Data'!$C$3,0,10*ROW('Water Data'!C107)))</f>
        <v/>
      </c>
      <c r="D110" s="244"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4"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4"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4"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4"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4"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4"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4"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4"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4"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4"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4"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4"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4"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4"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4"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4"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4"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5"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5"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5"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5"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5"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5"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5"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5"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5"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5"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5"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5"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5"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5"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5"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5"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5"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5"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5"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5"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5"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5"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5"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5"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5"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5"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5"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5"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5"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5"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6"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6"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6"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6"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6"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6"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6"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6"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6"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6"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6"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6"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6"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6"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6"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6"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6"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6"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3" t="str">
        <f ca="true">+IF(OFFSET('Water Data'!$C$28,0,10*ROW('Water Data'!C104))="","",OFFSET('Water Data'!$C$28,0,10*ROW('Water Data'!C104)))</f>
        <v/>
      </c>
      <c r="BT110" s="33" t="str">
        <f ca="true">+IF(OFFSET('Water Data'!$C$29,0,10*ROW('Water Data'!C104))="","",OFFSET('Water Data'!$C$29,0,10*ROW('Water Data'!C104)))</f>
        <v/>
      </c>
      <c r="BU110" s="33" t="str">
        <f ca="true">+IF(OFFSET('Water Data'!$C$30,0,10*ROW('Water Data'!C104))="","",OFFSET('Water Data'!$C$30,0,10*ROW('Water Data'!C104)))</f>
        <v/>
      </c>
      <c r="BV110" s="33" t="str">
        <f ca="true">+IF(OFFSET('Water Data'!$D$28,0,10*ROW('Water Data'!D104))="","",OFFSET('Water Data'!$D$28,0,10*ROW('Water Data'!D104)))</f>
        <v/>
      </c>
      <c r="BW110" s="33" t="str">
        <f ca="true">+IF(OFFSET('Water Data'!$D$29,0,10*ROW('Water Data'!D104))="","",OFFSET('Water Data'!$D$29,0,10*ROW('Water Data'!D104)))</f>
        <v/>
      </c>
      <c r="BX110" s="33" t="str">
        <f ca="true">+IF(OFFSET('Water Data'!$D$30,0,10*ROW('Water Data'!D104))="","",OFFSET('Water Data'!$D$30,0,10*ROW('Water Data'!D104)))</f>
        <v/>
      </c>
      <c r="BY110" s="33" t="str">
        <f ca="true">+IF(OFFSET('Water Data'!$E$28,0,10*ROW('Water Data'!E104))="","",OFFSET('Water Data'!$E$28,0,10*ROW('Water Data'!E104)))</f>
        <v/>
      </c>
      <c r="BZ110" s="33" t="str">
        <f ca="true">+IF(OFFSET('Water Data'!$E$29,0,10*ROW('Water Data'!E104))="","",OFFSET('Water Data'!$E$29,0,10*ROW('Water Data'!E104)))</f>
        <v/>
      </c>
      <c r="CA110" s="33" t="str">
        <f ca="true">+IF(OFFSET('Water Data'!$E$30,0,10*ROW('Water Data'!E104))="","",OFFSET('Water Data'!$E$30,0,10*ROW('Water Data'!E104)))</f>
        <v/>
      </c>
      <c r="CB110" s="33" t="str">
        <f ca="true">+IF(OFFSET('Water Data'!$F$28,0,10*ROW('Water Data'!F104))="","",OFFSET('Water Data'!$F$28,0,10*ROW('Water Data'!F104)))</f>
        <v/>
      </c>
      <c r="CC110" s="33" t="str">
        <f ca="true">+IF(OFFSET('Water Data'!$F$29,0,10*ROW('Water Data'!F104))="","",OFFSET('Water Data'!$F$29,0,10*ROW('Water Data'!F104)))</f>
        <v/>
      </c>
      <c r="CD110" s="33" t="str">
        <f ca="true">+IF(OFFSET('Water Data'!$F$30,0,10*ROW('Water Data'!F104))="","",OFFSET('Water Data'!$F$30,0,10*ROW('Water Data'!F104)))</f>
        <v/>
      </c>
      <c r="CE110" s="33" t="str">
        <f ca="true">+IF(OFFSET('Water Data'!$G$28,0,10*ROW('Water Data'!G104))="","",OFFSET('Water Data'!$G$28,0,10*ROW('Water Data'!G104)))</f>
        <v/>
      </c>
      <c r="CF110" s="33" t="str">
        <f ca="true">+IF(OFFSET('Water Data'!$G$29,0,10*ROW('Water Data'!G104))="","",OFFSET('Water Data'!$G$29,0,10*ROW('Water Data'!G104)))</f>
        <v/>
      </c>
      <c r="CG110" s="33" t="str">
        <f ca="true">+IF(OFFSET('Water Data'!$G$30,0,10*ROW('Water Data'!G104))="","",OFFSET('Water Data'!$G$30,0,10*ROW('Water Data'!G104)))</f>
        <v/>
      </c>
      <c r="CH110" s="33" t="str">
        <f ca="true">+IF(OFFSET('Water Data'!$H$28,0,10*ROW('Water Data'!H104))="","",OFFSET('Water Data'!$H$28,0,10*ROW('Water Data'!H104)))</f>
        <v/>
      </c>
      <c r="CI110" s="33" t="str">
        <f ca="true">+IF(OFFSET('Water Data'!$H$29,0,10*ROW('Water Data'!H104))="","",OFFSET('Water Data'!$H$29,0,10*ROW('Water Data'!H104)))</f>
        <v/>
      </c>
      <c r="CJ110" s="33" t="str">
        <f ca="true">+IF(OFFSET('Water Data'!$H$30,0,10*ROW('Water Data'!H104))="","",OFFSET('Water Data'!$H$30,0,10*ROW('Water Data'!H104)))</f>
        <v/>
      </c>
      <c r="CK110" s="33" t="str">
        <f ca="true">+IF(OFFSET('Sanitation Data'!$C$29,0,10*ROW('Sanitation Data'!C104))="","",OFFSET('Sanitation Data'!$C$29,0,10*ROW('Sanitation Data'!C104)))</f>
        <v/>
      </c>
      <c r="CL110" s="33" t="str">
        <f ca="true">+IF(OFFSET('Sanitation Data'!$C$30,0,10*ROW('Sanitation Data'!C104))="","",OFFSET('Sanitation Data'!$C$30,0,10*ROW('Sanitation Data'!C104)))</f>
        <v/>
      </c>
      <c r="CM110" s="33" t="str">
        <f ca="true">+IF(OFFSET('Sanitation Data'!$C$31,0,10*ROW('Sanitation Data'!C104))="","",OFFSET('Sanitation Data'!$C$31,0,10*ROW('Sanitation Data'!C104)))</f>
        <v/>
      </c>
      <c r="CN110" s="33" t="str">
        <f ca="true">+IF(OFFSET('Sanitation Data'!$C$32,0,10*ROW('Sanitation Data'!C104))="","",OFFSET('Sanitation Data'!$C$32,0,10*ROW('Sanitation Data'!C104)))</f>
        <v/>
      </c>
      <c r="CO110" s="33" t="str">
        <f ca="true">+IF(OFFSET('Sanitation Data'!$C$33,0,10*ROW('Sanitation Data'!C104))="","",OFFSET('Sanitation Data'!$C$33,0,10*ROW('Sanitation Data'!C104)))</f>
        <v/>
      </c>
      <c r="CP110" s="33" t="str">
        <f ca="true">+IF(OFFSET('Sanitation Data'!$D$29,0,10*ROW('Sanitation Data'!D104))="","",OFFSET('Sanitation Data'!$D$29,0,10*ROW('Sanitation Data'!D104)))</f>
        <v/>
      </c>
      <c r="CQ110" s="33" t="str">
        <f ca="true">+IF(OFFSET('Sanitation Data'!$D$30,0,10*ROW('Sanitation Data'!D104))="","",OFFSET('Sanitation Data'!$D$30,0,10*ROW('Sanitation Data'!D104)))</f>
        <v/>
      </c>
      <c r="CR110" s="33" t="str">
        <f ca="true">+IF(OFFSET('Sanitation Data'!$D$31,0,10*ROW('Sanitation Data'!D104))="","",OFFSET('Sanitation Data'!$D$31,0,10*ROW('Sanitation Data'!D104)))</f>
        <v/>
      </c>
      <c r="CS110" s="33" t="str">
        <f ca="true">+IF(OFFSET('Sanitation Data'!$D$32,0,10*ROW('Sanitation Data'!D104))="","",OFFSET('Sanitation Data'!$D$32,0,10*ROW('Sanitation Data'!D104)))</f>
        <v/>
      </c>
      <c r="CT110" s="33" t="str">
        <f ca="true">+IF(OFFSET('Sanitation Data'!$D$33,0,10*ROW('Sanitation Data'!D104))="","",OFFSET('Sanitation Data'!$D$33,0,10*ROW('Sanitation Data'!D104)))</f>
        <v/>
      </c>
      <c r="CU110" s="33" t="str">
        <f ca="true">+IF(OFFSET('Sanitation Data'!$E$29,0,10*ROW('Sanitation Data'!E104))="","",OFFSET('Sanitation Data'!$E$29,0,10*ROW('Sanitation Data'!E104)))</f>
        <v/>
      </c>
      <c r="CV110" s="33" t="str">
        <f ca="true">+IF(OFFSET('Sanitation Data'!$E$30,0,10*ROW('Sanitation Data'!E104))="","",OFFSET('Sanitation Data'!$E$30,0,10*ROW('Sanitation Data'!E104)))</f>
        <v/>
      </c>
      <c r="CW110" s="33" t="str">
        <f ca="true">+IF(OFFSET('Sanitation Data'!$E$31,0,10*ROW('Sanitation Data'!E104))="","",OFFSET('Sanitation Data'!$E$31,0,10*ROW('Sanitation Data'!E104)))</f>
        <v/>
      </c>
      <c r="CX110" s="33" t="str">
        <f ca="true">+IF(OFFSET('Sanitation Data'!$E$32,0,10*ROW('Sanitation Data'!E104))="","",OFFSET('Sanitation Data'!$E$32,0,10*ROW('Sanitation Data'!E104)))</f>
        <v/>
      </c>
      <c r="CY110" s="33" t="str">
        <f ca="true">+IF(OFFSET('Sanitation Data'!$E$33,0,10*ROW('Sanitation Data'!E104))="","",OFFSET('Sanitation Data'!$E$33,0,10*ROW('Sanitation Data'!E104)))</f>
        <v/>
      </c>
      <c r="CZ110" s="33" t="str">
        <f ca="true">+IF(OFFSET('Sanitation Data'!$F$29,0,10*ROW('Sanitation Data'!F104))="","",OFFSET('Sanitation Data'!$F$29,0,10*ROW('Sanitation Data'!F104)))</f>
        <v/>
      </c>
      <c r="DA110" s="33" t="str">
        <f ca="true">+IF(OFFSET('Sanitation Data'!$F$30,0,10*ROW('Sanitation Data'!F104))="","",OFFSET('Sanitation Data'!$F$30,0,10*ROW('Sanitation Data'!F104)))</f>
        <v/>
      </c>
      <c r="DB110" s="33" t="str">
        <f ca="true">+IF(OFFSET('Sanitation Data'!$F$31,0,10*ROW('Sanitation Data'!F104))="","",OFFSET('Sanitation Data'!$F$31,0,10*ROW('Sanitation Data'!F104)))</f>
        <v/>
      </c>
      <c r="DC110" s="33" t="str">
        <f ca="true">+IF(OFFSET('Sanitation Data'!$F$32,0,10*ROW('Sanitation Data'!F104))="","",OFFSET('Sanitation Data'!$F$32,0,10*ROW('Sanitation Data'!F104)))</f>
        <v/>
      </c>
      <c r="DD110" s="33" t="str">
        <f ca="true">+IF(OFFSET('Sanitation Data'!$F$33,0,10*ROW('Sanitation Data'!F104))="","",OFFSET('Sanitation Data'!$F$33,0,10*ROW('Sanitation Data'!F104)))</f>
        <v/>
      </c>
      <c r="DE110" s="33" t="str">
        <f ca="true">+IF(OFFSET('Sanitation Data'!$G$29,0,10*ROW('Sanitation Data'!G104))="","",OFFSET('Sanitation Data'!$G$29,0,10*ROW('Sanitation Data'!G104)))</f>
        <v/>
      </c>
      <c r="DF110" s="33" t="str">
        <f ca="true">+IF(OFFSET('Sanitation Data'!$G$30,0,10*ROW('Sanitation Data'!G104))="","",OFFSET('Sanitation Data'!$G$30,0,10*ROW('Sanitation Data'!G104)))</f>
        <v/>
      </c>
      <c r="DG110" s="33" t="str">
        <f ca="true">+IF(OFFSET('Sanitation Data'!$G$31,0,10*ROW('Sanitation Data'!G104))="","",OFFSET('Sanitation Data'!$G$31,0,10*ROW('Sanitation Data'!G104)))</f>
        <v/>
      </c>
      <c r="DH110" s="33" t="str">
        <f ca="true">+IF(OFFSET('Sanitation Data'!$G$32,0,10*ROW('Sanitation Data'!G104))="","",OFFSET('Sanitation Data'!$G$32,0,10*ROW('Sanitation Data'!G104)))</f>
        <v/>
      </c>
      <c r="DI110" s="33" t="str">
        <f ca="true">+IF(OFFSET('Sanitation Data'!$G$33,0,10*ROW('Sanitation Data'!G104))="","",OFFSET('Sanitation Data'!$G$33,0,10*ROW('Sanitation Data'!G104)))</f>
        <v/>
      </c>
      <c r="DJ110" s="33" t="str">
        <f ca="true">+IF(OFFSET('Sanitation Data'!$H$29,0,10*ROW('Sanitation Data'!H104))="","",OFFSET('Sanitation Data'!$H$29,0,10*ROW('Sanitation Data'!H104)))</f>
        <v/>
      </c>
      <c r="DK110" s="33" t="str">
        <f ca="true">+IF(OFFSET('Sanitation Data'!$H$30,0,10*ROW('Sanitation Data'!H104))="","",OFFSET('Sanitation Data'!$H$30,0,10*ROW('Sanitation Data'!H104)))</f>
        <v/>
      </c>
      <c r="DL110" s="33" t="str">
        <f ca="true">+IF(OFFSET('Sanitation Data'!$H$31,0,10*ROW('Sanitation Data'!H104))="","",OFFSET('Sanitation Data'!$H$31,0,10*ROW('Sanitation Data'!H104)))</f>
        <v/>
      </c>
      <c r="DM110" s="33" t="str">
        <f ca="true">+IF(OFFSET('Sanitation Data'!$H$32,0,10*ROW('Sanitation Data'!H104))="","",OFFSET('Sanitation Data'!$H$32,0,10*ROW('Sanitation Data'!H104)))</f>
        <v/>
      </c>
      <c r="DN110" s="33" t="str">
        <f ca="true">+IF(OFFSET('Sanitation Data'!$H$33,0,10*ROW('Sanitation Data'!H104))="","",OFFSET('Sanitation Data'!$H$33,0,10*ROW('Sanitation Data'!H104)))</f>
        <v/>
      </c>
      <c r="DO110" s="33" t="str">
        <f ca="true">+IF(OFFSET('Hygiene Data'!$C$12,0,10*ROW('Hygiene Data'!C104))="","",OFFSET('Hygiene Data'!$C$12,0,10*ROW('Hygiene Data'!C104)))</f>
        <v/>
      </c>
      <c r="DP110" s="33" t="str">
        <f ca="true">+IF(OFFSET('Hygiene Data'!$C$13,0,10*ROW('Hygiene Data'!C104))="","",OFFSET('Hygiene Data'!$C$13,0,10*ROW('Hygiene Data'!C104)))</f>
        <v/>
      </c>
      <c r="DQ110" s="33" t="str">
        <f ca="true">+IF(OFFSET('Hygiene Data'!$C$14,0,10*ROW('Hygiene Data'!C104))="","",OFFSET('Hygiene Data'!$C$14,0,10*ROW('Hygiene Data'!C104)))</f>
        <v/>
      </c>
      <c r="DR110" s="33" t="str">
        <f ca="true">+IF(OFFSET('Hygiene Data'!$D$12,0,10*ROW('Hygiene Data'!D104))="","",OFFSET('Hygiene Data'!$D$12,0,10*ROW('Hygiene Data'!D104)))</f>
        <v/>
      </c>
      <c r="DS110" s="33" t="str">
        <f ca="true">+IF(OFFSET('Hygiene Data'!$D$13,0,10*ROW('Hygiene Data'!D104))="","",OFFSET('Hygiene Data'!$D$13,0,10*ROW('Hygiene Data'!D104)))</f>
        <v/>
      </c>
      <c r="DT110" s="33" t="str">
        <f ca="true">+IF(OFFSET('Hygiene Data'!$D$14,0,10*ROW('Hygiene Data'!D104))="","",OFFSET('Hygiene Data'!$D$14,0,10*ROW('Hygiene Data'!D104)))</f>
        <v/>
      </c>
      <c r="DU110" s="33" t="str">
        <f ca="true">+IF(OFFSET('Hygiene Data'!$E$12,0,10*ROW('Hygiene Data'!E104))="","",OFFSET('Hygiene Data'!$E$12,0,10*ROW('Hygiene Data'!E104)))</f>
        <v/>
      </c>
      <c r="DV110" s="33" t="str">
        <f ca="true">+IF(OFFSET('Hygiene Data'!$E$13,0,10*ROW('Hygiene Data'!E104))="","",OFFSET('Hygiene Data'!$E$13,0,10*ROW('Hygiene Data'!E104)))</f>
        <v/>
      </c>
      <c r="DW110" s="33" t="str">
        <f ca="true">+IF(OFFSET('Hygiene Data'!$E$14,0,10*ROW('Hygiene Data'!E104))="","",OFFSET('Hygiene Data'!$E$14,0,10*ROW('Hygiene Data'!E104)))</f>
        <v/>
      </c>
      <c r="DX110" s="33" t="str">
        <f ca="true">+IF(OFFSET('Hygiene Data'!$F$12,0,10*ROW('Hygiene Data'!F104))="","",OFFSET('Hygiene Data'!$F$12,0,10*ROW('Hygiene Data'!F104)))</f>
        <v/>
      </c>
      <c r="DY110" s="33" t="str">
        <f ca="true">+IF(OFFSET('Hygiene Data'!$F$13,0,10*ROW('Hygiene Data'!F104))="","",OFFSET('Hygiene Data'!$F$13,0,10*ROW('Hygiene Data'!F104)))</f>
        <v/>
      </c>
      <c r="DZ110" s="33" t="str">
        <f ca="true">+IF(OFFSET('Hygiene Data'!$F$14,0,10*ROW('Hygiene Data'!F104))="","",OFFSET('Hygiene Data'!$F$14,0,10*ROW('Hygiene Data'!F104)))</f>
        <v/>
      </c>
      <c r="EA110" s="33" t="str">
        <f ca="true">+IF(OFFSET('Hygiene Data'!$G$12,0,10*ROW('Hygiene Data'!G104))="","",OFFSET('Hygiene Data'!$G$12,0,10*ROW('Hygiene Data'!G104)))</f>
        <v/>
      </c>
      <c r="EB110" s="33" t="str">
        <f ca="true">+IF(OFFSET('Hygiene Data'!$G$13,0,10*ROW('Hygiene Data'!G104))="","",OFFSET('Hygiene Data'!$G$13,0,10*ROW('Hygiene Data'!G104)))</f>
        <v/>
      </c>
      <c r="EC110" s="33" t="str">
        <f ca="true">+IF(OFFSET('Hygiene Data'!$G$14,0,10*ROW('Hygiene Data'!G104))="","",OFFSET('Hygiene Data'!$G$14,0,10*ROW('Hygiene Data'!G104)))</f>
        <v/>
      </c>
      <c r="ED110" s="33" t="str">
        <f ca="true">+IF(OFFSET('Hygiene Data'!$H$12,0,10*ROW('Hygiene Data'!H104))="","",OFFSET('Hygiene Data'!$H$12,0,10*ROW('Hygiene Data'!H104)))</f>
        <v/>
      </c>
      <c r="EE110" s="33" t="str">
        <f ca="true">+IF(OFFSET('Hygiene Data'!$H$13,0,10*ROW('Hygiene Data'!H104))="","",OFFSET('Hygiene Data'!$H$13,0,10*ROW('Hygiene Data'!H104)))</f>
        <v/>
      </c>
      <c r="EF110" s="33" t="str">
        <f ca="true">+IF(OFFSET('Hygiene Data'!$H$14,0,10*ROW('Hygiene Data'!H104))="","",OFFSET('Hygiene Data'!$H$14,0,10*ROW('Hygiene Data'!H104)))</f>
        <v/>
      </c>
    </row>
    <row r="111" x14ac:dyDescent="0.2">
      <c r="A111" s="56" t="str">
        <f ca="true">+IF(OFFSET('Water Data'!$B$1,0,10*ROW('Water Data'!B108))="","",OFFSET('Water Data'!$B$1,0,10*ROW('Water Data'!B108)))</f>
        <v/>
      </c>
      <c r="B111" s="56" t="str">
        <f ca="true">+IF(OFFSET('Water Data'!$A$3,0,10*ROW('Water Data'!A108))="","",OFFSET('Water Data'!$A$3,0,10*ROW('Water Data'!A108)))</f>
        <v/>
      </c>
      <c r="C111" s="56" t="str">
        <f ca="true">+IF(OFFSET('Water Data'!$C$3,0,10*ROW('Water Data'!C108))="","",OFFSET('Water Data'!$C$3,0,10*ROW('Water Data'!C108)))</f>
        <v/>
      </c>
      <c r="D111" s="244"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4"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4"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4"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4"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4"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4"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4"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4"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4"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4"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4"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4"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4"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4"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4"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4"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4"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5"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5"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5"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5"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5"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5"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5"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5"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5"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5"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5"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5"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5"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5"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5"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5"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5"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5"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5"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5"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5"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5"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5"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5"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5"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5"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5"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5"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5"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5"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6"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6"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6"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6"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6"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6"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6"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6"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6"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6"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6"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6"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6"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6"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6"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6"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6"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6"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3" t="str">
        <f ca="true">+IF(OFFSET('Water Data'!$C$28,0,10*ROW('Water Data'!C105))="","",OFFSET('Water Data'!$C$28,0,10*ROW('Water Data'!C105)))</f>
        <v/>
      </c>
      <c r="BT111" s="33" t="str">
        <f ca="true">+IF(OFFSET('Water Data'!$C$29,0,10*ROW('Water Data'!C105))="","",OFFSET('Water Data'!$C$29,0,10*ROW('Water Data'!C105)))</f>
        <v/>
      </c>
      <c r="BU111" s="33" t="str">
        <f ca="true">+IF(OFFSET('Water Data'!$C$30,0,10*ROW('Water Data'!C105))="","",OFFSET('Water Data'!$C$30,0,10*ROW('Water Data'!C105)))</f>
        <v/>
      </c>
      <c r="BV111" s="33" t="str">
        <f ca="true">+IF(OFFSET('Water Data'!$D$28,0,10*ROW('Water Data'!D105))="","",OFFSET('Water Data'!$D$28,0,10*ROW('Water Data'!D105)))</f>
        <v/>
      </c>
      <c r="BW111" s="33" t="str">
        <f ca="true">+IF(OFFSET('Water Data'!$D$29,0,10*ROW('Water Data'!D105))="","",OFFSET('Water Data'!$D$29,0,10*ROW('Water Data'!D105)))</f>
        <v/>
      </c>
      <c r="BX111" s="33" t="str">
        <f ca="true">+IF(OFFSET('Water Data'!$D$30,0,10*ROW('Water Data'!D105))="","",OFFSET('Water Data'!$D$30,0,10*ROW('Water Data'!D105)))</f>
        <v/>
      </c>
      <c r="BY111" s="33" t="str">
        <f ca="true">+IF(OFFSET('Water Data'!$E$28,0,10*ROW('Water Data'!E105))="","",OFFSET('Water Data'!$E$28,0,10*ROW('Water Data'!E105)))</f>
        <v/>
      </c>
      <c r="BZ111" s="33" t="str">
        <f ca="true">+IF(OFFSET('Water Data'!$E$29,0,10*ROW('Water Data'!E105))="","",OFFSET('Water Data'!$E$29,0,10*ROW('Water Data'!E105)))</f>
        <v/>
      </c>
      <c r="CA111" s="33" t="str">
        <f ca="true">+IF(OFFSET('Water Data'!$E$30,0,10*ROW('Water Data'!E105))="","",OFFSET('Water Data'!$E$30,0,10*ROW('Water Data'!E105)))</f>
        <v/>
      </c>
      <c r="CB111" s="33" t="str">
        <f ca="true">+IF(OFFSET('Water Data'!$F$28,0,10*ROW('Water Data'!F105))="","",OFFSET('Water Data'!$F$28,0,10*ROW('Water Data'!F105)))</f>
        <v/>
      </c>
      <c r="CC111" s="33" t="str">
        <f ca="true">+IF(OFFSET('Water Data'!$F$29,0,10*ROW('Water Data'!F105))="","",OFFSET('Water Data'!$F$29,0,10*ROW('Water Data'!F105)))</f>
        <v/>
      </c>
      <c r="CD111" s="33" t="str">
        <f ca="true">+IF(OFFSET('Water Data'!$F$30,0,10*ROW('Water Data'!F105))="","",OFFSET('Water Data'!$F$30,0,10*ROW('Water Data'!F105)))</f>
        <v/>
      </c>
      <c r="CE111" s="33" t="str">
        <f ca="true">+IF(OFFSET('Water Data'!$G$28,0,10*ROW('Water Data'!G105))="","",OFFSET('Water Data'!$G$28,0,10*ROW('Water Data'!G105)))</f>
        <v/>
      </c>
      <c r="CF111" s="33" t="str">
        <f ca="true">+IF(OFFSET('Water Data'!$G$29,0,10*ROW('Water Data'!G105))="","",OFFSET('Water Data'!$G$29,0,10*ROW('Water Data'!G105)))</f>
        <v/>
      </c>
      <c r="CG111" s="33" t="str">
        <f ca="true">+IF(OFFSET('Water Data'!$G$30,0,10*ROW('Water Data'!G105))="","",OFFSET('Water Data'!$G$30,0,10*ROW('Water Data'!G105)))</f>
        <v/>
      </c>
      <c r="CH111" s="33" t="str">
        <f ca="true">+IF(OFFSET('Water Data'!$H$28,0,10*ROW('Water Data'!H105))="","",OFFSET('Water Data'!$H$28,0,10*ROW('Water Data'!H105)))</f>
        <v/>
      </c>
      <c r="CI111" s="33" t="str">
        <f ca="true">+IF(OFFSET('Water Data'!$H$29,0,10*ROW('Water Data'!H105))="","",OFFSET('Water Data'!$H$29,0,10*ROW('Water Data'!H105)))</f>
        <v/>
      </c>
      <c r="CJ111" s="33" t="str">
        <f ca="true">+IF(OFFSET('Water Data'!$H$30,0,10*ROW('Water Data'!H105))="","",OFFSET('Water Data'!$H$30,0,10*ROW('Water Data'!H105)))</f>
        <v/>
      </c>
      <c r="CK111" s="33" t="str">
        <f ca="true">+IF(OFFSET('Sanitation Data'!$C$29,0,10*ROW('Sanitation Data'!C105))="","",OFFSET('Sanitation Data'!$C$29,0,10*ROW('Sanitation Data'!C105)))</f>
        <v/>
      </c>
      <c r="CL111" s="33" t="str">
        <f ca="true">+IF(OFFSET('Sanitation Data'!$C$30,0,10*ROW('Sanitation Data'!C105))="","",OFFSET('Sanitation Data'!$C$30,0,10*ROW('Sanitation Data'!C105)))</f>
        <v/>
      </c>
      <c r="CM111" s="33" t="str">
        <f ca="true">+IF(OFFSET('Sanitation Data'!$C$31,0,10*ROW('Sanitation Data'!C105))="","",OFFSET('Sanitation Data'!$C$31,0,10*ROW('Sanitation Data'!C105)))</f>
        <v/>
      </c>
      <c r="CN111" s="33" t="str">
        <f ca="true">+IF(OFFSET('Sanitation Data'!$C$32,0,10*ROW('Sanitation Data'!C105))="","",OFFSET('Sanitation Data'!$C$32,0,10*ROW('Sanitation Data'!C105)))</f>
        <v/>
      </c>
      <c r="CO111" s="33" t="str">
        <f ca="true">+IF(OFFSET('Sanitation Data'!$C$33,0,10*ROW('Sanitation Data'!C105))="","",OFFSET('Sanitation Data'!$C$33,0,10*ROW('Sanitation Data'!C105)))</f>
        <v/>
      </c>
      <c r="CP111" s="33" t="str">
        <f ca="true">+IF(OFFSET('Sanitation Data'!$D$29,0,10*ROW('Sanitation Data'!D105))="","",OFFSET('Sanitation Data'!$D$29,0,10*ROW('Sanitation Data'!D105)))</f>
        <v/>
      </c>
      <c r="CQ111" s="33" t="str">
        <f ca="true">+IF(OFFSET('Sanitation Data'!$D$30,0,10*ROW('Sanitation Data'!D105))="","",OFFSET('Sanitation Data'!$D$30,0,10*ROW('Sanitation Data'!D105)))</f>
        <v/>
      </c>
      <c r="CR111" s="33" t="str">
        <f ca="true">+IF(OFFSET('Sanitation Data'!$D$31,0,10*ROW('Sanitation Data'!D105))="","",OFFSET('Sanitation Data'!$D$31,0,10*ROW('Sanitation Data'!D105)))</f>
        <v/>
      </c>
      <c r="CS111" s="33" t="str">
        <f ca="true">+IF(OFFSET('Sanitation Data'!$D$32,0,10*ROW('Sanitation Data'!D105))="","",OFFSET('Sanitation Data'!$D$32,0,10*ROW('Sanitation Data'!D105)))</f>
        <v/>
      </c>
      <c r="CT111" s="33" t="str">
        <f ca="true">+IF(OFFSET('Sanitation Data'!$D$33,0,10*ROW('Sanitation Data'!D105))="","",OFFSET('Sanitation Data'!$D$33,0,10*ROW('Sanitation Data'!D105)))</f>
        <v/>
      </c>
      <c r="CU111" s="33" t="str">
        <f ca="true">+IF(OFFSET('Sanitation Data'!$E$29,0,10*ROW('Sanitation Data'!E105))="","",OFFSET('Sanitation Data'!$E$29,0,10*ROW('Sanitation Data'!E105)))</f>
        <v/>
      </c>
      <c r="CV111" s="33" t="str">
        <f ca="true">+IF(OFFSET('Sanitation Data'!$E$30,0,10*ROW('Sanitation Data'!E105))="","",OFFSET('Sanitation Data'!$E$30,0,10*ROW('Sanitation Data'!E105)))</f>
        <v/>
      </c>
      <c r="CW111" s="33" t="str">
        <f ca="true">+IF(OFFSET('Sanitation Data'!$E$31,0,10*ROW('Sanitation Data'!E105))="","",OFFSET('Sanitation Data'!$E$31,0,10*ROW('Sanitation Data'!E105)))</f>
        <v/>
      </c>
      <c r="CX111" s="33" t="str">
        <f ca="true">+IF(OFFSET('Sanitation Data'!$E$32,0,10*ROW('Sanitation Data'!E105))="","",OFFSET('Sanitation Data'!$E$32,0,10*ROW('Sanitation Data'!E105)))</f>
        <v/>
      </c>
      <c r="CY111" s="33" t="str">
        <f ca="true">+IF(OFFSET('Sanitation Data'!$E$33,0,10*ROW('Sanitation Data'!E105))="","",OFFSET('Sanitation Data'!$E$33,0,10*ROW('Sanitation Data'!E105)))</f>
        <v/>
      </c>
      <c r="CZ111" s="33" t="str">
        <f ca="true">+IF(OFFSET('Sanitation Data'!$F$29,0,10*ROW('Sanitation Data'!F105))="","",OFFSET('Sanitation Data'!$F$29,0,10*ROW('Sanitation Data'!F105)))</f>
        <v/>
      </c>
      <c r="DA111" s="33" t="str">
        <f ca="true">+IF(OFFSET('Sanitation Data'!$F$30,0,10*ROW('Sanitation Data'!F105))="","",OFFSET('Sanitation Data'!$F$30,0,10*ROW('Sanitation Data'!F105)))</f>
        <v/>
      </c>
      <c r="DB111" s="33" t="str">
        <f ca="true">+IF(OFFSET('Sanitation Data'!$F$31,0,10*ROW('Sanitation Data'!F105))="","",OFFSET('Sanitation Data'!$F$31,0,10*ROW('Sanitation Data'!F105)))</f>
        <v/>
      </c>
      <c r="DC111" s="33" t="str">
        <f ca="true">+IF(OFFSET('Sanitation Data'!$F$32,0,10*ROW('Sanitation Data'!F105))="","",OFFSET('Sanitation Data'!$F$32,0,10*ROW('Sanitation Data'!F105)))</f>
        <v/>
      </c>
      <c r="DD111" s="33" t="str">
        <f ca="true">+IF(OFFSET('Sanitation Data'!$F$33,0,10*ROW('Sanitation Data'!F105))="","",OFFSET('Sanitation Data'!$F$33,0,10*ROW('Sanitation Data'!F105)))</f>
        <v/>
      </c>
      <c r="DE111" s="33" t="str">
        <f ca="true">+IF(OFFSET('Sanitation Data'!$G$29,0,10*ROW('Sanitation Data'!G105))="","",OFFSET('Sanitation Data'!$G$29,0,10*ROW('Sanitation Data'!G105)))</f>
        <v/>
      </c>
      <c r="DF111" s="33" t="str">
        <f ca="true">+IF(OFFSET('Sanitation Data'!$G$30,0,10*ROW('Sanitation Data'!G105))="","",OFFSET('Sanitation Data'!$G$30,0,10*ROW('Sanitation Data'!G105)))</f>
        <v/>
      </c>
      <c r="DG111" s="33" t="str">
        <f ca="true">+IF(OFFSET('Sanitation Data'!$G$31,0,10*ROW('Sanitation Data'!G105))="","",OFFSET('Sanitation Data'!$G$31,0,10*ROW('Sanitation Data'!G105)))</f>
        <v/>
      </c>
      <c r="DH111" s="33" t="str">
        <f ca="true">+IF(OFFSET('Sanitation Data'!$G$32,0,10*ROW('Sanitation Data'!G105))="","",OFFSET('Sanitation Data'!$G$32,0,10*ROW('Sanitation Data'!G105)))</f>
        <v/>
      </c>
      <c r="DI111" s="33" t="str">
        <f ca="true">+IF(OFFSET('Sanitation Data'!$G$33,0,10*ROW('Sanitation Data'!G105))="","",OFFSET('Sanitation Data'!$G$33,0,10*ROW('Sanitation Data'!G105)))</f>
        <v/>
      </c>
      <c r="DJ111" s="33" t="str">
        <f ca="true">+IF(OFFSET('Sanitation Data'!$H$29,0,10*ROW('Sanitation Data'!H105))="","",OFFSET('Sanitation Data'!$H$29,0,10*ROW('Sanitation Data'!H105)))</f>
        <v/>
      </c>
      <c r="DK111" s="33" t="str">
        <f ca="true">+IF(OFFSET('Sanitation Data'!$H$30,0,10*ROW('Sanitation Data'!H105))="","",OFFSET('Sanitation Data'!$H$30,0,10*ROW('Sanitation Data'!H105)))</f>
        <v/>
      </c>
      <c r="DL111" s="33" t="str">
        <f ca="true">+IF(OFFSET('Sanitation Data'!$H$31,0,10*ROW('Sanitation Data'!H105))="","",OFFSET('Sanitation Data'!$H$31,0,10*ROW('Sanitation Data'!H105)))</f>
        <v/>
      </c>
      <c r="DM111" s="33" t="str">
        <f ca="true">+IF(OFFSET('Sanitation Data'!$H$32,0,10*ROW('Sanitation Data'!H105))="","",OFFSET('Sanitation Data'!$H$32,0,10*ROW('Sanitation Data'!H105)))</f>
        <v/>
      </c>
      <c r="DN111" s="33" t="str">
        <f ca="true">+IF(OFFSET('Sanitation Data'!$H$33,0,10*ROW('Sanitation Data'!H105))="","",OFFSET('Sanitation Data'!$H$33,0,10*ROW('Sanitation Data'!H105)))</f>
        <v/>
      </c>
      <c r="DO111" s="33" t="str">
        <f ca="true">+IF(OFFSET('Hygiene Data'!$C$12,0,10*ROW('Hygiene Data'!C105))="","",OFFSET('Hygiene Data'!$C$12,0,10*ROW('Hygiene Data'!C105)))</f>
        <v/>
      </c>
      <c r="DP111" s="33" t="str">
        <f ca="true">+IF(OFFSET('Hygiene Data'!$C$13,0,10*ROW('Hygiene Data'!C105))="","",OFFSET('Hygiene Data'!$C$13,0,10*ROW('Hygiene Data'!C105)))</f>
        <v/>
      </c>
      <c r="DQ111" s="33" t="str">
        <f ca="true">+IF(OFFSET('Hygiene Data'!$C$14,0,10*ROW('Hygiene Data'!C105))="","",OFFSET('Hygiene Data'!$C$14,0,10*ROW('Hygiene Data'!C105)))</f>
        <v/>
      </c>
      <c r="DR111" s="33" t="str">
        <f ca="true">+IF(OFFSET('Hygiene Data'!$D$12,0,10*ROW('Hygiene Data'!D105))="","",OFFSET('Hygiene Data'!$D$12,0,10*ROW('Hygiene Data'!D105)))</f>
        <v/>
      </c>
      <c r="DS111" s="33" t="str">
        <f ca="true">+IF(OFFSET('Hygiene Data'!$D$13,0,10*ROW('Hygiene Data'!D105))="","",OFFSET('Hygiene Data'!$D$13,0,10*ROW('Hygiene Data'!D105)))</f>
        <v/>
      </c>
      <c r="DT111" s="33" t="str">
        <f ca="true">+IF(OFFSET('Hygiene Data'!$D$14,0,10*ROW('Hygiene Data'!D105))="","",OFFSET('Hygiene Data'!$D$14,0,10*ROW('Hygiene Data'!D105)))</f>
        <v/>
      </c>
      <c r="DU111" s="33" t="str">
        <f ca="true">+IF(OFFSET('Hygiene Data'!$E$12,0,10*ROW('Hygiene Data'!E105))="","",OFFSET('Hygiene Data'!$E$12,0,10*ROW('Hygiene Data'!E105)))</f>
        <v/>
      </c>
      <c r="DV111" s="33" t="str">
        <f ca="true">+IF(OFFSET('Hygiene Data'!$E$13,0,10*ROW('Hygiene Data'!E105))="","",OFFSET('Hygiene Data'!$E$13,0,10*ROW('Hygiene Data'!E105)))</f>
        <v/>
      </c>
      <c r="DW111" s="33" t="str">
        <f ca="true">+IF(OFFSET('Hygiene Data'!$E$14,0,10*ROW('Hygiene Data'!E105))="","",OFFSET('Hygiene Data'!$E$14,0,10*ROW('Hygiene Data'!E105)))</f>
        <v/>
      </c>
      <c r="DX111" s="33" t="str">
        <f ca="true">+IF(OFFSET('Hygiene Data'!$F$12,0,10*ROW('Hygiene Data'!F105))="","",OFFSET('Hygiene Data'!$F$12,0,10*ROW('Hygiene Data'!F105)))</f>
        <v/>
      </c>
      <c r="DY111" s="33" t="str">
        <f ca="true">+IF(OFFSET('Hygiene Data'!$F$13,0,10*ROW('Hygiene Data'!F105))="","",OFFSET('Hygiene Data'!$F$13,0,10*ROW('Hygiene Data'!F105)))</f>
        <v/>
      </c>
      <c r="DZ111" s="33" t="str">
        <f ca="true">+IF(OFFSET('Hygiene Data'!$F$14,0,10*ROW('Hygiene Data'!F105))="","",OFFSET('Hygiene Data'!$F$14,0,10*ROW('Hygiene Data'!F105)))</f>
        <v/>
      </c>
      <c r="EA111" s="33" t="str">
        <f ca="true">+IF(OFFSET('Hygiene Data'!$G$12,0,10*ROW('Hygiene Data'!G105))="","",OFFSET('Hygiene Data'!$G$12,0,10*ROW('Hygiene Data'!G105)))</f>
        <v/>
      </c>
      <c r="EB111" s="33" t="str">
        <f ca="true">+IF(OFFSET('Hygiene Data'!$G$13,0,10*ROW('Hygiene Data'!G105))="","",OFFSET('Hygiene Data'!$G$13,0,10*ROW('Hygiene Data'!G105)))</f>
        <v/>
      </c>
      <c r="EC111" s="33" t="str">
        <f ca="true">+IF(OFFSET('Hygiene Data'!$G$14,0,10*ROW('Hygiene Data'!G105))="","",OFFSET('Hygiene Data'!$G$14,0,10*ROW('Hygiene Data'!G105)))</f>
        <v/>
      </c>
      <c r="ED111" s="33" t="str">
        <f ca="true">+IF(OFFSET('Hygiene Data'!$H$12,0,10*ROW('Hygiene Data'!H105))="","",OFFSET('Hygiene Data'!$H$12,0,10*ROW('Hygiene Data'!H105)))</f>
        <v/>
      </c>
      <c r="EE111" s="33" t="str">
        <f ca="true">+IF(OFFSET('Hygiene Data'!$H$13,0,10*ROW('Hygiene Data'!H105))="","",OFFSET('Hygiene Data'!$H$13,0,10*ROW('Hygiene Data'!H105)))</f>
        <v/>
      </c>
      <c r="EF111" s="33" t="str">
        <f ca="true">+IF(OFFSET('Hygiene Data'!$H$14,0,10*ROW('Hygiene Data'!H105))="","",OFFSET('Hygiene Data'!$H$14,0,10*ROW('Hygiene Data'!H105)))</f>
        <v/>
      </c>
    </row>
    <row r="112" x14ac:dyDescent="0.2">
      <c r="A112" s="56" t="str">
        <f ca="true">+IF(OFFSET('Water Data'!$B$1,0,10*ROW('Water Data'!B109))="","",OFFSET('Water Data'!$B$1,0,10*ROW('Water Data'!B109)))</f>
        <v/>
      </c>
      <c r="B112" s="56" t="str">
        <f ca="true">+IF(OFFSET('Water Data'!$A$3,0,10*ROW('Water Data'!A109))="","",OFFSET('Water Data'!$A$3,0,10*ROW('Water Data'!A109)))</f>
        <v/>
      </c>
      <c r="C112" s="56" t="str">
        <f ca="true">+IF(OFFSET('Water Data'!$C$3,0,10*ROW('Water Data'!C109))="","",OFFSET('Water Data'!$C$3,0,10*ROW('Water Data'!C109)))</f>
        <v/>
      </c>
      <c r="D112" s="244"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4"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4"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4"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4"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4"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4"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4"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4"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4"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4"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4"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4"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4"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4"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4"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4"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4"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5"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5"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5"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5"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5"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5"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5"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5"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5"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5"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5"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5"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5"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5"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5"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5"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5"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5"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5"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5"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5"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5"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5"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5"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5"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5"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5"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5"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5"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5"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6"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6"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6"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6"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6"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6"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6"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6"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6"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6"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6"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6"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6"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6"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6"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6"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6"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6"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3" t="str">
        <f ca="true">+IF(OFFSET('Water Data'!$C$28,0,10*ROW('Water Data'!C106))="","",OFFSET('Water Data'!$C$28,0,10*ROW('Water Data'!C106)))</f>
        <v/>
      </c>
      <c r="BT112" s="33" t="str">
        <f ca="true">+IF(OFFSET('Water Data'!$C$29,0,10*ROW('Water Data'!C106))="","",OFFSET('Water Data'!$C$29,0,10*ROW('Water Data'!C106)))</f>
        <v/>
      </c>
      <c r="BU112" s="33" t="str">
        <f ca="true">+IF(OFFSET('Water Data'!$C$30,0,10*ROW('Water Data'!C106))="","",OFFSET('Water Data'!$C$30,0,10*ROW('Water Data'!C106)))</f>
        <v/>
      </c>
      <c r="BV112" s="33" t="str">
        <f ca="true">+IF(OFFSET('Water Data'!$D$28,0,10*ROW('Water Data'!D106))="","",OFFSET('Water Data'!$D$28,0,10*ROW('Water Data'!D106)))</f>
        <v/>
      </c>
      <c r="BW112" s="33" t="str">
        <f ca="true">+IF(OFFSET('Water Data'!$D$29,0,10*ROW('Water Data'!D106))="","",OFFSET('Water Data'!$D$29,0,10*ROW('Water Data'!D106)))</f>
        <v/>
      </c>
      <c r="BX112" s="33" t="str">
        <f ca="true">+IF(OFFSET('Water Data'!$D$30,0,10*ROW('Water Data'!D106))="","",OFFSET('Water Data'!$D$30,0,10*ROW('Water Data'!D106)))</f>
        <v/>
      </c>
      <c r="BY112" s="33" t="str">
        <f ca="true">+IF(OFFSET('Water Data'!$E$28,0,10*ROW('Water Data'!E106))="","",OFFSET('Water Data'!$E$28,0,10*ROW('Water Data'!E106)))</f>
        <v/>
      </c>
      <c r="BZ112" s="33" t="str">
        <f ca="true">+IF(OFFSET('Water Data'!$E$29,0,10*ROW('Water Data'!E106))="","",OFFSET('Water Data'!$E$29,0,10*ROW('Water Data'!E106)))</f>
        <v/>
      </c>
      <c r="CA112" s="33" t="str">
        <f ca="true">+IF(OFFSET('Water Data'!$E$30,0,10*ROW('Water Data'!E106))="","",OFFSET('Water Data'!$E$30,0,10*ROW('Water Data'!E106)))</f>
        <v/>
      </c>
      <c r="CB112" s="33" t="str">
        <f ca="true">+IF(OFFSET('Water Data'!$F$28,0,10*ROW('Water Data'!F106))="","",OFFSET('Water Data'!$F$28,0,10*ROW('Water Data'!F106)))</f>
        <v/>
      </c>
      <c r="CC112" s="33" t="str">
        <f ca="true">+IF(OFFSET('Water Data'!$F$29,0,10*ROW('Water Data'!F106))="","",OFFSET('Water Data'!$F$29,0,10*ROW('Water Data'!F106)))</f>
        <v/>
      </c>
      <c r="CD112" s="33" t="str">
        <f ca="true">+IF(OFFSET('Water Data'!$F$30,0,10*ROW('Water Data'!F106))="","",OFFSET('Water Data'!$F$30,0,10*ROW('Water Data'!F106)))</f>
        <v/>
      </c>
      <c r="CE112" s="33" t="str">
        <f ca="true">+IF(OFFSET('Water Data'!$G$28,0,10*ROW('Water Data'!G106))="","",OFFSET('Water Data'!$G$28,0,10*ROW('Water Data'!G106)))</f>
        <v/>
      </c>
      <c r="CF112" s="33" t="str">
        <f ca="true">+IF(OFFSET('Water Data'!$G$29,0,10*ROW('Water Data'!G106))="","",OFFSET('Water Data'!$G$29,0,10*ROW('Water Data'!G106)))</f>
        <v/>
      </c>
      <c r="CG112" s="33" t="str">
        <f ca="true">+IF(OFFSET('Water Data'!$G$30,0,10*ROW('Water Data'!G106))="","",OFFSET('Water Data'!$G$30,0,10*ROW('Water Data'!G106)))</f>
        <v/>
      </c>
      <c r="CH112" s="33" t="str">
        <f ca="true">+IF(OFFSET('Water Data'!$H$28,0,10*ROW('Water Data'!H106))="","",OFFSET('Water Data'!$H$28,0,10*ROW('Water Data'!H106)))</f>
        <v/>
      </c>
      <c r="CI112" s="33" t="str">
        <f ca="true">+IF(OFFSET('Water Data'!$H$29,0,10*ROW('Water Data'!H106))="","",OFFSET('Water Data'!$H$29,0,10*ROW('Water Data'!H106)))</f>
        <v/>
      </c>
      <c r="CJ112" s="33" t="str">
        <f ca="true">+IF(OFFSET('Water Data'!$H$30,0,10*ROW('Water Data'!H106))="","",OFFSET('Water Data'!$H$30,0,10*ROW('Water Data'!H106)))</f>
        <v/>
      </c>
      <c r="CK112" s="33" t="str">
        <f ca="true">+IF(OFFSET('Sanitation Data'!$C$29,0,10*ROW('Sanitation Data'!C106))="","",OFFSET('Sanitation Data'!$C$29,0,10*ROW('Sanitation Data'!C106)))</f>
        <v/>
      </c>
      <c r="CL112" s="33" t="str">
        <f ca="true">+IF(OFFSET('Sanitation Data'!$C$30,0,10*ROW('Sanitation Data'!C106))="","",OFFSET('Sanitation Data'!$C$30,0,10*ROW('Sanitation Data'!C106)))</f>
        <v/>
      </c>
      <c r="CM112" s="33" t="str">
        <f ca="true">+IF(OFFSET('Sanitation Data'!$C$31,0,10*ROW('Sanitation Data'!C106))="","",OFFSET('Sanitation Data'!$C$31,0,10*ROW('Sanitation Data'!C106)))</f>
        <v/>
      </c>
      <c r="CN112" s="33" t="str">
        <f ca="true">+IF(OFFSET('Sanitation Data'!$C$32,0,10*ROW('Sanitation Data'!C106))="","",OFFSET('Sanitation Data'!$C$32,0,10*ROW('Sanitation Data'!C106)))</f>
        <v/>
      </c>
      <c r="CO112" s="33" t="str">
        <f ca="true">+IF(OFFSET('Sanitation Data'!$C$33,0,10*ROW('Sanitation Data'!C106))="","",OFFSET('Sanitation Data'!$C$33,0,10*ROW('Sanitation Data'!C106)))</f>
        <v/>
      </c>
      <c r="CP112" s="33" t="str">
        <f ca="true">+IF(OFFSET('Sanitation Data'!$D$29,0,10*ROW('Sanitation Data'!D106))="","",OFFSET('Sanitation Data'!$D$29,0,10*ROW('Sanitation Data'!D106)))</f>
        <v/>
      </c>
      <c r="CQ112" s="33" t="str">
        <f ca="true">+IF(OFFSET('Sanitation Data'!$D$30,0,10*ROW('Sanitation Data'!D106))="","",OFFSET('Sanitation Data'!$D$30,0,10*ROW('Sanitation Data'!D106)))</f>
        <v/>
      </c>
      <c r="CR112" s="33" t="str">
        <f ca="true">+IF(OFFSET('Sanitation Data'!$D$31,0,10*ROW('Sanitation Data'!D106))="","",OFFSET('Sanitation Data'!$D$31,0,10*ROW('Sanitation Data'!D106)))</f>
        <v/>
      </c>
      <c r="CS112" s="33" t="str">
        <f ca="true">+IF(OFFSET('Sanitation Data'!$D$32,0,10*ROW('Sanitation Data'!D106))="","",OFFSET('Sanitation Data'!$D$32,0,10*ROW('Sanitation Data'!D106)))</f>
        <v/>
      </c>
      <c r="CT112" s="33" t="str">
        <f ca="true">+IF(OFFSET('Sanitation Data'!$D$33,0,10*ROW('Sanitation Data'!D106))="","",OFFSET('Sanitation Data'!$D$33,0,10*ROW('Sanitation Data'!D106)))</f>
        <v/>
      </c>
      <c r="CU112" s="33" t="str">
        <f ca="true">+IF(OFFSET('Sanitation Data'!$E$29,0,10*ROW('Sanitation Data'!E106))="","",OFFSET('Sanitation Data'!$E$29,0,10*ROW('Sanitation Data'!E106)))</f>
        <v/>
      </c>
      <c r="CV112" s="33" t="str">
        <f ca="true">+IF(OFFSET('Sanitation Data'!$E$30,0,10*ROW('Sanitation Data'!E106))="","",OFFSET('Sanitation Data'!$E$30,0,10*ROW('Sanitation Data'!E106)))</f>
        <v/>
      </c>
      <c r="CW112" s="33" t="str">
        <f ca="true">+IF(OFFSET('Sanitation Data'!$E$31,0,10*ROW('Sanitation Data'!E106))="","",OFFSET('Sanitation Data'!$E$31,0,10*ROW('Sanitation Data'!E106)))</f>
        <v/>
      </c>
      <c r="CX112" s="33" t="str">
        <f ca="true">+IF(OFFSET('Sanitation Data'!$E$32,0,10*ROW('Sanitation Data'!E106))="","",OFFSET('Sanitation Data'!$E$32,0,10*ROW('Sanitation Data'!E106)))</f>
        <v/>
      </c>
      <c r="CY112" s="33" t="str">
        <f ca="true">+IF(OFFSET('Sanitation Data'!$E$33,0,10*ROW('Sanitation Data'!E106))="","",OFFSET('Sanitation Data'!$E$33,0,10*ROW('Sanitation Data'!E106)))</f>
        <v/>
      </c>
      <c r="CZ112" s="33" t="str">
        <f ca="true">+IF(OFFSET('Sanitation Data'!$F$29,0,10*ROW('Sanitation Data'!F106))="","",OFFSET('Sanitation Data'!$F$29,0,10*ROW('Sanitation Data'!F106)))</f>
        <v/>
      </c>
      <c r="DA112" s="33" t="str">
        <f ca="true">+IF(OFFSET('Sanitation Data'!$F$30,0,10*ROW('Sanitation Data'!F106))="","",OFFSET('Sanitation Data'!$F$30,0,10*ROW('Sanitation Data'!F106)))</f>
        <v/>
      </c>
      <c r="DB112" s="33" t="str">
        <f ca="true">+IF(OFFSET('Sanitation Data'!$F$31,0,10*ROW('Sanitation Data'!F106))="","",OFFSET('Sanitation Data'!$F$31,0,10*ROW('Sanitation Data'!F106)))</f>
        <v/>
      </c>
      <c r="DC112" s="33" t="str">
        <f ca="true">+IF(OFFSET('Sanitation Data'!$F$32,0,10*ROW('Sanitation Data'!F106))="","",OFFSET('Sanitation Data'!$F$32,0,10*ROW('Sanitation Data'!F106)))</f>
        <v/>
      </c>
      <c r="DD112" s="33" t="str">
        <f ca="true">+IF(OFFSET('Sanitation Data'!$F$33,0,10*ROW('Sanitation Data'!F106))="","",OFFSET('Sanitation Data'!$F$33,0,10*ROW('Sanitation Data'!F106)))</f>
        <v/>
      </c>
      <c r="DE112" s="33" t="str">
        <f ca="true">+IF(OFFSET('Sanitation Data'!$G$29,0,10*ROW('Sanitation Data'!G106))="","",OFFSET('Sanitation Data'!$G$29,0,10*ROW('Sanitation Data'!G106)))</f>
        <v/>
      </c>
      <c r="DF112" s="33" t="str">
        <f ca="true">+IF(OFFSET('Sanitation Data'!$G$30,0,10*ROW('Sanitation Data'!G106))="","",OFFSET('Sanitation Data'!$G$30,0,10*ROW('Sanitation Data'!G106)))</f>
        <v/>
      </c>
      <c r="DG112" s="33" t="str">
        <f ca="true">+IF(OFFSET('Sanitation Data'!$G$31,0,10*ROW('Sanitation Data'!G106))="","",OFFSET('Sanitation Data'!$G$31,0,10*ROW('Sanitation Data'!G106)))</f>
        <v/>
      </c>
      <c r="DH112" s="33" t="str">
        <f ca="true">+IF(OFFSET('Sanitation Data'!$G$32,0,10*ROW('Sanitation Data'!G106))="","",OFFSET('Sanitation Data'!$G$32,0,10*ROW('Sanitation Data'!G106)))</f>
        <v/>
      </c>
      <c r="DI112" s="33" t="str">
        <f ca="true">+IF(OFFSET('Sanitation Data'!$G$33,0,10*ROW('Sanitation Data'!G106))="","",OFFSET('Sanitation Data'!$G$33,0,10*ROW('Sanitation Data'!G106)))</f>
        <v/>
      </c>
      <c r="DJ112" s="33" t="str">
        <f ca="true">+IF(OFFSET('Sanitation Data'!$H$29,0,10*ROW('Sanitation Data'!H106))="","",OFFSET('Sanitation Data'!$H$29,0,10*ROW('Sanitation Data'!H106)))</f>
        <v/>
      </c>
      <c r="DK112" s="33" t="str">
        <f ca="true">+IF(OFFSET('Sanitation Data'!$H$30,0,10*ROW('Sanitation Data'!H106))="","",OFFSET('Sanitation Data'!$H$30,0,10*ROW('Sanitation Data'!H106)))</f>
        <v/>
      </c>
      <c r="DL112" s="33" t="str">
        <f ca="true">+IF(OFFSET('Sanitation Data'!$H$31,0,10*ROW('Sanitation Data'!H106))="","",OFFSET('Sanitation Data'!$H$31,0,10*ROW('Sanitation Data'!H106)))</f>
        <v/>
      </c>
      <c r="DM112" s="33" t="str">
        <f ca="true">+IF(OFFSET('Sanitation Data'!$H$32,0,10*ROW('Sanitation Data'!H106))="","",OFFSET('Sanitation Data'!$H$32,0,10*ROW('Sanitation Data'!H106)))</f>
        <v/>
      </c>
      <c r="DN112" s="33" t="str">
        <f ca="true">+IF(OFFSET('Sanitation Data'!$H$33,0,10*ROW('Sanitation Data'!H106))="","",OFFSET('Sanitation Data'!$H$33,0,10*ROW('Sanitation Data'!H106)))</f>
        <v/>
      </c>
      <c r="DO112" s="33" t="str">
        <f ca="true">+IF(OFFSET('Hygiene Data'!$C$12,0,10*ROW('Hygiene Data'!C106))="","",OFFSET('Hygiene Data'!$C$12,0,10*ROW('Hygiene Data'!C106)))</f>
        <v/>
      </c>
      <c r="DP112" s="33" t="str">
        <f ca="true">+IF(OFFSET('Hygiene Data'!$C$13,0,10*ROW('Hygiene Data'!C106))="","",OFFSET('Hygiene Data'!$C$13,0,10*ROW('Hygiene Data'!C106)))</f>
        <v/>
      </c>
      <c r="DQ112" s="33" t="str">
        <f ca="true">+IF(OFFSET('Hygiene Data'!$C$14,0,10*ROW('Hygiene Data'!C106))="","",OFFSET('Hygiene Data'!$C$14,0,10*ROW('Hygiene Data'!C106)))</f>
        <v/>
      </c>
      <c r="DR112" s="33" t="str">
        <f ca="true">+IF(OFFSET('Hygiene Data'!$D$12,0,10*ROW('Hygiene Data'!D106))="","",OFFSET('Hygiene Data'!$D$12,0,10*ROW('Hygiene Data'!D106)))</f>
        <v/>
      </c>
      <c r="DS112" s="33" t="str">
        <f ca="true">+IF(OFFSET('Hygiene Data'!$D$13,0,10*ROW('Hygiene Data'!D106))="","",OFFSET('Hygiene Data'!$D$13,0,10*ROW('Hygiene Data'!D106)))</f>
        <v/>
      </c>
      <c r="DT112" s="33" t="str">
        <f ca="true">+IF(OFFSET('Hygiene Data'!$D$14,0,10*ROW('Hygiene Data'!D106))="","",OFFSET('Hygiene Data'!$D$14,0,10*ROW('Hygiene Data'!D106)))</f>
        <v/>
      </c>
      <c r="DU112" s="33" t="str">
        <f ca="true">+IF(OFFSET('Hygiene Data'!$E$12,0,10*ROW('Hygiene Data'!E106))="","",OFFSET('Hygiene Data'!$E$12,0,10*ROW('Hygiene Data'!E106)))</f>
        <v/>
      </c>
      <c r="DV112" s="33" t="str">
        <f ca="true">+IF(OFFSET('Hygiene Data'!$E$13,0,10*ROW('Hygiene Data'!E106))="","",OFFSET('Hygiene Data'!$E$13,0,10*ROW('Hygiene Data'!E106)))</f>
        <v/>
      </c>
      <c r="DW112" s="33" t="str">
        <f ca="true">+IF(OFFSET('Hygiene Data'!$E$14,0,10*ROW('Hygiene Data'!E106))="","",OFFSET('Hygiene Data'!$E$14,0,10*ROW('Hygiene Data'!E106)))</f>
        <v/>
      </c>
      <c r="DX112" s="33" t="str">
        <f ca="true">+IF(OFFSET('Hygiene Data'!$F$12,0,10*ROW('Hygiene Data'!F106))="","",OFFSET('Hygiene Data'!$F$12,0,10*ROW('Hygiene Data'!F106)))</f>
        <v/>
      </c>
      <c r="DY112" s="33" t="str">
        <f ca="true">+IF(OFFSET('Hygiene Data'!$F$13,0,10*ROW('Hygiene Data'!F106))="","",OFFSET('Hygiene Data'!$F$13,0,10*ROW('Hygiene Data'!F106)))</f>
        <v/>
      </c>
      <c r="DZ112" s="33" t="str">
        <f ca="true">+IF(OFFSET('Hygiene Data'!$F$14,0,10*ROW('Hygiene Data'!F106))="","",OFFSET('Hygiene Data'!$F$14,0,10*ROW('Hygiene Data'!F106)))</f>
        <v/>
      </c>
      <c r="EA112" s="33" t="str">
        <f ca="true">+IF(OFFSET('Hygiene Data'!$G$12,0,10*ROW('Hygiene Data'!G106))="","",OFFSET('Hygiene Data'!$G$12,0,10*ROW('Hygiene Data'!G106)))</f>
        <v/>
      </c>
      <c r="EB112" s="33" t="str">
        <f ca="true">+IF(OFFSET('Hygiene Data'!$G$13,0,10*ROW('Hygiene Data'!G106))="","",OFFSET('Hygiene Data'!$G$13,0,10*ROW('Hygiene Data'!G106)))</f>
        <v/>
      </c>
      <c r="EC112" s="33" t="str">
        <f ca="true">+IF(OFFSET('Hygiene Data'!$G$14,0,10*ROW('Hygiene Data'!G106))="","",OFFSET('Hygiene Data'!$G$14,0,10*ROW('Hygiene Data'!G106)))</f>
        <v/>
      </c>
      <c r="ED112" s="33" t="str">
        <f ca="true">+IF(OFFSET('Hygiene Data'!$H$12,0,10*ROW('Hygiene Data'!H106))="","",OFFSET('Hygiene Data'!$H$12,0,10*ROW('Hygiene Data'!H106)))</f>
        <v/>
      </c>
      <c r="EE112" s="33" t="str">
        <f ca="true">+IF(OFFSET('Hygiene Data'!$H$13,0,10*ROW('Hygiene Data'!H106))="","",OFFSET('Hygiene Data'!$H$13,0,10*ROW('Hygiene Data'!H106)))</f>
        <v/>
      </c>
      <c r="EF112" s="33" t="str">
        <f ca="true">+IF(OFFSET('Hygiene Data'!$H$14,0,10*ROW('Hygiene Data'!H106))="","",OFFSET('Hygiene Data'!$H$14,0,10*ROW('Hygiene Data'!H106)))</f>
        <v/>
      </c>
    </row>
    <row r="113" x14ac:dyDescent="0.2">
      <c r="A113" s="56" t="str">
        <f ca="true">+IF(OFFSET('Water Data'!$B$1,0,10*ROW('Water Data'!B110))="","",OFFSET('Water Data'!$B$1,0,10*ROW('Water Data'!B110)))</f>
        <v/>
      </c>
      <c r="B113" s="56" t="str">
        <f ca="true">+IF(OFFSET('Water Data'!$A$3,0,10*ROW('Water Data'!A110))="","",OFFSET('Water Data'!$A$3,0,10*ROW('Water Data'!A110)))</f>
        <v/>
      </c>
      <c r="C113" s="56" t="str">
        <f ca="true">+IF(OFFSET('Water Data'!$C$3,0,10*ROW('Water Data'!C110))="","",OFFSET('Water Data'!$C$3,0,10*ROW('Water Data'!C110)))</f>
        <v/>
      </c>
      <c r="D113" s="244"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4"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4"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4"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4"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4"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4"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4"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4"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4"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4"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4"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4"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4"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4"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4"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4"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4"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5"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5"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5"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5"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5"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5"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5"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5"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5"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5"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5"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5"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5"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5"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5"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5"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5"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5"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5"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5"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5"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5"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5"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5"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5"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5"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5"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5"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5"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5"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6"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6"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6"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6"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6"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6"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6"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6"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6"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6"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6"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6"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6"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6"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6"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6"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6"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6"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3" t="str">
        <f ca="true">+IF(OFFSET('Water Data'!$C$28,0,10*ROW('Water Data'!C107))="","",OFFSET('Water Data'!$C$28,0,10*ROW('Water Data'!C107)))</f>
        <v/>
      </c>
      <c r="BT113" s="33" t="str">
        <f ca="true">+IF(OFFSET('Water Data'!$C$29,0,10*ROW('Water Data'!C107))="","",OFFSET('Water Data'!$C$29,0,10*ROW('Water Data'!C107)))</f>
        <v/>
      </c>
      <c r="BU113" s="33" t="str">
        <f ca="true">+IF(OFFSET('Water Data'!$C$30,0,10*ROW('Water Data'!C107))="","",OFFSET('Water Data'!$C$30,0,10*ROW('Water Data'!C107)))</f>
        <v/>
      </c>
      <c r="BV113" s="33" t="str">
        <f ca="true">+IF(OFFSET('Water Data'!$D$28,0,10*ROW('Water Data'!D107))="","",OFFSET('Water Data'!$D$28,0,10*ROW('Water Data'!D107)))</f>
        <v/>
      </c>
      <c r="BW113" s="33" t="str">
        <f ca="true">+IF(OFFSET('Water Data'!$D$29,0,10*ROW('Water Data'!D107))="","",OFFSET('Water Data'!$D$29,0,10*ROW('Water Data'!D107)))</f>
        <v/>
      </c>
      <c r="BX113" s="33" t="str">
        <f ca="true">+IF(OFFSET('Water Data'!$D$30,0,10*ROW('Water Data'!D107))="","",OFFSET('Water Data'!$D$30,0,10*ROW('Water Data'!D107)))</f>
        <v/>
      </c>
      <c r="BY113" s="33" t="str">
        <f ca="true">+IF(OFFSET('Water Data'!$E$28,0,10*ROW('Water Data'!E107))="","",OFFSET('Water Data'!$E$28,0,10*ROW('Water Data'!E107)))</f>
        <v/>
      </c>
      <c r="BZ113" s="33" t="str">
        <f ca="true">+IF(OFFSET('Water Data'!$E$29,0,10*ROW('Water Data'!E107))="","",OFFSET('Water Data'!$E$29,0,10*ROW('Water Data'!E107)))</f>
        <v/>
      </c>
      <c r="CA113" s="33" t="str">
        <f ca="true">+IF(OFFSET('Water Data'!$E$30,0,10*ROW('Water Data'!E107))="","",OFFSET('Water Data'!$E$30,0,10*ROW('Water Data'!E107)))</f>
        <v/>
      </c>
      <c r="CB113" s="33" t="str">
        <f ca="true">+IF(OFFSET('Water Data'!$F$28,0,10*ROW('Water Data'!F107))="","",OFFSET('Water Data'!$F$28,0,10*ROW('Water Data'!F107)))</f>
        <v/>
      </c>
      <c r="CC113" s="33" t="str">
        <f ca="true">+IF(OFFSET('Water Data'!$F$29,0,10*ROW('Water Data'!F107))="","",OFFSET('Water Data'!$F$29,0,10*ROW('Water Data'!F107)))</f>
        <v/>
      </c>
      <c r="CD113" s="33" t="str">
        <f ca="true">+IF(OFFSET('Water Data'!$F$30,0,10*ROW('Water Data'!F107))="","",OFFSET('Water Data'!$F$30,0,10*ROW('Water Data'!F107)))</f>
        <v/>
      </c>
      <c r="CE113" s="33" t="str">
        <f ca="true">+IF(OFFSET('Water Data'!$G$28,0,10*ROW('Water Data'!G107))="","",OFFSET('Water Data'!$G$28,0,10*ROW('Water Data'!G107)))</f>
        <v/>
      </c>
      <c r="CF113" s="33" t="str">
        <f ca="true">+IF(OFFSET('Water Data'!$G$29,0,10*ROW('Water Data'!G107))="","",OFFSET('Water Data'!$G$29,0,10*ROW('Water Data'!G107)))</f>
        <v/>
      </c>
      <c r="CG113" s="33" t="str">
        <f ca="true">+IF(OFFSET('Water Data'!$G$30,0,10*ROW('Water Data'!G107))="","",OFFSET('Water Data'!$G$30,0,10*ROW('Water Data'!G107)))</f>
        <v/>
      </c>
      <c r="CH113" s="33" t="str">
        <f ca="true">+IF(OFFSET('Water Data'!$H$28,0,10*ROW('Water Data'!H107))="","",OFFSET('Water Data'!$H$28,0,10*ROW('Water Data'!H107)))</f>
        <v/>
      </c>
      <c r="CI113" s="33" t="str">
        <f ca="true">+IF(OFFSET('Water Data'!$H$29,0,10*ROW('Water Data'!H107))="","",OFFSET('Water Data'!$H$29,0,10*ROW('Water Data'!H107)))</f>
        <v/>
      </c>
      <c r="CJ113" s="33" t="str">
        <f ca="true">+IF(OFFSET('Water Data'!$H$30,0,10*ROW('Water Data'!H107))="","",OFFSET('Water Data'!$H$30,0,10*ROW('Water Data'!H107)))</f>
        <v/>
      </c>
      <c r="CK113" s="33" t="str">
        <f ca="true">+IF(OFFSET('Sanitation Data'!$C$29,0,10*ROW('Sanitation Data'!C107))="","",OFFSET('Sanitation Data'!$C$29,0,10*ROW('Sanitation Data'!C107)))</f>
        <v/>
      </c>
      <c r="CL113" s="33" t="str">
        <f ca="true">+IF(OFFSET('Sanitation Data'!$C$30,0,10*ROW('Sanitation Data'!C107))="","",OFFSET('Sanitation Data'!$C$30,0,10*ROW('Sanitation Data'!C107)))</f>
        <v/>
      </c>
      <c r="CM113" s="33" t="str">
        <f ca="true">+IF(OFFSET('Sanitation Data'!$C$31,0,10*ROW('Sanitation Data'!C107))="","",OFFSET('Sanitation Data'!$C$31,0,10*ROW('Sanitation Data'!C107)))</f>
        <v/>
      </c>
      <c r="CN113" s="33" t="str">
        <f ca="true">+IF(OFFSET('Sanitation Data'!$C$32,0,10*ROW('Sanitation Data'!C107))="","",OFFSET('Sanitation Data'!$C$32,0,10*ROW('Sanitation Data'!C107)))</f>
        <v/>
      </c>
      <c r="CO113" s="33" t="str">
        <f ca="true">+IF(OFFSET('Sanitation Data'!$C$33,0,10*ROW('Sanitation Data'!C107))="","",OFFSET('Sanitation Data'!$C$33,0,10*ROW('Sanitation Data'!C107)))</f>
        <v/>
      </c>
      <c r="CP113" s="33" t="str">
        <f ca="true">+IF(OFFSET('Sanitation Data'!$D$29,0,10*ROW('Sanitation Data'!D107))="","",OFFSET('Sanitation Data'!$D$29,0,10*ROW('Sanitation Data'!D107)))</f>
        <v/>
      </c>
      <c r="CQ113" s="33" t="str">
        <f ca="true">+IF(OFFSET('Sanitation Data'!$D$30,0,10*ROW('Sanitation Data'!D107))="","",OFFSET('Sanitation Data'!$D$30,0,10*ROW('Sanitation Data'!D107)))</f>
        <v/>
      </c>
      <c r="CR113" s="33" t="str">
        <f ca="true">+IF(OFFSET('Sanitation Data'!$D$31,0,10*ROW('Sanitation Data'!D107))="","",OFFSET('Sanitation Data'!$D$31,0,10*ROW('Sanitation Data'!D107)))</f>
        <v/>
      </c>
      <c r="CS113" s="33" t="str">
        <f ca="true">+IF(OFFSET('Sanitation Data'!$D$32,0,10*ROW('Sanitation Data'!D107))="","",OFFSET('Sanitation Data'!$D$32,0,10*ROW('Sanitation Data'!D107)))</f>
        <v/>
      </c>
      <c r="CT113" s="33" t="str">
        <f ca="true">+IF(OFFSET('Sanitation Data'!$D$33,0,10*ROW('Sanitation Data'!D107))="","",OFFSET('Sanitation Data'!$D$33,0,10*ROW('Sanitation Data'!D107)))</f>
        <v/>
      </c>
      <c r="CU113" s="33" t="str">
        <f ca="true">+IF(OFFSET('Sanitation Data'!$E$29,0,10*ROW('Sanitation Data'!E107))="","",OFFSET('Sanitation Data'!$E$29,0,10*ROW('Sanitation Data'!E107)))</f>
        <v/>
      </c>
      <c r="CV113" s="33" t="str">
        <f ca="true">+IF(OFFSET('Sanitation Data'!$E$30,0,10*ROW('Sanitation Data'!E107))="","",OFFSET('Sanitation Data'!$E$30,0,10*ROW('Sanitation Data'!E107)))</f>
        <v/>
      </c>
      <c r="CW113" s="33" t="str">
        <f ca="true">+IF(OFFSET('Sanitation Data'!$E$31,0,10*ROW('Sanitation Data'!E107))="","",OFFSET('Sanitation Data'!$E$31,0,10*ROW('Sanitation Data'!E107)))</f>
        <v/>
      </c>
      <c r="CX113" s="33" t="str">
        <f ca="true">+IF(OFFSET('Sanitation Data'!$E$32,0,10*ROW('Sanitation Data'!E107))="","",OFFSET('Sanitation Data'!$E$32,0,10*ROW('Sanitation Data'!E107)))</f>
        <v/>
      </c>
      <c r="CY113" s="33" t="str">
        <f ca="true">+IF(OFFSET('Sanitation Data'!$E$33,0,10*ROW('Sanitation Data'!E107))="","",OFFSET('Sanitation Data'!$E$33,0,10*ROW('Sanitation Data'!E107)))</f>
        <v/>
      </c>
      <c r="CZ113" s="33" t="str">
        <f ca="true">+IF(OFFSET('Sanitation Data'!$F$29,0,10*ROW('Sanitation Data'!F107))="","",OFFSET('Sanitation Data'!$F$29,0,10*ROW('Sanitation Data'!F107)))</f>
        <v/>
      </c>
      <c r="DA113" s="33" t="str">
        <f ca="true">+IF(OFFSET('Sanitation Data'!$F$30,0,10*ROW('Sanitation Data'!F107))="","",OFFSET('Sanitation Data'!$F$30,0,10*ROW('Sanitation Data'!F107)))</f>
        <v/>
      </c>
      <c r="DB113" s="33" t="str">
        <f ca="true">+IF(OFFSET('Sanitation Data'!$F$31,0,10*ROW('Sanitation Data'!F107))="","",OFFSET('Sanitation Data'!$F$31,0,10*ROW('Sanitation Data'!F107)))</f>
        <v/>
      </c>
      <c r="DC113" s="33" t="str">
        <f ca="true">+IF(OFFSET('Sanitation Data'!$F$32,0,10*ROW('Sanitation Data'!F107))="","",OFFSET('Sanitation Data'!$F$32,0,10*ROW('Sanitation Data'!F107)))</f>
        <v/>
      </c>
      <c r="DD113" s="33" t="str">
        <f ca="true">+IF(OFFSET('Sanitation Data'!$F$33,0,10*ROW('Sanitation Data'!F107))="","",OFFSET('Sanitation Data'!$F$33,0,10*ROW('Sanitation Data'!F107)))</f>
        <v/>
      </c>
      <c r="DE113" s="33" t="str">
        <f ca="true">+IF(OFFSET('Sanitation Data'!$G$29,0,10*ROW('Sanitation Data'!G107))="","",OFFSET('Sanitation Data'!$G$29,0,10*ROW('Sanitation Data'!G107)))</f>
        <v/>
      </c>
      <c r="DF113" s="33" t="str">
        <f ca="true">+IF(OFFSET('Sanitation Data'!$G$30,0,10*ROW('Sanitation Data'!G107))="","",OFFSET('Sanitation Data'!$G$30,0,10*ROW('Sanitation Data'!G107)))</f>
        <v/>
      </c>
      <c r="DG113" s="33" t="str">
        <f ca="true">+IF(OFFSET('Sanitation Data'!$G$31,0,10*ROW('Sanitation Data'!G107))="","",OFFSET('Sanitation Data'!$G$31,0,10*ROW('Sanitation Data'!G107)))</f>
        <v/>
      </c>
      <c r="DH113" s="33" t="str">
        <f ca="true">+IF(OFFSET('Sanitation Data'!$G$32,0,10*ROW('Sanitation Data'!G107))="","",OFFSET('Sanitation Data'!$G$32,0,10*ROW('Sanitation Data'!G107)))</f>
        <v/>
      </c>
      <c r="DI113" s="33" t="str">
        <f ca="true">+IF(OFFSET('Sanitation Data'!$G$33,0,10*ROW('Sanitation Data'!G107))="","",OFFSET('Sanitation Data'!$G$33,0,10*ROW('Sanitation Data'!G107)))</f>
        <v/>
      </c>
      <c r="DJ113" s="33" t="str">
        <f ca="true">+IF(OFFSET('Sanitation Data'!$H$29,0,10*ROW('Sanitation Data'!H107))="","",OFFSET('Sanitation Data'!$H$29,0,10*ROW('Sanitation Data'!H107)))</f>
        <v/>
      </c>
      <c r="DK113" s="33" t="str">
        <f ca="true">+IF(OFFSET('Sanitation Data'!$H$30,0,10*ROW('Sanitation Data'!H107))="","",OFFSET('Sanitation Data'!$H$30,0,10*ROW('Sanitation Data'!H107)))</f>
        <v/>
      </c>
      <c r="DL113" s="33" t="str">
        <f ca="true">+IF(OFFSET('Sanitation Data'!$H$31,0,10*ROW('Sanitation Data'!H107))="","",OFFSET('Sanitation Data'!$H$31,0,10*ROW('Sanitation Data'!H107)))</f>
        <v/>
      </c>
      <c r="DM113" s="33" t="str">
        <f ca="true">+IF(OFFSET('Sanitation Data'!$H$32,0,10*ROW('Sanitation Data'!H107))="","",OFFSET('Sanitation Data'!$H$32,0,10*ROW('Sanitation Data'!H107)))</f>
        <v/>
      </c>
      <c r="DN113" s="33" t="str">
        <f ca="true">+IF(OFFSET('Sanitation Data'!$H$33,0,10*ROW('Sanitation Data'!H107))="","",OFFSET('Sanitation Data'!$H$33,0,10*ROW('Sanitation Data'!H107)))</f>
        <v/>
      </c>
      <c r="DO113" s="33" t="str">
        <f ca="true">+IF(OFFSET('Hygiene Data'!$C$12,0,10*ROW('Hygiene Data'!C107))="","",OFFSET('Hygiene Data'!$C$12,0,10*ROW('Hygiene Data'!C107)))</f>
        <v/>
      </c>
      <c r="DP113" s="33" t="str">
        <f ca="true">+IF(OFFSET('Hygiene Data'!$C$13,0,10*ROW('Hygiene Data'!C107))="","",OFFSET('Hygiene Data'!$C$13,0,10*ROW('Hygiene Data'!C107)))</f>
        <v/>
      </c>
      <c r="DQ113" s="33" t="str">
        <f ca="true">+IF(OFFSET('Hygiene Data'!$C$14,0,10*ROW('Hygiene Data'!C107))="","",OFFSET('Hygiene Data'!$C$14,0,10*ROW('Hygiene Data'!C107)))</f>
        <v/>
      </c>
      <c r="DR113" s="33" t="str">
        <f ca="true">+IF(OFFSET('Hygiene Data'!$D$12,0,10*ROW('Hygiene Data'!D107))="","",OFFSET('Hygiene Data'!$D$12,0,10*ROW('Hygiene Data'!D107)))</f>
        <v/>
      </c>
      <c r="DS113" s="33" t="str">
        <f ca="true">+IF(OFFSET('Hygiene Data'!$D$13,0,10*ROW('Hygiene Data'!D107))="","",OFFSET('Hygiene Data'!$D$13,0,10*ROW('Hygiene Data'!D107)))</f>
        <v/>
      </c>
      <c r="DT113" s="33" t="str">
        <f ca="true">+IF(OFFSET('Hygiene Data'!$D$14,0,10*ROW('Hygiene Data'!D107))="","",OFFSET('Hygiene Data'!$D$14,0,10*ROW('Hygiene Data'!D107)))</f>
        <v/>
      </c>
      <c r="DU113" s="33" t="str">
        <f ca="true">+IF(OFFSET('Hygiene Data'!$E$12,0,10*ROW('Hygiene Data'!E107))="","",OFFSET('Hygiene Data'!$E$12,0,10*ROW('Hygiene Data'!E107)))</f>
        <v/>
      </c>
      <c r="DV113" s="33" t="str">
        <f ca="true">+IF(OFFSET('Hygiene Data'!$E$13,0,10*ROW('Hygiene Data'!E107))="","",OFFSET('Hygiene Data'!$E$13,0,10*ROW('Hygiene Data'!E107)))</f>
        <v/>
      </c>
      <c r="DW113" s="33" t="str">
        <f ca="true">+IF(OFFSET('Hygiene Data'!$E$14,0,10*ROW('Hygiene Data'!E107))="","",OFFSET('Hygiene Data'!$E$14,0,10*ROW('Hygiene Data'!E107)))</f>
        <v/>
      </c>
      <c r="DX113" s="33" t="str">
        <f ca="true">+IF(OFFSET('Hygiene Data'!$F$12,0,10*ROW('Hygiene Data'!F107))="","",OFFSET('Hygiene Data'!$F$12,0,10*ROW('Hygiene Data'!F107)))</f>
        <v/>
      </c>
      <c r="DY113" s="33" t="str">
        <f ca="true">+IF(OFFSET('Hygiene Data'!$F$13,0,10*ROW('Hygiene Data'!F107))="","",OFFSET('Hygiene Data'!$F$13,0,10*ROW('Hygiene Data'!F107)))</f>
        <v/>
      </c>
      <c r="DZ113" s="33" t="str">
        <f ca="true">+IF(OFFSET('Hygiene Data'!$F$14,0,10*ROW('Hygiene Data'!F107))="","",OFFSET('Hygiene Data'!$F$14,0,10*ROW('Hygiene Data'!F107)))</f>
        <v/>
      </c>
      <c r="EA113" s="33" t="str">
        <f ca="true">+IF(OFFSET('Hygiene Data'!$G$12,0,10*ROW('Hygiene Data'!G107))="","",OFFSET('Hygiene Data'!$G$12,0,10*ROW('Hygiene Data'!G107)))</f>
        <v/>
      </c>
      <c r="EB113" s="33" t="str">
        <f ca="true">+IF(OFFSET('Hygiene Data'!$G$13,0,10*ROW('Hygiene Data'!G107))="","",OFFSET('Hygiene Data'!$G$13,0,10*ROW('Hygiene Data'!G107)))</f>
        <v/>
      </c>
      <c r="EC113" s="33" t="str">
        <f ca="true">+IF(OFFSET('Hygiene Data'!$G$14,0,10*ROW('Hygiene Data'!G107))="","",OFFSET('Hygiene Data'!$G$14,0,10*ROW('Hygiene Data'!G107)))</f>
        <v/>
      </c>
      <c r="ED113" s="33" t="str">
        <f ca="true">+IF(OFFSET('Hygiene Data'!$H$12,0,10*ROW('Hygiene Data'!H107))="","",OFFSET('Hygiene Data'!$H$12,0,10*ROW('Hygiene Data'!H107)))</f>
        <v/>
      </c>
      <c r="EE113" s="33" t="str">
        <f ca="true">+IF(OFFSET('Hygiene Data'!$H$13,0,10*ROW('Hygiene Data'!H107))="","",OFFSET('Hygiene Data'!$H$13,0,10*ROW('Hygiene Data'!H107)))</f>
        <v/>
      </c>
      <c r="EF113" s="33" t="str">
        <f ca="true">+IF(OFFSET('Hygiene Data'!$H$14,0,10*ROW('Hygiene Data'!H107))="","",OFFSET('Hygiene Data'!$H$14,0,10*ROW('Hygiene Data'!H107)))</f>
        <v/>
      </c>
    </row>
    <row r="114" x14ac:dyDescent="0.2">
      <c r="A114" s="56" t="str">
        <f ca="true">+IF(OFFSET('Water Data'!$B$1,0,10*ROW('Water Data'!B111))="","",OFFSET('Water Data'!$B$1,0,10*ROW('Water Data'!B111)))</f>
        <v/>
      </c>
      <c r="B114" s="56" t="str">
        <f ca="true">+IF(OFFSET('Water Data'!$A$3,0,10*ROW('Water Data'!A111))="","",OFFSET('Water Data'!$A$3,0,10*ROW('Water Data'!A111)))</f>
        <v/>
      </c>
      <c r="C114" s="56" t="str">
        <f ca="true">+IF(OFFSET('Water Data'!$C$3,0,10*ROW('Water Data'!C111))="","",OFFSET('Water Data'!$C$3,0,10*ROW('Water Data'!C111)))</f>
        <v/>
      </c>
      <c r="D114" s="244"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4"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4"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4"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4"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4"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4"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4"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4"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4"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4"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4"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4"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4"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4"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4"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4"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4"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5"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5"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5"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5"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5"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5"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5"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5"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5"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5"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5"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5"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5"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5"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5"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5"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5"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5"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5"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5"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5"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5"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5"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5"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5"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5"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5"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5"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5"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5"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6"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6"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6"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6"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6"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6"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6"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6"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6"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6"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6"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6"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6"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6"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6"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6"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6"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6"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3" t="str">
        <f ca="true">+IF(OFFSET('Water Data'!$C$28,0,10*ROW('Water Data'!C108))="","",OFFSET('Water Data'!$C$28,0,10*ROW('Water Data'!C108)))</f>
        <v/>
      </c>
      <c r="BT114" s="33" t="str">
        <f ca="true">+IF(OFFSET('Water Data'!$C$29,0,10*ROW('Water Data'!C108))="","",OFFSET('Water Data'!$C$29,0,10*ROW('Water Data'!C108)))</f>
        <v/>
      </c>
      <c r="BU114" s="33" t="str">
        <f ca="true">+IF(OFFSET('Water Data'!$C$30,0,10*ROW('Water Data'!C108))="","",OFFSET('Water Data'!$C$30,0,10*ROW('Water Data'!C108)))</f>
        <v/>
      </c>
      <c r="BV114" s="33" t="str">
        <f ca="true">+IF(OFFSET('Water Data'!$D$28,0,10*ROW('Water Data'!D108))="","",OFFSET('Water Data'!$D$28,0,10*ROW('Water Data'!D108)))</f>
        <v/>
      </c>
      <c r="BW114" s="33" t="str">
        <f ca="true">+IF(OFFSET('Water Data'!$D$29,0,10*ROW('Water Data'!D108))="","",OFFSET('Water Data'!$D$29,0,10*ROW('Water Data'!D108)))</f>
        <v/>
      </c>
      <c r="BX114" s="33" t="str">
        <f ca="true">+IF(OFFSET('Water Data'!$D$30,0,10*ROW('Water Data'!D108))="","",OFFSET('Water Data'!$D$30,0,10*ROW('Water Data'!D108)))</f>
        <v/>
      </c>
      <c r="BY114" s="33" t="str">
        <f ca="true">+IF(OFFSET('Water Data'!$E$28,0,10*ROW('Water Data'!E108))="","",OFFSET('Water Data'!$E$28,0,10*ROW('Water Data'!E108)))</f>
        <v/>
      </c>
      <c r="BZ114" s="33" t="str">
        <f ca="true">+IF(OFFSET('Water Data'!$E$29,0,10*ROW('Water Data'!E108))="","",OFFSET('Water Data'!$E$29,0,10*ROW('Water Data'!E108)))</f>
        <v/>
      </c>
      <c r="CA114" s="33" t="str">
        <f ca="true">+IF(OFFSET('Water Data'!$E$30,0,10*ROW('Water Data'!E108))="","",OFFSET('Water Data'!$E$30,0,10*ROW('Water Data'!E108)))</f>
        <v/>
      </c>
      <c r="CB114" s="33" t="str">
        <f ca="true">+IF(OFFSET('Water Data'!$F$28,0,10*ROW('Water Data'!F108))="","",OFFSET('Water Data'!$F$28,0,10*ROW('Water Data'!F108)))</f>
        <v/>
      </c>
      <c r="CC114" s="33" t="str">
        <f ca="true">+IF(OFFSET('Water Data'!$F$29,0,10*ROW('Water Data'!F108))="","",OFFSET('Water Data'!$F$29,0,10*ROW('Water Data'!F108)))</f>
        <v/>
      </c>
      <c r="CD114" s="33" t="str">
        <f ca="true">+IF(OFFSET('Water Data'!$F$30,0,10*ROW('Water Data'!F108))="","",OFFSET('Water Data'!$F$30,0,10*ROW('Water Data'!F108)))</f>
        <v/>
      </c>
      <c r="CE114" s="33" t="str">
        <f ca="true">+IF(OFFSET('Water Data'!$G$28,0,10*ROW('Water Data'!G108))="","",OFFSET('Water Data'!$G$28,0,10*ROW('Water Data'!G108)))</f>
        <v/>
      </c>
      <c r="CF114" s="33" t="str">
        <f ca="true">+IF(OFFSET('Water Data'!$G$29,0,10*ROW('Water Data'!G108))="","",OFFSET('Water Data'!$G$29,0,10*ROW('Water Data'!G108)))</f>
        <v/>
      </c>
      <c r="CG114" s="33" t="str">
        <f ca="true">+IF(OFFSET('Water Data'!$G$30,0,10*ROW('Water Data'!G108))="","",OFFSET('Water Data'!$G$30,0,10*ROW('Water Data'!G108)))</f>
        <v/>
      </c>
      <c r="CH114" s="33" t="str">
        <f ca="true">+IF(OFFSET('Water Data'!$H$28,0,10*ROW('Water Data'!H108))="","",OFFSET('Water Data'!$H$28,0,10*ROW('Water Data'!H108)))</f>
        <v/>
      </c>
      <c r="CI114" s="33" t="str">
        <f ca="true">+IF(OFFSET('Water Data'!$H$29,0,10*ROW('Water Data'!H108))="","",OFFSET('Water Data'!$H$29,0,10*ROW('Water Data'!H108)))</f>
        <v/>
      </c>
      <c r="CJ114" s="33" t="str">
        <f ca="true">+IF(OFFSET('Water Data'!$H$30,0,10*ROW('Water Data'!H108))="","",OFFSET('Water Data'!$H$30,0,10*ROW('Water Data'!H108)))</f>
        <v/>
      </c>
      <c r="CK114" s="33" t="str">
        <f ca="true">+IF(OFFSET('Sanitation Data'!$C$29,0,10*ROW('Sanitation Data'!C108))="","",OFFSET('Sanitation Data'!$C$29,0,10*ROW('Sanitation Data'!C108)))</f>
        <v/>
      </c>
      <c r="CL114" s="33" t="str">
        <f ca="true">+IF(OFFSET('Sanitation Data'!$C$30,0,10*ROW('Sanitation Data'!C108))="","",OFFSET('Sanitation Data'!$C$30,0,10*ROW('Sanitation Data'!C108)))</f>
        <v/>
      </c>
      <c r="CM114" s="33" t="str">
        <f ca="true">+IF(OFFSET('Sanitation Data'!$C$31,0,10*ROW('Sanitation Data'!C108))="","",OFFSET('Sanitation Data'!$C$31,0,10*ROW('Sanitation Data'!C108)))</f>
        <v/>
      </c>
      <c r="CN114" s="33" t="str">
        <f ca="true">+IF(OFFSET('Sanitation Data'!$C$32,0,10*ROW('Sanitation Data'!C108))="","",OFFSET('Sanitation Data'!$C$32,0,10*ROW('Sanitation Data'!C108)))</f>
        <v/>
      </c>
      <c r="CO114" s="33" t="str">
        <f ca="true">+IF(OFFSET('Sanitation Data'!$C$33,0,10*ROW('Sanitation Data'!C108))="","",OFFSET('Sanitation Data'!$C$33,0,10*ROW('Sanitation Data'!C108)))</f>
        <v/>
      </c>
      <c r="CP114" s="33" t="str">
        <f ca="true">+IF(OFFSET('Sanitation Data'!$D$29,0,10*ROW('Sanitation Data'!D108))="","",OFFSET('Sanitation Data'!$D$29,0,10*ROW('Sanitation Data'!D108)))</f>
        <v/>
      </c>
      <c r="CQ114" s="33" t="str">
        <f ca="true">+IF(OFFSET('Sanitation Data'!$D$30,0,10*ROW('Sanitation Data'!D108))="","",OFFSET('Sanitation Data'!$D$30,0,10*ROW('Sanitation Data'!D108)))</f>
        <v/>
      </c>
      <c r="CR114" s="33" t="str">
        <f ca="true">+IF(OFFSET('Sanitation Data'!$D$31,0,10*ROW('Sanitation Data'!D108))="","",OFFSET('Sanitation Data'!$D$31,0,10*ROW('Sanitation Data'!D108)))</f>
        <v/>
      </c>
      <c r="CS114" s="33" t="str">
        <f ca="true">+IF(OFFSET('Sanitation Data'!$D$32,0,10*ROW('Sanitation Data'!D108))="","",OFFSET('Sanitation Data'!$D$32,0,10*ROW('Sanitation Data'!D108)))</f>
        <v/>
      </c>
      <c r="CT114" s="33" t="str">
        <f ca="true">+IF(OFFSET('Sanitation Data'!$D$33,0,10*ROW('Sanitation Data'!D108))="","",OFFSET('Sanitation Data'!$D$33,0,10*ROW('Sanitation Data'!D108)))</f>
        <v/>
      </c>
      <c r="CU114" s="33" t="str">
        <f ca="true">+IF(OFFSET('Sanitation Data'!$E$29,0,10*ROW('Sanitation Data'!E108))="","",OFFSET('Sanitation Data'!$E$29,0,10*ROW('Sanitation Data'!E108)))</f>
        <v/>
      </c>
      <c r="CV114" s="33" t="str">
        <f ca="true">+IF(OFFSET('Sanitation Data'!$E$30,0,10*ROW('Sanitation Data'!E108))="","",OFFSET('Sanitation Data'!$E$30,0,10*ROW('Sanitation Data'!E108)))</f>
        <v/>
      </c>
      <c r="CW114" s="33" t="str">
        <f ca="true">+IF(OFFSET('Sanitation Data'!$E$31,0,10*ROW('Sanitation Data'!E108))="","",OFFSET('Sanitation Data'!$E$31,0,10*ROW('Sanitation Data'!E108)))</f>
        <v/>
      </c>
      <c r="CX114" s="33" t="str">
        <f ca="true">+IF(OFFSET('Sanitation Data'!$E$32,0,10*ROW('Sanitation Data'!E108))="","",OFFSET('Sanitation Data'!$E$32,0,10*ROW('Sanitation Data'!E108)))</f>
        <v/>
      </c>
      <c r="CY114" s="33" t="str">
        <f ca="true">+IF(OFFSET('Sanitation Data'!$E$33,0,10*ROW('Sanitation Data'!E108))="","",OFFSET('Sanitation Data'!$E$33,0,10*ROW('Sanitation Data'!E108)))</f>
        <v/>
      </c>
      <c r="CZ114" s="33" t="str">
        <f ca="true">+IF(OFFSET('Sanitation Data'!$F$29,0,10*ROW('Sanitation Data'!F108))="","",OFFSET('Sanitation Data'!$F$29,0,10*ROW('Sanitation Data'!F108)))</f>
        <v/>
      </c>
      <c r="DA114" s="33" t="str">
        <f ca="true">+IF(OFFSET('Sanitation Data'!$F$30,0,10*ROW('Sanitation Data'!F108))="","",OFFSET('Sanitation Data'!$F$30,0,10*ROW('Sanitation Data'!F108)))</f>
        <v/>
      </c>
      <c r="DB114" s="33" t="str">
        <f ca="true">+IF(OFFSET('Sanitation Data'!$F$31,0,10*ROW('Sanitation Data'!F108))="","",OFFSET('Sanitation Data'!$F$31,0,10*ROW('Sanitation Data'!F108)))</f>
        <v/>
      </c>
      <c r="DC114" s="33" t="str">
        <f ca="true">+IF(OFFSET('Sanitation Data'!$F$32,0,10*ROW('Sanitation Data'!F108))="","",OFFSET('Sanitation Data'!$F$32,0,10*ROW('Sanitation Data'!F108)))</f>
        <v/>
      </c>
      <c r="DD114" s="33" t="str">
        <f ca="true">+IF(OFFSET('Sanitation Data'!$F$33,0,10*ROW('Sanitation Data'!F108))="","",OFFSET('Sanitation Data'!$F$33,0,10*ROW('Sanitation Data'!F108)))</f>
        <v/>
      </c>
      <c r="DE114" s="33" t="str">
        <f ca="true">+IF(OFFSET('Sanitation Data'!$G$29,0,10*ROW('Sanitation Data'!G108))="","",OFFSET('Sanitation Data'!$G$29,0,10*ROW('Sanitation Data'!G108)))</f>
        <v/>
      </c>
      <c r="DF114" s="33" t="str">
        <f ca="true">+IF(OFFSET('Sanitation Data'!$G$30,0,10*ROW('Sanitation Data'!G108))="","",OFFSET('Sanitation Data'!$G$30,0,10*ROW('Sanitation Data'!G108)))</f>
        <v/>
      </c>
      <c r="DG114" s="33" t="str">
        <f ca="true">+IF(OFFSET('Sanitation Data'!$G$31,0,10*ROW('Sanitation Data'!G108))="","",OFFSET('Sanitation Data'!$G$31,0,10*ROW('Sanitation Data'!G108)))</f>
        <v/>
      </c>
      <c r="DH114" s="33" t="str">
        <f ca="true">+IF(OFFSET('Sanitation Data'!$G$32,0,10*ROW('Sanitation Data'!G108))="","",OFFSET('Sanitation Data'!$G$32,0,10*ROW('Sanitation Data'!G108)))</f>
        <v/>
      </c>
      <c r="DI114" s="33" t="str">
        <f ca="true">+IF(OFFSET('Sanitation Data'!$G$33,0,10*ROW('Sanitation Data'!G108))="","",OFFSET('Sanitation Data'!$G$33,0,10*ROW('Sanitation Data'!G108)))</f>
        <v/>
      </c>
      <c r="DJ114" s="33" t="str">
        <f ca="true">+IF(OFFSET('Sanitation Data'!$H$29,0,10*ROW('Sanitation Data'!H108))="","",OFFSET('Sanitation Data'!$H$29,0,10*ROW('Sanitation Data'!H108)))</f>
        <v/>
      </c>
      <c r="DK114" s="33" t="str">
        <f ca="true">+IF(OFFSET('Sanitation Data'!$H$30,0,10*ROW('Sanitation Data'!H108))="","",OFFSET('Sanitation Data'!$H$30,0,10*ROW('Sanitation Data'!H108)))</f>
        <v/>
      </c>
      <c r="DL114" s="33" t="str">
        <f ca="true">+IF(OFFSET('Sanitation Data'!$H$31,0,10*ROW('Sanitation Data'!H108))="","",OFFSET('Sanitation Data'!$H$31,0,10*ROW('Sanitation Data'!H108)))</f>
        <v/>
      </c>
      <c r="DM114" s="33" t="str">
        <f ca="true">+IF(OFFSET('Sanitation Data'!$H$32,0,10*ROW('Sanitation Data'!H108))="","",OFFSET('Sanitation Data'!$H$32,0,10*ROW('Sanitation Data'!H108)))</f>
        <v/>
      </c>
      <c r="DN114" s="33" t="str">
        <f ca="true">+IF(OFFSET('Sanitation Data'!$H$33,0,10*ROW('Sanitation Data'!H108))="","",OFFSET('Sanitation Data'!$H$33,0,10*ROW('Sanitation Data'!H108)))</f>
        <v/>
      </c>
      <c r="DO114" s="33" t="str">
        <f ca="true">+IF(OFFSET('Hygiene Data'!$C$12,0,10*ROW('Hygiene Data'!C108))="","",OFFSET('Hygiene Data'!$C$12,0,10*ROW('Hygiene Data'!C108)))</f>
        <v/>
      </c>
      <c r="DP114" s="33" t="str">
        <f ca="true">+IF(OFFSET('Hygiene Data'!$C$13,0,10*ROW('Hygiene Data'!C108))="","",OFFSET('Hygiene Data'!$C$13,0,10*ROW('Hygiene Data'!C108)))</f>
        <v/>
      </c>
      <c r="DQ114" s="33" t="str">
        <f ca="true">+IF(OFFSET('Hygiene Data'!$C$14,0,10*ROW('Hygiene Data'!C108))="","",OFFSET('Hygiene Data'!$C$14,0,10*ROW('Hygiene Data'!C108)))</f>
        <v/>
      </c>
      <c r="DR114" s="33" t="str">
        <f ca="true">+IF(OFFSET('Hygiene Data'!$D$12,0,10*ROW('Hygiene Data'!D108))="","",OFFSET('Hygiene Data'!$D$12,0,10*ROW('Hygiene Data'!D108)))</f>
        <v/>
      </c>
      <c r="DS114" s="33" t="str">
        <f ca="true">+IF(OFFSET('Hygiene Data'!$D$13,0,10*ROW('Hygiene Data'!D108))="","",OFFSET('Hygiene Data'!$D$13,0,10*ROW('Hygiene Data'!D108)))</f>
        <v/>
      </c>
      <c r="DT114" s="33" t="str">
        <f ca="true">+IF(OFFSET('Hygiene Data'!$D$14,0,10*ROW('Hygiene Data'!D108))="","",OFFSET('Hygiene Data'!$D$14,0,10*ROW('Hygiene Data'!D108)))</f>
        <v/>
      </c>
      <c r="DU114" s="33" t="str">
        <f ca="true">+IF(OFFSET('Hygiene Data'!$E$12,0,10*ROW('Hygiene Data'!E108))="","",OFFSET('Hygiene Data'!$E$12,0,10*ROW('Hygiene Data'!E108)))</f>
        <v/>
      </c>
      <c r="DV114" s="33" t="str">
        <f ca="true">+IF(OFFSET('Hygiene Data'!$E$13,0,10*ROW('Hygiene Data'!E108))="","",OFFSET('Hygiene Data'!$E$13,0,10*ROW('Hygiene Data'!E108)))</f>
        <v/>
      </c>
      <c r="DW114" s="33" t="str">
        <f ca="true">+IF(OFFSET('Hygiene Data'!$E$14,0,10*ROW('Hygiene Data'!E108))="","",OFFSET('Hygiene Data'!$E$14,0,10*ROW('Hygiene Data'!E108)))</f>
        <v/>
      </c>
      <c r="DX114" s="33" t="str">
        <f ca="true">+IF(OFFSET('Hygiene Data'!$F$12,0,10*ROW('Hygiene Data'!F108))="","",OFFSET('Hygiene Data'!$F$12,0,10*ROW('Hygiene Data'!F108)))</f>
        <v/>
      </c>
      <c r="DY114" s="33" t="str">
        <f ca="true">+IF(OFFSET('Hygiene Data'!$F$13,0,10*ROW('Hygiene Data'!F108))="","",OFFSET('Hygiene Data'!$F$13,0,10*ROW('Hygiene Data'!F108)))</f>
        <v/>
      </c>
      <c r="DZ114" s="33" t="str">
        <f ca="true">+IF(OFFSET('Hygiene Data'!$F$14,0,10*ROW('Hygiene Data'!F108))="","",OFFSET('Hygiene Data'!$F$14,0,10*ROW('Hygiene Data'!F108)))</f>
        <v/>
      </c>
      <c r="EA114" s="33" t="str">
        <f ca="true">+IF(OFFSET('Hygiene Data'!$G$12,0,10*ROW('Hygiene Data'!G108))="","",OFFSET('Hygiene Data'!$G$12,0,10*ROW('Hygiene Data'!G108)))</f>
        <v/>
      </c>
      <c r="EB114" s="33" t="str">
        <f ca="true">+IF(OFFSET('Hygiene Data'!$G$13,0,10*ROW('Hygiene Data'!G108))="","",OFFSET('Hygiene Data'!$G$13,0,10*ROW('Hygiene Data'!G108)))</f>
        <v/>
      </c>
      <c r="EC114" s="33" t="str">
        <f ca="true">+IF(OFFSET('Hygiene Data'!$G$14,0,10*ROW('Hygiene Data'!G108))="","",OFFSET('Hygiene Data'!$G$14,0,10*ROW('Hygiene Data'!G108)))</f>
        <v/>
      </c>
      <c r="ED114" s="33" t="str">
        <f ca="true">+IF(OFFSET('Hygiene Data'!$H$12,0,10*ROW('Hygiene Data'!H108))="","",OFFSET('Hygiene Data'!$H$12,0,10*ROW('Hygiene Data'!H108)))</f>
        <v/>
      </c>
      <c r="EE114" s="33" t="str">
        <f ca="true">+IF(OFFSET('Hygiene Data'!$H$13,0,10*ROW('Hygiene Data'!H108))="","",OFFSET('Hygiene Data'!$H$13,0,10*ROW('Hygiene Data'!H108)))</f>
        <v/>
      </c>
      <c r="EF114" s="33" t="str">
        <f ca="true">+IF(OFFSET('Hygiene Data'!$H$14,0,10*ROW('Hygiene Data'!H108))="","",OFFSET('Hygiene Data'!$H$14,0,10*ROW('Hygiene Data'!H108)))</f>
        <v/>
      </c>
    </row>
    <row r="115" x14ac:dyDescent="0.2">
      <c r="A115" s="56" t="str">
        <f ca="true">+IF(OFFSET('Water Data'!$B$1,0,10*ROW('Water Data'!B112))="","",OFFSET('Water Data'!$B$1,0,10*ROW('Water Data'!B112)))</f>
        <v/>
      </c>
      <c r="B115" s="56" t="str">
        <f ca="true">+IF(OFFSET('Water Data'!$A$3,0,10*ROW('Water Data'!A112))="","",OFFSET('Water Data'!$A$3,0,10*ROW('Water Data'!A112)))</f>
        <v/>
      </c>
      <c r="C115" s="56" t="str">
        <f ca="true">+IF(OFFSET('Water Data'!$C$3,0,10*ROW('Water Data'!C112))="","",OFFSET('Water Data'!$C$3,0,10*ROW('Water Data'!C112)))</f>
        <v/>
      </c>
      <c r="D115" s="244"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4"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4"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4"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4"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4"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4"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4"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4"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4"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4"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4"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4"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4"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4"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4"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4"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4"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5"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5"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5"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5"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5"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5"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5"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5"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5"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5"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5"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5"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5"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5"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5"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5"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5"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5"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5"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5"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5"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5"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5"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5"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5"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5"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5"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5"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5"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5"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6"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6"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6"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6"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6"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6"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6"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6"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6"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6"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6"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6"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6"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6"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6"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6"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6"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6"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3" t="str">
        <f ca="true">+IF(OFFSET('Water Data'!$C$28,0,10*ROW('Water Data'!C109))="","",OFFSET('Water Data'!$C$28,0,10*ROW('Water Data'!C109)))</f>
        <v/>
      </c>
      <c r="BT115" s="33" t="str">
        <f ca="true">+IF(OFFSET('Water Data'!$C$29,0,10*ROW('Water Data'!C109))="","",OFFSET('Water Data'!$C$29,0,10*ROW('Water Data'!C109)))</f>
        <v/>
      </c>
      <c r="BU115" s="33" t="str">
        <f ca="true">+IF(OFFSET('Water Data'!$C$30,0,10*ROW('Water Data'!C109))="","",OFFSET('Water Data'!$C$30,0,10*ROW('Water Data'!C109)))</f>
        <v/>
      </c>
      <c r="BV115" s="33" t="str">
        <f ca="true">+IF(OFFSET('Water Data'!$D$28,0,10*ROW('Water Data'!D109))="","",OFFSET('Water Data'!$D$28,0,10*ROW('Water Data'!D109)))</f>
        <v/>
      </c>
      <c r="BW115" s="33" t="str">
        <f ca="true">+IF(OFFSET('Water Data'!$D$29,0,10*ROW('Water Data'!D109))="","",OFFSET('Water Data'!$D$29,0,10*ROW('Water Data'!D109)))</f>
        <v/>
      </c>
      <c r="BX115" s="33" t="str">
        <f ca="true">+IF(OFFSET('Water Data'!$D$30,0,10*ROW('Water Data'!D109))="","",OFFSET('Water Data'!$D$30,0,10*ROW('Water Data'!D109)))</f>
        <v/>
      </c>
      <c r="BY115" s="33" t="str">
        <f ca="true">+IF(OFFSET('Water Data'!$E$28,0,10*ROW('Water Data'!E109))="","",OFFSET('Water Data'!$E$28,0,10*ROW('Water Data'!E109)))</f>
        <v/>
      </c>
      <c r="BZ115" s="33" t="str">
        <f ca="true">+IF(OFFSET('Water Data'!$E$29,0,10*ROW('Water Data'!E109))="","",OFFSET('Water Data'!$E$29,0,10*ROW('Water Data'!E109)))</f>
        <v/>
      </c>
      <c r="CA115" s="33" t="str">
        <f ca="true">+IF(OFFSET('Water Data'!$E$30,0,10*ROW('Water Data'!E109))="","",OFFSET('Water Data'!$E$30,0,10*ROW('Water Data'!E109)))</f>
        <v/>
      </c>
      <c r="CB115" s="33" t="str">
        <f ca="true">+IF(OFFSET('Water Data'!$F$28,0,10*ROW('Water Data'!F109))="","",OFFSET('Water Data'!$F$28,0,10*ROW('Water Data'!F109)))</f>
        <v/>
      </c>
      <c r="CC115" s="33" t="str">
        <f ca="true">+IF(OFFSET('Water Data'!$F$29,0,10*ROW('Water Data'!F109))="","",OFFSET('Water Data'!$F$29,0,10*ROW('Water Data'!F109)))</f>
        <v/>
      </c>
      <c r="CD115" s="33" t="str">
        <f ca="true">+IF(OFFSET('Water Data'!$F$30,0,10*ROW('Water Data'!F109))="","",OFFSET('Water Data'!$F$30,0,10*ROW('Water Data'!F109)))</f>
        <v/>
      </c>
      <c r="CE115" s="33" t="str">
        <f ca="true">+IF(OFFSET('Water Data'!$G$28,0,10*ROW('Water Data'!G109))="","",OFFSET('Water Data'!$G$28,0,10*ROW('Water Data'!G109)))</f>
        <v/>
      </c>
      <c r="CF115" s="33" t="str">
        <f ca="true">+IF(OFFSET('Water Data'!$G$29,0,10*ROW('Water Data'!G109))="","",OFFSET('Water Data'!$G$29,0,10*ROW('Water Data'!G109)))</f>
        <v/>
      </c>
      <c r="CG115" s="33" t="str">
        <f ca="true">+IF(OFFSET('Water Data'!$G$30,0,10*ROW('Water Data'!G109))="","",OFFSET('Water Data'!$G$30,0,10*ROW('Water Data'!G109)))</f>
        <v/>
      </c>
      <c r="CH115" s="33" t="str">
        <f ca="true">+IF(OFFSET('Water Data'!$H$28,0,10*ROW('Water Data'!H109))="","",OFFSET('Water Data'!$H$28,0,10*ROW('Water Data'!H109)))</f>
        <v/>
      </c>
      <c r="CI115" s="33" t="str">
        <f ca="true">+IF(OFFSET('Water Data'!$H$29,0,10*ROW('Water Data'!H109))="","",OFFSET('Water Data'!$H$29,0,10*ROW('Water Data'!H109)))</f>
        <v/>
      </c>
      <c r="CJ115" s="33" t="str">
        <f ca="true">+IF(OFFSET('Water Data'!$H$30,0,10*ROW('Water Data'!H109))="","",OFFSET('Water Data'!$H$30,0,10*ROW('Water Data'!H109)))</f>
        <v/>
      </c>
      <c r="CK115" s="33" t="str">
        <f ca="true">+IF(OFFSET('Sanitation Data'!$C$29,0,10*ROW('Sanitation Data'!C109))="","",OFFSET('Sanitation Data'!$C$29,0,10*ROW('Sanitation Data'!C109)))</f>
        <v/>
      </c>
      <c r="CL115" s="33" t="str">
        <f ca="true">+IF(OFFSET('Sanitation Data'!$C$30,0,10*ROW('Sanitation Data'!C109))="","",OFFSET('Sanitation Data'!$C$30,0,10*ROW('Sanitation Data'!C109)))</f>
        <v/>
      </c>
      <c r="CM115" s="33" t="str">
        <f ca="true">+IF(OFFSET('Sanitation Data'!$C$31,0,10*ROW('Sanitation Data'!C109))="","",OFFSET('Sanitation Data'!$C$31,0,10*ROW('Sanitation Data'!C109)))</f>
        <v/>
      </c>
      <c r="CN115" s="33" t="str">
        <f ca="true">+IF(OFFSET('Sanitation Data'!$C$32,0,10*ROW('Sanitation Data'!C109))="","",OFFSET('Sanitation Data'!$C$32,0,10*ROW('Sanitation Data'!C109)))</f>
        <v/>
      </c>
      <c r="CO115" s="33" t="str">
        <f ca="true">+IF(OFFSET('Sanitation Data'!$C$33,0,10*ROW('Sanitation Data'!C109))="","",OFFSET('Sanitation Data'!$C$33,0,10*ROW('Sanitation Data'!C109)))</f>
        <v/>
      </c>
      <c r="CP115" s="33" t="str">
        <f ca="true">+IF(OFFSET('Sanitation Data'!$D$29,0,10*ROW('Sanitation Data'!D109))="","",OFFSET('Sanitation Data'!$D$29,0,10*ROW('Sanitation Data'!D109)))</f>
        <v/>
      </c>
      <c r="CQ115" s="33" t="str">
        <f ca="true">+IF(OFFSET('Sanitation Data'!$D$30,0,10*ROW('Sanitation Data'!D109))="","",OFFSET('Sanitation Data'!$D$30,0,10*ROW('Sanitation Data'!D109)))</f>
        <v/>
      </c>
      <c r="CR115" s="33" t="str">
        <f ca="true">+IF(OFFSET('Sanitation Data'!$D$31,0,10*ROW('Sanitation Data'!D109))="","",OFFSET('Sanitation Data'!$D$31,0,10*ROW('Sanitation Data'!D109)))</f>
        <v/>
      </c>
      <c r="CS115" s="33" t="str">
        <f ca="true">+IF(OFFSET('Sanitation Data'!$D$32,0,10*ROW('Sanitation Data'!D109))="","",OFFSET('Sanitation Data'!$D$32,0,10*ROW('Sanitation Data'!D109)))</f>
        <v/>
      </c>
      <c r="CT115" s="33" t="str">
        <f ca="true">+IF(OFFSET('Sanitation Data'!$D$33,0,10*ROW('Sanitation Data'!D109))="","",OFFSET('Sanitation Data'!$D$33,0,10*ROW('Sanitation Data'!D109)))</f>
        <v/>
      </c>
      <c r="CU115" s="33" t="str">
        <f ca="true">+IF(OFFSET('Sanitation Data'!$E$29,0,10*ROW('Sanitation Data'!E109))="","",OFFSET('Sanitation Data'!$E$29,0,10*ROW('Sanitation Data'!E109)))</f>
        <v/>
      </c>
      <c r="CV115" s="33" t="str">
        <f ca="true">+IF(OFFSET('Sanitation Data'!$E$30,0,10*ROW('Sanitation Data'!E109))="","",OFFSET('Sanitation Data'!$E$30,0,10*ROW('Sanitation Data'!E109)))</f>
        <v/>
      </c>
      <c r="CW115" s="33" t="str">
        <f ca="true">+IF(OFFSET('Sanitation Data'!$E$31,0,10*ROW('Sanitation Data'!E109))="","",OFFSET('Sanitation Data'!$E$31,0,10*ROW('Sanitation Data'!E109)))</f>
        <v/>
      </c>
      <c r="CX115" s="33" t="str">
        <f ca="true">+IF(OFFSET('Sanitation Data'!$E$32,0,10*ROW('Sanitation Data'!E109))="","",OFFSET('Sanitation Data'!$E$32,0,10*ROW('Sanitation Data'!E109)))</f>
        <v/>
      </c>
      <c r="CY115" s="33" t="str">
        <f ca="true">+IF(OFFSET('Sanitation Data'!$E$33,0,10*ROW('Sanitation Data'!E109))="","",OFFSET('Sanitation Data'!$E$33,0,10*ROW('Sanitation Data'!E109)))</f>
        <v/>
      </c>
      <c r="CZ115" s="33" t="str">
        <f ca="true">+IF(OFFSET('Sanitation Data'!$F$29,0,10*ROW('Sanitation Data'!F109))="","",OFFSET('Sanitation Data'!$F$29,0,10*ROW('Sanitation Data'!F109)))</f>
        <v/>
      </c>
      <c r="DA115" s="33" t="str">
        <f ca="true">+IF(OFFSET('Sanitation Data'!$F$30,0,10*ROW('Sanitation Data'!F109))="","",OFFSET('Sanitation Data'!$F$30,0,10*ROW('Sanitation Data'!F109)))</f>
        <v/>
      </c>
      <c r="DB115" s="33" t="str">
        <f ca="true">+IF(OFFSET('Sanitation Data'!$F$31,0,10*ROW('Sanitation Data'!F109))="","",OFFSET('Sanitation Data'!$F$31,0,10*ROW('Sanitation Data'!F109)))</f>
        <v/>
      </c>
      <c r="DC115" s="33" t="str">
        <f ca="true">+IF(OFFSET('Sanitation Data'!$F$32,0,10*ROW('Sanitation Data'!F109))="","",OFFSET('Sanitation Data'!$F$32,0,10*ROW('Sanitation Data'!F109)))</f>
        <v/>
      </c>
      <c r="DD115" s="33" t="str">
        <f ca="true">+IF(OFFSET('Sanitation Data'!$F$33,0,10*ROW('Sanitation Data'!F109))="","",OFFSET('Sanitation Data'!$F$33,0,10*ROW('Sanitation Data'!F109)))</f>
        <v/>
      </c>
      <c r="DE115" s="33" t="str">
        <f ca="true">+IF(OFFSET('Sanitation Data'!$G$29,0,10*ROW('Sanitation Data'!G109))="","",OFFSET('Sanitation Data'!$G$29,0,10*ROW('Sanitation Data'!G109)))</f>
        <v/>
      </c>
      <c r="DF115" s="33" t="str">
        <f ca="true">+IF(OFFSET('Sanitation Data'!$G$30,0,10*ROW('Sanitation Data'!G109))="","",OFFSET('Sanitation Data'!$G$30,0,10*ROW('Sanitation Data'!G109)))</f>
        <v/>
      </c>
      <c r="DG115" s="33" t="str">
        <f ca="true">+IF(OFFSET('Sanitation Data'!$G$31,0,10*ROW('Sanitation Data'!G109))="","",OFFSET('Sanitation Data'!$G$31,0,10*ROW('Sanitation Data'!G109)))</f>
        <v/>
      </c>
      <c r="DH115" s="33" t="str">
        <f ca="true">+IF(OFFSET('Sanitation Data'!$G$32,0,10*ROW('Sanitation Data'!G109))="","",OFFSET('Sanitation Data'!$G$32,0,10*ROW('Sanitation Data'!G109)))</f>
        <v/>
      </c>
      <c r="DI115" s="33" t="str">
        <f ca="true">+IF(OFFSET('Sanitation Data'!$G$33,0,10*ROW('Sanitation Data'!G109))="","",OFFSET('Sanitation Data'!$G$33,0,10*ROW('Sanitation Data'!G109)))</f>
        <v/>
      </c>
      <c r="DJ115" s="33" t="str">
        <f ca="true">+IF(OFFSET('Sanitation Data'!$H$29,0,10*ROW('Sanitation Data'!H109))="","",OFFSET('Sanitation Data'!$H$29,0,10*ROW('Sanitation Data'!H109)))</f>
        <v/>
      </c>
      <c r="DK115" s="33" t="str">
        <f ca="true">+IF(OFFSET('Sanitation Data'!$H$30,0,10*ROW('Sanitation Data'!H109))="","",OFFSET('Sanitation Data'!$H$30,0,10*ROW('Sanitation Data'!H109)))</f>
        <v/>
      </c>
      <c r="DL115" s="33" t="str">
        <f ca="true">+IF(OFFSET('Sanitation Data'!$H$31,0,10*ROW('Sanitation Data'!H109))="","",OFFSET('Sanitation Data'!$H$31,0,10*ROW('Sanitation Data'!H109)))</f>
        <v/>
      </c>
      <c r="DM115" s="33" t="str">
        <f ca="true">+IF(OFFSET('Sanitation Data'!$H$32,0,10*ROW('Sanitation Data'!H109))="","",OFFSET('Sanitation Data'!$H$32,0,10*ROW('Sanitation Data'!H109)))</f>
        <v/>
      </c>
      <c r="DN115" s="33" t="str">
        <f ca="true">+IF(OFFSET('Sanitation Data'!$H$33,0,10*ROW('Sanitation Data'!H109))="","",OFFSET('Sanitation Data'!$H$33,0,10*ROW('Sanitation Data'!H109)))</f>
        <v/>
      </c>
      <c r="DO115" s="33" t="str">
        <f ca="true">+IF(OFFSET('Hygiene Data'!$C$12,0,10*ROW('Hygiene Data'!C109))="","",OFFSET('Hygiene Data'!$C$12,0,10*ROW('Hygiene Data'!C109)))</f>
        <v/>
      </c>
      <c r="DP115" s="33" t="str">
        <f ca="true">+IF(OFFSET('Hygiene Data'!$C$13,0,10*ROW('Hygiene Data'!C109))="","",OFFSET('Hygiene Data'!$C$13,0,10*ROW('Hygiene Data'!C109)))</f>
        <v/>
      </c>
      <c r="DQ115" s="33" t="str">
        <f ca="true">+IF(OFFSET('Hygiene Data'!$C$14,0,10*ROW('Hygiene Data'!C109))="","",OFFSET('Hygiene Data'!$C$14,0,10*ROW('Hygiene Data'!C109)))</f>
        <v/>
      </c>
      <c r="DR115" s="33" t="str">
        <f ca="true">+IF(OFFSET('Hygiene Data'!$D$12,0,10*ROW('Hygiene Data'!D109))="","",OFFSET('Hygiene Data'!$D$12,0,10*ROW('Hygiene Data'!D109)))</f>
        <v/>
      </c>
      <c r="DS115" s="33" t="str">
        <f ca="true">+IF(OFFSET('Hygiene Data'!$D$13,0,10*ROW('Hygiene Data'!D109))="","",OFFSET('Hygiene Data'!$D$13,0,10*ROW('Hygiene Data'!D109)))</f>
        <v/>
      </c>
      <c r="DT115" s="33" t="str">
        <f ca="true">+IF(OFFSET('Hygiene Data'!$D$14,0,10*ROW('Hygiene Data'!D109))="","",OFFSET('Hygiene Data'!$D$14,0,10*ROW('Hygiene Data'!D109)))</f>
        <v/>
      </c>
      <c r="DU115" s="33" t="str">
        <f ca="true">+IF(OFFSET('Hygiene Data'!$E$12,0,10*ROW('Hygiene Data'!E109))="","",OFFSET('Hygiene Data'!$E$12,0,10*ROW('Hygiene Data'!E109)))</f>
        <v/>
      </c>
      <c r="DV115" s="33" t="str">
        <f ca="true">+IF(OFFSET('Hygiene Data'!$E$13,0,10*ROW('Hygiene Data'!E109))="","",OFFSET('Hygiene Data'!$E$13,0,10*ROW('Hygiene Data'!E109)))</f>
        <v/>
      </c>
      <c r="DW115" s="33" t="str">
        <f ca="true">+IF(OFFSET('Hygiene Data'!$E$14,0,10*ROW('Hygiene Data'!E109))="","",OFFSET('Hygiene Data'!$E$14,0,10*ROW('Hygiene Data'!E109)))</f>
        <v/>
      </c>
      <c r="DX115" s="33" t="str">
        <f ca="true">+IF(OFFSET('Hygiene Data'!$F$12,0,10*ROW('Hygiene Data'!F109))="","",OFFSET('Hygiene Data'!$F$12,0,10*ROW('Hygiene Data'!F109)))</f>
        <v/>
      </c>
      <c r="DY115" s="33" t="str">
        <f ca="true">+IF(OFFSET('Hygiene Data'!$F$13,0,10*ROW('Hygiene Data'!F109))="","",OFFSET('Hygiene Data'!$F$13,0,10*ROW('Hygiene Data'!F109)))</f>
        <v/>
      </c>
      <c r="DZ115" s="33" t="str">
        <f ca="true">+IF(OFFSET('Hygiene Data'!$F$14,0,10*ROW('Hygiene Data'!F109))="","",OFFSET('Hygiene Data'!$F$14,0,10*ROW('Hygiene Data'!F109)))</f>
        <v/>
      </c>
      <c r="EA115" s="33" t="str">
        <f ca="true">+IF(OFFSET('Hygiene Data'!$G$12,0,10*ROW('Hygiene Data'!G109))="","",OFFSET('Hygiene Data'!$G$12,0,10*ROW('Hygiene Data'!G109)))</f>
        <v/>
      </c>
      <c r="EB115" s="33" t="str">
        <f ca="true">+IF(OFFSET('Hygiene Data'!$G$13,0,10*ROW('Hygiene Data'!G109))="","",OFFSET('Hygiene Data'!$G$13,0,10*ROW('Hygiene Data'!G109)))</f>
        <v/>
      </c>
      <c r="EC115" s="33" t="str">
        <f ca="true">+IF(OFFSET('Hygiene Data'!$G$14,0,10*ROW('Hygiene Data'!G109))="","",OFFSET('Hygiene Data'!$G$14,0,10*ROW('Hygiene Data'!G109)))</f>
        <v/>
      </c>
      <c r="ED115" s="33" t="str">
        <f ca="true">+IF(OFFSET('Hygiene Data'!$H$12,0,10*ROW('Hygiene Data'!H109))="","",OFFSET('Hygiene Data'!$H$12,0,10*ROW('Hygiene Data'!H109)))</f>
        <v/>
      </c>
      <c r="EE115" s="33" t="str">
        <f ca="true">+IF(OFFSET('Hygiene Data'!$H$13,0,10*ROW('Hygiene Data'!H109))="","",OFFSET('Hygiene Data'!$H$13,0,10*ROW('Hygiene Data'!H109)))</f>
        <v/>
      </c>
      <c r="EF115" s="33" t="str">
        <f ca="true">+IF(OFFSET('Hygiene Data'!$H$14,0,10*ROW('Hygiene Data'!H109))="","",OFFSET('Hygiene Data'!$H$14,0,10*ROW('Hygiene Data'!H109)))</f>
        <v/>
      </c>
    </row>
    <row r="116" x14ac:dyDescent="0.2">
      <c r="A116" s="56" t="str">
        <f ca="true">+IF(OFFSET('Water Data'!$B$1,0,10*ROW('Water Data'!B113))="","",OFFSET('Water Data'!$B$1,0,10*ROW('Water Data'!B113)))</f>
        <v/>
      </c>
      <c r="B116" s="56" t="str">
        <f ca="true">+IF(OFFSET('Water Data'!$A$3,0,10*ROW('Water Data'!A113))="","",OFFSET('Water Data'!$A$3,0,10*ROW('Water Data'!A113)))</f>
        <v/>
      </c>
      <c r="C116" s="56" t="str">
        <f ca="true">+IF(OFFSET('Water Data'!$C$3,0,10*ROW('Water Data'!C113))="","",OFFSET('Water Data'!$C$3,0,10*ROW('Water Data'!C113)))</f>
        <v/>
      </c>
      <c r="D116" s="244"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4"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4"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4"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4"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4"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4"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4"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4"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4"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4"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4"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4"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4"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4"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4"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4"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4"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5"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5"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5"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5"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5"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5"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5"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5"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5"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5"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5"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5"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5"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5"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5"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5"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5"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5"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5"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5"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5"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5"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5"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5"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5"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5"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5"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5"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5"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5"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6"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6"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6"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6"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6"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6"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6"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6"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6"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6"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6"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6"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6"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6"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6"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6"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6"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6"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3" t="str">
        <f ca="true">+IF(OFFSET('Water Data'!$C$28,0,10*ROW('Water Data'!C110))="","",OFFSET('Water Data'!$C$28,0,10*ROW('Water Data'!C110)))</f>
        <v/>
      </c>
      <c r="BT116" s="33" t="str">
        <f ca="true">+IF(OFFSET('Water Data'!$C$29,0,10*ROW('Water Data'!C110))="","",OFFSET('Water Data'!$C$29,0,10*ROW('Water Data'!C110)))</f>
        <v/>
      </c>
      <c r="BU116" s="33" t="str">
        <f ca="true">+IF(OFFSET('Water Data'!$C$30,0,10*ROW('Water Data'!C110))="","",OFFSET('Water Data'!$C$30,0,10*ROW('Water Data'!C110)))</f>
        <v/>
      </c>
      <c r="BV116" s="33" t="str">
        <f ca="true">+IF(OFFSET('Water Data'!$D$28,0,10*ROW('Water Data'!D110))="","",OFFSET('Water Data'!$D$28,0,10*ROW('Water Data'!D110)))</f>
        <v/>
      </c>
      <c r="BW116" s="33" t="str">
        <f ca="true">+IF(OFFSET('Water Data'!$D$29,0,10*ROW('Water Data'!D110))="","",OFFSET('Water Data'!$D$29,0,10*ROW('Water Data'!D110)))</f>
        <v/>
      </c>
      <c r="BX116" s="33" t="str">
        <f ca="true">+IF(OFFSET('Water Data'!$D$30,0,10*ROW('Water Data'!D110))="","",OFFSET('Water Data'!$D$30,0,10*ROW('Water Data'!D110)))</f>
        <v/>
      </c>
      <c r="BY116" s="33" t="str">
        <f ca="true">+IF(OFFSET('Water Data'!$E$28,0,10*ROW('Water Data'!E110))="","",OFFSET('Water Data'!$E$28,0,10*ROW('Water Data'!E110)))</f>
        <v/>
      </c>
      <c r="BZ116" s="33" t="str">
        <f ca="true">+IF(OFFSET('Water Data'!$E$29,0,10*ROW('Water Data'!E110))="","",OFFSET('Water Data'!$E$29,0,10*ROW('Water Data'!E110)))</f>
        <v/>
      </c>
      <c r="CA116" s="33" t="str">
        <f ca="true">+IF(OFFSET('Water Data'!$E$30,0,10*ROW('Water Data'!E110))="","",OFFSET('Water Data'!$E$30,0,10*ROW('Water Data'!E110)))</f>
        <v/>
      </c>
      <c r="CB116" s="33" t="str">
        <f ca="true">+IF(OFFSET('Water Data'!$F$28,0,10*ROW('Water Data'!F110))="","",OFFSET('Water Data'!$F$28,0,10*ROW('Water Data'!F110)))</f>
        <v/>
      </c>
      <c r="CC116" s="33" t="str">
        <f ca="true">+IF(OFFSET('Water Data'!$F$29,0,10*ROW('Water Data'!F110))="","",OFFSET('Water Data'!$F$29,0,10*ROW('Water Data'!F110)))</f>
        <v/>
      </c>
      <c r="CD116" s="33" t="str">
        <f ca="true">+IF(OFFSET('Water Data'!$F$30,0,10*ROW('Water Data'!F110))="","",OFFSET('Water Data'!$F$30,0,10*ROW('Water Data'!F110)))</f>
        <v/>
      </c>
      <c r="CE116" s="33" t="str">
        <f ca="true">+IF(OFFSET('Water Data'!$G$28,0,10*ROW('Water Data'!G110))="","",OFFSET('Water Data'!$G$28,0,10*ROW('Water Data'!G110)))</f>
        <v/>
      </c>
      <c r="CF116" s="33" t="str">
        <f ca="true">+IF(OFFSET('Water Data'!$G$29,0,10*ROW('Water Data'!G110))="","",OFFSET('Water Data'!$G$29,0,10*ROW('Water Data'!G110)))</f>
        <v/>
      </c>
      <c r="CG116" s="33" t="str">
        <f ca="true">+IF(OFFSET('Water Data'!$G$30,0,10*ROW('Water Data'!G110))="","",OFFSET('Water Data'!$G$30,0,10*ROW('Water Data'!G110)))</f>
        <v/>
      </c>
      <c r="CH116" s="33" t="str">
        <f ca="true">+IF(OFFSET('Water Data'!$H$28,0,10*ROW('Water Data'!H110))="","",OFFSET('Water Data'!$H$28,0,10*ROW('Water Data'!H110)))</f>
        <v/>
      </c>
      <c r="CI116" s="33" t="str">
        <f ca="true">+IF(OFFSET('Water Data'!$H$29,0,10*ROW('Water Data'!H110))="","",OFFSET('Water Data'!$H$29,0,10*ROW('Water Data'!H110)))</f>
        <v/>
      </c>
      <c r="CJ116" s="33" t="str">
        <f ca="true">+IF(OFFSET('Water Data'!$H$30,0,10*ROW('Water Data'!H110))="","",OFFSET('Water Data'!$H$30,0,10*ROW('Water Data'!H110)))</f>
        <v/>
      </c>
      <c r="CK116" s="33" t="str">
        <f ca="true">+IF(OFFSET('Sanitation Data'!$C$29,0,10*ROW('Sanitation Data'!C110))="","",OFFSET('Sanitation Data'!$C$29,0,10*ROW('Sanitation Data'!C110)))</f>
        <v/>
      </c>
      <c r="CL116" s="33" t="str">
        <f ca="true">+IF(OFFSET('Sanitation Data'!$C$30,0,10*ROW('Sanitation Data'!C110))="","",OFFSET('Sanitation Data'!$C$30,0,10*ROW('Sanitation Data'!C110)))</f>
        <v/>
      </c>
      <c r="CM116" s="33" t="str">
        <f ca="true">+IF(OFFSET('Sanitation Data'!$C$31,0,10*ROW('Sanitation Data'!C110))="","",OFFSET('Sanitation Data'!$C$31,0,10*ROW('Sanitation Data'!C110)))</f>
        <v/>
      </c>
      <c r="CN116" s="33" t="str">
        <f ca="true">+IF(OFFSET('Sanitation Data'!$C$32,0,10*ROW('Sanitation Data'!C110))="","",OFFSET('Sanitation Data'!$C$32,0,10*ROW('Sanitation Data'!C110)))</f>
        <v/>
      </c>
      <c r="CO116" s="33" t="str">
        <f ca="true">+IF(OFFSET('Sanitation Data'!$C$33,0,10*ROW('Sanitation Data'!C110))="","",OFFSET('Sanitation Data'!$C$33,0,10*ROW('Sanitation Data'!C110)))</f>
        <v/>
      </c>
      <c r="CP116" s="33" t="str">
        <f ca="true">+IF(OFFSET('Sanitation Data'!$D$29,0,10*ROW('Sanitation Data'!D110))="","",OFFSET('Sanitation Data'!$D$29,0,10*ROW('Sanitation Data'!D110)))</f>
        <v/>
      </c>
      <c r="CQ116" s="33" t="str">
        <f ca="true">+IF(OFFSET('Sanitation Data'!$D$30,0,10*ROW('Sanitation Data'!D110))="","",OFFSET('Sanitation Data'!$D$30,0,10*ROW('Sanitation Data'!D110)))</f>
        <v/>
      </c>
      <c r="CR116" s="33" t="str">
        <f ca="true">+IF(OFFSET('Sanitation Data'!$D$31,0,10*ROW('Sanitation Data'!D110))="","",OFFSET('Sanitation Data'!$D$31,0,10*ROW('Sanitation Data'!D110)))</f>
        <v/>
      </c>
      <c r="CS116" s="33" t="str">
        <f ca="true">+IF(OFFSET('Sanitation Data'!$D$32,0,10*ROW('Sanitation Data'!D110))="","",OFFSET('Sanitation Data'!$D$32,0,10*ROW('Sanitation Data'!D110)))</f>
        <v/>
      </c>
      <c r="CT116" s="33" t="str">
        <f ca="true">+IF(OFFSET('Sanitation Data'!$D$33,0,10*ROW('Sanitation Data'!D110))="","",OFFSET('Sanitation Data'!$D$33,0,10*ROW('Sanitation Data'!D110)))</f>
        <v/>
      </c>
      <c r="CU116" s="33" t="str">
        <f ca="true">+IF(OFFSET('Sanitation Data'!$E$29,0,10*ROW('Sanitation Data'!E110))="","",OFFSET('Sanitation Data'!$E$29,0,10*ROW('Sanitation Data'!E110)))</f>
        <v/>
      </c>
      <c r="CV116" s="33" t="str">
        <f ca="true">+IF(OFFSET('Sanitation Data'!$E$30,0,10*ROW('Sanitation Data'!E110))="","",OFFSET('Sanitation Data'!$E$30,0,10*ROW('Sanitation Data'!E110)))</f>
        <v/>
      </c>
      <c r="CW116" s="33" t="str">
        <f ca="true">+IF(OFFSET('Sanitation Data'!$E$31,0,10*ROW('Sanitation Data'!E110))="","",OFFSET('Sanitation Data'!$E$31,0,10*ROW('Sanitation Data'!E110)))</f>
        <v/>
      </c>
      <c r="CX116" s="33" t="str">
        <f ca="true">+IF(OFFSET('Sanitation Data'!$E$32,0,10*ROW('Sanitation Data'!E110))="","",OFFSET('Sanitation Data'!$E$32,0,10*ROW('Sanitation Data'!E110)))</f>
        <v/>
      </c>
      <c r="CY116" s="33" t="str">
        <f ca="true">+IF(OFFSET('Sanitation Data'!$E$33,0,10*ROW('Sanitation Data'!E110))="","",OFFSET('Sanitation Data'!$E$33,0,10*ROW('Sanitation Data'!E110)))</f>
        <v/>
      </c>
      <c r="CZ116" s="33" t="str">
        <f ca="true">+IF(OFFSET('Sanitation Data'!$F$29,0,10*ROW('Sanitation Data'!F110))="","",OFFSET('Sanitation Data'!$F$29,0,10*ROW('Sanitation Data'!F110)))</f>
        <v/>
      </c>
      <c r="DA116" s="33" t="str">
        <f ca="true">+IF(OFFSET('Sanitation Data'!$F$30,0,10*ROW('Sanitation Data'!F110))="","",OFFSET('Sanitation Data'!$F$30,0,10*ROW('Sanitation Data'!F110)))</f>
        <v/>
      </c>
      <c r="DB116" s="33" t="str">
        <f ca="true">+IF(OFFSET('Sanitation Data'!$F$31,0,10*ROW('Sanitation Data'!F110))="","",OFFSET('Sanitation Data'!$F$31,0,10*ROW('Sanitation Data'!F110)))</f>
        <v/>
      </c>
      <c r="DC116" s="33" t="str">
        <f ca="true">+IF(OFFSET('Sanitation Data'!$F$32,0,10*ROW('Sanitation Data'!F110))="","",OFFSET('Sanitation Data'!$F$32,0,10*ROW('Sanitation Data'!F110)))</f>
        <v/>
      </c>
      <c r="DD116" s="33" t="str">
        <f ca="true">+IF(OFFSET('Sanitation Data'!$F$33,0,10*ROW('Sanitation Data'!F110))="","",OFFSET('Sanitation Data'!$F$33,0,10*ROW('Sanitation Data'!F110)))</f>
        <v/>
      </c>
      <c r="DE116" s="33" t="str">
        <f ca="true">+IF(OFFSET('Sanitation Data'!$G$29,0,10*ROW('Sanitation Data'!G110))="","",OFFSET('Sanitation Data'!$G$29,0,10*ROW('Sanitation Data'!G110)))</f>
        <v/>
      </c>
      <c r="DF116" s="33" t="str">
        <f ca="true">+IF(OFFSET('Sanitation Data'!$G$30,0,10*ROW('Sanitation Data'!G110))="","",OFFSET('Sanitation Data'!$G$30,0,10*ROW('Sanitation Data'!G110)))</f>
        <v/>
      </c>
      <c r="DG116" s="33" t="str">
        <f ca="true">+IF(OFFSET('Sanitation Data'!$G$31,0,10*ROW('Sanitation Data'!G110))="","",OFFSET('Sanitation Data'!$G$31,0,10*ROW('Sanitation Data'!G110)))</f>
        <v/>
      </c>
      <c r="DH116" s="33" t="str">
        <f ca="true">+IF(OFFSET('Sanitation Data'!$G$32,0,10*ROW('Sanitation Data'!G110))="","",OFFSET('Sanitation Data'!$G$32,0,10*ROW('Sanitation Data'!G110)))</f>
        <v/>
      </c>
      <c r="DI116" s="33" t="str">
        <f ca="true">+IF(OFFSET('Sanitation Data'!$G$33,0,10*ROW('Sanitation Data'!G110))="","",OFFSET('Sanitation Data'!$G$33,0,10*ROW('Sanitation Data'!G110)))</f>
        <v/>
      </c>
      <c r="DJ116" s="33" t="str">
        <f ca="true">+IF(OFFSET('Sanitation Data'!$H$29,0,10*ROW('Sanitation Data'!H110))="","",OFFSET('Sanitation Data'!$H$29,0,10*ROW('Sanitation Data'!H110)))</f>
        <v/>
      </c>
      <c r="DK116" s="33" t="str">
        <f ca="true">+IF(OFFSET('Sanitation Data'!$H$30,0,10*ROW('Sanitation Data'!H110))="","",OFFSET('Sanitation Data'!$H$30,0,10*ROW('Sanitation Data'!H110)))</f>
        <v/>
      </c>
      <c r="DL116" s="33" t="str">
        <f ca="true">+IF(OFFSET('Sanitation Data'!$H$31,0,10*ROW('Sanitation Data'!H110))="","",OFFSET('Sanitation Data'!$H$31,0,10*ROW('Sanitation Data'!H110)))</f>
        <v/>
      </c>
      <c r="DM116" s="33" t="str">
        <f ca="true">+IF(OFFSET('Sanitation Data'!$H$32,0,10*ROW('Sanitation Data'!H110))="","",OFFSET('Sanitation Data'!$H$32,0,10*ROW('Sanitation Data'!H110)))</f>
        <v/>
      </c>
      <c r="DN116" s="33" t="str">
        <f ca="true">+IF(OFFSET('Sanitation Data'!$H$33,0,10*ROW('Sanitation Data'!H110))="","",OFFSET('Sanitation Data'!$H$33,0,10*ROW('Sanitation Data'!H110)))</f>
        <v/>
      </c>
      <c r="DO116" s="33" t="str">
        <f ca="true">+IF(OFFSET('Hygiene Data'!$C$12,0,10*ROW('Hygiene Data'!C110))="","",OFFSET('Hygiene Data'!$C$12,0,10*ROW('Hygiene Data'!C110)))</f>
        <v/>
      </c>
      <c r="DP116" s="33" t="str">
        <f ca="true">+IF(OFFSET('Hygiene Data'!$C$13,0,10*ROW('Hygiene Data'!C110))="","",OFFSET('Hygiene Data'!$C$13,0,10*ROW('Hygiene Data'!C110)))</f>
        <v/>
      </c>
      <c r="DQ116" s="33" t="str">
        <f ca="true">+IF(OFFSET('Hygiene Data'!$C$14,0,10*ROW('Hygiene Data'!C110))="","",OFFSET('Hygiene Data'!$C$14,0,10*ROW('Hygiene Data'!C110)))</f>
        <v/>
      </c>
      <c r="DR116" s="33" t="str">
        <f ca="true">+IF(OFFSET('Hygiene Data'!$D$12,0,10*ROW('Hygiene Data'!D110))="","",OFFSET('Hygiene Data'!$D$12,0,10*ROW('Hygiene Data'!D110)))</f>
        <v/>
      </c>
      <c r="DS116" s="33" t="str">
        <f ca="true">+IF(OFFSET('Hygiene Data'!$D$13,0,10*ROW('Hygiene Data'!D110))="","",OFFSET('Hygiene Data'!$D$13,0,10*ROW('Hygiene Data'!D110)))</f>
        <v/>
      </c>
      <c r="DT116" s="33" t="str">
        <f ca="true">+IF(OFFSET('Hygiene Data'!$D$14,0,10*ROW('Hygiene Data'!D110))="","",OFFSET('Hygiene Data'!$D$14,0,10*ROW('Hygiene Data'!D110)))</f>
        <v/>
      </c>
      <c r="DU116" s="33" t="str">
        <f ca="true">+IF(OFFSET('Hygiene Data'!$E$12,0,10*ROW('Hygiene Data'!E110))="","",OFFSET('Hygiene Data'!$E$12,0,10*ROW('Hygiene Data'!E110)))</f>
        <v/>
      </c>
      <c r="DV116" s="33" t="str">
        <f ca="true">+IF(OFFSET('Hygiene Data'!$E$13,0,10*ROW('Hygiene Data'!E110))="","",OFFSET('Hygiene Data'!$E$13,0,10*ROW('Hygiene Data'!E110)))</f>
        <v/>
      </c>
      <c r="DW116" s="33" t="str">
        <f ca="true">+IF(OFFSET('Hygiene Data'!$E$14,0,10*ROW('Hygiene Data'!E110))="","",OFFSET('Hygiene Data'!$E$14,0,10*ROW('Hygiene Data'!E110)))</f>
        <v/>
      </c>
      <c r="DX116" s="33" t="str">
        <f ca="true">+IF(OFFSET('Hygiene Data'!$F$12,0,10*ROW('Hygiene Data'!F110))="","",OFFSET('Hygiene Data'!$F$12,0,10*ROW('Hygiene Data'!F110)))</f>
        <v/>
      </c>
      <c r="DY116" s="33" t="str">
        <f ca="true">+IF(OFFSET('Hygiene Data'!$F$13,0,10*ROW('Hygiene Data'!F110))="","",OFFSET('Hygiene Data'!$F$13,0,10*ROW('Hygiene Data'!F110)))</f>
        <v/>
      </c>
      <c r="DZ116" s="33" t="str">
        <f ca="true">+IF(OFFSET('Hygiene Data'!$F$14,0,10*ROW('Hygiene Data'!F110))="","",OFFSET('Hygiene Data'!$F$14,0,10*ROW('Hygiene Data'!F110)))</f>
        <v/>
      </c>
      <c r="EA116" s="33" t="str">
        <f ca="true">+IF(OFFSET('Hygiene Data'!$G$12,0,10*ROW('Hygiene Data'!G110))="","",OFFSET('Hygiene Data'!$G$12,0,10*ROW('Hygiene Data'!G110)))</f>
        <v/>
      </c>
      <c r="EB116" s="33" t="str">
        <f ca="true">+IF(OFFSET('Hygiene Data'!$G$13,0,10*ROW('Hygiene Data'!G110))="","",OFFSET('Hygiene Data'!$G$13,0,10*ROW('Hygiene Data'!G110)))</f>
        <v/>
      </c>
      <c r="EC116" s="33" t="str">
        <f ca="true">+IF(OFFSET('Hygiene Data'!$G$14,0,10*ROW('Hygiene Data'!G110))="","",OFFSET('Hygiene Data'!$G$14,0,10*ROW('Hygiene Data'!G110)))</f>
        <v/>
      </c>
      <c r="ED116" s="33" t="str">
        <f ca="true">+IF(OFFSET('Hygiene Data'!$H$12,0,10*ROW('Hygiene Data'!H110))="","",OFFSET('Hygiene Data'!$H$12,0,10*ROW('Hygiene Data'!H110)))</f>
        <v/>
      </c>
      <c r="EE116" s="33" t="str">
        <f ca="true">+IF(OFFSET('Hygiene Data'!$H$13,0,10*ROW('Hygiene Data'!H110))="","",OFFSET('Hygiene Data'!$H$13,0,10*ROW('Hygiene Data'!H110)))</f>
        <v/>
      </c>
      <c r="EF116" s="33" t="str">
        <f ca="true">+IF(OFFSET('Hygiene Data'!$H$14,0,10*ROW('Hygiene Data'!H110))="","",OFFSET('Hygiene Data'!$H$14,0,10*ROW('Hygiene Data'!H110)))</f>
        <v/>
      </c>
    </row>
    <row r="117" x14ac:dyDescent="0.2">
      <c r="A117" s="56" t="str">
        <f ca="true">+IF(OFFSET('Water Data'!$B$1,0,10*ROW('Water Data'!B114))="","",OFFSET('Water Data'!$B$1,0,10*ROW('Water Data'!B114)))</f>
        <v/>
      </c>
      <c r="B117" s="56" t="str">
        <f ca="true">+IF(OFFSET('Water Data'!$A$3,0,10*ROW('Water Data'!A114))="","",OFFSET('Water Data'!$A$3,0,10*ROW('Water Data'!A114)))</f>
        <v/>
      </c>
      <c r="C117" s="56" t="str">
        <f ca="true">+IF(OFFSET('Water Data'!$C$3,0,10*ROW('Water Data'!C114))="","",OFFSET('Water Data'!$C$3,0,10*ROW('Water Data'!C114)))</f>
        <v/>
      </c>
      <c r="D117" s="244"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4"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4"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4"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4"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4"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4"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4"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4"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4"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4"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4"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4"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4"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4"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4"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4"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4"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5"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5"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5"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5"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5"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5"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5"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5"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5"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5"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5"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5"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5"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5"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5"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5"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5"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5"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5"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5"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5"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5"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5"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5"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5"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5"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5"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5"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5"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5"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6"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6"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6"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6"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6"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6"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6"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6"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6"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6"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6"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6"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6"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6"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6"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6"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6"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6"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3" t="str">
        <f ca="true">+IF(OFFSET('Water Data'!$C$28,0,10*ROW('Water Data'!C111))="","",OFFSET('Water Data'!$C$28,0,10*ROW('Water Data'!C111)))</f>
        <v/>
      </c>
      <c r="BT117" s="33" t="str">
        <f ca="true">+IF(OFFSET('Water Data'!$C$29,0,10*ROW('Water Data'!C111))="","",OFFSET('Water Data'!$C$29,0,10*ROW('Water Data'!C111)))</f>
        <v/>
      </c>
      <c r="BU117" s="33" t="str">
        <f ca="true">+IF(OFFSET('Water Data'!$C$30,0,10*ROW('Water Data'!C111))="","",OFFSET('Water Data'!$C$30,0,10*ROW('Water Data'!C111)))</f>
        <v/>
      </c>
      <c r="BV117" s="33" t="str">
        <f ca="true">+IF(OFFSET('Water Data'!$D$28,0,10*ROW('Water Data'!D111))="","",OFFSET('Water Data'!$D$28,0,10*ROW('Water Data'!D111)))</f>
        <v/>
      </c>
      <c r="BW117" s="33" t="str">
        <f ca="true">+IF(OFFSET('Water Data'!$D$29,0,10*ROW('Water Data'!D111))="","",OFFSET('Water Data'!$D$29,0,10*ROW('Water Data'!D111)))</f>
        <v/>
      </c>
      <c r="BX117" s="33" t="str">
        <f ca="true">+IF(OFFSET('Water Data'!$D$30,0,10*ROW('Water Data'!D111))="","",OFFSET('Water Data'!$D$30,0,10*ROW('Water Data'!D111)))</f>
        <v/>
      </c>
      <c r="BY117" s="33" t="str">
        <f ca="true">+IF(OFFSET('Water Data'!$E$28,0,10*ROW('Water Data'!E111))="","",OFFSET('Water Data'!$E$28,0,10*ROW('Water Data'!E111)))</f>
        <v/>
      </c>
      <c r="BZ117" s="33" t="str">
        <f ca="true">+IF(OFFSET('Water Data'!$E$29,0,10*ROW('Water Data'!E111))="","",OFFSET('Water Data'!$E$29,0,10*ROW('Water Data'!E111)))</f>
        <v/>
      </c>
      <c r="CA117" s="33" t="str">
        <f ca="true">+IF(OFFSET('Water Data'!$E$30,0,10*ROW('Water Data'!E111))="","",OFFSET('Water Data'!$E$30,0,10*ROW('Water Data'!E111)))</f>
        <v/>
      </c>
      <c r="CB117" s="33" t="str">
        <f ca="true">+IF(OFFSET('Water Data'!$F$28,0,10*ROW('Water Data'!F111))="","",OFFSET('Water Data'!$F$28,0,10*ROW('Water Data'!F111)))</f>
        <v/>
      </c>
      <c r="CC117" s="33" t="str">
        <f ca="true">+IF(OFFSET('Water Data'!$F$29,0,10*ROW('Water Data'!F111))="","",OFFSET('Water Data'!$F$29,0,10*ROW('Water Data'!F111)))</f>
        <v/>
      </c>
      <c r="CD117" s="33" t="str">
        <f ca="true">+IF(OFFSET('Water Data'!$F$30,0,10*ROW('Water Data'!F111))="","",OFFSET('Water Data'!$F$30,0,10*ROW('Water Data'!F111)))</f>
        <v/>
      </c>
      <c r="CE117" s="33" t="str">
        <f ca="true">+IF(OFFSET('Water Data'!$G$28,0,10*ROW('Water Data'!G111))="","",OFFSET('Water Data'!$G$28,0,10*ROW('Water Data'!G111)))</f>
        <v/>
      </c>
      <c r="CF117" s="33" t="str">
        <f ca="true">+IF(OFFSET('Water Data'!$G$29,0,10*ROW('Water Data'!G111))="","",OFFSET('Water Data'!$G$29,0,10*ROW('Water Data'!G111)))</f>
        <v/>
      </c>
      <c r="CG117" s="33" t="str">
        <f ca="true">+IF(OFFSET('Water Data'!$G$30,0,10*ROW('Water Data'!G111))="","",OFFSET('Water Data'!$G$30,0,10*ROW('Water Data'!G111)))</f>
        <v/>
      </c>
      <c r="CH117" s="33" t="str">
        <f ca="true">+IF(OFFSET('Water Data'!$H$28,0,10*ROW('Water Data'!H111))="","",OFFSET('Water Data'!$H$28,0,10*ROW('Water Data'!H111)))</f>
        <v/>
      </c>
      <c r="CI117" s="33" t="str">
        <f ca="true">+IF(OFFSET('Water Data'!$H$29,0,10*ROW('Water Data'!H111))="","",OFFSET('Water Data'!$H$29,0,10*ROW('Water Data'!H111)))</f>
        <v/>
      </c>
      <c r="CJ117" s="33" t="str">
        <f ca="true">+IF(OFFSET('Water Data'!$H$30,0,10*ROW('Water Data'!H111))="","",OFFSET('Water Data'!$H$30,0,10*ROW('Water Data'!H111)))</f>
        <v/>
      </c>
      <c r="CK117" s="33" t="str">
        <f ca="true">+IF(OFFSET('Sanitation Data'!$C$29,0,10*ROW('Sanitation Data'!C111))="","",OFFSET('Sanitation Data'!$C$29,0,10*ROW('Sanitation Data'!C111)))</f>
        <v/>
      </c>
      <c r="CL117" s="33" t="str">
        <f ca="true">+IF(OFFSET('Sanitation Data'!$C$30,0,10*ROW('Sanitation Data'!C111))="","",OFFSET('Sanitation Data'!$C$30,0,10*ROW('Sanitation Data'!C111)))</f>
        <v/>
      </c>
      <c r="CM117" s="33" t="str">
        <f ca="true">+IF(OFFSET('Sanitation Data'!$C$31,0,10*ROW('Sanitation Data'!C111))="","",OFFSET('Sanitation Data'!$C$31,0,10*ROW('Sanitation Data'!C111)))</f>
        <v/>
      </c>
      <c r="CN117" s="33" t="str">
        <f ca="true">+IF(OFFSET('Sanitation Data'!$C$32,0,10*ROW('Sanitation Data'!C111))="","",OFFSET('Sanitation Data'!$C$32,0,10*ROW('Sanitation Data'!C111)))</f>
        <v/>
      </c>
      <c r="CO117" s="33" t="str">
        <f ca="true">+IF(OFFSET('Sanitation Data'!$C$33,0,10*ROW('Sanitation Data'!C111))="","",OFFSET('Sanitation Data'!$C$33,0,10*ROW('Sanitation Data'!C111)))</f>
        <v/>
      </c>
      <c r="CP117" s="33" t="str">
        <f ca="true">+IF(OFFSET('Sanitation Data'!$D$29,0,10*ROW('Sanitation Data'!D111))="","",OFFSET('Sanitation Data'!$D$29,0,10*ROW('Sanitation Data'!D111)))</f>
        <v/>
      </c>
      <c r="CQ117" s="33" t="str">
        <f ca="true">+IF(OFFSET('Sanitation Data'!$D$30,0,10*ROW('Sanitation Data'!D111))="","",OFFSET('Sanitation Data'!$D$30,0,10*ROW('Sanitation Data'!D111)))</f>
        <v/>
      </c>
      <c r="CR117" s="33" t="str">
        <f ca="true">+IF(OFFSET('Sanitation Data'!$D$31,0,10*ROW('Sanitation Data'!D111))="","",OFFSET('Sanitation Data'!$D$31,0,10*ROW('Sanitation Data'!D111)))</f>
        <v/>
      </c>
      <c r="CS117" s="33" t="str">
        <f ca="true">+IF(OFFSET('Sanitation Data'!$D$32,0,10*ROW('Sanitation Data'!D111))="","",OFFSET('Sanitation Data'!$D$32,0,10*ROW('Sanitation Data'!D111)))</f>
        <v/>
      </c>
      <c r="CT117" s="33" t="str">
        <f ca="true">+IF(OFFSET('Sanitation Data'!$D$33,0,10*ROW('Sanitation Data'!D111))="","",OFFSET('Sanitation Data'!$D$33,0,10*ROW('Sanitation Data'!D111)))</f>
        <v/>
      </c>
      <c r="CU117" s="33" t="str">
        <f ca="true">+IF(OFFSET('Sanitation Data'!$E$29,0,10*ROW('Sanitation Data'!E111))="","",OFFSET('Sanitation Data'!$E$29,0,10*ROW('Sanitation Data'!E111)))</f>
        <v/>
      </c>
      <c r="CV117" s="33" t="str">
        <f ca="true">+IF(OFFSET('Sanitation Data'!$E$30,0,10*ROW('Sanitation Data'!E111))="","",OFFSET('Sanitation Data'!$E$30,0,10*ROW('Sanitation Data'!E111)))</f>
        <v/>
      </c>
      <c r="CW117" s="33" t="str">
        <f ca="true">+IF(OFFSET('Sanitation Data'!$E$31,0,10*ROW('Sanitation Data'!E111))="","",OFFSET('Sanitation Data'!$E$31,0,10*ROW('Sanitation Data'!E111)))</f>
        <v/>
      </c>
      <c r="CX117" s="33" t="str">
        <f ca="true">+IF(OFFSET('Sanitation Data'!$E$32,0,10*ROW('Sanitation Data'!E111))="","",OFFSET('Sanitation Data'!$E$32,0,10*ROW('Sanitation Data'!E111)))</f>
        <v/>
      </c>
      <c r="CY117" s="33" t="str">
        <f ca="true">+IF(OFFSET('Sanitation Data'!$E$33,0,10*ROW('Sanitation Data'!E111))="","",OFFSET('Sanitation Data'!$E$33,0,10*ROW('Sanitation Data'!E111)))</f>
        <v/>
      </c>
      <c r="CZ117" s="33" t="str">
        <f ca="true">+IF(OFFSET('Sanitation Data'!$F$29,0,10*ROW('Sanitation Data'!F111))="","",OFFSET('Sanitation Data'!$F$29,0,10*ROW('Sanitation Data'!F111)))</f>
        <v/>
      </c>
      <c r="DA117" s="33" t="str">
        <f ca="true">+IF(OFFSET('Sanitation Data'!$F$30,0,10*ROW('Sanitation Data'!F111))="","",OFFSET('Sanitation Data'!$F$30,0,10*ROW('Sanitation Data'!F111)))</f>
        <v/>
      </c>
      <c r="DB117" s="33" t="str">
        <f ca="true">+IF(OFFSET('Sanitation Data'!$F$31,0,10*ROW('Sanitation Data'!F111))="","",OFFSET('Sanitation Data'!$F$31,0,10*ROW('Sanitation Data'!F111)))</f>
        <v/>
      </c>
      <c r="DC117" s="33" t="str">
        <f ca="true">+IF(OFFSET('Sanitation Data'!$F$32,0,10*ROW('Sanitation Data'!F111))="","",OFFSET('Sanitation Data'!$F$32,0,10*ROW('Sanitation Data'!F111)))</f>
        <v/>
      </c>
      <c r="DD117" s="33" t="str">
        <f ca="true">+IF(OFFSET('Sanitation Data'!$F$33,0,10*ROW('Sanitation Data'!F111))="","",OFFSET('Sanitation Data'!$F$33,0,10*ROW('Sanitation Data'!F111)))</f>
        <v/>
      </c>
      <c r="DE117" s="33" t="str">
        <f ca="true">+IF(OFFSET('Sanitation Data'!$G$29,0,10*ROW('Sanitation Data'!G111))="","",OFFSET('Sanitation Data'!$G$29,0,10*ROW('Sanitation Data'!G111)))</f>
        <v/>
      </c>
      <c r="DF117" s="33" t="str">
        <f ca="true">+IF(OFFSET('Sanitation Data'!$G$30,0,10*ROW('Sanitation Data'!G111))="","",OFFSET('Sanitation Data'!$G$30,0,10*ROW('Sanitation Data'!G111)))</f>
        <v/>
      </c>
      <c r="DG117" s="33" t="str">
        <f ca="true">+IF(OFFSET('Sanitation Data'!$G$31,0,10*ROW('Sanitation Data'!G111))="","",OFFSET('Sanitation Data'!$G$31,0,10*ROW('Sanitation Data'!G111)))</f>
        <v/>
      </c>
      <c r="DH117" s="33" t="str">
        <f ca="true">+IF(OFFSET('Sanitation Data'!$G$32,0,10*ROW('Sanitation Data'!G111))="","",OFFSET('Sanitation Data'!$G$32,0,10*ROW('Sanitation Data'!G111)))</f>
        <v/>
      </c>
      <c r="DI117" s="33" t="str">
        <f ca="true">+IF(OFFSET('Sanitation Data'!$G$33,0,10*ROW('Sanitation Data'!G111))="","",OFFSET('Sanitation Data'!$G$33,0,10*ROW('Sanitation Data'!G111)))</f>
        <v/>
      </c>
      <c r="DJ117" s="33" t="str">
        <f ca="true">+IF(OFFSET('Sanitation Data'!$H$29,0,10*ROW('Sanitation Data'!H111))="","",OFFSET('Sanitation Data'!$H$29,0,10*ROW('Sanitation Data'!H111)))</f>
        <v/>
      </c>
      <c r="DK117" s="33" t="str">
        <f ca="true">+IF(OFFSET('Sanitation Data'!$H$30,0,10*ROW('Sanitation Data'!H111))="","",OFFSET('Sanitation Data'!$H$30,0,10*ROW('Sanitation Data'!H111)))</f>
        <v/>
      </c>
      <c r="DL117" s="33" t="str">
        <f ca="true">+IF(OFFSET('Sanitation Data'!$H$31,0,10*ROW('Sanitation Data'!H111))="","",OFFSET('Sanitation Data'!$H$31,0,10*ROW('Sanitation Data'!H111)))</f>
        <v/>
      </c>
      <c r="DM117" s="33" t="str">
        <f ca="true">+IF(OFFSET('Sanitation Data'!$H$32,0,10*ROW('Sanitation Data'!H111))="","",OFFSET('Sanitation Data'!$H$32,0,10*ROW('Sanitation Data'!H111)))</f>
        <v/>
      </c>
      <c r="DN117" s="33" t="str">
        <f ca="true">+IF(OFFSET('Sanitation Data'!$H$33,0,10*ROW('Sanitation Data'!H111))="","",OFFSET('Sanitation Data'!$H$33,0,10*ROW('Sanitation Data'!H111)))</f>
        <v/>
      </c>
      <c r="DO117" s="33" t="str">
        <f ca="true">+IF(OFFSET('Hygiene Data'!$C$12,0,10*ROW('Hygiene Data'!C111))="","",OFFSET('Hygiene Data'!$C$12,0,10*ROW('Hygiene Data'!C111)))</f>
        <v/>
      </c>
      <c r="DP117" s="33" t="str">
        <f ca="true">+IF(OFFSET('Hygiene Data'!$C$13,0,10*ROW('Hygiene Data'!C111))="","",OFFSET('Hygiene Data'!$C$13,0,10*ROW('Hygiene Data'!C111)))</f>
        <v/>
      </c>
      <c r="DQ117" s="33" t="str">
        <f ca="true">+IF(OFFSET('Hygiene Data'!$C$14,0,10*ROW('Hygiene Data'!C111))="","",OFFSET('Hygiene Data'!$C$14,0,10*ROW('Hygiene Data'!C111)))</f>
        <v/>
      </c>
      <c r="DR117" s="33" t="str">
        <f ca="true">+IF(OFFSET('Hygiene Data'!$D$12,0,10*ROW('Hygiene Data'!D111))="","",OFFSET('Hygiene Data'!$D$12,0,10*ROW('Hygiene Data'!D111)))</f>
        <v/>
      </c>
      <c r="DS117" s="33" t="str">
        <f ca="true">+IF(OFFSET('Hygiene Data'!$D$13,0,10*ROW('Hygiene Data'!D111))="","",OFFSET('Hygiene Data'!$D$13,0,10*ROW('Hygiene Data'!D111)))</f>
        <v/>
      </c>
      <c r="DT117" s="33" t="str">
        <f ca="true">+IF(OFFSET('Hygiene Data'!$D$14,0,10*ROW('Hygiene Data'!D111))="","",OFFSET('Hygiene Data'!$D$14,0,10*ROW('Hygiene Data'!D111)))</f>
        <v/>
      </c>
      <c r="DU117" s="33" t="str">
        <f ca="true">+IF(OFFSET('Hygiene Data'!$E$12,0,10*ROW('Hygiene Data'!E111))="","",OFFSET('Hygiene Data'!$E$12,0,10*ROW('Hygiene Data'!E111)))</f>
        <v/>
      </c>
      <c r="DV117" s="33" t="str">
        <f ca="true">+IF(OFFSET('Hygiene Data'!$E$13,0,10*ROW('Hygiene Data'!E111))="","",OFFSET('Hygiene Data'!$E$13,0,10*ROW('Hygiene Data'!E111)))</f>
        <v/>
      </c>
      <c r="DW117" s="33" t="str">
        <f ca="true">+IF(OFFSET('Hygiene Data'!$E$14,0,10*ROW('Hygiene Data'!E111))="","",OFFSET('Hygiene Data'!$E$14,0,10*ROW('Hygiene Data'!E111)))</f>
        <v/>
      </c>
      <c r="DX117" s="33" t="str">
        <f ca="true">+IF(OFFSET('Hygiene Data'!$F$12,0,10*ROW('Hygiene Data'!F111))="","",OFFSET('Hygiene Data'!$F$12,0,10*ROW('Hygiene Data'!F111)))</f>
        <v/>
      </c>
      <c r="DY117" s="33" t="str">
        <f ca="true">+IF(OFFSET('Hygiene Data'!$F$13,0,10*ROW('Hygiene Data'!F111))="","",OFFSET('Hygiene Data'!$F$13,0,10*ROW('Hygiene Data'!F111)))</f>
        <v/>
      </c>
      <c r="DZ117" s="33" t="str">
        <f ca="true">+IF(OFFSET('Hygiene Data'!$F$14,0,10*ROW('Hygiene Data'!F111))="","",OFFSET('Hygiene Data'!$F$14,0,10*ROW('Hygiene Data'!F111)))</f>
        <v/>
      </c>
      <c r="EA117" s="33" t="str">
        <f ca="true">+IF(OFFSET('Hygiene Data'!$G$12,0,10*ROW('Hygiene Data'!G111))="","",OFFSET('Hygiene Data'!$G$12,0,10*ROW('Hygiene Data'!G111)))</f>
        <v/>
      </c>
      <c r="EB117" s="33" t="str">
        <f ca="true">+IF(OFFSET('Hygiene Data'!$G$13,0,10*ROW('Hygiene Data'!G111))="","",OFFSET('Hygiene Data'!$G$13,0,10*ROW('Hygiene Data'!G111)))</f>
        <v/>
      </c>
      <c r="EC117" s="33" t="str">
        <f ca="true">+IF(OFFSET('Hygiene Data'!$G$14,0,10*ROW('Hygiene Data'!G111))="","",OFFSET('Hygiene Data'!$G$14,0,10*ROW('Hygiene Data'!G111)))</f>
        <v/>
      </c>
      <c r="ED117" s="33" t="str">
        <f ca="true">+IF(OFFSET('Hygiene Data'!$H$12,0,10*ROW('Hygiene Data'!H111))="","",OFFSET('Hygiene Data'!$H$12,0,10*ROW('Hygiene Data'!H111)))</f>
        <v/>
      </c>
      <c r="EE117" s="33" t="str">
        <f ca="true">+IF(OFFSET('Hygiene Data'!$H$13,0,10*ROW('Hygiene Data'!H111))="","",OFFSET('Hygiene Data'!$H$13,0,10*ROW('Hygiene Data'!H111)))</f>
        <v/>
      </c>
      <c r="EF117" s="33" t="str">
        <f ca="true">+IF(OFFSET('Hygiene Data'!$H$14,0,10*ROW('Hygiene Data'!H111))="","",OFFSET('Hygiene Data'!$H$14,0,10*ROW('Hygiene Data'!H111)))</f>
        <v/>
      </c>
    </row>
    <row r="118" x14ac:dyDescent="0.2">
      <c r="A118" s="56" t="str">
        <f ca="true">+IF(OFFSET('Water Data'!$B$1,0,10*ROW('Water Data'!B115))="","",OFFSET('Water Data'!$B$1,0,10*ROW('Water Data'!B115)))</f>
        <v/>
      </c>
      <c r="B118" s="56" t="str">
        <f ca="true">+IF(OFFSET('Water Data'!$A$3,0,10*ROW('Water Data'!A115))="","",OFFSET('Water Data'!$A$3,0,10*ROW('Water Data'!A115)))</f>
        <v/>
      </c>
      <c r="C118" s="56" t="str">
        <f ca="true">+IF(OFFSET('Water Data'!$C$3,0,10*ROW('Water Data'!C115))="","",OFFSET('Water Data'!$C$3,0,10*ROW('Water Data'!C115)))</f>
        <v/>
      </c>
      <c r="D118" s="244"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4"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4"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4"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4"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4"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4"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4"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4"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4"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4"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4"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4"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4"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4"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4"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4"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4"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5"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5"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5"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5"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5"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5"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5"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5"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5"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5"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5"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5"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5"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5"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5"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5"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5"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5"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5"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5"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5"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5"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5"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5"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5"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5"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5"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5"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5"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5"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6"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6"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6"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6"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6"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6"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6"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6"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6"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6"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6"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6"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6"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6"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6"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6"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6"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6"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3" t="str">
        <f ca="true">+IF(OFFSET('Water Data'!$C$28,0,10*ROW('Water Data'!C112))="","",OFFSET('Water Data'!$C$28,0,10*ROW('Water Data'!C112)))</f>
        <v/>
      </c>
      <c r="BT118" s="33" t="str">
        <f ca="true">+IF(OFFSET('Water Data'!$C$29,0,10*ROW('Water Data'!C112))="","",OFFSET('Water Data'!$C$29,0,10*ROW('Water Data'!C112)))</f>
        <v/>
      </c>
      <c r="BU118" s="33" t="str">
        <f ca="true">+IF(OFFSET('Water Data'!$C$30,0,10*ROW('Water Data'!C112))="","",OFFSET('Water Data'!$C$30,0,10*ROW('Water Data'!C112)))</f>
        <v/>
      </c>
      <c r="BV118" s="33" t="str">
        <f ca="true">+IF(OFFSET('Water Data'!$D$28,0,10*ROW('Water Data'!D112))="","",OFFSET('Water Data'!$D$28,0,10*ROW('Water Data'!D112)))</f>
        <v/>
      </c>
      <c r="BW118" s="33" t="str">
        <f ca="true">+IF(OFFSET('Water Data'!$D$29,0,10*ROW('Water Data'!D112))="","",OFFSET('Water Data'!$D$29,0,10*ROW('Water Data'!D112)))</f>
        <v/>
      </c>
      <c r="BX118" s="33" t="str">
        <f ca="true">+IF(OFFSET('Water Data'!$D$30,0,10*ROW('Water Data'!D112))="","",OFFSET('Water Data'!$D$30,0,10*ROW('Water Data'!D112)))</f>
        <v/>
      </c>
      <c r="BY118" s="33" t="str">
        <f ca="true">+IF(OFFSET('Water Data'!$E$28,0,10*ROW('Water Data'!E112))="","",OFFSET('Water Data'!$E$28,0,10*ROW('Water Data'!E112)))</f>
        <v/>
      </c>
      <c r="BZ118" s="33" t="str">
        <f ca="true">+IF(OFFSET('Water Data'!$E$29,0,10*ROW('Water Data'!E112))="","",OFFSET('Water Data'!$E$29,0,10*ROW('Water Data'!E112)))</f>
        <v/>
      </c>
      <c r="CA118" s="33" t="str">
        <f ca="true">+IF(OFFSET('Water Data'!$E$30,0,10*ROW('Water Data'!E112))="","",OFFSET('Water Data'!$E$30,0,10*ROW('Water Data'!E112)))</f>
        <v/>
      </c>
      <c r="CB118" s="33" t="str">
        <f ca="true">+IF(OFFSET('Water Data'!$F$28,0,10*ROW('Water Data'!F112))="","",OFFSET('Water Data'!$F$28,0,10*ROW('Water Data'!F112)))</f>
        <v/>
      </c>
      <c r="CC118" s="33" t="str">
        <f ca="true">+IF(OFFSET('Water Data'!$F$29,0,10*ROW('Water Data'!F112))="","",OFFSET('Water Data'!$F$29,0,10*ROW('Water Data'!F112)))</f>
        <v/>
      </c>
      <c r="CD118" s="33" t="str">
        <f ca="true">+IF(OFFSET('Water Data'!$F$30,0,10*ROW('Water Data'!F112))="","",OFFSET('Water Data'!$F$30,0,10*ROW('Water Data'!F112)))</f>
        <v/>
      </c>
      <c r="CE118" s="33" t="str">
        <f ca="true">+IF(OFFSET('Water Data'!$G$28,0,10*ROW('Water Data'!G112))="","",OFFSET('Water Data'!$G$28,0,10*ROW('Water Data'!G112)))</f>
        <v/>
      </c>
      <c r="CF118" s="33" t="str">
        <f ca="true">+IF(OFFSET('Water Data'!$G$29,0,10*ROW('Water Data'!G112))="","",OFFSET('Water Data'!$G$29,0,10*ROW('Water Data'!G112)))</f>
        <v/>
      </c>
      <c r="CG118" s="33" t="str">
        <f ca="true">+IF(OFFSET('Water Data'!$G$30,0,10*ROW('Water Data'!G112))="","",OFFSET('Water Data'!$G$30,0,10*ROW('Water Data'!G112)))</f>
        <v/>
      </c>
      <c r="CH118" s="33" t="str">
        <f ca="true">+IF(OFFSET('Water Data'!$H$28,0,10*ROW('Water Data'!H112))="","",OFFSET('Water Data'!$H$28,0,10*ROW('Water Data'!H112)))</f>
        <v/>
      </c>
      <c r="CI118" s="33" t="str">
        <f ca="true">+IF(OFFSET('Water Data'!$H$29,0,10*ROW('Water Data'!H112))="","",OFFSET('Water Data'!$H$29,0,10*ROW('Water Data'!H112)))</f>
        <v/>
      </c>
      <c r="CJ118" s="33" t="str">
        <f ca="true">+IF(OFFSET('Water Data'!$H$30,0,10*ROW('Water Data'!H112))="","",OFFSET('Water Data'!$H$30,0,10*ROW('Water Data'!H112)))</f>
        <v/>
      </c>
      <c r="CK118" s="33" t="str">
        <f ca="true">+IF(OFFSET('Sanitation Data'!$C$29,0,10*ROW('Sanitation Data'!C112))="","",OFFSET('Sanitation Data'!$C$29,0,10*ROW('Sanitation Data'!C112)))</f>
        <v/>
      </c>
      <c r="CL118" s="33" t="str">
        <f ca="true">+IF(OFFSET('Sanitation Data'!$C$30,0,10*ROW('Sanitation Data'!C112))="","",OFFSET('Sanitation Data'!$C$30,0,10*ROW('Sanitation Data'!C112)))</f>
        <v/>
      </c>
      <c r="CM118" s="33" t="str">
        <f ca="true">+IF(OFFSET('Sanitation Data'!$C$31,0,10*ROW('Sanitation Data'!C112))="","",OFFSET('Sanitation Data'!$C$31,0,10*ROW('Sanitation Data'!C112)))</f>
        <v/>
      </c>
      <c r="CN118" s="33" t="str">
        <f ca="true">+IF(OFFSET('Sanitation Data'!$C$32,0,10*ROW('Sanitation Data'!C112))="","",OFFSET('Sanitation Data'!$C$32,0,10*ROW('Sanitation Data'!C112)))</f>
        <v/>
      </c>
      <c r="CO118" s="33" t="str">
        <f ca="true">+IF(OFFSET('Sanitation Data'!$C$33,0,10*ROW('Sanitation Data'!C112))="","",OFFSET('Sanitation Data'!$C$33,0,10*ROW('Sanitation Data'!C112)))</f>
        <v/>
      </c>
      <c r="CP118" s="33" t="str">
        <f ca="true">+IF(OFFSET('Sanitation Data'!$D$29,0,10*ROW('Sanitation Data'!D112))="","",OFFSET('Sanitation Data'!$D$29,0,10*ROW('Sanitation Data'!D112)))</f>
        <v/>
      </c>
      <c r="CQ118" s="33" t="str">
        <f ca="true">+IF(OFFSET('Sanitation Data'!$D$30,0,10*ROW('Sanitation Data'!D112))="","",OFFSET('Sanitation Data'!$D$30,0,10*ROW('Sanitation Data'!D112)))</f>
        <v/>
      </c>
      <c r="CR118" s="33" t="str">
        <f ca="true">+IF(OFFSET('Sanitation Data'!$D$31,0,10*ROW('Sanitation Data'!D112))="","",OFFSET('Sanitation Data'!$D$31,0,10*ROW('Sanitation Data'!D112)))</f>
        <v/>
      </c>
      <c r="CS118" s="33" t="str">
        <f ca="true">+IF(OFFSET('Sanitation Data'!$D$32,0,10*ROW('Sanitation Data'!D112))="","",OFFSET('Sanitation Data'!$D$32,0,10*ROW('Sanitation Data'!D112)))</f>
        <v/>
      </c>
      <c r="CT118" s="33" t="str">
        <f ca="true">+IF(OFFSET('Sanitation Data'!$D$33,0,10*ROW('Sanitation Data'!D112))="","",OFFSET('Sanitation Data'!$D$33,0,10*ROW('Sanitation Data'!D112)))</f>
        <v/>
      </c>
      <c r="CU118" s="33" t="str">
        <f ca="true">+IF(OFFSET('Sanitation Data'!$E$29,0,10*ROW('Sanitation Data'!E112))="","",OFFSET('Sanitation Data'!$E$29,0,10*ROW('Sanitation Data'!E112)))</f>
        <v/>
      </c>
      <c r="CV118" s="33" t="str">
        <f ca="true">+IF(OFFSET('Sanitation Data'!$E$30,0,10*ROW('Sanitation Data'!E112))="","",OFFSET('Sanitation Data'!$E$30,0,10*ROW('Sanitation Data'!E112)))</f>
        <v/>
      </c>
      <c r="CW118" s="33" t="str">
        <f ca="true">+IF(OFFSET('Sanitation Data'!$E$31,0,10*ROW('Sanitation Data'!E112))="","",OFFSET('Sanitation Data'!$E$31,0,10*ROW('Sanitation Data'!E112)))</f>
        <v/>
      </c>
      <c r="CX118" s="33" t="str">
        <f ca="true">+IF(OFFSET('Sanitation Data'!$E$32,0,10*ROW('Sanitation Data'!E112))="","",OFFSET('Sanitation Data'!$E$32,0,10*ROW('Sanitation Data'!E112)))</f>
        <v/>
      </c>
      <c r="CY118" s="33" t="str">
        <f ca="true">+IF(OFFSET('Sanitation Data'!$E$33,0,10*ROW('Sanitation Data'!E112))="","",OFFSET('Sanitation Data'!$E$33,0,10*ROW('Sanitation Data'!E112)))</f>
        <v/>
      </c>
      <c r="CZ118" s="33" t="str">
        <f ca="true">+IF(OFFSET('Sanitation Data'!$F$29,0,10*ROW('Sanitation Data'!F112))="","",OFFSET('Sanitation Data'!$F$29,0,10*ROW('Sanitation Data'!F112)))</f>
        <v/>
      </c>
      <c r="DA118" s="33" t="str">
        <f ca="true">+IF(OFFSET('Sanitation Data'!$F$30,0,10*ROW('Sanitation Data'!F112))="","",OFFSET('Sanitation Data'!$F$30,0,10*ROW('Sanitation Data'!F112)))</f>
        <v/>
      </c>
      <c r="DB118" s="33" t="str">
        <f ca="true">+IF(OFFSET('Sanitation Data'!$F$31,0,10*ROW('Sanitation Data'!F112))="","",OFFSET('Sanitation Data'!$F$31,0,10*ROW('Sanitation Data'!F112)))</f>
        <v/>
      </c>
      <c r="DC118" s="33" t="str">
        <f ca="true">+IF(OFFSET('Sanitation Data'!$F$32,0,10*ROW('Sanitation Data'!F112))="","",OFFSET('Sanitation Data'!$F$32,0,10*ROW('Sanitation Data'!F112)))</f>
        <v/>
      </c>
      <c r="DD118" s="33" t="str">
        <f ca="true">+IF(OFFSET('Sanitation Data'!$F$33,0,10*ROW('Sanitation Data'!F112))="","",OFFSET('Sanitation Data'!$F$33,0,10*ROW('Sanitation Data'!F112)))</f>
        <v/>
      </c>
      <c r="DE118" s="33" t="str">
        <f ca="true">+IF(OFFSET('Sanitation Data'!$G$29,0,10*ROW('Sanitation Data'!G112))="","",OFFSET('Sanitation Data'!$G$29,0,10*ROW('Sanitation Data'!G112)))</f>
        <v/>
      </c>
      <c r="DF118" s="33" t="str">
        <f ca="true">+IF(OFFSET('Sanitation Data'!$G$30,0,10*ROW('Sanitation Data'!G112))="","",OFFSET('Sanitation Data'!$G$30,0,10*ROW('Sanitation Data'!G112)))</f>
        <v/>
      </c>
      <c r="DG118" s="33" t="str">
        <f ca="true">+IF(OFFSET('Sanitation Data'!$G$31,0,10*ROW('Sanitation Data'!G112))="","",OFFSET('Sanitation Data'!$G$31,0,10*ROW('Sanitation Data'!G112)))</f>
        <v/>
      </c>
      <c r="DH118" s="33" t="str">
        <f ca="true">+IF(OFFSET('Sanitation Data'!$G$32,0,10*ROW('Sanitation Data'!G112))="","",OFFSET('Sanitation Data'!$G$32,0,10*ROW('Sanitation Data'!G112)))</f>
        <v/>
      </c>
      <c r="DI118" s="33" t="str">
        <f ca="true">+IF(OFFSET('Sanitation Data'!$G$33,0,10*ROW('Sanitation Data'!G112))="","",OFFSET('Sanitation Data'!$G$33,0,10*ROW('Sanitation Data'!G112)))</f>
        <v/>
      </c>
      <c r="DJ118" s="33" t="str">
        <f ca="true">+IF(OFFSET('Sanitation Data'!$H$29,0,10*ROW('Sanitation Data'!H112))="","",OFFSET('Sanitation Data'!$H$29,0,10*ROW('Sanitation Data'!H112)))</f>
        <v/>
      </c>
      <c r="DK118" s="33" t="str">
        <f ca="true">+IF(OFFSET('Sanitation Data'!$H$30,0,10*ROW('Sanitation Data'!H112))="","",OFFSET('Sanitation Data'!$H$30,0,10*ROW('Sanitation Data'!H112)))</f>
        <v/>
      </c>
      <c r="DL118" s="33" t="str">
        <f ca="true">+IF(OFFSET('Sanitation Data'!$H$31,0,10*ROW('Sanitation Data'!H112))="","",OFFSET('Sanitation Data'!$H$31,0,10*ROW('Sanitation Data'!H112)))</f>
        <v/>
      </c>
      <c r="DM118" s="33" t="str">
        <f ca="true">+IF(OFFSET('Sanitation Data'!$H$32,0,10*ROW('Sanitation Data'!H112))="","",OFFSET('Sanitation Data'!$H$32,0,10*ROW('Sanitation Data'!H112)))</f>
        <v/>
      </c>
      <c r="DN118" s="33" t="str">
        <f ca="true">+IF(OFFSET('Sanitation Data'!$H$33,0,10*ROW('Sanitation Data'!H112))="","",OFFSET('Sanitation Data'!$H$33,0,10*ROW('Sanitation Data'!H112)))</f>
        <v/>
      </c>
      <c r="DO118" s="33" t="str">
        <f ca="true">+IF(OFFSET('Hygiene Data'!$C$12,0,10*ROW('Hygiene Data'!C112))="","",OFFSET('Hygiene Data'!$C$12,0,10*ROW('Hygiene Data'!C112)))</f>
        <v/>
      </c>
      <c r="DP118" s="33" t="str">
        <f ca="true">+IF(OFFSET('Hygiene Data'!$C$13,0,10*ROW('Hygiene Data'!C112))="","",OFFSET('Hygiene Data'!$C$13,0,10*ROW('Hygiene Data'!C112)))</f>
        <v/>
      </c>
      <c r="DQ118" s="33" t="str">
        <f ca="true">+IF(OFFSET('Hygiene Data'!$C$14,0,10*ROW('Hygiene Data'!C112))="","",OFFSET('Hygiene Data'!$C$14,0,10*ROW('Hygiene Data'!C112)))</f>
        <v/>
      </c>
      <c r="DR118" s="33" t="str">
        <f ca="true">+IF(OFFSET('Hygiene Data'!$D$12,0,10*ROW('Hygiene Data'!D112))="","",OFFSET('Hygiene Data'!$D$12,0,10*ROW('Hygiene Data'!D112)))</f>
        <v/>
      </c>
      <c r="DS118" s="33" t="str">
        <f ca="true">+IF(OFFSET('Hygiene Data'!$D$13,0,10*ROW('Hygiene Data'!D112))="","",OFFSET('Hygiene Data'!$D$13,0,10*ROW('Hygiene Data'!D112)))</f>
        <v/>
      </c>
      <c r="DT118" s="33" t="str">
        <f ca="true">+IF(OFFSET('Hygiene Data'!$D$14,0,10*ROW('Hygiene Data'!D112))="","",OFFSET('Hygiene Data'!$D$14,0,10*ROW('Hygiene Data'!D112)))</f>
        <v/>
      </c>
      <c r="DU118" s="33" t="str">
        <f ca="true">+IF(OFFSET('Hygiene Data'!$E$12,0,10*ROW('Hygiene Data'!E112))="","",OFFSET('Hygiene Data'!$E$12,0,10*ROW('Hygiene Data'!E112)))</f>
        <v/>
      </c>
      <c r="DV118" s="33" t="str">
        <f ca="true">+IF(OFFSET('Hygiene Data'!$E$13,0,10*ROW('Hygiene Data'!E112))="","",OFFSET('Hygiene Data'!$E$13,0,10*ROW('Hygiene Data'!E112)))</f>
        <v/>
      </c>
      <c r="DW118" s="33" t="str">
        <f ca="true">+IF(OFFSET('Hygiene Data'!$E$14,0,10*ROW('Hygiene Data'!E112))="","",OFFSET('Hygiene Data'!$E$14,0,10*ROW('Hygiene Data'!E112)))</f>
        <v/>
      </c>
      <c r="DX118" s="33" t="str">
        <f ca="true">+IF(OFFSET('Hygiene Data'!$F$12,0,10*ROW('Hygiene Data'!F112))="","",OFFSET('Hygiene Data'!$F$12,0,10*ROW('Hygiene Data'!F112)))</f>
        <v/>
      </c>
      <c r="DY118" s="33" t="str">
        <f ca="true">+IF(OFFSET('Hygiene Data'!$F$13,0,10*ROW('Hygiene Data'!F112))="","",OFFSET('Hygiene Data'!$F$13,0,10*ROW('Hygiene Data'!F112)))</f>
        <v/>
      </c>
      <c r="DZ118" s="33" t="str">
        <f ca="true">+IF(OFFSET('Hygiene Data'!$F$14,0,10*ROW('Hygiene Data'!F112))="","",OFFSET('Hygiene Data'!$F$14,0,10*ROW('Hygiene Data'!F112)))</f>
        <v/>
      </c>
      <c r="EA118" s="33" t="str">
        <f ca="true">+IF(OFFSET('Hygiene Data'!$G$12,0,10*ROW('Hygiene Data'!G112))="","",OFFSET('Hygiene Data'!$G$12,0,10*ROW('Hygiene Data'!G112)))</f>
        <v/>
      </c>
      <c r="EB118" s="33" t="str">
        <f ca="true">+IF(OFFSET('Hygiene Data'!$G$13,0,10*ROW('Hygiene Data'!G112))="","",OFFSET('Hygiene Data'!$G$13,0,10*ROW('Hygiene Data'!G112)))</f>
        <v/>
      </c>
      <c r="EC118" s="33" t="str">
        <f ca="true">+IF(OFFSET('Hygiene Data'!$G$14,0,10*ROW('Hygiene Data'!G112))="","",OFFSET('Hygiene Data'!$G$14,0,10*ROW('Hygiene Data'!G112)))</f>
        <v/>
      </c>
      <c r="ED118" s="33" t="str">
        <f ca="true">+IF(OFFSET('Hygiene Data'!$H$12,0,10*ROW('Hygiene Data'!H112))="","",OFFSET('Hygiene Data'!$H$12,0,10*ROW('Hygiene Data'!H112)))</f>
        <v/>
      </c>
      <c r="EE118" s="33" t="str">
        <f ca="true">+IF(OFFSET('Hygiene Data'!$H$13,0,10*ROW('Hygiene Data'!H112))="","",OFFSET('Hygiene Data'!$H$13,0,10*ROW('Hygiene Data'!H112)))</f>
        <v/>
      </c>
      <c r="EF118" s="33" t="str">
        <f ca="true">+IF(OFFSET('Hygiene Data'!$H$14,0,10*ROW('Hygiene Data'!H112))="","",OFFSET('Hygiene Data'!$H$14,0,10*ROW('Hygiene Data'!H112)))</f>
        <v/>
      </c>
    </row>
    <row r="119" x14ac:dyDescent="0.2">
      <c r="A119" s="56" t="str">
        <f ca="true">+IF(OFFSET('Water Data'!$B$1,0,10*ROW('Water Data'!B116))="","",OFFSET('Water Data'!$B$1,0,10*ROW('Water Data'!B116)))</f>
        <v/>
      </c>
      <c r="B119" s="56" t="str">
        <f ca="true">+IF(OFFSET('Water Data'!$A$3,0,10*ROW('Water Data'!A116))="","",OFFSET('Water Data'!$A$3,0,10*ROW('Water Data'!A116)))</f>
        <v/>
      </c>
      <c r="C119" s="56" t="str">
        <f ca="true">+IF(OFFSET('Water Data'!$C$3,0,10*ROW('Water Data'!C116))="","",OFFSET('Water Data'!$C$3,0,10*ROW('Water Data'!C116)))</f>
        <v/>
      </c>
      <c r="D119" s="244"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4"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4"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4"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4"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4"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4"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4"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4"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4"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4"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4"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4"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4"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4"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4"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4"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4"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5"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5"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5"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5"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5"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5"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5"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5"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5"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5"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5"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5"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5"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5"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5"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5"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5"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5"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5"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5"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5"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5"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5"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5"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5"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5"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5"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5"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5"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5"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6"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6"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6"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6"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6"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6"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6"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6"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6"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6"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6"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6"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6"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6"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6"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6"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6"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6"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3" t="str">
        <f ca="true">+IF(OFFSET('Water Data'!$C$28,0,10*ROW('Water Data'!C113))="","",OFFSET('Water Data'!$C$28,0,10*ROW('Water Data'!C113)))</f>
        <v/>
      </c>
      <c r="BT119" s="33" t="str">
        <f ca="true">+IF(OFFSET('Water Data'!$C$29,0,10*ROW('Water Data'!C113))="","",OFFSET('Water Data'!$C$29,0,10*ROW('Water Data'!C113)))</f>
        <v/>
      </c>
      <c r="BU119" s="33" t="str">
        <f ca="true">+IF(OFFSET('Water Data'!$C$30,0,10*ROW('Water Data'!C113))="","",OFFSET('Water Data'!$C$30,0,10*ROW('Water Data'!C113)))</f>
        <v/>
      </c>
      <c r="BV119" s="33" t="str">
        <f ca="true">+IF(OFFSET('Water Data'!$D$28,0,10*ROW('Water Data'!D113))="","",OFFSET('Water Data'!$D$28,0,10*ROW('Water Data'!D113)))</f>
        <v/>
      </c>
      <c r="BW119" s="33" t="str">
        <f ca="true">+IF(OFFSET('Water Data'!$D$29,0,10*ROW('Water Data'!D113))="","",OFFSET('Water Data'!$D$29,0,10*ROW('Water Data'!D113)))</f>
        <v/>
      </c>
      <c r="BX119" s="33" t="str">
        <f ca="true">+IF(OFFSET('Water Data'!$D$30,0,10*ROW('Water Data'!D113))="","",OFFSET('Water Data'!$D$30,0,10*ROW('Water Data'!D113)))</f>
        <v/>
      </c>
      <c r="BY119" s="33" t="str">
        <f ca="true">+IF(OFFSET('Water Data'!$E$28,0,10*ROW('Water Data'!E113))="","",OFFSET('Water Data'!$E$28,0,10*ROW('Water Data'!E113)))</f>
        <v/>
      </c>
      <c r="BZ119" s="33" t="str">
        <f ca="true">+IF(OFFSET('Water Data'!$E$29,0,10*ROW('Water Data'!E113))="","",OFFSET('Water Data'!$E$29,0,10*ROW('Water Data'!E113)))</f>
        <v/>
      </c>
      <c r="CA119" s="33" t="str">
        <f ca="true">+IF(OFFSET('Water Data'!$E$30,0,10*ROW('Water Data'!E113))="","",OFFSET('Water Data'!$E$30,0,10*ROW('Water Data'!E113)))</f>
        <v/>
      </c>
      <c r="CB119" s="33" t="str">
        <f ca="true">+IF(OFFSET('Water Data'!$F$28,0,10*ROW('Water Data'!F113))="","",OFFSET('Water Data'!$F$28,0,10*ROW('Water Data'!F113)))</f>
        <v/>
      </c>
      <c r="CC119" s="33" t="str">
        <f ca="true">+IF(OFFSET('Water Data'!$F$29,0,10*ROW('Water Data'!F113))="","",OFFSET('Water Data'!$F$29,0,10*ROW('Water Data'!F113)))</f>
        <v/>
      </c>
      <c r="CD119" s="33" t="str">
        <f ca="true">+IF(OFFSET('Water Data'!$F$30,0,10*ROW('Water Data'!F113))="","",OFFSET('Water Data'!$F$30,0,10*ROW('Water Data'!F113)))</f>
        <v/>
      </c>
      <c r="CE119" s="33" t="str">
        <f ca="true">+IF(OFFSET('Water Data'!$G$28,0,10*ROW('Water Data'!G113))="","",OFFSET('Water Data'!$G$28,0,10*ROW('Water Data'!G113)))</f>
        <v/>
      </c>
      <c r="CF119" s="33" t="str">
        <f ca="true">+IF(OFFSET('Water Data'!$G$29,0,10*ROW('Water Data'!G113))="","",OFFSET('Water Data'!$G$29,0,10*ROW('Water Data'!G113)))</f>
        <v/>
      </c>
      <c r="CG119" s="33" t="str">
        <f ca="true">+IF(OFFSET('Water Data'!$G$30,0,10*ROW('Water Data'!G113))="","",OFFSET('Water Data'!$G$30,0,10*ROW('Water Data'!G113)))</f>
        <v/>
      </c>
      <c r="CH119" s="33" t="str">
        <f ca="true">+IF(OFFSET('Water Data'!$H$28,0,10*ROW('Water Data'!H113))="","",OFFSET('Water Data'!$H$28,0,10*ROW('Water Data'!H113)))</f>
        <v/>
      </c>
      <c r="CI119" s="33" t="str">
        <f ca="true">+IF(OFFSET('Water Data'!$H$29,0,10*ROW('Water Data'!H113))="","",OFFSET('Water Data'!$H$29,0,10*ROW('Water Data'!H113)))</f>
        <v/>
      </c>
      <c r="CJ119" s="33" t="str">
        <f ca="true">+IF(OFFSET('Water Data'!$H$30,0,10*ROW('Water Data'!H113))="","",OFFSET('Water Data'!$H$30,0,10*ROW('Water Data'!H113)))</f>
        <v/>
      </c>
      <c r="CK119" s="33" t="str">
        <f ca="true">+IF(OFFSET('Sanitation Data'!$C$29,0,10*ROW('Sanitation Data'!C113))="","",OFFSET('Sanitation Data'!$C$29,0,10*ROW('Sanitation Data'!C113)))</f>
        <v/>
      </c>
      <c r="CL119" s="33" t="str">
        <f ca="true">+IF(OFFSET('Sanitation Data'!$C$30,0,10*ROW('Sanitation Data'!C113))="","",OFFSET('Sanitation Data'!$C$30,0,10*ROW('Sanitation Data'!C113)))</f>
        <v/>
      </c>
      <c r="CM119" s="33" t="str">
        <f ca="true">+IF(OFFSET('Sanitation Data'!$C$31,0,10*ROW('Sanitation Data'!C113))="","",OFFSET('Sanitation Data'!$C$31,0,10*ROW('Sanitation Data'!C113)))</f>
        <v/>
      </c>
      <c r="CN119" s="33" t="str">
        <f ca="true">+IF(OFFSET('Sanitation Data'!$C$32,0,10*ROW('Sanitation Data'!C113))="","",OFFSET('Sanitation Data'!$C$32,0,10*ROW('Sanitation Data'!C113)))</f>
        <v/>
      </c>
      <c r="CO119" s="33" t="str">
        <f ca="true">+IF(OFFSET('Sanitation Data'!$C$33,0,10*ROW('Sanitation Data'!C113))="","",OFFSET('Sanitation Data'!$C$33,0,10*ROW('Sanitation Data'!C113)))</f>
        <v/>
      </c>
      <c r="CP119" s="33" t="str">
        <f ca="true">+IF(OFFSET('Sanitation Data'!$D$29,0,10*ROW('Sanitation Data'!D113))="","",OFFSET('Sanitation Data'!$D$29,0,10*ROW('Sanitation Data'!D113)))</f>
        <v/>
      </c>
      <c r="CQ119" s="33" t="str">
        <f ca="true">+IF(OFFSET('Sanitation Data'!$D$30,0,10*ROW('Sanitation Data'!D113))="","",OFFSET('Sanitation Data'!$D$30,0,10*ROW('Sanitation Data'!D113)))</f>
        <v/>
      </c>
      <c r="CR119" s="33" t="str">
        <f ca="true">+IF(OFFSET('Sanitation Data'!$D$31,0,10*ROW('Sanitation Data'!D113))="","",OFFSET('Sanitation Data'!$D$31,0,10*ROW('Sanitation Data'!D113)))</f>
        <v/>
      </c>
      <c r="CS119" s="33" t="str">
        <f ca="true">+IF(OFFSET('Sanitation Data'!$D$32,0,10*ROW('Sanitation Data'!D113))="","",OFFSET('Sanitation Data'!$D$32,0,10*ROW('Sanitation Data'!D113)))</f>
        <v/>
      </c>
      <c r="CT119" s="33" t="str">
        <f ca="true">+IF(OFFSET('Sanitation Data'!$D$33,0,10*ROW('Sanitation Data'!D113))="","",OFFSET('Sanitation Data'!$D$33,0,10*ROW('Sanitation Data'!D113)))</f>
        <v/>
      </c>
      <c r="CU119" s="33" t="str">
        <f ca="true">+IF(OFFSET('Sanitation Data'!$E$29,0,10*ROW('Sanitation Data'!E113))="","",OFFSET('Sanitation Data'!$E$29,0,10*ROW('Sanitation Data'!E113)))</f>
        <v/>
      </c>
      <c r="CV119" s="33" t="str">
        <f ca="true">+IF(OFFSET('Sanitation Data'!$E$30,0,10*ROW('Sanitation Data'!E113))="","",OFFSET('Sanitation Data'!$E$30,0,10*ROW('Sanitation Data'!E113)))</f>
        <v/>
      </c>
      <c r="CW119" s="33" t="str">
        <f ca="true">+IF(OFFSET('Sanitation Data'!$E$31,0,10*ROW('Sanitation Data'!E113))="","",OFFSET('Sanitation Data'!$E$31,0,10*ROW('Sanitation Data'!E113)))</f>
        <v/>
      </c>
      <c r="CX119" s="33" t="str">
        <f ca="true">+IF(OFFSET('Sanitation Data'!$E$32,0,10*ROW('Sanitation Data'!E113))="","",OFFSET('Sanitation Data'!$E$32,0,10*ROW('Sanitation Data'!E113)))</f>
        <v/>
      </c>
      <c r="CY119" s="33" t="str">
        <f ca="true">+IF(OFFSET('Sanitation Data'!$E$33,0,10*ROW('Sanitation Data'!E113))="","",OFFSET('Sanitation Data'!$E$33,0,10*ROW('Sanitation Data'!E113)))</f>
        <v/>
      </c>
      <c r="CZ119" s="33" t="str">
        <f ca="true">+IF(OFFSET('Sanitation Data'!$F$29,0,10*ROW('Sanitation Data'!F113))="","",OFFSET('Sanitation Data'!$F$29,0,10*ROW('Sanitation Data'!F113)))</f>
        <v/>
      </c>
      <c r="DA119" s="33" t="str">
        <f ca="true">+IF(OFFSET('Sanitation Data'!$F$30,0,10*ROW('Sanitation Data'!F113))="","",OFFSET('Sanitation Data'!$F$30,0,10*ROW('Sanitation Data'!F113)))</f>
        <v/>
      </c>
      <c r="DB119" s="33" t="str">
        <f ca="true">+IF(OFFSET('Sanitation Data'!$F$31,0,10*ROW('Sanitation Data'!F113))="","",OFFSET('Sanitation Data'!$F$31,0,10*ROW('Sanitation Data'!F113)))</f>
        <v/>
      </c>
      <c r="DC119" s="33" t="str">
        <f ca="true">+IF(OFFSET('Sanitation Data'!$F$32,0,10*ROW('Sanitation Data'!F113))="","",OFFSET('Sanitation Data'!$F$32,0,10*ROW('Sanitation Data'!F113)))</f>
        <v/>
      </c>
      <c r="DD119" s="33" t="str">
        <f ca="true">+IF(OFFSET('Sanitation Data'!$F$33,0,10*ROW('Sanitation Data'!F113))="","",OFFSET('Sanitation Data'!$F$33,0,10*ROW('Sanitation Data'!F113)))</f>
        <v/>
      </c>
      <c r="DE119" s="33" t="str">
        <f ca="true">+IF(OFFSET('Sanitation Data'!$G$29,0,10*ROW('Sanitation Data'!G113))="","",OFFSET('Sanitation Data'!$G$29,0,10*ROW('Sanitation Data'!G113)))</f>
        <v/>
      </c>
      <c r="DF119" s="33" t="str">
        <f ca="true">+IF(OFFSET('Sanitation Data'!$G$30,0,10*ROW('Sanitation Data'!G113))="","",OFFSET('Sanitation Data'!$G$30,0,10*ROW('Sanitation Data'!G113)))</f>
        <v/>
      </c>
      <c r="DG119" s="33" t="str">
        <f ca="true">+IF(OFFSET('Sanitation Data'!$G$31,0,10*ROW('Sanitation Data'!G113))="","",OFFSET('Sanitation Data'!$G$31,0,10*ROW('Sanitation Data'!G113)))</f>
        <v/>
      </c>
      <c r="DH119" s="33" t="str">
        <f ca="true">+IF(OFFSET('Sanitation Data'!$G$32,0,10*ROW('Sanitation Data'!G113))="","",OFFSET('Sanitation Data'!$G$32,0,10*ROW('Sanitation Data'!G113)))</f>
        <v/>
      </c>
      <c r="DI119" s="33" t="str">
        <f ca="true">+IF(OFFSET('Sanitation Data'!$G$33,0,10*ROW('Sanitation Data'!G113))="","",OFFSET('Sanitation Data'!$G$33,0,10*ROW('Sanitation Data'!G113)))</f>
        <v/>
      </c>
      <c r="DJ119" s="33" t="str">
        <f ca="true">+IF(OFFSET('Sanitation Data'!$H$29,0,10*ROW('Sanitation Data'!H113))="","",OFFSET('Sanitation Data'!$H$29,0,10*ROW('Sanitation Data'!H113)))</f>
        <v/>
      </c>
      <c r="DK119" s="33" t="str">
        <f ca="true">+IF(OFFSET('Sanitation Data'!$H$30,0,10*ROW('Sanitation Data'!H113))="","",OFFSET('Sanitation Data'!$H$30,0,10*ROW('Sanitation Data'!H113)))</f>
        <v/>
      </c>
      <c r="DL119" s="33" t="str">
        <f ca="true">+IF(OFFSET('Sanitation Data'!$H$31,0,10*ROW('Sanitation Data'!H113))="","",OFFSET('Sanitation Data'!$H$31,0,10*ROW('Sanitation Data'!H113)))</f>
        <v/>
      </c>
      <c r="DM119" s="33" t="str">
        <f ca="true">+IF(OFFSET('Sanitation Data'!$H$32,0,10*ROW('Sanitation Data'!H113))="","",OFFSET('Sanitation Data'!$H$32,0,10*ROW('Sanitation Data'!H113)))</f>
        <v/>
      </c>
      <c r="DN119" s="33" t="str">
        <f ca="true">+IF(OFFSET('Sanitation Data'!$H$33,0,10*ROW('Sanitation Data'!H113))="","",OFFSET('Sanitation Data'!$H$33,0,10*ROW('Sanitation Data'!H113)))</f>
        <v/>
      </c>
      <c r="DO119" s="33" t="str">
        <f ca="true">+IF(OFFSET('Hygiene Data'!$C$12,0,10*ROW('Hygiene Data'!C113))="","",OFFSET('Hygiene Data'!$C$12,0,10*ROW('Hygiene Data'!C113)))</f>
        <v/>
      </c>
      <c r="DP119" s="33" t="str">
        <f ca="true">+IF(OFFSET('Hygiene Data'!$C$13,0,10*ROW('Hygiene Data'!C113))="","",OFFSET('Hygiene Data'!$C$13,0,10*ROW('Hygiene Data'!C113)))</f>
        <v/>
      </c>
      <c r="DQ119" s="33" t="str">
        <f ca="true">+IF(OFFSET('Hygiene Data'!$C$14,0,10*ROW('Hygiene Data'!C113))="","",OFFSET('Hygiene Data'!$C$14,0,10*ROW('Hygiene Data'!C113)))</f>
        <v/>
      </c>
      <c r="DR119" s="33" t="str">
        <f ca="true">+IF(OFFSET('Hygiene Data'!$D$12,0,10*ROW('Hygiene Data'!D113))="","",OFFSET('Hygiene Data'!$D$12,0,10*ROW('Hygiene Data'!D113)))</f>
        <v/>
      </c>
      <c r="DS119" s="33" t="str">
        <f ca="true">+IF(OFFSET('Hygiene Data'!$D$13,0,10*ROW('Hygiene Data'!D113))="","",OFFSET('Hygiene Data'!$D$13,0,10*ROW('Hygiene Data'!D113)))</f>
        <v/>
      </c>
      <c r="DT119" s="33" t="str">
        <f ca="true">+IF(OFFSET('Hygiene Data'!$D$14,0,10*ROW('Hygiene Data'!D113))="","",OFFSET('Hygiene Data'!$D$14,0,10*ROW('Hygiene Data'!D113)))</f>
        <v/>
      </c>
      <c r="DU119" s="33" t="str">
        <f ca="true">+IF(OFFSET('Hygiene Data'!$E$12,0,10*ROW('Hygiene Data'!E113))="","",OFFSET('Hygiene Data'!$E$12,0,10*ROW('Hygiene Data'!E113)))</f>
        <v/>
      </c>
      <c r="DV119" s="33" t="str">
        <f ca="true">+IF(OFFSET('Hygiene Data'!$E$13,0,10*ROW('Hygiene Data'!E113))="","",OFFSET('Hygiene Data'!$E$13,0,10*ROW('Hygiene Data'!E113)))</f>
        <v/>
      </c>
      <c r="DW119" s="33" t="str">
        <f ca="true">+IF(OFFSET('Hygiene Data'!$E$14,0,10*ROW('Hygiene Data'!E113))="","",OFFSET('Hygiene Data'!$E$14,0,10*ROW('Hygiene Data'!E113)))</f>
        <v/>
      </c>
      <c r="DX119" s="33" t="str">
        <f ca="true">+IF(OFFSET('Hygiene Data'!$F$12,0,10*ROW('Hygiene Data'!F113))="","",OFFSET('Hygiene Data'!$F$12,0,10*ROW('Hygiene Data'!F113)))</f>
        <v/>
      </c>
      <c r="DY119" s="33" t="str">
        <f ca="true">+IF(OFFSET('Hygiene Data'!$F$13,0,10*ROW('Hygiene Data'!F113))="","",OFFSET('Hygiene Data'!$F$13,0,10*ROW('Hygiene Data'!F113)))</f>
        <v/>
      </c>
      <c r="DZ119" s="33" t="str">
        <f ca="true">+IF(OFFSET('Hygiene Data'!$F$14,0,10*ROW('Hygiene Data'!F113))="","",OFFSET('Hygiene Data'!$F$14,0,10*ROW('Hygiene Data'!F113)))</f>
        <v/>
      </c>
      <c r="EA119" s="33" t="str">
        <f ca="true">+IF(OFFSET('Hygiene Data'!$G$12,0,10*ROW('Hygiene Data'!G113))="","",OFFSET('Hygiene Data'!$G$12,0,10*ROW('Hygiene Data'!G113)))</f>
        <v/>
      </c>
      <c r="EB119" s="33" t="str">
        <f ca="true">+IF(OFFSET('Hygiene Data'!$G$13,0,10*ROW('Hygiene Data'!G113))="","",OFFSET('Hygiene Data'!$G$13,0,10*ROW('Hygiene Data'!G113)))</f>
        <v/>
      </c>
      <c r="EC119" s="33" t="str">
        <f ca="true">+IF(OFFSET('Hygiene Data'!$G$14,0,10*ROW('Hygiene Data'!G113))="","",OFFSET('Hygiene Data'!$G$14,0,10*ROW('Hygiene Data'!G113)))</f>
        <v/>
      </c>
      <c r="ED119" s="33" t="str">
        <f ca="true">+IF(OFFSET('Hygiene Data'!$H$12,0,10*ROW('Hygiene Data'!H113))="","",OFFSET('Hygiene Data'!$H$12,0,10*ROW('Hygiene Data'!H113)))</f>
        <v/>
      </c>
      <c r="EE119" s="33" t="str">
        <f ca="true">+IF(OFFSET('Hygiene Data'!$H$13,0,10*ROW('Hygiene Data'!H113))="","",OFFSET('Hygiene Data'!$H$13,0,10*ROW('Hygiene Data'!H113)))</f>
        <v/>
      </c>
      <c r="EF119" s="33" t="str">
        <f ca="true">+IF(OFFSET('Hygiene Data'!$H$14,0,10*ROW('Hygiene Data'!H113))="","",OFFSET('Hygiene Data'!$H$14,0,10*ROW('Hygiene Data'!H113)))</f>
        <v/>
      </c>
    </row>
    <row r="120" x14ac:dyDescent="0.2">
      <c r="A120" s="56" t="str">
        <f ca="true">+IF(OFFSET('Water Data'!$B$1,0,10*ROW('Water Data'!B117))="","",OFFSET('Water Data'!$B$1,0,10*ROW('Water Data'!B117)))</f>
        <v/>
      </c>
      <c r="B120" s="56" t="str">
        <f ca="true">+IF(OFFSET('Water Data'!$A$3,0,10*ROW('Water Data'!A117))="","",OFFSET('Water Data'!$A$3,0,10*ROW('Water Data'!A117)))</f>
        <v/>
      </c>
      <c r="C120" s="56" t="str">
        <f ca="true">+IF(OFFSET('Water Data'!$C$3,0,10*ROW('Water Data'!C117))="","",OFFSET('Water Data'!$C$3,0,10*ROW('Water Data'!C117)))</f>
        <v/>
      </c>
      <c r="D120" s="244"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4"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4"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4"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4"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4"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4"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4"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4"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4"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4"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4"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4"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4"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4"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4"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4"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4"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5"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5"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5"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5"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5"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5"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5"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5"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5"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5"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5"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5"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5"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5"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5"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5"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5"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5"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5"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5"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5"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5"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5"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5"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5"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5"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5"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5"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5"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5"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6"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6"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6"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6"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6"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6"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6"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6"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6"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6"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6"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6"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6"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6"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6"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6"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6"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6"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3" t="str">
        <f ca="true">+IF(OFFSET('Water Data'!$C$28,0,10*ROW('Water Data'!C114))="","",OFFSET('Water Data'!$C$28,0,10*ROW('Water Data'!C114)))</f>
        <v/>
      </c>
      <c r="BT120" s="33" t="str">
        <f ca="true">+IF(OFFSET('Water Data'!$C$29,0,10*ROW('Water Data'!C114))="","",OFFSET('Water Data'!$C$29,0,10*ROW('Water Data'!C114)))</f>
        <v/>
      </c>
      <c r="BU120" s="33" t="str">
        <f ca="true">+IF(OFFSET('Water Data'!$C$30,0,10*ROW('Water Data'!C114))="","",OFFSET('Water Data'!$C$30,0,10*ROW('Water Data'!C114)))</f>
        <v/>
      </c>
      <c r="BV120" s="33" t="str">
        <f ca="true">+IF(OFFSET('Water Data'!$D$28,0,10*ROW('Water Data'!D114))="","",OFFSET('Water Data'!$D$28,0,10*ROW('Water Data'!D114)))</f>
        <v/>
      </c>
      <c r="BW120" s="33" t="str">
        <f ca="true">+IF(OFFSET('Water Data'!$D$29,0,10*ROW('Water Data'!D114))="","",OFFSET('Water Data'!$D$29,0,10*ROW('Water Data'!D114)))</f>
        <v/>
      </c>
      <c r="BX120" s="33" t="str">
        <f ca="true">+IF(OFFSET('Water Data'!$D$30,0,10*ROW('Water Data'!D114))="","",OFFSET('Water Data'!$D$30,0,10*ROW('Water Data'!D114)))</f>
        <v/>
      </c>
      <c r="BY120" s="33" t="str">
        <f ca="true">+IF(OFFSET('Water Data'!$E$28,0,10*ROW('Water Data'!E114))="","",OFFSET('Water Data'!$E$28,0,10*ROW('Water Data'!E114)))</f>
        <v/>
      </c>
      <c r="BZ120" s="33" t="str">
        <f ca="true">+IF(OFFSET('Water Data'!$E$29,0,10*ROW('Water Data'!E114))="","",OFFSET('Water Data'!$E$29,0,10*ROW('Water Data'!E114)))</f>
        <v/>
      </c>
      <c r="CA120" s="33" t="str">
        <f ca="true">+IF(OFFSET('Water Data'!$E$30,0,10*ROW('Water Data'!E114))="","",OFFSET('Water Data'!$E$30,0,10*ROW('Water Data'!E114)))</f>
        <v/>
      </c>
      <c r="CB120" s="33" t="str">
        <f ca="true">+IF(OFFSET('Water Data'!$F$28,0,10*ROW('Water Data'!F114))="","",OFFSET('Water Data'!$F$28,0,10*ROW('Water Data'!F114)))</f>
        <v/>
      </c>
      <c r="CC120" s="33" t="str">
        <f ca="true">+IF(OFFSET('Water Data'!$F$29,0,10*ROW('Water Data'!F114))="","",OFFSET('Water Data'!$F$29,0,10*ROW('Water Data'!F114)))</f>
        <v/>
      </c>
      <c r="CD120" s="33" t="str">
        <f ca="true">+IF(OFFSET('Water Data'!$F$30,0,10*ROW('Water Data'!F114))="","",OFFSET('Water Data'!$F$30,0,10*ROW('Water Data'!F114)))</f>
        <v/>
      </c>
      <c r="CE120" s="33" t="str">
        <f ca="true">+IF(OFFSET('Water Data'!$G$28,0,10*ROW('Water Data'!G114))="","",OFFSET('Water Data'!$G$28,0,10*ROW('Water Data'!G114)))</f>
        <v/>
      </c>
      <c r="CF120" s="33" t="str">
        <f ca="true">+IF(OFFSET('Water Data'!$G$29,0,10*ROW('Water Data'!G114))="","",OFFSET('Water Data'!$G$29,0,10*ROW('Water Data'!G114)))</f>
        <v/>
      </c>
      <c r="CG120" s="33" t="str">
        <f ca="true">+IF(OFFSET('Water Data'!$G$30,0,10*ROW('Water Data'!G114))="","",OFFSET('Water Data'!$G$30,0,10*ROW('Water Data'!G114)))</f>
        <v/>
      </c>
      <c r="CH120" s="33" t="str">
        <f ca="true">+IF(OFFSET('Water Data'!$H$28,0,10*ROW('Water Data'!H114))="","",OFFSET('Water Data'!$H$28,0,10*ROW('Water Data'!H114)))</f>
        <v/>
      </c>
      <c r="CI120" s="33" t="str">
        <f ca="true">+IF(OFFSET('Water Data'!$H$29,0,10*ROW('Water Data'!H114))="","",OFFSET('Water Data'!$H$29,0,10*ROW('Water Data'!H114)))</f>
        <v/>
      </c>
      <c r="CJ120" s="33" t="str">
        <f ca="true">+IF(OFFSET('Water Data'!$H$30,0,10*ROW('Water Data'!H114))="","",OFFSET('Water Data'!$H$30,0,10*ROW('Water Data'!H114)))</f>
        <v/>
      </c>
      <c r="CK120" s="33" t="str">
        <f ca="true">+IF(OFFSET('Sanitation Data'!$C$29,0,10*ROW('Sanitation Data'!C114))="","",OFFSET('Sanitation Data'!$C$29,0,10*ROW('Sanitation Data'!C114)))</f>
        <v/>
      </c>
      <c r="CL120" s="33" t="str">
        <f ca="true">+IF(OFFSET('Sanitation Data'!$C$30,0,10*ROW('Sanitation Data'!C114))="","",OFFSET('Sanitation Data'!$C$30,0,10*ROW('Sanitation Data'!C114)))</f>
        <v/>
      </c>
      <c r="CM120" s="33" t="str">
        <f ca="true">+IF(OFFSET('Sanitation Data'!$C$31,0,10*ROW('Sanitation Data'!C114))="","",OFFSET('Sanitation Data'!$C$31,0,10*ROW('Sanitation Data'!C114)))</f>
        <v/>
      </c>
      <c r="CN120" s="33" t="str">
        <f ca="true">+IF(OFFSET('Sanitation Data'!$C$32,0,10*ROW('Sanitation Data'!C114))="","",OFFSET('Sanitation Data'!$C$32,0,10*ROW('Sanitation Data'!C114)))</f>
        <v/>
      </c>
      <c r="CO120" s="33" t="str">
        <f ca="true">+IF(OFFSET('Sanitation Data'!$C$33,0,10*ROW('Sanitation Data'!C114))="","",OFFSET('Sanitation Data'!$C$33,0,10*ROW('Sanitation Data'!C114)))</f>
        <v/>
      </c>
      <c r="CP120" s="33" t="str">
        <f ca="true">+IF(OFFSET('Sanitation Data'!$D$29,0,10*ROW('Sanitation Data'!D114))="","",OFFSET('Sanitation Data'!$D$29,0,10*ROW('Sanitation Data'!D114)))</f>
        <v/>
      </c>
      <c r="CQ120" s="33" t="str">
        <f ca="true">+IF(OFFSET('Sanitation Data'!$D$30,0,10*ROW('Sanitation Data'!D114))="","",OFFSET('Sanitation Data'!$D$30,0,10*ROW('Sanitation Data'!D114)))</f>
        <v/>
      </c>
      <c r="CR120" s="33" t="str">
        <f ca="true">+IF(OFFSET('Sanitation Data'!$D$31,0,10*ROW('Sanitation Data'!D114))="","",OFFSET('Sanitation Data'!$D$31,0,10*ROW('Sanitation Data'!D114)))</f>
        <v/>
      </c>
      <c r="CS120" s="33" t="str">
        <f ca="true">+IF(OFFSET('Sanitation Data'!$D$32,0,10*ROW('Sanitation Data'!D114))="","",OFFSET('Sanitation Data'!$D$32,0,10*ROW('Sanitation Data'!D114)))</f>
        <v/>
      </c>
      <c r="CT120" s="33" t="str">
        <f ca="true">+IF(OFFSET('Sanitation Data'!$D$33,0,10*ROW('Sanitation Data'!D114))="","",OFFSET('Sanitation Data'!$D$33,0,10*ROW('Sanitation Data'!D114)))</f>
        <v/>
      </c>
      <c r="CU120" s="33" t="str">
        <f ca="true">+IF(OFFSET('Sanitation Data'!$E$29,0,10*ROW('Sanitation Data'!E114))="","",OFFSET('Sanitation Data'!$E$29,0,10*ROW('Sanitation Data'!E114)))</f>
        <v/>
      </c>
      <c r="CV120" s="33" t="str">
        <f ca="true">+IF(OFFSET('Sanitation Data'!$E$30,0,10*ROW('Sanitation Data'!E114))="","",OFFSET('Sanitation Data'!$E$30,0,10*ROW('Sanitation Data'!E114)))</f>
        <v/>
      </c>
      <c r="CW120" s="33" t="str">
        <f ca="true">+IF(OFFSET('Sanitation Data'!$E$31,0,10*ROW('Sanitation Data'!E114))="","",OFFSET('Sanitation Data'!$E$31,0,10*ROW('Sanitation Data'!E114)))</f>
        <v/>
      </c>
      <c r="CX120" s="33" t="str">
        <f ca="true">+IF(OFFSET('Sanitation Data'!$E$32,0,10*ROW('Sanitation Data'!E114))="","",OFFSET('Sanitation Data'!$E$32,0,10*ROW('Sanitation Data'!E114)))</f>
        <v/>
      </c>
      <c r="CY120" s="33" t="str">
        <f ca="true">+IF(OFFSET('Sanitation Data'!$E$33,0,10*ROW('Sanitation Data'!E114))="","",OFFSET('Sanitation Data'!$E$33,0,10*ROW('Sanitation Data'!E114)))</f>
        <v/>
      </c>
      <c r="CZ120" s="33" t="str">
        <f ca="true">+IF(OFFSET('Sanitation Data'!$F$29,0,10*ROW('Sanitation Data'!F114))="","",OFFSET('Sanitation Data'!$F$29,0,10*ROW('Sanitation Data'!F114)))</f>
        <v/>
      </c>
      <c r="DA120" s="33" t="str">
        <f ca="true">+IF(OFFSET('Sanitation Data'!$F$30,0,10*ROW('Sanitation Data'!F114))="","",OFFSET('Sanitation Data'!$F$30,0,10*ROW('Sanitation Data'!F114)))</f>
        <v/>
      </c>
      <c r="DB120" s="33" t="str">
        <f ca="true">+IF(OFFSET('Sanitation Data'!$F$31,0,10*ROW('Sanitation Data'!F114))="","",OFFSET('Sanitation Data'!$F$31,0,10*ROW('Sanitation Data'!F114)))</f>
        <v/>
      </c>
      <c r="DC120" s="33" t="str">
        <f ca="true">+IF(OFFSET('Sanitation Data'!$F$32,0,10*ROW('Sanitation Data'!F114))="","",OFFSET('Sanitation Data'!$F$32,0,10*ROW('Sanitation Data'!F114)))</f>
        <v/>
      </c>
      <c r="DD120" s="33" t="str">
        <f ca="true">+IF(OFFSET('Sanitation Data'!$F$33,0,10*ROW('Sanitation Data'!F114))="","",OFFSET('Sanitation Data'!$F$33,0,10*ROW('Sanitation Data'!F114)))</f>
        <v/>
      </c>
      <c r="DE120" s="33" t="str">
        <f ca="true">+IF(OFFSET('Sanitation Data'!$G$29,0,10*ROW('Sanitation Data'!G114))="","",OFFSET('Sanitation Data'!$G$29,0,10*ROW('Sanitation Data'!G114)))</f>
        <v/>
      </c>
      <c r="DF120" s="33" t="str">
        <f ca="true">+IF(OFFSET('Sanitation Data'!$G$30,0,10*ROW('Sanitation Data'!G114))="","",OFFSET('Sanitation Data'!$G$30,0,10*ROW('Sanitation Data'!G114)))</f>
        <v/>
      </c>
      <c r="DG120" s="33" t="str">
        <f ca="true">+IF(OFFSET('Sanitation Data'!$G$31,0,10*ROW('Sanitation Data'!G114))="","",OFFSET('Sanitation Data'!$G$31,0,10*ROW('Sanitation Data'!G114)))</f>
        <v/>
      </c>
      <c r="DH120" s="33" t="str">
        <f ca="true">+IF(OFFSET('Sanitation Data'!$G$32,0,10*ROW('Sanitation Data'!G114))="","",OFFSET('Sanitation Data'!$G$32,0,10*ROW('Sanitation Data'!G114)))</f>
        <v/>
      </c>
      <c r="DI120" s="33" t="str">
        <f ca="true">+IF(OFFSET('Sanitation Data'!$G$33,0,10*ROW('Sanitation Data'!G114))="","",OFFSET('Sanitation Data'!$G$33,0,10*ROW('Sanitation Data'!G114)))</f>
        <v/>
      </c>
      <c r="DJ120" s="33" t="str">
        <f ca="true">+IF(OFFSET('Sanitation Data'!$H$29,0,10*ROW('Sanitation Data'!H114))="","",OFFSET('Sanitation Data'!$H$29,0,10*ROW('Sanitation Data'!H114)))</f>
        <v/>
      </c>
      <c r="DK120" s="33" t="str">
        <f ca="true">+IF(OFFSET('Sanitation Data'!$H$30,0,10*ROW('Sanitation Data'!H114))="","",OFFSET('Sanitation Data'!$H$30,0,10*ROW('Sanitation Data'!H114)))</f>
        <v/>
      </c>
      <c r="DL120" s="33" t="str">
        <f ca="true">+IF(OFFSET('Sanitation Data'!$H$31,0,10*ROW('Sanitation Data'!H114))="","",OFFSET('Sanitation Data'!$H$31,0,10*ROW('Sanitation Data'!H114)))</f>
        <v/>
      </c>
      <c r="DM120" s="33" t="str">
        <f ca="true">+IF(OFFSET('Sanitation Data'!$H$32,0,10*ROW('Sanitation Data'!H114))="","",OFFSET('Sanitation Data'!$H$32,0,10*ROW('Sanitation Data'!H114)))</f>
        <v/>
      </c>
      <c r="DN120" s="33" t="str">
        <f ca="true">+IF(OFFSET('Sanitation Data'!$H$33,0,10*ROW('Sanitation Data'!H114))="","",OFFSET('Sanitation Data'!$H$33,0,10*ROW('Sanitation Data'!H114)))</f>
        <v/>
      </c>
      <c r="DO120" s="33" t="str">
        <f ca="true">+IF(OFFSET('Hygiene Data'!$C$12,0,10*ROW('Hygiene Data'!C114))="","",OFFSET('Hygiene Data'!$C$12,0,10*ROW('Hygiene Data'!C114)))</f>
        <v/>
      </c>
      <c r="DP120" s="33" t="str">
        <f ca="true">+IF(OFFSET('Hygiene Data'!$C$13,0,10*ROW('Hygiene Data'!C114))="","",OFFSET('Hygiene Data'!$C$13,0,10*ROW('Hygiene Data'!C114)))</f>
        <v/>
      </c>
      <c r="DQ120" s="33" t="str">
        <f ca="true">+IF(OFFSET('Hygiene Data'!$C$14,0,10*ROW('Hygiene Data'!C114))="","",OFFSET('Hygiene Data'!$C$14,0,10*ROW('Hygiene Data'!C114)))</f>
        <v/>
      </c>
      <c r="DR120" s="33" t="str">
        <f ca="true">+IF(OFFSET('Hygiene Data'!$D$12,0,10*ROW('Hygiene Data'!D114))="","",OFFSET('Hygiene Data'!$D$12,0,10*ROW('Hygiene Data'!D114)))</f>
        <v/>
      </c>
      <c r="DS120" s="33" t="str">
        <f ca="true">+IF(OFFSET('Hygiene Data'!$D$13,0,10*ROW('Hygiene Data'!D114))="","",OFFSET('Hygiene Data'!$D$13,0,10*ROW('Hygiene Data'!D114)))</f>
        <v/>
      </c>
      <c r="DT120" s="33" t="str">
        <f ca="true">+IF(OFFSET('Hygiene Data'!$D$14,0,10*ROW('Hygiene Data'!D114))="","",OFFSET('Hygiene Data'!$D$14,0,10*ROW('Hygiene Data'!D114)))</f>
        <v/>
      </c>
      <c r="DU120" s="33" t="str">
        <f ca="true">+IF(OFFSET('Hygiene Data'!$E$12,0,10*ROW('Hygiene Data'!E114))="","",OFFSET('Hygiene Data'!$E$12,0,10*ROW('Hygiene Data'!E114)))</f>
        <v/>
      </c>
      <c r="DV120" s="33" t="str">
        <f ca="true">+IF(OFFSET('Hygiene Data'!$E$13,0,10*ROW('Hygiene Data'!E114))="","",OFFSET('Hygiene Data'!$E$13,0,10*ROW('Hygiene Data'!E114)))</f>
        <v/>
      </c>
      <c r="DW120" s="33" t="str">
        <f ca="true">+IF(OFFSET('Hygiene Data'!$E$14,0,10*ROW('Hygiene Data'!E114))="","",OFFSET('Hygiene Data'!$E$14,0,10*ROW('Hygiene Data'!E114)))</f>
        <v/>
      </c>
      <c r="DX120" s="33" t="str">
        <f ca="true">+IF(OFFSET('Hygiene Data'!$F$12,0,10*ROW('Hygiene Data'!F114))="","",OFFSET('Hygiene Data'!$F$12,0,10*ROW('Hygiene Data'!F114)))</f>
        <v/>
      </c>
      <c r="DY120" s="33" t="str">
        <f ca="true">+IF(OFFSET('Hygiene Data'!$F$13,0,10*ROW('Hygiene Data'!F114))="","",OFFSET('Hygiene Data'!$F$13,0,10*ROW('Hygiene Data'!F114)))</f>
        <v/>
      </c>
      <c r="DZ120" s="33" t="str">
        <f ca="true">+IF(OFFSET('Hygiene Data'!$F$14,0,10*ROW('Hygiene Data'!F114))="","",OFFSET('Hygiene Data'!$F$14,0,10*ROW('Hygiene Data'!F114)))</f>
        <v/>
      </c>
      <c r="EA120" s="33" t="str">
        <f ca="true">+IF(OFFSET('Hygiene Data'!$G$12,0,10*ROW('Hygiene Data'!G114))="","",OFFSET('Hygiene Data'!$G$12,0,10*ROW('Hygiene Data'!G114)))</f>
        <v/>
      </c>
      <c r="EB120" s="33" t="str">
        <f ca="true">+IF(OFFSET('Hygiene Data'!$G$13,0,10*ROW('Hygiene Data'!G114))="","",OFFSET('Hygiene Data'!$G$13,0,10*ROW('Hygiene Data'!G114)))</f>
        <v/>
      </c>
      <c r="EC120" s="33" t="str">
        <f ca="true">+IF(OFFSET('Hygiene Data'!$G$14,0,10*ROW('Hygiene Data'!G114))="","",OFFSET('Hygiene Data'!$G$14,0,10*ROW('Hygiene Data'!G114)))</f>
        <v/>
      </c>
      <c r="ED120" s="33" t="str">
        <f ca="true">+IF(OFFSET('Hygiene Data'!$H$12,0,10*ROW('Hygiene Data'!H114))="","",OFFSET('Hygiene Data'!$H$12,0,10*ROW('Hygiene Data'!H114)))</f>
        <v/>
      </c>
      <c r="EE120" s="33" t="str">
        <f ca="true">+IF(OFFSET('Hygiene Data'!$H$13,0,10*ROW('Hygiene Data'!H114))="","",OFFSET('Hygiene Data'!$H$13,0,10*ROW('Hygiene Data'!H114)))</f>
        <v/>
      </c>
      <c r="EF120" s="33" t="str">
        <f ca="true">+IF(OFFSET('Hygiene Data'!$H$14,0,10*ROW('Hygiene Data'!H114))="","",OFFSET('Hygiene Data'!$H$14,0,10*ROW('Hygiene Data'!H114)))</f>
        <v/>
      </c>
    </row>
    <row r="121" x14ac:dyDescent="0.2">
      <c r="A121" s="56" t="str">
        <f ca="true">+IF(OFFSET('Water Data'!$B$1,0,10*ROW('Water Data'!B118))="","",OFFSET('Water Data'!$B$1,0,10*ROW('Water Data'!B118)))</f>
        <v/>
      </c>
      <c r="B121" s="56" t="str">
        <f ca="true">+IF(OFFSET('Water Data'!$A$3,0,10*ROW('Water Data'!A118))="","",OFFSET('Water Data'!$A$3,0,10*ROW('Water Data'!A118)))</f>
        <v/>
      </c>
      <c r="C121" s="56" t="str">
        <f ca="true">+IF(OFFSET('Water Data'!$C$3,0,10*ROW('Water Data'!C118))="","",OFFSET('Water Data'!$C$3,0,10*ROW('Water Data'!C118)))</f>
        <v/>
      </c>
      <c r="D121" s="244"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4"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4"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4"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4"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4"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4"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4"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4"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4"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4"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4"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4"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4"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4"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4"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4"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4"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5"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5"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5"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5"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5"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5"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5"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5"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5"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5"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5"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5"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5"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5"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5"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5"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5"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5"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5"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5"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5"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5"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5"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5"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5"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5"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5"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5"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5"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5"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6"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6"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6"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6"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6"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6"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6"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6"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6"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6"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6"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6"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6"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6"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6"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6"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6"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6"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3" t="str">
        <f ca="true">+IF(OFFSET('Water Data'!$C$28,0,10*ROW('Water Data'!C115))="","",OFFSET('Water Data'!$C$28,0,10*ROW('Water Data'!C115)))</f>
        <v/>
      </c>
      <c r="BT121" s="33" t="str">
        <f ca="true">+IF(OFFSET('Water Data'!$C$29,0,10*ROW('Water Data'!C115))="","",OFFSET('Water Data'!$C$29,0,10*ROW('Water Data'!C115)))</f>
        <v/>
      </c>
      <c r="BU121" s="33" t="str">
        <f ca="true">+IF(OFFSET('Water Data'!$C$30,0,10*ROW('Water Data'!C115))="","",OFFSET('Water Data'!$C$30,0,10*ROW('Water Data'!C115)))</f>
        <v/>
      </c>
      <c r="BV121" s="33" t="str">
        <f ca="true">+IF(OFFSET('Water Data'!$D$28,0,10*ROW('Water Data'!D115))="","",OFFSET('Water Data'!$D$28,0,10*ROW('Water Data'!D115)))</f>
        <v/>
      </c>
      <c r="BW121" s="33" t="str">
        <f ca="true">+IF(OFFSET('Water Data'!$D$29,0,10*ROW('Water Data'!D115))="","",OFFSET('Water Data'!$D$29,0,10*ROW('Water Data'!D115)))</f>
        <v/>
      </c>
      <c r="BX121" s="33" t="str">
        <f ca="true">+IF(OFFSET('Water Data'!$D$30,0,10*ROW('Water Data'!D115))="","",OFFSET('Water Data'!$D$30,0,10*ROW('Water Data'!D115)))</f>
        <v/>
      </c>
      <c r="BY121" s="33" t="str">
        <f ca="true">+IF(OFFSET('Water Data'!$E$28,0,10*ROW('Water Data'!E115))="","",OFFSET('Water Data'!$E$28,0,10*ROW('Water Data'!E115)))</f>
        <v/>
      </c>
      <c r="BZ121" s="33" t="str">
        <f ca="true">+IF(OFFSET('Water Data'!$E$29,0,10*ROW('Water Data'!E115))="","",OFFSET('Water Data'!$E$29,0,10*ROW('Water Data'!E115)))</f>
        <v/>
      </c>
      <c r="CA121" s="33" t="str">
        <f ca="true">+IF(OFFSET('Water Data'!$E$30,0,10*ROW('Water Data'!E115))="","",OFFSET('Water Data'!$E$30,0,10*ROW('Water Data'!E115)))</f>
        <v/>
      </c>
      <c r="CB121" s="33" t="str">
        <f ca="true">+IF(OFFSET('Water Data'!$F$28,0,10*ROW('Water Data'!F115))="","",OFFSET('Water Data'!$F$28,0,10*ROW('Water Data'!F115)))</f>
        <v/>
      </c>
      <c r="CC121" s="33" t="str">
        <f ca="true">+IF(OFFSET('Water Data'!$F$29,0,10*ROW('Water Data'!F115))="","",OFFSET('Water Data'!$F$29,0,10*ROW('Water Data'!F115)))</f>
        <v/>
      </c>
      <c r="CD121" s="33" t="str">
        <f ca="true">+IF(OFFSET('Water Data'!$F$30,0,10*ROW('Water Data'!F115))="","",OFFSET('Water Data'!$F$30,0,10*ROW('Water Data'!F115)))</f>
        <v/>
      </c>
      <c r="CE121" s="33" t="str">
        <f ca="true">+IF(OFFSET('Water Data'!$G$28,0,10*ROW('Water Data'!G115))="","",OFFSET('Water Data'!$G$28,0,10*ROW('Water Data'!G115)))</f>
        <v/>
      </c>
      <c r="CF121" s="33" t="str">
        <f ca="true">+IF(OFFSET('Water Data'!$G$29,0,10*ROW('Water Data'!G115))="","",OFFSET('Water Data'!$G$29,0,10*ROW('Water Data'!G115)))</f>
        <v/>
      </c>
      <c r="CG121" s="33" t="str">
        <f ca="true">+IF(OFFSET('Water Data'!$G$30,0,10*ROW('Water Data'!G115))="","",OFFSET('Water Data'!$G$30,0,10*ROW('Water Data'!G115)))</f>
        <v/>
      </c>
      <c r="CH121" s="33" t="str">
        <f ca="true">+IF(OFFSET('Water Data'!$H$28,0,10*ROW('Water Data'!H115))="","",OFFSET('Water Data'!$H$28,0,10*ROW('Water Data'!H115)))</f>
        <v/>
      </c>
      <c r="CI121" s="33" t="str">
        <f ca="true">+IF(OFFSET('Water Data'!$H$29,0,10*ROW('Water Data'!H115))="","",OFFSET('Water Data'!$H$29,0,10*ROW('Water Data'!H115)))</f>
        <v/>
      </c>
      <c r="CJ121" s="33" t="str">
        <f ca="true">+IF(OFFSET('Water Data'!$H$30,0,10*ROW('Water Data'!H115))="","",OFFSET('Water Data'!$H$30,0,10*ROW('Water Data'!H115)))</f>
        <v/>
      </c>
      <c r="CK121" s="33" t="str">
        <f ca="true">+IF(OFFSET('Sanitation Data'!$C$29,0,10*ROW('Sanitation Data'!C115))="","",OFFSET('Sanitation Data'!$C$29,0,10*ROW('Sanitation Data'!C115)))</f>
        <v/>
      </c>
      <c r="CL121" s="33" t="str">
        <f ca="true">+IF(OFFSET('Sanitation Data'!$C$30,0,10*ROW('Sanitation Data'!C115))="","",OFFSET('Sanitation Data'!$C$30,0,10*ROW('Sanitation Data'!C115)))</f>
        <v/>
      </c>
      <c r="CM121" s="33" t="str">
        <f ca="true">+IF(OFFSET('Sanitation Data'!$C$31,0,10*ROW('Sanitation Data'!C115))="","",OFFSET('Sanitation Data'!$C$31,0,10*ROW('Sanitation Data'!C115)))</f>
        <v/>
      </c>
      <c r="CN121" s="33" t="str">
        <f ca="true">+IF(OFFSET('Sanitation Data'!$C$32,0,10*ROW('Sanitation Data'!C115))="","",OFFSET('Sanitation Data'!$C$32,0,10*ROW('Sanitation Data'!C115)))</f>
        <v/>
      </c>
      <c r="CO121" s="33" t="str">
        <f ca="true">+IF(OFFSET('Sanitation Data'!$C$33,0,10*ROW('Sanitation Data'!C115))="","",OFFSET('Sanitation Data'!$C$33,0,10*ROW('Sanitation Data'!C115)))</f>
        <v/>
      </c>
      <c r="CP121" s="33" t="str">
        <f ca="true">+IF(OFFSET('Sanitation Data'!$D$29,0,10*ROW('Sanitation Data'!D115))="","",OFFSET('Sanitation Data'!$D$29,0,10*ROW('Sanitation Data'!D115)))</f>
        <v/>
      </c>
      <c r="CQ121" s="33" t="str">
        <f ca="true">+IF(OFFSET('Sanitation Data'!$D$30,0,10*ROW('Sanitation Data'!D115))="","",OFFSET('Sanitation Data'!$D$30,0,10*ROW('Sanitation Data'!D115)))</f>
        <v/>
      </c>
      <c r="CR121" s="33" t="str">
        <f ca="true">+IF(OFFSET('Sanitation Data'!$D$31,0,10*ROW('Sanitation Data'!D115))="","",OFFSET('Sanitation Data'!$D$31,0,10*ROW('Sanitation Data'!D115)))</f>
        <v/>
      </c>
      <c r="CS121" s="33" t="str">
        <f ca="true">+IF(OFFSET('Sanitation Data'!$D$32,0,10*ROW('Sanitation Data'!D115))="","",OFFSET('Sanitation Data'!$D$32,0,10*ROW('Sanitation Data'!D115)))</f>
        <v/>
      </c>
      <c r="CT121" s="33" t="str">
        <f ca="true">+IF(OFFSET('Sanitation Data'!$D$33,0,10*ROW('Sanitation Data'!D115))="","",OFFSET('Sanitation Data'!$D$33,0,10*ROW('Sanitation Data'!D115)))</f>
        <v/>
      </c>
      <c r="CU121" s="33" t="str">
        <f ca="true">+IF(OFFSET('Sanitation Data'!$E$29,0,10*ROW('Sanitation Data'!E115))="","",OFFSET('Sanitation Data'!$E$29,0,10*ROW('Sanitation Data'!E115)))</f>
        <v/>
      </c>
      <c r="CV121" s="33" t="str">
        <f ca="true">+IF(OFFSET('Sanitation Data'!$E$30,0,10*ROW('Sanitation Data'!E115))="","",OFFSET('Sanitation Data'!$E$30,0,10*ROW('Sanitation Data'!E115)))</f>
        <v/>
      </c>
      <c r="CW121" s="33" t="str">
        <f ca="true">+IF(OFFSET('Sanitation Data'!$E$31,0,10*ROW('Sanitation Data'!E115))="","",OFFSET('Sanitation Data'!$E$31,0,10*ROW('Sanitation Data'!E115)))</f>
        <v/>
      </c>
      <c r="CX121" s="33" t="str">
        <f ca="true">+IF(OFFSET('Sanitation Data'!$E$32,0,10*ROW('Sanitation Data'!E115))="","",OFFSET('Sanitation Data'!$E$32,0,10*ROW('Sanitation Data'!E115)))</f>
        <v/>
      </c>
      <c r="CY121" s="33" t="str">
        <f ca="true">+IF(OFFSET('Sanitation Data'!$E$33,0,10*ROW('Sanitation Data'!E115))="","",OFFSET('Sanitation Data'!$E$33,0,10*ROW('Sanitation Data'!E115)))</f>
        <v/>
      </c>
      <c r="CZ121" s="33" t="str">
        <f ca="true">+IF(OFFSET('Sanitation Data'!$F$29,0,10*ROW('Sanitation Data'!F115))="","",OFFSET('Sanitation Data'!$F$29,0,10*ROW('Sanitation Data'!F115)))</f>
        <v/>
      </c>
      <c r="DA121" s="33" t="str">
        <f ca="true">+IF(OFFSET('Sanitation Data'!$F$30,0,10*ROW('Sanitation Data'!F115))="","",OFFSET('Sanitation Data'!$F$30,0,10*ROW('Sanitation Data'!F115)))</f>
        <v/>
      </c>
      <c r="DB121" s="33" t="str">
        <f ca="true">+IF(OFFSET('Sanitation Data'!$F$31,0,10*ROW('Sanitation Data'!F115))="","",OFFSET('Sanitation Data'!$F$31,0,10*ROW('Sanitation Data'!F115)))</f>
        <v/>
      </c>
      <c r="DC121" s="33" t="str">
        <f ca="true">+IF(OFFSET('Sanitation Data'!$F$32,0,10*ROW('Sanitation Data'!F115))="","",OFFSET('Sanitation Data'!$F$32,0,10*ROW('Sanitation Data'!F115)))</f>
        <v/>
      </c>
      <c r="DD121" s="33" t="str">
        <f ca="true">+IF(OFFSET('Sanitation Data'!$F$33,0,10*ROW('Sanitation Data'!F115))="","",OFFSET('Sanitation Data'!$F$33,0,10*ROW('Sanitation Data'!F115)))</f>
        <v/>
      </c>
      <c r="DE121" s="33" t="str">
        <f ca="true">+IF(OFFSET('Sanitation Data'!$G$29,0,10*ROW('Sanitation Data'!G115))="","",OFFSET('Sanitation Data'!$G$29,0,10*ROW('Sanitation Data'!G115)))</f>
        <v/>
      </c>
      <c r="DF121" s="33" t="str">
        <f ca="true">+IF(OFFSET('Sanitation Data'!$G$30,0,10*ROW('Sanitation Data'!G115))="","",OFFSET('Sanitation Data'!$G$30,0,10*ROW('Sanitation Data'!G115)))</f>
        <v/>
      </c>
      <c r="DG121" s="33" t="str">
        <f ca="true">+IF(OFFSET('Sanitation Data'!$G$31,0,10*ROW('Sanitation Data'!G115))="","",OFFSET('Sanitation Data'!$G$31,0,10*ROW('Sanitation Data'!G115)))</f>
        <v/>
      </c>
      <c r="DH121" s="33" t="str">
        <f ca="true">+IF(OFFSET('Sanitation Data'!$G$32,0,10*ROW('Sanitation Data'!G115))="","",OFFSET('Sanitation Data'!$G$32,0,10*ROW('Sanitation Data'!G115)))</f>
        <v/>
      </c>
      <c r="DI121" s="33" t="str">
        <f ca="true">+IF(OFFSET('Sanitation Data'!$G$33,0,10*ROW('Sanitation Data'!G115))="","",OFFSET('Sanitation Data'!$G$33,0,10*ROW('Sanitation Data'!G115)))</f>
        <v/>
      </c>
      <c r="DJ121" s="33" t="str">
        <f ca="true">+IF(OFFSET('Sanitation Data'!$H$29,0,10*ROW('Sanitation Data'!H115))="","",OFFSET('Sanitation Data'!$H$29,0,10*ROW('Sanitation Data'!H115)))</f>
        <v/>
      </c>
      <c r="DK121" s="33" t="str">
        <f ca="true">+IF(OFFSET('Sanitation Data'!$H$30,0,10*ROW('Sanitation Data'!H115))="","",OFFSET('Sanitation Data'!$H$30,0,10*ROW('Sanitation Data'!H115)))</f>
        <v/>
      </c>
      <c r="DL121" s="33" t="str">
        <f ca="true">+IF(OFFSET('Sanitation Data'!$H$31,0,10*ROW('Sanitation Data'!H115))="","",OFFSET('Sanitation Data'!$H$31,0,10*ROW('Sanitation Data'!H115)))</f>
        <v/>
      </c>
      <c r="DM121" s="33" t="str">
        <f ca="true">+IF(OFFSET('Sanitation Data'!$H$32,0,10*ROW('Sanitation Data'!H115))="","",OFFSET('Sanitation Data'!$H$32,0,10*ROW('Sanitation Data'!H115)))</f>
        <v/>
      </c>
      <c r="DN121" s="33" t="str">
        <f ca="true">+IF(OFFSET('Sanitation Data'!$H$33,0,10*ROW('Sanitation Data'!H115))="","",OFFSET('Sanitation Data'!$H$33,0,10*ROW('Sanitation Data'!H115)))</f>
        <v/>
      </c>
      <c r="DO121" s="33" t="str">
        <f ca="true">+IF(OFFSET('Hygiene Data'!$C$12,0,10*ROW('Hygiene Data'!C115))="","",OFFSET('Hygiene Data'!$C$12,0,10*ROW('Hygiene Data'!C115)))</f>
        <v/>
      </c>
      <c r="DP121" s="33" t="str">
        <f ca="true">+IF(OFFSET('Hygiene Data'!$C$13,0,10*ROW('Hygiene Data'!C115))="","",OFFSET('Hygiene Data'!$C$13,0,10*ROW('Hygiene Data'!C115)))</f>
        <v/>
      </c>
      <c r="DQ121" s="33" t="str">
        <f ca="true">+IF(OFFSET('Hygiene Data'!$C$14,0,10*ROW('Hygiene Data'!C115))="","",OFFSET('Hygiene Data'!$C$14,0,10*ROW('Hygiene Data'!C115)))</f>
        <v/>
      </c>
      <c r="DR121" s="33" t="str">
        <f ca="true">+IF(OFFSET('Hygiene Data'!$D$12,0,10*ROW('Hygiene Data'!D115))="","",OFFSET('Hygiene Data'!$D$12,0,10*ROW('Hygiene Data'!D115)))</f>
        <v/>
      </c>
      <c r="DS121" s="33" t="str">
        <f ca="true">+IF(OFFSET('Hygiene Data'!$D$13,0,10*ROW('Hygiene Data'!D115))="","",OFFSET('Hygiene Data'!$D$13,0,10*ROW('Hygiene Data'!D115)))</f>
        <v/>
      </c>
      <c r="DT121" s="33" t="str">
        <f ca="true">+IF(OFFSET('Hygiene Data'!$D$14,0,10*ROW('Hygiene Data'!D115))="","",OFFSET('Hygiene Data'!$D$14,0,10*ROW('Hygiene Data'!D115)))</f>
        <v/>
      </c>
      <c r="DU121" s="33" t="str">
        <f ca="true">+IF(OFFSET('Hygiene Data'!$E$12,0,10*ROW('Hygiene Data'!E115))="","",OFFSET('Hygiene Data'!$E$12,0,10*ROW('Hygiene Data'!E115)))</f>
        <v/>
      </c>
      <c r="DV121" s="33" t="str">
        <f ca="true">+IF(OFFSET('Hygiene Data'!$E$13,0,10*ROW('Hygiene Data'!E115))="","",OFFSET('Hygiene Data'!$E$13,0,10*ROW('Hygiene Data'!E115)))</f>
        <v/>
      </c>
      <c r="DW121" s="33" t="str">
        <f ca="true">+IF(OFFSET('Hygiene Data'!$E$14,0,10*ROW('Hygiene Data'!E115))="","",OFFSET('Hygiene Data'!$E$14,0,10*ROW('Hygiene Data'!E115)))</f>
        <v/>
      </c>
      <c r="DX121" s="33" t="str">
        <f ca="true">+IF(OFFSET('Hygiene Data'!$F$12,0,10*ROW('Hygiene Data'!F115))="","",OFFSET('Hygiene Data'!$F$12,0,10*ROW('Hygiene Data'!F115)))</f>
        <v/>
      </c>
      <c r="DY121" s="33" t="str">
        <f ca="true">+IF(OFFSET('Hygiene Data'!$F$13,0,10*ROW('Hygiene Data'!F115))="","",OFFSET('Hygiene Data'!$F$13,0,10*ROW('Hygiene Data'!F115)))</f>
        <v/>
      </c>
      <c r="DZ121" s="33" t="str">
        <f ca="true">+IF(OFFSET('Hygiene Data'!$F$14,0,10*ROW('Hygiene Data'!F115))="","",OFFSET('Hygiene Data'!$F$14,0,10*ROW('Hygiene Data'!F115)))</f>
        <v/>
      </c>
      <c r="EA121" s="33" t="str">
        <f ca="true">+IF(OFFSET('Hygiene Data'!$G$12,0,10*ROW('Hygiene Data'!G115))="","",OFFSET('Hygiene Data'!$G$12,0,10*ROW('Hygiene Data'!G115)))</f>
        <v/>
      </c>
      <c r="EB121" s="33" t="str">
        <f ca="true">+IF(OFFSET('Hygiene Data'!$G$13,0,10*ROW('Hygiene Data'!G115))="","",OFFSET('Hygiene Data'!$G$13,0,10*ROW('Hygiene Data'!G115)))</f>
        <v/>
      </c>
      <c r="EC121" s="33" t="str">
        <f ca="true">+IF(OFFSET('Hygiene Data'!$G$14,0,10*ROW('Hygiene Data'!G115))="","",OFFSET('Hygiene Data'!$G$14,0,10*ROW('Hygiene Data'!G115)))</f>
        <v/>
      </c>
      <c r="ED121" s="33" t="str">
        <f ca="true">+IF(OFFSET('Hygiene Data'!$H$12,0,10*ROW('Hygiene Data'!H115))="","",OFFSET('Hygiene Data'!$H$12,0,10*ROW('Hygiene Data'!H115)))</f>
        <v/>
      </c>
      <c r="EE121" s="33" t="str">
        <f ca="true">+IF(OFFSET('Hygiene Data'!$H$13,0,10*ROW('Hygiene Data'!H115))="","",OFFSET('Hygiene Data'!$H$13,0,10*ROW('Hygiene Data'!H115)))</f>
        <v/>
      </c>
      <c r="EF121" s="33" t="str">
        <f ca="true">+IF(OFFSET('Hygiene Data'!$H$14,0,10*ROW('Hygiene Data'!H115))="","",OFFSET('Hygiene Data'!$H$14,0,10*ROW('Hygiene Data'!H115)))</f>
        <v/>
      </c>
    </row>
    <row r="122" x14ac:dyDescent="0.2">
      <c r="A122" s="56" t="str">
        <f ca="true">+IF(OFFSET('Water Data'!$B$1,0,10*ROW('Water Data'!B119))="","",OFFSET('Water Data'!$B$1,0,10*ROW('Water Data'!B119)))</f>
        <v/>
      </c>
      <c r="B122" s="56" t="str">
        <f ca="true">+IF(OFFSET('Water Data'!$A$3,0,10*ROW('Water Data'!A119))="","",OFFSET('Water Data'!$A$3,0,10*ROW('Water Data'!A119)))</f>
        <v/>
      </c>
      <c r="C122" s="56" t="str">
        <f ca="true">+IF(OFFSET('Water Data'!$C$3,0,10*ROW('Water Data'!C119))="","",OFFSET('Water Data'!$C$3,0,10*ROW('Water Data'!C119)))</f>
        <v/>
      </c>
      <c r="D122" s="244"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4"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4"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4"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4"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4"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4"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4"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4"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4"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4"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4"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4"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4"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4"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4"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4"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4"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5"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5"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5"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5"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5"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5"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5"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5"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5"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5"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5"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5"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5"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5"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5"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5"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5"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5"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5"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5"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5"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5"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5"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5"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5"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5"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5"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5"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5"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5"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6"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6"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6"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6"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6"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6"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6"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6"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6"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6"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6"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6"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6"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6"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6"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6"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6"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6"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3" t="str">
        <f ca="true">+IF(OFFSET('Water Data'!$C$28,0,10*ROW('Water Data'!C116))="","",OFFSET('Water Data'!$C$28,0,10*ROW('Water Data'!C116)))</f>
        <v/>
      </c>
      <c r="BT122" s="33" t="str">
        <f ca="true">+IF(OFFSET('Water Data'!$C$29,0,10*ROW('Water Data'!C116))="","",OFFSET('Water Data'!$C$29,0,10*ROW('Water Data'!C116)))</f>
        <v/>
      </c>
      <c r="BU122" s="33" t="str">
        <f ca="true">+IF(OFFSET('Water Data'!$C$30,0,10*ROW('Water Data'!C116))="","",OFFSET('Water Data'!$C$30,0,10*ROW('Water Data'!C116)))</f>
        <v/>
      </c>
      <c r="BV122" s="33" t="str">
        <f ca="true">+IF(OFFSET('Water Data'!$D$28,0,10*ROW('Water Data'!D116))="","",OFFSET('Water Data'!$D$28,0,10*ROW('Water Data'!D116)))</f>
        <v/>
      </c>
      <c r="BW122" s="33" t="str">
        <f ca="true">+IF(OFFSET('Water Data'!$D$29,0,10*ROW('Water Data'!D116))="","",OFFSET('Water Data'!$D$29,0,10*ROW('Water Data'!D116)))</f>
        <v/>
      </c>
      <c r="BX122" s="33" t="str">
        <f ca="true">+IF(OFFSET('Water Data'!$D$30,0,10*ROW('Water Data'!D116))="","",OFFSET('Water Data'!$D$30,0,10*ROW('Water Data'!D116)))</f>
        <v/>
      </c>
      <c r="BY122" s="33" t="str">
        <f ca="true">+IF(OFFSET('Water Data'!$E$28,0,10*ROW('Water Data'!E116))="","",OFFSET('Water Data'!$E$28,0,10*ROW('Water Data'!E116)))</f>
        <v/>
      </c>
      <c r="BZ122" s="33" t="str">
        <f ca="true">+IF(OFFSET('Water Data'!$E$29,0,10*ROW('Water Data'!E116))="","",OFFSET('Water Data'!$E$29,0,10*ROW('Water Data'!E116)))</f>
        <v/>
      </c>
      <c r="CA122" s="33" t="str">
        <f ca="true">+IF(OFFSET('Water Data'!$E$30,0,10*ROW('Water Data'!E116))="","",OFFSET('Water Data'!$E$30,0,10*ROW('Water Data'!E116)))</f>
        <v/>
      </c>
      <c r="CB122" s="33" t="str">
        <f ca="true">+IF(OFFSET('Water Data'!$F$28,0,10*ROW('Water Data'!F116))="","",OFFSET('Water Data'!$F$28,0,10*ROW('Water Data'!F116)))</f>
        <v/>
      </c>
      <c r="CC122" s="33" t="str">
        <f ca="true">+IF(OFFSET('Water Data'!$F$29,0,10*ROW('Water Data'!F116))="","",OFFSET('Water Data'!$F$29,0,10*ROW('Water Data'!F116)))</f>
        <v/>
      </c>
      <c r="CD122" s="33" t="str">
        <f ca="true">+IF(OFFSET('Water Data'!$F$30,0,10*ROW('Water Data'!F116))="","",OFFSET('Water Data'!$F$30,0,10*ROW('Water Data'!F116)))</f>
        <v/>
      </c>
      <c r="CE122" s="33" t="str">
        <f ca="true">+IF(OFFSET('Water Data'!$G$28,0,10*ROW('Water Data'!G116))="","",OFFSET('Water Data'!$G$28,0,10*ROW('Water Data'!G116)))</f>
        <v/>
      </c>
      <c r="CF122" s="33" t="str">
        <f ca="true">+IF(OFFSET('Water Data'!$G$29,0,10*ROW('Water Data'!G116))="","",OFFSET('Water Data'!$G$29,0,10*ROW('Water Data'!G116)))</f>
        <v/>
      </c>
      <c r="CG122" s="33" t="str">
        <f ca="true">+IF(OFFSET('Water Data'!$G$30,0,10*ROW('Water Data'!G116))="","",OFFSET('Water Data'!$G$30,0,10*ROW('Water Data'!G116)))</f>
        <v/>
      </c>
      <c r="CH122" s="33" t="str">
        <f ca="true">+IF(OFFSET('Water Data'!$H$28,0,10*ROW('Water Data'!H116))="","",OFFSET('Water Data'!$H$28,0,10*ROW('Water Data'!H116)))</f>
        <v/>
      </c>
      <c r="CI122" s="33" t="str">
        <f ca="true">+IF(OFFSET('Water Data'!$H$29,0,10*ROW('Water Data'!H116))="","",OFFSET('Water Data'!$H$29,0,10*ROW('Water Data'!H116)))</f>
        <v/>
      </c>
      <c r="CJ122" s="33" t="str">
        <f ca="true">+IF(OFFSET('Water Data'!$H$30,0,10*ROW('Water Data'!H116))="","",OFFSET('Water Data'!$H$30,0,10*ROW('Water Data'!H116)))</f>
        <v/>
      </c>
      <c r="CK122" s="33" t="str">
        <f ca="true">+IF(OFFSET('Sanitation Data'!$C$29,0,10*ROW('Sanitation Data'!C116))="","",OFFSET('Sanitation Data'!$C$29,0,10*ROW('Sanitation Data'!C116)))</f>
        <v/>
      </c>
      <c r="CL122" s="33" t="str">
        <f ca="true">+IF(OFFSET('Sanitation Data'!$C$30,0,10*ROW('Sanitation Data'!C116))="","",OFFSET('Sanitation Data'!$C$30,0,10*ROW('Sanitation Data'!C116)))</f>
        <v/>
      </c>
      <c r="CM122" s="33" t="str">
        <f ca="true">+IF(OFFSET('Sanitation Data'!$C$31,0,10*ROW('Sanitation Data'!C116))="","",OFFSET('Sanitation Data'!$C$31,0,10*ROW('Sanitation Data'!C116)))</f>
        <v/>
      </c>
      <c r="CN122" s="33" t="str">
        <f ca="true">+IF(OFFSET('Sanitation Data'!$C$32,0,10*ROW('Sanitation Data'!C116))="","",OFFSET('Sanitation Data'!$C$32,0,10*ROW('Sanitation Data'!C116)))</f>
        <v/>
      </c>
      <c r="CO122" s="33" t="str">
        <f ca="true">+IF(OFFSET('Sanitation Data'!$C$33,0,10*ROW('Sanitation Data'!C116))="","",OFFSET('Sanitation Data'!$C$33,0,10*ROW('Sanitation Data'!C116)))</f>
        <v/>
      </c>
      <c r="CP122" s="33" t="str">
        <f ca="true">+IF(OFFSET('Sanitation Data'!$D$29,0,10*ROW('Sanitation Data'!D116))="","",OFFSET('Sanitation Data'!$D$29,0,10*ROW('Sanitation Data'!D116)))</f>
        <v/>
      </c>
      <c r="CQ122" s="33" t="str">
        <f ca="true">+IF(OFFSET('Sanitation Data'!$D$30,0,10*ROW('Sanitation Data'!D116))="","",OFFSET('Sanitation Data'!$D$30,0,10*ROW('Sanitation Data'!D116)))</f>
        <v/>
      </c>
      <c r="CR122" s="33" t="str">
        <f ca="true">+IF(OFFSET('Sanitation Data'!$D$31,0,10*ROW('Sanitation Data'!D116))="","",OFFSET('Sanitation Data'!$D$31,0,10*ROW('Sanitation Data'!D116)))</f>
        <v/>
      </c>
      <c r="CS122" s="33" t="str">
        <f ca="true">+IF(OFFSET('Sanitation Data'!$D$32,0,10*ROW('Sanitation Data'!D116))="","",OFFSET('Sanitation Data'!$D$32,0,10*ROW('Sanitation Data'!D116)))</f>
        <v/>
      </c>
      <c r="CT122" s="33" t="str">
        <f ca="true">+IF(OFFSET('Sanitation Data'!$D$33,0,10*ROW('Sanitation Data'!D116))="","",OFFSET('Sanitation Data'!$D$33,0,10*ROW('Sanitation Data'!D116)))</f>
        <v/>
      </c>
      <c r="CU122" s="33" t="str">
        <f ca="true">+IF(OFFSET('Sanitation Data'!$E$29,0,10*ROW('Sanitation Data'!E116))="","",OFFSET('Sanitation Data'!$E$29,0,10*ROW('Sanitation Data'!E116)))</f>
        <v/>
      </c>
      <c r="CV122" s="33" t="str">
        <f ca="true">+IF(OFFSET('Sanitation Data'!$E$30,0,10*ROW('Sanitation Data'!E116))="","",OFFSET('Sanitation Data'!$E$30,0,10*ROW('Sanitation Data'!E116)))</f>
        <v/>
      </c>
      <c r="CW122" s="33" t="str">
        <f ca="true">+IF(OFFSET('Sanitation Data'!$E$31,0,10*ROW('Sanitation Data'!E116))="","",OFFSET('Sanitation Data'!$E$31,0,10*ROW('Sanitation Data'!E116)))</f>
        <v/>
      </c>
      <c r="CX122" s="33" t="str">
        <f ca="true">+IF(OFFSET('Sanitation Data'!$E$32,0,10*ROW('Sanitation Data'!E116))="","",OFFSET('Sanitation Data'!$E$32,0,10*ROW('Sanitation Data'!E116)))</f>
        <v/>
      </c>
      <c r="CY122" s="33" t="str">
        <f ca="true">+IF(OFFSET('Sanitation Data'!$E$33,0,10*ROW('Sanitation Data'!E116))="","",OFFSET('Sanitation Data'!$E$33,0,10*ROW('Sanitation Data'!E116)))</f>
        <v/>
      </c>
      <c r="CZ122" s="33" t="str">
        <f ca="true">+IF(OFFSET('Sanitation Data'!$F$29,0,10*ROW('Sanitation Data'!F116))="","",OFFSET('Sanitation Data'!$F$29,0,10*ROW('Sanitation Data'!F116)))</f>
        <v/>
      </c>
      <c r="DA122" s="33" t="str">
        <f ca="true">+IF(OFFSET('Sanitation Data'!$F$30,0,10*ROW('Sanitation Data'!F116))="","",OFFSET('Sanitation Data'!$F$30,0,10*ROW('Sanitation Data'!F116)))</f>
        <v/>
      </c>
      <c r="DB122" s="33" t="str">
        <f ca="true">+IF(OFFSET('Sanitation Data'!$F$31,0,10*ROW('Sanitation Data'!F116))="","",OFFSET('Sanitation Data'!$F$31,0,10*ROW('Sanitation Data'!F116)))</f>
        <v/>
      </c>
      <c r="DC122" s="33" t="str">
        <f ca="true">+IF(OFFSET('Sanitation Data'!$F$32,0,10*ROW('Sanitation Data'!F116))="","",OFFSET('Sanitation Data'!$F$32,0,10*ROW('Sanitation Data'!F116)))</f>
        <v/>
      </c>
      <c r="DD122" s="33" t="str">
        <f ca="true">+IF(OFFSET('Sanitation Data'!$F$33,0,10*ROW('Sanitation Data'!F116))="","",OFFSET('Sanitation Data'!$F$33,0,10*ROW('Sanitation Data'!F116)))</f>
        <v/>
      </c>
      <c r="DE122" s="33" t="str">
        <f ca="true">+IF(OFFSET('Sanitation Data'!$G$29,0,10*ROW('Sanitation Data'!G116))="","",OFFSET('Sanitation Data'!$G$29,0,10*ROW('Sanitation Data'!G116)))</f>
        <v/>
      </c>
      <c r="DF122" s="33" t="str">
        <f ca="true">+IF(OFFSET('Sanitation Data'!$G$30,0,10*ROW('Sanitation Data'!G116))="","",OFFSET('Sanitation Data'!$G$30,0,10*ROW('Sanitation Data'!G116)))</f>
        <v/>
      </c>
      <c r="DG122" s="33" t="str">
        <f ca="true">+IF(OFFSET('Sanitation Data'!$G$31,0,10*ROW('Sanitation Data'!G116))="","",OFFSET('Sanitation Data'!$G$31,0,10*ROW('Sanitation Data'!G116)))</f>
        <v/>
      </c>
      <c r="DH122" s="33" t="str">
        <f ca="true">+IF(OFFSET('Sanitation Data'!$G$32,0,10*ROW('Sanitation Data'!G116))="","",OFFSET('Sanitation Data'!$G$32,0,10*ROW('Sanitation Data'!G116)))</f>
        <v/>
      </c>
      <c r="DI122" s="33" t="str">
        <f ca="true">+IF(OFFSET('Sanitation Data'!$G$33,0,10*ROW('Sanitation Data'!G116))="","",OFFSET('Sanitation Data'!$G$33,0,10*ROW('Sanitation Data'!G116)))</f>
        <v/>
      </c>
      <c r="DJ122" s="33" t="str">
        <f ca="true">+IF(OFFSET('Sanitation Data'!$H$29,0,10*ROW('Sanitation Data'!H116))="","",OFFSET('Sanitation Data'!$H$29,0,10*ROW('Sanitation Data'!H116)))</f>
        <v/>
      </c>
      <c r="DK122" s="33" t="str">
        <f ca="true">+IF(OFFSET('Sanitation Data'!$H$30,0,10*ROW('Sanitation Data'!H116))="","",OFFSET('Sanitation Data'!$H$30,0,10*ROW('Sanitation Data'!H116)))</f>
        <v/>
      </c>
      <c r="DL122" s="33" t="str">
        <f ca="true">+IF(OFFSET('Sanitation Data'!$H$31,0,10*ROW('Sanitation Data'!H116))="","",OFFSET('Sanitation Data'!$H$31,0,10*ROW('Sanitation Data'!H116)))</f>
        <v/>
      </c>
      <c r="DM122" s="33" t="str">
        <f ca="true">+IF(OFFSET('Sanitation Data'!$H$32,0,10*ROW('Sanitation Data'!H116))="","",OFFSET('Sanitation Data'!$H$32,0,10*ROW('Sanitation Data'!H116)))</f>
        <v/>
      </c>
      <c r="DN122" s="33" t="str">
        <f ca="true">+IF(OFFSET('Sanitation Data'!$H$33,0,10*ROW('Sanitation Data'!H116))="","",OFFSET('Sanitation Data'!$H$33,0,10*ROW('Sanitation Data'!H116)))</f>
        <v/>
      </c>
      <c r="DO122" s="33" t="str">
        <f ca="true">+IF(OFFSET('Hygiene Data'!$C$12,0,10*ROW('Hygiene Data'!C116))="","",OFFSET('Hygiene Data'!$C$12,0,10*ROW('Hygiene Data'!C116)))</f>
        <v/>
      </c>
      <c r="DP122" s="33" t="str">
        <f ca="true">+IF(OFFSET('Hygiene Data'!$C$13,0,10*ROW('Hygiene Data'!C116))="","",OFFSET('Hygiene Data'!$C$13,0,10*ROW('Hygiene Data'!C116)))</f>
        <v/>
      </c>
      <c r="DQ122" s="33" t="str">
        <f ca="true">+IF(OFFSET('Hygiene Data'!$C$14,0,10*ROW('Hygiene Data'!C116))="","",OFFSET('Hygiene Data'!$C$14,0,10*ROW('Hygiene Data'!C116)))</f>
        <v/>
      </c>
      <c r="DR122" s="33" t="str">
        <f ca="true">+IF(OFFSET('Hygiene Data'!$D$12,0,10*ROW('Hygiene Data'!D116))="","",OFFSET('Hygiene Data'!$D$12,0,10*ROW('Hygiene Data'!D116)))</f>
        <v/>
      </c>
      <c r="DS122" s="33" t="str">
        <f ca="true">+IF(OFFSET('Hygiene Data'!$D$13,0,10*ROW('Hygiene Data'!D116))="","",OFFSET('Hygiene Data'!$D$13,0,10*ROW('Hygiene Data'!D116)))</f>
        <v/>
      </c>
      <c r="DT122" s="33" t="str">
        <f ca="true">+IF(OFFSET('Hygiene Data'!$D$14,0,10*ROW('Hygiene Data'!D116))="","",OFFSET('Hygiene Data'!$D$14,0,10*ROW('Hygiene Data'!D116)))</f>
        <v/>
      </c>
      <c r="DU122" s="33" t="str">
        <f ca="true">+IF(OFFSET('Hygiene Data'!$E$12,0,10*ROW('Hygiene Data'!E116))="","",OFFSET('Hygiene Data'!$E$12,0,10*ROW('Hygiene Data'!E116)))</f>
        <v/>
      </c>
      <c r="DV122" s="33" t="str">
        <f ca="true">+IF(OFFSET('Hygiene Data'!$E$13,0,10*ROW('Hygiene Data'!E116))="","",OFFSET('Hygiene Data'!$E$13,0,10*ROW('Hygiene Data'!E116)))</f>
        <v/>
      </c>
      <c r="DW122" s="33" t="str">
        <f ca="true">+IF(OFFSET('Hygiene Data'!$E$14,0,10*ROW('Hygiene Data'!E116))="","",OFFSET('Hygiene Data'!$E$14,0,10*ROW('Hygiene Data'!E116)))</f>
        <v/>
      </c>
      <c r="DX122" s="33" t="str">
        <f ca="true">+IF(OFFSET('Hygiene Data'!$F$12,0,10*ROW('Hygiene Data'!F116))="","",OFFSET('Hygiene Data'!$F$12,0,10*ROW('Hygiene Data'!F116)))</f>
        <v/>
      </c>
      <c r="DY122" s="33" t="str">
        <f ca="true">+IF(OFFSET('Hygiene Data'!$F$13,0,10*ROW('Hygiene Data'!F116))="","",OFFSET('Hygiene Data'!$F$13,0,10*ROW('Hygiene Data'!F116)))</f>
        <v/>
      </c>
      <c r="DZ122" s="33" t="str">
        <f ca="true">+IF(OFFSET('Hygiene Data'!$F$14,0,10*ROW('Hygiene Data'!F116))="","",OFFSET('Hygiene Data'!$F$14,0,10*ROW('Hygiene Data'!F116)))</f>
        <v/>
      </c>
      <c r="EA122" s="33" t="str">
        <f ca="true">+IF(OFFSET('Hygiene Data'!$G$12,0,10*ROW('Hygiene Data'!G116))="","",OFFSET('Hygiene Data'!$G$12,0,10*ROW('Hygiene Data'!G116)))</f>
        <v/>
      </c>
      <c r="EB122" s="33" t="str">
        <f ca="true">+IF(OFFSET('Hygiene Data'!$G$13,0,10*ROW('Hygiene Data'!G116))="","",OFFSET('Hygiene Data'!$G$13,0,10*ROW('Hygiene Data'!G116)))</f>
        <v/>
      </c>
      <c r="EC122" s="33" t="str">
        <f ca="true">+IF(OFFSET('Hygiene Data'!$G$14,0,10*ROW('Hygiene Data'!G116))="","",OFFSET('Hygiene Data'!$G$14,0,10*ROW('Hygiene Data'!G116)))</f>
        <v/>
      </c>
      <c r="ED122" s="33" t="str">
        <f ca="true">+IF(OFFSET('Hygiene Data'!$H$12,0,10*ROW('Hygiene Data'!H116))="","",OFFSET('Hygiene Data'!$H$12,0,10*ROW('Hygiene Data'!H116)))</f>
        <v/>
      </c>
      <c r="EE122" s="33" t="str">
        <f ca="true">+IF(OFFSET('Hygiene Data'!$H$13,0,10*ROW('Hygiene Data'!H116))="","",OFFSET('Hygiene Data'!$H$13,0,10*ROW('Hygiene Data'!H116)))</f>
        <v/>
      </c>
      <c r="EF122" s="33" t="str">
        <f ca="true">+IF(OFFSET('Hygiene Data'!$H$14,0,10*ROW('Hygiene Data'!H116))="","",OFFSET('Hygiene Data'!$H$14,0,10*ROW('Hygiene Data'!H116)))</f>
        <v/>
      </c>
    </row>
    <row r="123" x14ac:dyDescent="0.2">
      <c r="A123" s="56" t="str">
        <f ca="true">+IF(OFFSET('Water Data'!$B$1,0,10*ROW('Water Data'!B120))="","",OFFSET('Water Data'!$B$1,0,10*ROW('Water Data'!B120)))</f>
        <v/>
      </c>
      <c r="B123" s="56" t="str">
        <f ca="true">+IF(OFFSET('Water Data'!$A$3,0,10*ROW('Water Data'!A120))="","",OFFSET('Water Data'!$A$3,0,10*ROW('Water Data'!A120)))</f>
        <v/>
      </c>
      <c r="C123" s="56" t="str">
        <f ca="true">+IF(OFFSET('Water Data'!$C$3,0,10*ROW('Water Data'!C120))="","",OFFSET('Water Data'!$C$3,0,10*ROW('Water Data'!C120)))</f>
        <v/>
      </c>
      <c r="D123" s="244"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4"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4"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4"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4"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4"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4"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4"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4"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4"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4"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4"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4"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4"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4"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4"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4"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4"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5"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5"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5"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5"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5"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5"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5"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5"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5"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5"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5"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5"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5"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5"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5"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5"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5"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5"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5"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5"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5"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5"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5"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5"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5"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5"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5"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5"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5"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5"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6"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6"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6"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6"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6"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6"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6"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6"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6"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6"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6"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6"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6"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6"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6"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6"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6"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6"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3" t="str">
        <f ca="true">+IF(OFFSET('Water Data'!$C$28,0,10*ROW('Water Data'!C117))="","",OFFSET('Water Data'!$C$28,0,10*ROW('Water Data'!C117)))</f>
        <v/>
      </c>
      <c r="BT123" s="33" t="str">
        <f ca="true">+IF(OFFSET('Water Data'!$C$29,0,10*ROW('Water Data'!C117))="","",OFFSET('Water Data'!$C$29,0,10*ROW('Water Data'!C117)))</f>
        <v/>
      </c>
      <c r="BU123" s="33" t="str">
        <f ca="true">+IF(OFFSET('Water Data'!$C$30,0,10*ROW('Water Data'!C117))="","",OFFSET('Water Data'!$C$30,0,10*ROW('Water Data'!C117)))</f>
        <v/>
      </c>
      <c r="BV123" s="33" t="str">
        <f ca="true">+IF(OFFSET('Water Data'!$D$28,0,10*ROW('Water Data'!D117))="","",OFFSET('Water Data'!$D$28,0,10*ROW('Water Data'!D117)))</f>
        <v/>
      </c>
      <c r="BW123" s="33" t="str">
        <f ca="true">+IF(OFFSET('Water Data'!$D$29,0,10*ROW('Water Data'!D117))="","",OFFSET('Water Data'!$D$29,0,10*ROW('Water Data'!D117)))</f>
        <v/>
      </c>
      <c r="BX123" s="33" t="str">
        <f ca="true">+IF(OFFSET('Water Data'!$D$30,0,10*ROW('Water Data'!D117))="","",OFFSET('Water Data'!$D$30,0,10*ROW('Water Data'!D117)))</f>
        <v/>
      </c>
      <c r="BY123" s="33" t="str">
        <f ca="true">+IF(OFFSET('Water Data'!$E$28,0,10*ROW('Water Data'!E117))="","",OFFSET('Water Data'!$E$28,0,10*ROW('Water Data'!E117)))</f>
        <v/>
      </c>
      <c r="BZ123" s="33" t="str">
        <f ca="true">+IF(OFFSET('Water Data'!$E$29,0,10*ROW('Water Data'!E117))="","",OFFSET('Water Data'!$E$29,0,10*ROW('Water Data'!E117)))</f>
        <v/>
      </c>
      <c r="CA123" s="33" t="str">
        <f ca="true">+IF(OFFSET('Water Data'!$E$30,0,10*ROW('Water Data'!E117))="","",OFFSET('Water Data'!$E$30,0,10*ROW('Water Data'!E117)))</f>
        <v/>
      </c>
      <c r="CB123" s="33" t="str">
        <f ca="true">+IF(OFFSET('Water Data'!$F$28,0,10*ROW('Water Data'!F117))="","",OFFSET('Water Data'!$F$28,0,10*ROW('Water Data'!F117)))</f>
        <v/>
      </c>
      <c r="CC123" s="33" t="str">
        <f ca="true">+IF(OFFSET('Water Data'!$F$29,0,10*ROW('Water Data'!F117))="","",OFFSET('Water Data'!$F$29,0,10*ROW('Water Data'!F117)))</f>
        <v/>
      </c>
      <c r="CD123" s="33" t="str">
        <f ca="true">+IF(OFFSET('Water Data'!$F$30,0,10*ROW('Water Data'!F117))="","",OFFSET('Water Data'!$F$30,0,10*ROW('Water Data'!F117)))</f>
        <v/>
      </c>
      <c r="CE123" s="33" t="str">
        <f ca="true">+IF(OFFSET('Water Data'!$G$28,0,10*ROW('Water Data'!G117))="","",OFFSET('Water Data'!$G$28,0,10*ROW('Water Data'!G117)))</f>
        <v/>
      </c>
      <c r="CF123" s="33" t="str">
        <f ca="true">+IF(OFFSET('Water Data'!$G$29,0,10*ROW('Water Data'!G117))="","",OFFSET('Water Data'!$G$29,0,10*ROW('Water Data'!G117)))</f>
        <v/>
      </c>
      <c r="CG123" s="33" t="str">
        <f ca="true">+IF(OFFSET('Water Data'!$G$30,0,10*ROW('Water Data'!G117))="","",OFFSET('Water Data'!$G$30,0,10*ROW('Water Data'!G117)))</f>
        <v/>
      </c>
      <c r="CH123" s="33" t="str">
        <f ca="true">+IF(OFFSET('Water Data'!$H$28,0,10*ROW('Water Data'!H117))="","",OFFSET('Water Data'!$H$28,0,10*ROW('Water Data'!H117)))</f>
        <v/>
      </c>
      <c r="CI123" s="33" t="str">
        <f ca="true">+IF(OFFSET('Water Data'!$H$29,0,10*ROW('Water Data'!H117))="","",OFFSET('Water Data'!$H$29,0,10*ROW('Water Data'!H117)))</f>
        <v/>
      </c>
      <c r="CJ123" s="33" t="str">
        <f ca="true">+IF(OFFSET('Water Data'!$H$30,0,10*ROW('Water Data'!H117))="","",OFFSET('Water Data'!$H$30,0,10*ROW('Water Data'!H117)))</f>
        <v/>
      </c>
      <c r="CK123" s="33" t="str">
        <f ca="true">+IF(OFFSET('Sanitation Data'!$C$29,0,10*ROW('Sanitation Data'!C117))="","",OFFSET('Sanitation Data'!$C$29,0,10*ROW('Sanitation Data'!C117)))</f>
        <v/>
      </c>
      <c r="CL123" s="33" t="str">
        <f ca="true">+IF(OFFSET('Sanitation Data'!$C$30,0,10*ROW('Sanitation Data'!C117))="","",OFFSET('Sanitation Data'!$C$30,0,10*ROW('Sanitation Data'!C117)))</f>
        <v/>
      </c>
      <c r="CM123" s="33" t="str">
        <f ca="true">+IF(OFFSET('Sanitation Data'!$C$31,0,10*ROW('Sanitation Data'!C117))="","",OFFSET('Sanitation Data'!$C$31,0,10*ROW('Sanitation Data'!C117)))</f>
        <v/>
      </c>
      <c r="CN123" s="33" t="str">
        <f ca="true">+IF(OFFSET('Sanitation Data'!$C$32,0,10*ROW('Sanitation Data'!C117))="","",OFFSET('Sanitation Data'!$C$32,0,10*ROW('Sanitation Data'!C117)))</f>
        <v/>
      </c>
      <c r="CO123" s="33" t="str">
        <f ca="true">+IF(OFFSET('Sanitation Data'!$C$33,0,10*ROW('Sanitation Data'!C117))="","",OFFSET('Sanitation Data'!$C$33,0,10*ROW('Sanitation Data'!C117)))</f>
        <v/>
      </c>
      <c r="CP123" s="33" t="str">
        <f ca="true">+IF(OFFSET('Sanitation Data'!$D$29,0,10*ROW('Sanitation Data'!D117))="","",OFFSET('Sanitation Data'!$D$29,0,10*ROW('Sanitation Data'!D117)))</f>
        <v/>
      </c>
      <c r="CQ123" s="33" t="str">
        <f ca="true">+IF(OFFSET('Sanitation Data'!$D$30,0,10*ROW('Sanitation Data'!D117))="","",OFFSET('Sanitation Data'!$D$30,0,10*ROW('Sanitation Data'!D117)))</f>
        <v/>
      </c>
      <c r="CR123" s="33" t="str">
        <f ca="true">+IF(OFFSET('Sanitation Data'!$D$31,0,10*ROW('Sanitation Data'!D117))="","",OFFSET('Sanitation Data'!$D$31,0,10*ROW('Sanitation Data'!D117)))</f>
        <v/>
      </c>
      <c r="CS123" s="33" t="str">
        <f ca="true">+IF(OFFSET('Sanitation Data'!$D$32,0,10*ROW('Sanitation Data'!D117))="","",OFFSET('Sanitation Data'!$D$32,0,10*ROW('Sanitation Data'!D117)))</f>
        <v/>
      </c>
      <c r="CT123" s="33" t="str">
        <f ca="true">+IF(OFFSET('Sanitation Data'!$D$33,0,10*ROW('Sanitation Data'!D117))="","",OFFSET('Sanitation Data'!$D$33,0,10*ROW('Sanitation Data'!D117)))</f>
        <v/>
      </c>
      <c r="CU123" s="33" t="str">
        <f ca="true">+IF(OFFSET('Sanitation Data'!$E$29,0,10*ROW('Sanitation Data'!E117))="","",OFFSET('Sanitation Data'!$E$29,0,10*ROW('Sanitation Data'!E117)))</f>
        <v/>
      </c>
      <c r="CV123" s="33" t="str">
        <f ca="true">+IF(OFFSET('Sanitation Data'!$E$30,0,10*ROW('Sanitation Data'!E117))="","",OFFSET('Sanitation Data'!$E$30,0,10*ROW('Sanitation Data'!E117)))</f>
        <v/>
      </c>
      <c r="CW123" s="33" t="str">
        <f ca="true">+IF(OFFSET('Sanitation Data'!$E$31,0,10*ROW('Sanitation Data'!E117))="","",OFFSET('Sanitation Data'!$E$31,0,10*ROW('Sanitation Data'!E117)))</f>
        <v/>
      </c>
      <c r="CX123" s="33" t="str">
        <f ca="true">+IF(OFFSET('Sanitation Data'!$E$32,0,10*ROW('Sanitation Data'!E117))="","",OFFSET('Sanitation Data'!$E$32,0,10*ROW('Sanitation Data'!E117)))</f>
        <v/>
      </c>
      <c r="CY123" s="33" t="str">
        <f ca="true">+IF(OFFSET('Sanitation Data'!$E$33,0,10*ROW('Sanitation Data'!E117))="","",OFFSET('Sanitation Data'!$E$33,0,10*ROW('Sanitation Data'!E117)))</f>
        <v/>
      </c>
      <c r="CZ123" s="33" t="str">
        <f ca="true">+IF(OFFSET('Sanitation Data'!$F$29,0,10*ROW('Sanitation Data'!F117))="","",OFFSET('Sanitation Data'!$F$29,0,10*ROW('Sanitation Data'!F117)))</f>
        <v/>
      </c>
      <c r="DA123" s="33" t="str">
        <f ca="true">+IF(OFFSET('Sanitation Data'!$F$30,0,10*ROW('Sanitation Data'!F117))="","",OFFSET('Sanitation Data'!$F$30,0,10*ROW('Sanitation Data'!F117)))</f>
        <v/>
      </c>
      <c r="DB123" s="33" t="str">
        <f ca="true">+IF(OFFSET('Sanitation Data'!$F$31,0,10*ROW('Sanitation Data'!F117))="","",OFFSET('Sanitation Data'!$F$31,0,10*ROW('Sanitation Data'!F117)))</f>
        <v/>
      </c>
      <c r="DC123" s="33" t="str">
        <f ca="true">+IF(OFFSET('Sanitation Data'!$F$32,0,10*ROW('Sanitation Data'!F117))="","",OFFSET('Sanitation Data'!$F$32,0,10*ROW('Sanitation Data'!F117)))</f>
        <v/>
      </c>
      <c r="DD123" s="33" t="str">
        <f ca="true">+IF(OFFSET('Sanitation Data'!$F$33,0,10*ROW('Sanitation Data'!F117))="","",OFFSET('Sanitation Data'!$F$33,0,10*ROW('Sanitation Data'!F117)))</f>
        <v/>
      </c>
      <c r="DE123" s="33" t="str">
        <f ca="true">+IF(OFFSET('Sanitation Data'!$G$29,0,10*ROW('Sanitation Data'!G117))="","",OFFSET('Sanitation Data'!$G$29,0,10*ROW('Sanitation Data'!G117)))</f>
        <v/>
      </c>
      <c r="DF123" s="33" t="str">
        <f ca="true">+IF(OFFSET('Sanitation Data'!$G$30,0,10*ROW('Sanitation Data'!G117))="","",OFFSET('Sanitation Data'!$G$30,0,10*ROW('Sanitation Data'!G117)))</f>
        <v/>
      </c>
      <c r="DG123" s="33" t="str">
        <f ca="true">+IF(OFFSET('Sanitation Data'!$G$31,0,10*ROW('Sanitation Data'!G117))="","",OFFSET('Sanitation Data'!$G$31,0,10*ROW('Sanitation Data'!G117)))</f>
        <v/>
      </c>
      <c r="DH123" s="33" t="str">
        <f ca="true">+IF(OFFSET('Sanitation Data'!$G$32,0,10*ROW('Sanitation Data'!G117))="","",OFFSET('Sanitation Data'!$G$32,0,10*ROW('Sanitation Data'!G117)))</f>
        <v/>
      </c>
      <c r="DI123" s="33" t="str">
        <f ca="true">+IF(OFFSET('Sanitation Data'!$G$33,0,10*ROW('Sanitation Data'!G117))="","",OFFSET('Sanitation Data'!$G$33,0,10*ROW('Sanitation Data'!G117)))</f>
        <v/>
      </c>
      <c r="DJ123" s="33" t="str">
        <f ca="true">+IF(OFFSET('Sanitation Data'!$H$29,0,10*ROW('Sanitation Data'!H117))="","",OFFSET('Sanitation Data'!$H$29,0,10*ROW('Sanitation Data'!H117)))</f>
        <v/>
      </c>
      <c r="DK123" s="33" t="str">
        <f ca="true">+IF(OFFSET('Sanitation Data'!$H$30,0,10*ROW('Sanitation Data'!H117))="","",OFFSET('Sanitation Data'!$H$30,0,10*ROW('Sanitation Data'!H117)))</f>
        <v/>
      </c>
      <c r="DL123" s="33" t="str">
        <f ca="true">+IF(OFFSET('Sanitation Data'!$H$31,0,10*ROW('Sanitation Data'!H117))="","",OFFSET('Sanitation Data'!$H$31,0,10*ROW('Sanitation Data'!H117)))</f>
        <v/>
      </c>
      <c r="DM123" s="33" t="str">
        <f ca="true">+IF(OFFSET('Sanitation Data'!$H$32,0,10*ROW('Sanitation Data'!H117))="","",OFFSET('Sanitation Data'!$H$32,0,10*ROW('Sanitation Data'!H117)))</f>
        <v/>
      </c>
      <c r="DN123" s="33" t="str">
        <f ca="true">+IF(OFFSET('Sanitation Data'!$H$33,0,10*ROW('Sanitation Data'!H117))="","",OFFSET('Sanitation Data'!$H$33,0,10*ROW('Sanitation Data'!H117)))</f>
        <v/>
      </c>
      <c r="DO123" s="33" t="str">
        <f ca="true">+IF(OFFSET('Hygiene Data'!$C$12,0,10*ROW('Hygiene Data'!C117))="","",OFFSET('Hygiene Data'!$C$12,0,10*ROW('Hygiene Data'!C117)))</f>
        <v/>
      </c>
      <c r="DP123" s="33" t="str">
        <f ca="true">+IF(OFFSET('Hygiene Data'!$C$13,0,10*ROW('Hygiene Data'!C117))="","",OFFSET('Hygiene Data'!$C$13,0,10*ROW('Hygiene Data'!C117)))</f>
        <v/>
      </c>
      <c r="DQ123" s="33" t="str">
        <f ca="true">+IF(OFFSET('Hygiene Data'!$C$14,0,10*ROW('Hygiene Data'!C117))="","",OFFSET('Hygiene Data'!$C$14,0,10*ROW('Hygiene Data'!C117)))</f>
        <v/>
      </c>
      <c r="DR123" s="33" t="str">
        <f ca="true">+IF(OFFSET('Hygiene Data'!$D$12,0,10*ROW('Hygiene Data'!D117))="","",OFFSET('Hygiene Data'!$D$12,0,10*ROW('Hygiene Data'!D117)))</f>
        <v/>
      </c>
      <c r="DS123" s="33" t="str">
        <f ca="true">+IF(OFFSET('Hygiene Data'!$D$13,0,10*ROW('Hygiene Data'!D117))="","",OFFSET('Hygiene Data'!$D$13,0,10*ROW('Hygiene Data'!D117)))</f>
        <v/>
      </c>
      <c r="DT123" s="33" t="str">
        <f ca="true">+IF(OFFSET('Hygiene Data'!$D$14,0,10*ROW('Hygiene Data'!D117))="","",OFFSET('Hygiene Data'!$D$14,0,10*ROW('Hygiene Data'!D117)))</f>
        <v/>
      </c>
      <c r="DU123" s="33" t="str">
        <f ca="true">+IF(OFFSET('Hygiene Data'!$E$12,0,10*ROW('Hygiene Data'!E117))="","",OFFSET('Hygiene Data'!$E$12,0,10*ROW('Hygiene Data'!E117)))</f>
        <v/>
      </c>
      <c r="DV123" s="33" t="str">
        <f ca="true">+IF(OFFSET('Hygiene Data'!$E$13,0,10*ROW('Hygiene Data'!E117))="","",OFFSET('Hygiene Data'!$E$13,0,10*ROW('Hygiene Data'!E117)))</f>
        <v/>
      </c>
      <c r="DW123" s="33" t="str">
        <f ca="true">+IF(OFFSET('Hygiene Data'!$E$14,0,10*ROW('Hygiene Data'!E117))="","",OFFSET('Hygiene Data'!$E$14,0,10*ROW('Hygiene Data'!E117)))</f>
        <v/>
      </c>
      <c r="DX123" s="33" t="str">
        <f ca="true">+IF(OFFSET('Hygiene Data'!$F$12,0,10*ROW('Hygiene Data'!F117))="","",OFFSET('Hygiene Data'!$F$12,0,10*ROW('Hygiene Data'!F117)))</f>
        <v/>
      </c>
      <c r="DY123" s="33" t="str">
        <f ca="true">+IF(OFFSET('Hygiene Data'!$F$13,0,10*ROW('Hygiene Data'!F117))="","",OFFSET('Hygiene Data'!$F$13,0,10*ROW('Hygiene Data'!F117)))</f>
        <v/>
      </c>
      <c r="DZ123" s="33" t="str">
        <f ca="true">+IF(OFFSET('Hygiene Data'!$F$14,0,10*ROW('Hygiene Data'!F117))="","",OFFSET('Hygiene Data'!$F$14,0,10*ROW('Hygiene Data'!F117)))</f>
        <v/>
      </c>
      <c r="EA123" s="33" t="str">
        <f ca="true">+IF(OFFSET('Hygiene Data'!$G$12,0,10*ROW('Hygiene Data'!G117))="","",OFFSET('Hygiene Data'!$G$12,0,10*ROW('Hygiene Data'!G117)))</f>
        <v/>
      </c>
      <c r="EB123" s="33" t="str">
        <f ca="true">+IF(OFFSET('Hygiene Data'!$G$13,0,10*ROW('Hygiene Data'!G117))="","",OFFSET('Hygiene Data'!$G$13,0,10*ROW('Hygiene Data'!G117)))</f>
        <v/>
      </c>
      <c r="EC123" s="33" t="str">
        <f ca="true">+IF(OFFSET('Hygiene Data'!$G$14,0,10*ROW('Hygiene Data'!G117))="","",OFFSET('Hygiene Data'!$G$14,0,10*ROW('Hygiene Data'!G117)))</f>
        <v/>
      </c>
      <c r="ED123" s="33" t="str">
        <f ca="true">+IF(OFFSET('Hygiene Data'!$H$12,0,10*ROW('Hygiene Data'!H117))="","",OFFSET('Hygiene Data'!$H$12,0,10*ROW('Hygiene Data'!H117)))</f>
        <v/>
      </c>
      <c r="EE123" s="33" t="str">
        <f ca="true">+IF(OFFSET('Hygiene Data'!$H$13,0,10*ROW('Hygiene Data'!H117))="","",OFFSET('Hygiene Data'!$H$13,0,10*ROW('Hygiene Data'!H117)))</f>
        <v/>
      </c>
      <c r="EF123" s="33" t="str">
        <f ca="true">+IF(OFFSET('Hygiene Data'!$H$14,0,10*ROW('Hygiene Data'!H117))="","",OFFSET('Hygiene Data'!$H$14,0,10*ROW('Hygiene Data'!H117)))</f>
        <v/>
      </c>
    </row>
    <row r="124" x14ac:dyDescent="0.2">
      <c r="A124" s="56" t="str">
        <f ca="true">+IF(OFFSET('Water Data'!$B$1,0,10*ROW('Water Data'!B121))="","",OFFSET('Water Data'!$B$1,0,10*ROW('Water Data'!B121)))</f>
        <v/>
      </c>
      <c r="B124" s="56" t="str">
        <f ca="true">+IF(OFFSET('Water Data'!$A$3,0,10*ROW('Water Data'!A121))="","",OFFSET('Water Data'!$A$3,0,10*ROW('Water Data'!A121)))</f>
        <v/>
      </c>
      <c r="C124" s="56" t="str">
        <f ca="true">+IF(OFFSET('Water Data'!$C$3,0,10*ROW('Water Data'!C121))="","",OFFSET('Water Data'!$C$3,0,10*ROW('Water Data'!C121)))</f>
        <v/>
      </c>
      <c r="D124" s="244"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4"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4"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4"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4"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4"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4"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4"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4"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4"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4"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4"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4"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4"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4"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4"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4"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4"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5"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5"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5"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5"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5"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5"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5"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5"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5"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5"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5"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5"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5"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5"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5"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5"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5"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5"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5"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5"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5"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5"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5"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5"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5"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5"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5"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5"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5"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5"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6"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6"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6"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6"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6"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6"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6"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6"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6"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6"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6"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6"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6"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6"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6"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6"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6"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6"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3" t="str">
        <f ca="true">+IF(OFFSET('Water Data'!$C$28,0,10*ROW('Water Data'!C118))="","",OFFSET('Water Data'!$C$28,0,10*ROW('Water Data'!C118)))</f>
        <v/>
      </c>
      <c r="BT124" s="33" t="str">
        <f ca="true">+IF(OFFSET('Water Data'!$C$29,0,10*ROW('Water Data'!C118))="","",OFFSET('Water Data'!$C$29,0,10*ROW('Water Data'!C118)))</f>
        <v/>
      </c>
      <c r="BU124" s="33" t="str">
        <f ca="true">+IF(OFFSET('Water Data'!$C$30,0,10*ROW('Water Data'!C118))="","",OFFSET('Water Data'!$C$30,0,10*ROW('Water Data'!C118)))</f>
        <v/>
      </c>
      <c r="BV124" s="33" t="str">
        <f ca="true">+IF(OFFSET('Water Data'!$D$28,0,10*ROW('Water Data'!D118))="","",OFFSET('Water Data'!$D$28,0,10*ROW('Water Data'!D118)))</f>
        <v/>
      </c>
      <c r="BW124" s="33" t="str">
        <f ca="true">+IF(OFFSET('Water Data'!$D$29,0,10*ROW('Water Data'!D118))="","",OFFSET('Water Data'!$D$29,0,10*ROW('Water Data'!D118)))</f>
        <v/>
      </c>
      <c r="BX124" s="33" t="str">
        <f ca="true">+IF(OFFSET('Water Data'!$D$30,0,10*ROW('Water Data'!D118))="","",OFFSET('Water Data'!$D$30,0,10*ROW('Water Data'!D118)))</f>
        <v/>
      </c>
      <c r="BY124" s="33" t="str">
        <f ca="true">+IF(OFFSET('Water Data'!$E$28,0,10*ROW('Water Data'!E118))="","",OFFSET('Water Data'!$E$28,0,10*ROW('Water Data'!E118)))</f>
        <v/>
      </c>
      <c r="BZ124" s="33" t="str">
        <f ca="true">+IF(OFFSET('Water Data'!$E$29,0,10*ROW('Water Data'!E118))="","",OFFSET('Water Data'!$E$29,0,10*ROW('Water Data'!E118)))</f>
        <v/>
      </c>
      <c r="CA124" s="33" t="str">
        <f ca="true">+IF(OFFSET('Water Data'!$E$30,0,10*ROW('Water Data'!E118))="","",OFFSET('Water Data'!$E$30,0,10*ROW('Water Data'!E118)))</f>
        <v/>
      </c>
      <c r="CB124" s="33" t="str">
        <f ca="true">+IF(OFFSET('Water Data'!$F$28,0,10*ROW('Water Data'!F118))="","",OFFSET('Water Data'!$F$28,0,10*ROW('Water Data'!F118)))</f>
        <v/>
      </c>
      <c r="CC124" s="33" t="str">
        <f ca="true">+IF(OFFSET('Water Data'!$F$29,0,10*ROW('Water Data'!F118))="","",OFFSET('Water Data'!$F$29,0,10*ROW('Water Data'!F118)))</f>
        <v/>
      </c>
      <c r="CD124" s="33" t="str">
        <f ca="true">+IF(OFFSET('Water Data'!$F$30,0,10*ROW('Water Data'!F118))="","",OFFSET('Water Data'!$F$30,0,10*ROW('Water Data'!F118)))</f>
        <v/>
      </c>
      <c r="CE124" s="33" t="str">
        <f ca="true">+IF(OFFSET('Water Data'!$G$28,0,10*ROW('Water Data'!G118))="","",OFFSET('Water Data'!$G$28,0,10*ROW('Water Data'!G118)))</f>
        <v/>
      </c>
      <c r="CF124" s="33" t="str">
        <f ca="true">+IF(OFFSET('Water Data'!$G$29,0,10*ROW('Water Data'!G118))="","",OFFSET('Water Data'!$G$29,0,10*ROW('Water Data'!G118)))</f>
        <v/>
      </c>
      <c r="CG124" s="33" t="str">
        <f ca="true">+IF(OFFSET('Water Data'!$G$30,0,10*ROW('Water Data'!G118))="","",OFFSET('Water Data'!$G$30,0,10*ROW('Water Data'!G118)))</f>
        <v/>
      </c>
      <c r="CH124" s="33" t="str">
        <f ca="true">+IF(OFFSET('Water Data'!$H$28,0,10*ROW('Water Data'!H118))="","",OFFSET('Water Data'!$H$28,0,10*ROW('Water Data'!H118)))</f>
        <v/>
      </c>
      <c r="CI124" s="33" t="str">
        <f ca="true">+IF(OFFSET('Water Data'!$H$29,0,10*ROW('Water Data'!H118))="","",OFFSET('Water Data'!$H$29,0,10*ROW('Water Data'!H118)))</f>
        <v/>
      </c>
      <c r="CJ124" s="33" t="str">
        <f ca="true">+IF(OFFSET('Water Data'!$H$30,0,10*ROW('Water Data'!H118))="","",OFFSET('Water Data'!$H$30,0,10*ROW('Water Data'!H118)))</f>
        <v/>
      </c>
      <c r="CK124" s="33" t="str">
        <f ca="true">+IF(OFFSET('Sanitation Data'!$C$29,0,10*ROW('Sanitation Data'!C118))="","",OFFSET('Sanitation Data'!$C$29,0,10*ROW('Sanitation Data'!C118)))</f>
        <v/>
      </c>
      <c r="CL124" s="33" t="str">
        <f ca="true">+IF(OFFSET('Sanitation Data'!$C$30,0,10*ROW('Sanitation Data'!C118))="","",OFFSET('Sanitation Data'!$C$30,0,10*ROW('Sanitation Data'!C118)))</f>
        <v/>
      </c>
      <c r="CM124" s="33" t="str">
        <f ca="true">+IF(OFFSET('Sanitation Data'!$C$31,0,10*ROW('Sanitation Data'!C118))="","",OFFSET('Sanitation Data'!$C$31,0,10*ROW('Sanitation Data'!C118)))</f>
        <v/>
      </c>
      <c r="CN124" s="33" t="str">
        <f ca="true">+IF(OFFSET('Sanitation Data'!$C$32,0,10*ROW('Sanitation Data'!C118))="","",OFFSET('Sanitation Data'!$C$32,0,10*ROW('Sanitation Data'!C118)))</f>
        <v/>
      </c>
      <c r="CO124" s="33" t="str">
        <f ca="true">+IF(OFFSET('Sanitation Data'!$C$33,0,10*ROW('Sanitation Data'!C118))="","",OFFSET('Sanitation Data'!$C$33,0,10*ROW('Sanitation Data'!C118)))</f>
        <v/>
      </c>
      <c r="CP124" s="33" t="str">
        <f ca="true">+IF(OFFSET('Sanitation Data'!$D$29,0,10*ROW('Sanitation Data'!D118))="","",OFFSET('Sanitation Data'!$D$29,0,10*ROW('Sanitation Data'!D118)))</f>
        <v/>
      </c>
      <c r="CQ124" s="33" t="str">
        <f ca="true">+IF(OFFSET('Sanitation Data'!$D$30,0,10*ROW('Sanitation Data'!D118))="","",OFFSET('Sanitation Data'!$D$30,0,10*ROW('Sanitation Data'!D118)))</f>
        <v/>
      </c>
      <c r="CR124" s="33" t="str">
        <f ca="true">+IF(OFFSET('Sanitation Data'!$D$31,0,10*ROW('Sanitation Data'!D118))="","",OFFSET('Sanitation Data'!$D$31,0,10*ROW('Sanitation Data'!D118)))</f>
        <v/>
      </c>
      <c r="CS124" s="33" t="str">
        <f ca="true">+IF(OFFSET('Sanitation Data'!$D$32,0,10*ROW('Sanitation Data'!D118))="","",OFFSET('Sanitation Data'!$D$32,0,10*ROW('Sanitation Data'!D118)))</f>
        <v/>
      </c>
      <c r="CT124" s="33" t="str">
        <f ca="true">+IF(OFFSET('Sanitation Data'!$D$33,0,10*ROW('Sanitation Data'!D118))="","",OFFSET('Sanitation Data'!$D$33,0,10*ROW('Sanitation Data'!D118)))</f>
        <v/>
      </c>
      <c r="CU124" s="33" t="str">
        <f ca="true">+IF(OFFSET('Sanitation Data'!$E$29,0,10*ROW('Sanitation Data'!E118))="","",OFFSET('Sanitation Data'!$E$29,0,10*ROW('Sanitation Data'!E118)))</f>
        <v/>
      </c>
      <c r="CV124" s="33" t="str">
        <f ca="true">+IF(OFFSET('Sanitation Data'!$E$30,0,10*ROW('Sanitation Data'!E118))="","",OFFSET('Sanitation Data'!$E$30,0,10*ROW('Sanitation Data'!E118)))</f>
        <v/>
      </c>
      <c r="CW124" s="33" t="str">
        <f ca="true">+IF(OFFSET('Sanitation Data'!$E$31,0,10*ROW('Sanitation Data'!E118))="","",OFFSET('Sanitation Data'!$E$31,0,10*ROW('Sanitation Data'!E118)))</f>
        <v/>
      </c>
      <c r="CX124" s="33" t="str">
        <f ca="true">+IF(OFFSET('Sanitation Data'!$E$32,0,10*ROW('Sanitation Data'!E118))="","",OFFSET('Sanitation Data'!$E$32,0,10*ROW('Sanitation Data'!E118)))</f>
        <v/>
      </c>
      <c r="CY124" s="33" t="str">
        <f ca="true">+IF(OFFSET('Sanitation Data'!$E$33,0,10*ROW('Sanitation Data'!E118))="","",OFFSET('Sanitation Data'!$E$33,0,10*ROW('Sanitation Data'!E118)))</f>
        <v/>
      </c>
      <c r="CZ124" s="33" t="str">
        <f ca="true">+IF(OFFSET('Sanitation Data'!$F$29,0,10*ROW('Sanitation Data'!F118))="","",OFFSET('Sanitation Data'!$F$29,0,10*ROW('Sanitation Data'!F118)))</f>
        <v/>
      </c>
      <c r="DA124" s="33" t="str">
        <f ca="true">+IF(OFFSET('Sanitation Data'!$F$30,0,10*ROW('Sanitation Data'!F118))="","",OFFSET('Sanitation Data'!$F$30,0,10*ROW('Sanitation Data'!F118)))</f>
        <v/>
      </c>
      <c r="DB124" s="33" t="str">
        <f ca="true">+IF(OFFSET('Sanitation Data'!$F$31,0,10*ROW('Sanitation Data'!F118))="","",OFFSET('Sanitation Data'!$F$31,0,10*ROW('Sanitation Data'!F118)))</f>
        <v/>
      </c>
      <c r="DC124" s="33" t="str">
        <f ca="true">+IF(OFFSET('Sanitation Data'!$F$32,0,10*ROW('Sanitation Data'!F118))="","",OFFSET('Sanitation Data'!$F$32,0,10*ROW('Sanitation Data'!F118)))</f>
        <v/>
      </c>
      <c r="DD124" s="33" t="str">
        <f ca="true">+IF(OFFSET('Sanitation Data'!$F$33,0,10*ROW('Sanitation Data'!F118))="","",OFFSET('Sanitation Data'!$F$33,0,10*ROW('Sanitation Data'!F118)))</f>
        <v/>
      </c>
      <c r="DE124" s="33" t="str">
        <f ca="true">+IF(OFFSET('Sanitation Data'!$G$29,0,10*ROW('Sanitation Data'!G118))="","",OFFSET('Sanitation Data'!$G$29,0,10*ROW('Sanitation Data'!G118)))</f>
        <v/>
      </c>
      <c r="DF124" s="33" t="str">
        <f ca="true">+IF(OFFSET('Sanitation Data'!$G$30,0,10*ROW('Sanitation Data'!G118))="","",OFFSET('Sanitation Data'!$G$30,0,10*ROW('Sanitation Data'!G118)))</f>
        <v/>
      </c>
      <c r="DG124" s="33" t="str">
        <f ca="true">+IF(OFFSET('Sanitation Data'!$G$31,0,10*ROW('Sanitation Data'!G118))="","",OFFSET('Sanitation Data'!$G$31,0,10*ROW('Sanitation Data'!G118)))</f>
        <v/>
      </c>
      <c r="DH124" s="33" t="str">
        <f ca="true">+IF(OFFSET('Sanitation Data'!$G$32,0,10*ROW('Sanitation Data'!G118))="","",OFFSET('Sanitation Data'!$G$32,0,10*ROW('Sanitation Data'!G118)))</f>
        <v/>
      </c>
      <c r="DI124" s="33" t="str">
        <f ca="true">+IF(OFFSET('Sanitation Data'!$G$33,0,10*ROW('Sanitation Data'!G118))="","",OFFSET('Sanitation Data'!$G$33,0,10*ROW('Sanitation Data'!G118)))</f>
        <v/>
      </c>
      <c r="DJ124" s="33" t="str">
        <f ca="true">+IF(OFFSET('Sanitation Data'!$H$29,0,10*ROW('Sanitation Data'!H118))="","",OFFSET('Sanitation Data'!$H$29,0,10*ROW('Sanitation Data'!H118)))</f>
        <v/>
      </c>
      <c r="DK124" s="33" t="str">
        <f ca="true">+IF(OFFSET('Sanitation Data'!$H$30,0,10*ROW('Sanitation Data'!H118))="","",OFFSET('Sanitation Data'!$H$30,0,10*ROW('Sanitation Data'!H118)))</f>
        <v/>
      </c>
      <c r="DL124" s="33" t="str">
        <f ca="true">+IF(OFFSET('Sanitation Data'!$H$31,0,10*ROW('Sanitation Data'!H118))="","",OFFSET('Sanitation Data'!$H$31,0,10*ROW('Sanitation Data'!H118)))</f>
        <v/>
      </c>
      <c r="DM124" s="33" t="str">
        <f ca="true">+IF(OFFSET('Sanitation Data'!$H$32,0,10*ROW('Sanitation Data'!H118))="","",OFFSET('Sanitation Data'!$H$32,0,10*ROW('Sanitation Data'!H118)))</f>
        <v/>
      </c>
      <c r="DN124" s="33" t="str">
        <f ca="true">+IF(OFFSET('Sanitation Data'!$H$33,0,10*ROW('Sanitation Data'!H118))="","",OFFSET('Sanitation Data'!$H$33,0,10*ROW('Sanitation Data'!H118)))</f>
        <v/>
      </c>
      <c r="DO124" s="33" t="str">
        <f ca="true">+IF(OFFSET('Hygiene Data'!$C$12,0,10*ROW('Hygiene Data'!C118))="","",OFFSET('Hygiene Data'!$C$12,0,10*ROW('Hygiene Data'!C118)))</f>
        <v/>
      </c>
      <c r="DP124" s="33" t="str">
        <f ca="true">+IF(OFFSET('Hygiene Data'!$C$13,0,10*ROW('Hygiene Data'!C118))="","",OFFSET('Hygiene Data'!$C$13,0,10*ROW('Hygiene Data'!C118)))</f>
        <v/>
      </c>
      <c r="DQ124" s="33" t="str">
        <f ca="true">+IF(OFFSET('Hygiene Data'!$C$14,0,10*ROW('Hygiene Data'!C118))="","",OFFSET('Hygiene Data'!$C$14,0,10*ROW('Hygiene Data'!C118)))</f>
        <v/>
      </c>
      <c r="DR124" s="33" t="str">
        <f ca="true">+IF(OFFSET('Hygiene Data'!$D$12,0,10*ROW('Hygiene Data'!D118))="","",OFFSET('Hygiene Data'!$D$12,0,10*ROW('Hygiene Data'!D118)))</f>
        <v/>
      </c>
      <c r="DS124" s="33" t="str">
        <f ca="true">+IF(OFFSET('Hygiene Data'!$D$13,0,10*ROW('Hygiene Data'!D118))="","",OFFSET('Hygiene Data'!$D$13,0,10*ROW('Hygiene Data'!D118)))</f>
        <v/>
      </c>
      <c r="DT124" s="33" t="str">
        <f ca="true">+IF(OFFSET('Hygiene Data'!$D$14,0,10*ROW('Hygiene Data'!D118))="","",OFFSET('Hygiene Data'!$D$14,0,10*ROW('Hygiene Data'!D118)))</f>
        <v/>
      </c>
      <c r="DU124" s="33" t="str">
        <f ca="true">+IF(OFFSET('Hygiene Data'!$E$12,0,10*ROW('Hygiene Data'!E118))="","",OFFSET('Hygiene Data'!$E$12,0,10*ROW('Hygiene Data'!E118)))</f>
        <v/>
      </c>
      <c r="DV124" s="33" t="str">
        <f ca="true">+IF(OFFSET('Hygiene Data'!$E$13,0,10*ROW('Hygiene Data'!E118))="","",OFFSET('Hygiene Data'!$E$13,0,10*ROW('Hygiene Data'!E118)))</f>
        <v/>
      </c>
      <c r="DW124" s="33" t="str">
        <f ca="true">+IF(OFFSET('Hygiene Data'!$E$14,0,10*ROW('Hygiene Data'!E118))="","",OFFSET('Hygiene Data'!$E$14,0,10*ROW('Hygiene Data'!E118)))</f>
        <v/>
      </c>
      <c r="DX124" s="33" t="str">
        <f ca="true">+IF(OFFSET('Hygiene Data'!$F$12,0,10*ROW('Hygiene Data'!F118))="","",OFFSET('Hygiene Data'!$F$12,0,10*ROW('Hygiene Data'!F118)))</f>
        <v/>
      </c>
      <c r="DY124" s="33" t="str">
        <f ca="true">+IF(OFFSET('Hygiene Data'!$F$13,0,10*ROW('Hygiene Data'!F118))="","",OFFSET('Hygiene Data'!$F$13,0,10*ROW('Hygiene Data'!F118)))</f>
        <v/>
      </c>
      <c r="DZ124" s="33" t="str">
        <f ca="true">+IF(OFFSET('Hygiene Data'!$F$14,0,10*ROW('Hygiene Data'!F118))="","",OFFSET('Hygiene Data'!$F$14,0,10*ROW('Hygiene Data'!F118)))</f>
        <v/>
      </c>
      <c r="EA124" s="33" t="str">
        <f ca="true">+IF(OFFSET('Hygiene Data'!$G$12,0,10*ROW('Hygiene Data'!G118))="","",OFFSET('Hygiene Data'!$G$12,0,10*ROW('Hygiene Data'!G118)))</f>
        <v/>
      </c>
      <c r="EB124" s="33" t="str">
        <f ca="true">+IF(OFFSET('Hygiene Data'!$G$13,0,10*ROW('Hygiene Data'!G118))="","",OFFSET('Hygiene Data'!$G$13,0,10*ROW('Hygiene Data'!G118)))</f>
        <v/>
      </c>
      <c r="EC124" s="33" t="str">
        <f ca="true">+IF(OFFSET('Hygiene Data'!$G$14,0,10*ROW('Hygiene Data'!G118))="","",OFFSET('Hygiene Data'!$G$14,0,10*ROW('Hygiene Data'!G118)))</f>
        <v/>
      </c>
      <c r="ED124" s="33" t="str">
        <f ca="true">+IF(OFFSET('Hygiene Data'!$H$12,0,10*ROW('Hygiene Data'!H118))="","",OFFSET('Hygiene Data'!$H$12,0,10*ROW('Hygiene Data'!H118)))</f>
        <v/>
      </c>
      <c r="EE124" s="33" t="str">
        <f ca="true">+IF(OFFSET('Hygiene Data'!$H$13,0,10*ROW('Hygiene Data'!H118))="","",OFFSET('Hygiene Data'!$H$13,0,10*ROW('Hygiene Data'!H118)))</f>
        <v/>
      </c>
      <c r="EF124" s="33" t="str">
        <f ca="true">+IF(OFFSET('Hygiene Data'!$H$14,0,10*ROW('Hygiene Data'!H118))="","",OFFSET('Hygiene Data'!$H$14,0,10*ROW('Hygiene Data'!H118)))</f>
        <v/>
      </c>
    </row>
    <row r="125" x14ac:dyDescent="0.2">
      <c r="A125" s="56" t="str">
        <f ca="true">+IF(OFFSET('Water Data'!$B$1,0,10*ROW('Water Data'!B122))="","",OFFSET('Water Data'!$B$1,0,10*ROW('Water Data'!B122)))</f>
        <v/>
      </c>
      <c r="B125" s="56" t="str">
        <f ca="true">+IF(OFFSET('Water Data'!$A$3,0,10*ROW('Water Data'!A122))="","",OFFSET('Water Data'!$A$3,0,10*ROW('Water Data'!A122)))</f>
        <v/>
      </c>
      <c r="C125" s="56" t="str">
        <f ca="true">+IF(OFFSET('Water Data'!$C$3,0,10*ROW('Water Data'!C122))="","",OFFSET('Water Data'!$C$3,0,10*ROW('Water Data'!C122)))</f>
        <v/>
      </c>
      <c r="D125" s="244"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4"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4"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4"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4"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4"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4"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4"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4"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4"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4"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4"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4"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4"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4"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4"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4"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4"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5"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5"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5"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5"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5"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5"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5"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5"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5"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5"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5"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5"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5"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5"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5"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5"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5"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5"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5"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5"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5"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5"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5"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5"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5"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5"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5"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5"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5"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5"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6"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6"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6"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6"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6"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6"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6"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6"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6"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6"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6"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6"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6"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6"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6"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6"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6"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6"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3" t="str">
        <f ca="true">+IF(OFFSET('Water Data'!$C$28,0,10*ROW('Water Data'!C119))="","",OFFSET('Water Data'!$C$28,0,10*ROW('Water Data'!C119)))</f>
        <v/>
      </c>
      <c r="BT125" s="33" t="str">
        <f ca="true">+IF(OFFSET('Water Data'!$C$29,0,10*ROW('Water Data'!C119))="","",OFFSET('Water Data'!$C$29,0,10*ROW('Water Data'!C119)))</f>
        <v/>
      </c>
      <c r="BU125" s="33" t="str">
        <f ca="true">+IF(OFFSET('Water Data'!$C$30,0,10*ROW('Water Data'!C119))="","",OFFSET('Water Data'!$C$30,0,10*ROW('Water Data'!C119)))</f>
        <v/>
      </c>
      <c r="BV125" s="33" t="str">
        <f ca="true">+IF(OFFSET('Water Data'!$D$28,0,10*ROW('Water Data'!D119))="","",OFFSET('Water Data'!$D$28,0,10*ROW('Water Data'!D119)))</f>
        <v/>
      </c>
      <c r="BW125" s="33" t="str">
        <f ca="true">+IF(OFFSET('Water Data'!$D$29,0,10*ROW('Water Data'!D119))="","",OFFSET('Water Data'!$D$29,0,10*ROW('Water Data'!D119)))</f>
        <v/>
      </c>
      <c r="BX125" s="33" t="str">
        <f ca="true">+IF(OFFSET('Water Data'!$D$30,0,10*ROW('Water Data'!D119))="","",OFFSET('Water Data'!$D$30,0,10*ROW('Water Data'!D119)))</f>
        <v/>
      </c>
      <c r="BY125" s="33" t="str">
        <f ca="true">+IF(OFFSET('Water Data'!$E$28,0,10*ROW('Water Data'!E119))="","",OFFSET('Water Data'!$E$28,0,10*ROW('Water Data'!E119)))</f>
        <v/>
      </c>
      <c r="BZ125" s="33" t="str">
        <f ca="true">+IF(OFFSET('Water Data'!$E$29,0,10*ROW('Water Data'!E119))="","",OFFSET('Water Data'!$E$29,0,10*ROW('Water Data'!E119)))</f>
        <v/>
      </c>
      <c r="CA125" s="33" t="str">
        <f ca="true">+IF(OFFSET('Water Data'!$E$30,0,10*ROW('Water Data'!E119))="","",OFFSET('Water Data'!$E$30,0,10*ROW('Water Data'!E119)))</f>
        <v/>
      </c>
      <c r="CB125" s="33" t="str">
        <f ca="true">+IF(OFFSET('Water Data'!$F$28,0,10*ROW('Water Data'!F119))="","",OFFSET('Water Data'!$F$28,0,10*ROW('Water Data'!F119)))</f>
        <v/>
      </c>
      <c r="CC125" s="33" t="str">
        <f ca="true">+IF(OFFSET('Water Data'!$F$29,0,10*ROW('Water Data'!F119))="","",OFFSET('Water Data'!$F$29,0,10*ROW('Water Data'!F119)))</f>
        <v/>
      </c>
      <c r="CD125" s="33" t="str">
        <f ca="true">+IF(OFFSET('Water Data'!$F$30,0,10*ROW('Water Data'!F119))="","",OFFSET('Water Data'!$F$30,0,10*ROW('Water Data'!F119)))</f>
        <v/>
      </c>
      <c r="CE125" s="33" t="str">
        <f ca="true">+IF(OFFSET('Water Data'!$G$28,0,10*ROW('Water Data'!G119))="","",OFFSET('Water Data'!$G$28,0,10*ROW('Water Data'!G119)))</f>
        <v/>
      </c>
      <c r="CF125" s="33" t="str">
        <f ca="true">+IF(OFFSET('Water Data'!$G$29,0,10*ROW('Water Data'!G119))="","",OFFSET('Water Data'!$G$29,0,10*ROW('Water Data'!G119)))</f>
        <v/>
      </c>
      <c r="CG125" s="33" t="str">
        <f ca="true">+IF(OFFSET('Water Data'!$G$30,0,10*ROW('Water Data'!G119))="","",OFFSET('Water Data'!$G$30,0,10*ROW('Water Data'!G119)))</f>
        <v/>
      </c>
      <c r="CH125" s="33" t="str">
        <f ca="true">+IF(OFFSET('Water Data'!$H$28,0,10*ROW('Water Data'!H119))="","",OFFSET('Water Data'!$H$28,0,10*ROW('Water Data'!H119)))</f>
        <v/>
      </c>
      <c r="CI125" s="33" t="str">
        <f ca="true">+IF(OFFSET('Water Data'!$H$29,0,10*ROW('Water Data'!H119))="","",OFFSET('Water Data'!$H$29,0,10*ROW('Water Data'!H119)))</f>
        <v/>
      </c>
      <c r="CJ125" s="33" t="str">
        <f ca="true">+IF(OFFSET('Water Data'!$H$30,0,10*ROW('Water Data'!H119))="","",OFFSET('Water Data'!$H$30,0,10*ROW('Water Data'!H119)))</f>
        <v/>
      </c>
      <c r="CK125" s="33" t="str">
        <f ca="true">+IF(OFFSET('Sanitation Data'!$C$29,0,10*ROW('Sanitation Data'!C119))="","",OFFSET('Sanitation Data'!$C$29,0,10*ROW('Sanitation Data'!C119)))</f>
        <v/>
      </c>
      <c r="CL125" s="33" t="str">
        <f ca="true">+IF(OFFSET('Sanitation Data'!$C$30,0,10*ROW('Sanitation Data'!C119))="","",OFFSET('Sanitation Data'!$C$30,0,10*ROW('Sanitation Data'!C119)))</f>
        <v/>
      </c>
      <c r="CM125" s="33" t="str">
        <f ca="true">+IF(OFFSET('Sanitation Data'!$C$31,0,10*ROW('Sanitation Data'!C119))="","",OFFSET('Sanitation Data'!$C$31,0,10*ROW('Sanitation Data'!C119)))</f>
        <v/>
      </c>
      <c r="CN125" s="33" t="str">
        <f ca="true">+IF(OFFSET('Sanitation Data'!$C$32,0,10*ROW('Sanitation Data'!C119))="","",OFFSET('Sanitation Data'!$C$32,0,10*ROW('Sanitation Data'!C119)))</f>
        <v/>
      </c>
      <c r="CO125" s="33" t="str">
        <f ca="true">+IF(OFFSET('Sanitation Data'!$C$33,0,10*ROW('Sanitation Data'!C119))="","",OFFSET('Sanitation Data'!$C$33,0,10*ROW('Sanitation Data'!C119)))</f>
        <v/>
      </c>
      <c r="CP125" s="33" t="str">
        <f ca="true">+IF(OFFSET('Sanitation Data'!$D$29,0,10*ROW('Sanitation Data'!D119))="","",OFFSET('Sanitation Data'!$D$29,0,10*ROW('Sanitation Data'!D119)))</f>
        <v/>
      </c>
      <c r="CQ125" s="33" t="str">
        <f ca="true">+IF(OFFSET('Sanitation Data'!$D$30,0,10*ROW('Sanitation Data'!D119))="","",OFFSET('Sanitation Data'!$D$30,0,10*ROW('Sanitation Data'!D119)))</f>
        <v/>
      </c>
      <c r="CR125" s="33" t="str">
        <f ca="true">+IF(OFFSET('Sanitation Data'!$D$31,0,10*ROW('Sanitation Data'!D119))="","",OFFSET('Sanitation Data'!$D$31,0,10*ROW('Sanitation Data'!D119)))</f>
        <v/>
      </c>
      <c r="CS125" s="33" t="str">
        <f ca="true">+IF(OFFSET('Sanitation Data'!$D$32,0,10*ROW('Sanitation Data'!D119))="","",OFFSET('Sanitation Data'!$D$32,0,10*ROW('Sanitation Data'!D119)))</f>
        <v/>
      </c>
      <c r="CT125" s="33" t="str">
        <f ca="true">+IF(OFFSET('Sanitation Data'!$D$33,0,10*ROW('Sanitation Data'!D119))="","",OFFSET('Sanitation Data'!$D$33,0,10*ROW('Sanitation Data'!D119)))</f>
        <v/>
      </c>
      <c r="CU125" s="33" t="str">
        <f ca="true">+IF(OFFSET('Sanitation Data'!$E$29,0,10*ROW('Sanitation Data'!E119))="","",OFFSET('Sanitation Data'!$E$29,0,10*ROW('Sanitation Data'!E119)))</f>
        <v/>
      </c>
      <c r="CV125" s="33" t="str">
        <f ca="true">+IF(OFFSET('Sanitation Data'!$E$30,0,10*ROW('Sanitation Data'!E119))="","",OFFSET('Sanitation Data'!$E$30,0,10*ROW('Sanitation Data'!E119)))</f>
        <v/>
      </c>
      <c r="CW125" s="33" t="str">
        <f ca="true">+IF(OFFSET('Sanitation Data'!$E$31,0,10*ROW('Sanitation Data'!E119))="","",OFFSET('Sanitation Data'!$E$31,0,10*ROW('Sanitation Data'!E119)))</f>
        <v/>
      </c>
      <c r="CX125" s="33" t="str">
        <f ca="true">+IF(OFFSET('Sanitation Data'!$E$32,0,10*ROW('Sanitation Data'!E119))="","",OFFSET('Sanitation Data'!$E$32,0,10*ROW('Sanitation Data'!E119)))</f>
        <v/>
      </c>
      <c r="CY125" s="33" t="str">
        <f ca="true">+IF(OFFSET('Sanitation Data'!$E$33,0,10*ROW('Sanitation Data'!E119))="","",OFFSET('Sanitation Data'!$E$33,0,10*ROW('Sanitation Data'!E119)))</f>
        <v/>
      </c>
      <c r="CZ125" s="33" t="str">
        <f ca="true">+IF(OFFSET('Sanitation Data'!$F$29,0,10*ROW('Sanitation Data'!F119))="","",OFFSET('Sanitation Data'!$F$29,0,10*ROW('Sanitation Data'!F119)))</f>
        <v/>
      </c>
      <c r="DA125" s="33" t="str">
        <f ca="true">+IF(OFFSET('Sanitation Data'!$F$30,0,10*ROW('Sanitation Data'!F119))="","",OFFSET('Sanitation Data'!$F$30,0,10*ROW('Sanitation Data'!F119)))</f>
        <v/>
      </c>
      <c r="DB125" s="33" t="str">
        <f ca="true">+IF(OFFSET('Sanitation Data'!$F$31,0,10*ROW('Sanitation Data'!F119))="","",OFFSET('Sanitation Data'!$F$31,0,10*ROW('Sanitation Data'!F119)))</f>
        <v/>
      </c>
      <c r="DC125" s="33" t="str">
        <f ca="true">+IF(OFFSET('Sanitation Data'!$F$32,0,10*ROW('Sanitation Data'!F119))="","",OFFSET('Sanitation Data'!$F$32,0,10*ROW('Sanitation Data'!F119)))</f>
        <v/>
      </c>
      <c r="DD125" s="33" t="str">
        <f ca="true">+IF(OFFSET('Sanitation Data'!$F$33,0,10*ROW('Sanitation Data'!F119))="","",OFFSET('Sanitation Data'!$F$33,0,10*ROW('Sanitation Data'!F119)))</f>
        <v/>
      </c>
      <c r="DE125" s="33" t="str">
        <f ca="true">+IF(OFFSET('Sanitation Data'!$G$29,0,10*ROW('Sanitation Data'!G119))="","",OFFSET('Sanitation Data'!$G$29,0,10*ROW('Sanitation Data'!G119)))</f>
        <v/>
      </c>
      <c r="DF125" s="33" t="str">
        <f ca="true">+IF(OFFSET('Sanitation Data'!$G$30,0,10*ROW('Sanitation Data'!G119))="","",OFFSET('Sanitation Data'!$G$30,0,10*ROW('Sanitation Data'!G119)))</f>
        <v/>
      </c>
      <c r="DG125" s="33" t="str">
        <f ca="true">+IF(OFFSET('Sanitation Data'!$G$31,0,10*ROW('Sanitation Data'!G119))="","",OFFSET('Sanitation Data'!$G$31,0,10*ROW('Sanitation Data'!G119)))</f>
        <v/>
      </c>
      <c r="DH125" s="33" t="str">
        <f ca="true">+IF(OFFSET('Sanitation Data'!$G$32,0,10*ROW('Sanitation Data'!G119))="","",OFFSET('Sanitation Data'!$G$32,0,10*ROW('Sanitation Data'!G119)))</f>
        <v/>
      </c>
      <c r="DI125" s="33" t="str">
        <f ca="true">+IF(OFFSET('Sanitation Data'!$G$33,0,10*ROW('Sanitation Data'!G119))="","",OFFSET('Sanitation Data'!$G$33,0,10*ROW('Sanitation Data'!G119)))</f>
        <v/>
      </c>
      <c r="DJ125" s="33" t="str">
        <f ca="true">+IF(OFFSET('Sanitation Data'!$H$29,0,10*ROW('Sanitation Data'!H119))="","",OFFSET('Sanitation Data'!$H$29,0,10*ROW('Sanitation Data'!H119)))</f>
        <v/>
      </c>
      <c r="DK125" s="33" t="str">
        <f ca="true">+IF(OFFSET('Sanitation Data'!$H$30,0,10*ROW('Sanitation Data'!H119))="","",OFFSET('Sanitation Data'!$H$30,0,10*ROW('Sanitation Data'!H119)))</f>
        <v/>
      </c>
      <c r="DL125" s="33" t="str">
        <f ca="true">+IF(OFFSET('Sanitation Data'!$H$31,0,10*ROW('Sanitation Data'!H119))="","",OFFSET('Sanitation Data'!$H$31,0,10*ROW('Sanitation Data'!H119)))</f>
        <v/>
      </c>
      <c r="DM125" s="33" t="str">
        <f ca="true">+IF(OFFSET('Sanitation Data'!$H$32,0,10*ROW('Sanitation Data'!H119))="","",OFFSET('Sanitation Data'!$H$32,0,10*ROW('Sanitation Data'!H119)))</f>
        <v/>
      </c>
      <c r="DN125" s="33" t="str">
        <f ca="true">+IF(OFFSET('Sanitation Data'!$H$33,0,10*ROW('Sanitation Data'!H119))="","",OFFSET('Sanitation Data'!$H$33,0,10*ROW('Sanitation Data'!H119)))</f>
        <v/>
      </c>
      <c r="DO125" s="33" t="str">
        <f ca="true">+IF(OFFSET('Hygiene Data'!$C$12,0,10*ROW('Hygiene Data'!C119))="","",OFFSET('Hygiene Data'!$C$12,0,10*ROW('Hygiene Data'!C119)))</f>
        <v/>
      </c>
      <c r="DP125" s="33" t="str">
        <f ca="true">+IF(OFFSET('Hygiene Data'!$C$13,0,10*ROW('Hygiene Data'!C119))="","",OFFSET('Hygiene Data'!$C$13,0,10*ROW('Hygiene Data'!C119)))</f>
        <v/>
      </c>
      <c r="DQ125" s="33" t="str">
        <f ca="true">+IF(OFFSET('Hygiene Data'!$C$14,0,10*ROW('Hygiene Data'!C119))="","",OFFSET('Hygiene Data'!$C$14,0,10*ROW('Hygiene Data'!C119)))</f>
        <v/>
      </c>
      <c r="DR125" s="33" t="str">
        <f ca="true">+IF(OFFSET('Hygiene Data'!$D$12,0,10*ROW('Hygiene Data'!D119))="","",OFFSET('Hygiene Data'!$D$12,0,10*ROW('Hygiene Data'!D119)))</f>
        <v/>
      </c>
      <c r="DS125" s="33" t="str">
        <f ca="true">+IF(OFFSET('Hygiene Data'!$D$13,0,10*ROW('Hygiene Data'!D119))="","",OFFSET('Hygiene Data'!$D$13,0,10*ROW('Hygiene Data'!D119)))</f>
        <v/>
      </c>
      <c r="DT125" s="33" t="str">
        <f ca="true">+IF(OFFSET('Hygiene Data'!$D$14,0,10*ROW('Hygiene Data'!D119))="","",OFFSET('Hygiene Data'!$D$14,0,10*ROW('Hygiene Data'!D119)))</f>
        <v/>
      </c>
      <c r="DU125" s="33" t="str">
        <f ca="true">+IF(OFFSET('Hygiene Data'!$E$12,0,10*ROW('Hygiene Data'!E119))="","",OFFSET('Hygiene Data'!$E$12,0,10*ROW('Hygiene Data'!E119)))</f>
        <v/>
      </c>
      <c r="DV125" s="33" t="str">
        <f ca="true">+IF(OFFSET('Hygiene Data'!$E$13,0,10*ROW('Hygiene Data'!E119))="","",OFFSET('Hygiene Data'!$E$13,0,10*ROW('Hygiene Data'!E119)))</f>
        <v/>
      </c>
      <c r="DW125" s="33" t="str">
        <f ca="true">+IF(OFFSET('Hygiene Data'!$E$14,0,10*ROW('Hygiene Data'!E119))="","",OFFSET('Hygiene Data'!$E$14,0,10*ROW('Hygiene Data'!E119)))</f>
        <v/>
      </c>
      <c r="DX125" s="33" t="str">
        <f ca="true">+IF(OFFSET('Hygiene Data'!$F$12,0,10*ROW('Hygiene Data'!F119))="","",OFFSET('Hygiene Data'!$F$12,0,10*ROW('Hygiene Data'!F119)))</f>
        <v/>
      </c>
      <c r="DY125" s="33" t="str">
        <f ca="true">+IF(OFFSET('Hygiene Data'!$F$13,0,10*ROW('Hygiene Data'!F119))="","",OFFSET('Hygiene Data'!$F$13,0,10*ROW('Hygiene Data'!F119)))</f>
        <v/>
      </c>
      <c r="DZ125" s="33" t="str">
        <f ca="true">+IF(OFFSET('Hygiene Data'!$F$14,0,10*ROW('Hygiene Data'!F119))="","",OFFSET('Hygiene Data'!$F$14,0,10*ROW('Hygiene Data'!F119)))</f>
        <v/>
      </c>
      <c r="EA125" s="33" t="str">
        <f ca="true">+IF(OFFSET('Hygiene Data'!$G$12,0,10*ROW('Hygiene Data'!G119))="","",OFFSET('Hygiene Data'!$G$12,0,10*ROW('Hygiene Data'!G119)))</f>
        <v/>
      </c>
      <c r="EB125" s="33" t="str">
        <f ca="true">+IF(OFFSET('Hygiene Data'!$G$13,0,10*ROW('Hygiene Data'!G119))="","",OFFSET('Hygiene Data'!$G$13,0,10*ROW('Hygiene Data'!G119)))</f>
        <v/>
      </c>
      <c r="EC125" s="33" t="str">
        <f ca="true">+IF(OFFSET('Hygiene Data'!$G$14,0,10*ROW('Hygiene Data'!G119))="","",OFFSET('Hygiene Data'!$G$14,0,10*ROW('Hygiene Data'!G119)))</f>
        <v/>
      </c>
      <c r="ED125" s="33" t="str">
        <f ca="true">+IF(OFFSET('Hygiene Data'!$H$12,0,10*ROW('Hygiene Data'!H119))="","",OFFSET('Hygiene Data'!$H$12,0,10*ROW('Hygiene Data'!H119)))</f>
        <v/>
      </c>
      <c r="EE125" s="33" t="str">
        <f ca="true">+IF(OFFSET('Hygiene Data'!$H$13,0,10*ROW('Hygiene Data'!H119))="","",OFFSET('Hygiene Data'!$H$13,0,10*ROW('Hygiene Data'!H119)))</f>
        <v/>
      </c>
      <c r="EF125" s="33" t="str">
        <f ca="true">+IF(OFFSET('Hygiene Data'!$H$14,0,10*ROW('Hygiene Data'!H119))="","",OFFSET('Hygiene Data'!$H$14,0,10*ROW('Hygiene Data'!H119)))</f>
        <v/>
      </c>
    </row>
    <row r="126" x14ac:dyDescent="0.2">
      <c r="A126" s="56" t="str">
        <f ca="true">+IF(OFFSET('Water Data'!$B$1,0,10*ROW('Water Data'!B123))="","",OFFSET('Water Data'!$B$1,0,10*ROW('Water Data'!B123)))</f>
        <v/>
      </c>
      <c r="B126" s="56" t="str">
        <f ca="true">+IF(OFFSET('Water Data'!$A$3,0,10*ROW('Water Data'!A123))="","",OFFSET('Water Data'!$A$3,0,10*ROW('Water Data'!A123)))</f>
        <v/>
      </c>
      <c r="C126" s="56" t="str">
        <f ca="true">+IF(OFFSET('Water Data'!$C$3,0,10*ROW('Water Data'!C123))="","",OFFSET('Water Data'!$C$3,0,10*ROW('Water Data'!C123)))</f>
        <v/>
      </c>
      <c r="D126" s="244"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4"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4"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4"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4"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4"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4"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4"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4"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4"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4"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4"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4"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4"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4"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4"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4"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4"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5"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5"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5"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5"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5"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5"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5"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5"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5"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5"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5"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5"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5"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5"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5"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5"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5"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5"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5"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5"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5"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5"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5"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5"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5"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5"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5"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5"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5"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5"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6"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6"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6"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6"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6"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6"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6"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6"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6"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6"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6"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6"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6"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6"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6"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6"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6"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6"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3" t="str">
        <f ca="true">+IF(OFFSET('Water Data'!$C$28,0,10*ROW('Water Data'!C120))="","",OFFSET('Water Data'!$C$28,0,10*ROW('Water Data'!C120)))</f>
        <v/>
      </c>
      <c r="BT126" s="33" t="str">
        <f ca="true">+IF(OFFSET('Water Data'!$C$29,0,10*ROW('Water Data'!C120))="","",OFFSET('Water Data'!$C$29,0,10*ROW('Water Data'!C120)))</f>
        <v/>
      </c>
      <c r="BU126" s="33" t="str">
        <f ca="true">+IF(OFFSET('Water Data'!$C$30,0,10*ROW('Water Data'!C120))="","",OFFSET('Water Data'!$C$30,0,10*ROW('Water Data'!C120)))</f>
        <v/>
      </c>
      <c r="BV126" s="33" t="str">
        <f ca="true">+IF(OFFSET('Water Data'!$D$28,0,10*ROW('Water Data'!D120))="","",OFFSET('Water Data'!$D$28,0,10*ROW('Water Data'!D120)))</f>
        <v/>
      </c>
      <c r="BW126" s="33" t="str">
        <f ca="true">+IF(OFFSET('Water Data'!$D$29,0,10*ROW('Water Data'!D120))="","",OFFSET('Water Data'!$D$29,0,10*ROW('Water Data'!D120)))</f>
        <v/>
      </c>
      <c r="BX126" s="33" t="str">
        <f ca="true">+IF(OFFSET('Water Data'!$D$30,0,10*ROW('Water Data'!D120))="","",OFFSET('Water Data'!$D$30,0,10*ROW('Water Data'!D120)))</f>
        <v/>
      </c>
      <c r="BY126" s="33" t="str">
        <f ca="true">+IF(OFFSET('Water Data'!$E$28,0,10*ROW('Water Data'!E120))="","",OFFSET('Water Data'!$E$28,0,10*ROW('Water Data'!E120)))</f>
        <v/>
      </c>
      <c r="BZ126" s="33" t="str">
        <f ca="true">+IF(OFFSET('Water Data'!$E$29,0,10*ROW('Water Data'!E120))="","",OFFSET('Water Data'!$E$29,0,10*ROW('Water Data'!E120)))</f>
        <v/>
      </c>
      <c r="CA126" s="33" t="str">
        <f ca="true">+IF(OFFSET('Water Data'!$E$30,0,10*ROW('Water Data'!E120))="","",OFFSET('Water Data'!$E$30,0,10*ROW('Water Data'!E120)))</f>
        <v/>
      </c>
      <c r="CB126" s="33" t="str">
        <f ca="true">+IF(OFFSET('Water Data'!$F$28,0,10*ROW('Water Data'!F120))="","",OFFSET('Water Data'!$F$28,0,10*ROW('Water Data'!F120)))</f>
        <v/>
      </c>
      <c r="CC126" s="33" t="str">
        <f ca="true">+IF(OFFSET('Water Data'!$F$29,0,10*ROW('Water Data'!F120))="","",OFFSET('Water Data'!$F$29,0,10*ROW('Water Data'!F120)))</f>
        <v/>
      </c>
      <c r="CD126" s="33" t="str">
        <f ca="true">+IF(OFFSET('Water Data'!$F$30,0,10*ROW('Water Data'!F120))="","",OFFSET('Water Data'!$F$30,0,10*ROW('Water Data'!F120)))</f>
        <v/>
      </c>
      <c r="CE126" s="33" t="str">
        <f ca="true">+IF(OFFSET('Water Data'!$G$28,0,10*ROW('Water Data'!G120))="","",OFFSET('Water Data'!$G$28,0,10*ROW('Water Data'!G120)))</f>
        <v/>
      </c>
      <c r="CF126" s="33" t="str">
        <f ca="true">+IF(OFFSET('Water Data'!$G$29,0,10*ROW('Water Data'!G120))="","",OFFSET('Water Data'!$G$29,0,10*ROW('Water Data'!G120)))</f>
        <v/>
      </c>
      <c r="CG126" s="33" t="str">
        <f ca="true">+IF(OFFSET('Water Data'!$G$30,0,10*ROW('Water Data'!G120))="","",OFFSET('Water Data'!$G$30,0,10*ROW('Water Data'!G120)))</f>
        <v/>
      </c>
      <c r="CH126" s="33" t="str">
        <f ca="true">+IF(OFFSET('Water Data'!$H$28,0,10*ROW('Water Data'!H120))="","",OFFSET('Water Data'!$H$28,0,10*ROW('Water Data'!H120)))</f>
        <v/>
      </c>
      <c r="CI126" s="33" t="str">
        <f ca="true">+IF(OFFSET('Water Data'!$H$29,0,10*ROW('Water Data'!H120))="","",OFFSET('Water Data'!$H$29,0,10*ROW('Water Data'!H120)))</f>
        <v/>
      </c>
      <c r="CJ126" s="33" t="str">
        <f ca="true">+IF(OFFSET('Water Data'!$H$30,0,10*ROW('Water Data'!H120))="","",OFFSET('Water Data'!$H$30,0,10*ROW('Water Data'!H120)))</f>
        <v/>
      </c>
      <c r="CK126" s="33" t="str">
        <f ca="true">+IF(OFFSET('Sanitation Data'!$C$29,0,10*ROW('Sanitation Data'!C120))="","",OFFSET('Sanitation Data'!$C$29,0,10*ROW('Sanitation Data'!C120)))</f>
        <v/>
      </c>
      <c r="CL126" s="33" t="str">
        <f ca="true">+IF(OFFSET('Sanitation Data'!$C$30,0,10*ROW('Sanitation Data'!C120))="","",OFFSET('Sanitation Data'!$C$30,0,10*ROW('Sanitation Data'!C120)))</f>
        <v/>
      </c>
      <c r="CM126" s="33" t="str">
        <f ca="true">+IF(OFFSET('Sanitation Data'!$C$31,0,10*ROW('Sanitation Data'!C120))="","",OFFSET('Sanitation Data'!$C$31,0,10*ROW('Sanitation Data'!C120)))</f>
        <v/>
      </c>
      <c r="CN126" s="33" t="str">
        <f ca="true">+IF(OFFSET('Sanitation Data'!$C$32,0,10*ROW('Sanitation Data'!C120))="","",OFFSET('Sanitation Data'!$C$32,0,10*ROW('Sanitation Data'!C120)))</f>
        <v/>
      </c>
      <c r="CO126" s="33" t="str">
        <f ca="true">+IF(OFFSET('Sanitation Data'!$C$33,0,10*ROW('Sanitation Data'!C120))="","",OFFSET('Sanitation Data'!$C$33,0,10*ROW('Sanitation Data'!C120)))</f>
        <v/>
      </c>
      <c r="CP126" s="33" t="str">
        <f ca="true">+IF(OFFSET('Sanitation Data'!$D$29,0,10*ROW('Sanitation Data'!D120))="","",OFFSET('Sanitation Data'!$D$29,0,10*ROW('Sanitation Data'!D120)))</f>
        <v/>
      </c>
      <c r="CQ126" s="33" t="str">
        <f ca="true">+IF(OFFSET('Sanitation Data'!$D$30,0,10*ROW('Sanitation Data'!D120))="","",OFFSET('Sanitation Data'!$D$30,0,10*ROW('Sanitation Data'!D120)))</f>
        <v/>
      </c>
      <c r="CR126" s="33" t="str">
        <f ca="true">+IF(OFFSET('Sanitation Data'!$D$31,0,10*ROW('Sanitation Data'!D120))="","",OFFSET('Sanitation Data'!$D$31,0,10*ROW('Sanitation Data'!D120)))</f>
        <v/>
      </c>
      <c r="CS126" s="33" t="str">
        <f ca="true">+IF(OFFSET('Sanitation Data'!$D$32,0,10*ROW('Sanitation Data'!D120))="","",OFFSET('Sanitation Data'!$D$32,0,10*ROW('Sanitation Data'!D120)))</f>
        <v/>
      </c>
      <c r="CT126" s="33" t="str">
        <f ca="true">+IF(OFFSET('Sanitation Data'!$D$33,0,10*ROW('Sanitation Data'!D120))="","",OFFSET('Sanitation Data'!$D$33,0,10*ROW('Sanitation Data'!D120)))</f>
        <v/>
      </c>
      <c r="CU126" s="33" t="str">
        <f ca="true">+IF(OFFSET('Sanitation Data'!$E$29,0,10*ROW('Sanitation Data'!E120))="","",OFFSET('Sanitation Data'!$E$29,0,10*ROW('Sanitation Data'!E120)))</f>
        <v/>
      </c>
      <c r="CV126" s="33" t="str">
        <f ca="true">+IF(OFFSET('Sanitation Data'!$E$30,0,10*ROW('Sanitation Data'!E120))="","",OFFSET('Sanitation Data'!$E$30,0,10*ROW('Sanitation Data'!E120)))</f>
        <v/>
      </c>
      <c r="CW126" s="33" t="str">
        <f ca="true">+IF(OFFSET('Sanitation Data'!$E$31,0,10*ROW('Sanitation Data'!E120))="","",OFFSET('Sanitation Data'!$E$31,0,10*ROW('Sanitation Data'!E120)))</f>
        <v/>
      </c>
      <c r="CX126" s="33" t="str">
        <f ca="true">+IF(OFFSET('Sanitation Data'!$E$32,0,10*ROW('Sanitation Data'!E120))="","",OFFSET('Sanitation Data'!$E$32,0,10*ROW('Sanitation Data'!E120)))</f>
        <v/>
      </c>
      <c r="CY126" s="33" t="str">
        <f ca="true">+IF(OFFSET('Sanitation Data'!$E$33,0,10*ROW('Sanitation Data'!E120))="","",OFFSET('Sanitation Data'!$E$33,0,10*ROW('Sanitation Data'!E120)))</f>
        <v/>
      </c>
      <c r="CZ126" s="33" t="str">
        <f ca="true">+IF(OFFSET('Sanitation Data'!$F$29,0,10*ROW('Sanitation Data'!F120))="","",OFFSET('Sanitation Data'!$F$29,0,10*ROW('Sanitation Data'!F120)))</f>
        <v/>
      </c>
      <c r="DA126" s="33" t="str">
        <f ca="true">+IF(OFFSET('Sanitation Data'!$F$30,0,10*ROW('Sanitation Data'!F120))="","",OFFSET('Sanitation Data'!$F$30,0,10*ROW('Sanitation Data'!F120)))</f>
        <v/>
      </c>
      <c r="DB126" s="33" t="str">
        <f ca="true">+IF(OFFSET('Sanitation Data'!$F$31,0,10*ROW('Sanitation Data'!F120))="","",OFFSET('Sanitation Data'!$F$31,0,10*ROW('Sanitation Data'!F120)))</f>
        <v/>
      </c>
      <c r="DC126" s="33" t="str">
        <f ca="true">+IF(OFFSET('Sanitation Data'!$F$32,0,10*ROW('Sanitation Data'!F120))="","",OFFSET('Sanitation Data'!$F$32,0,10*ROW('Sanitation Data'!F120)))</f>
        <v/>
      </c>
      <c r="DD126" s="33" t="str">
        <f ca="true">+IF(OFFSET('Sanitation Data'!$F$33,0,10*ROW('Sanitation Data'!F120))="","",OFFSET('Sanitation Data'!$F$33,0,10*ROW('Sanitation Data'!F120)))</f>
        <v/>
      </c>
      <c r="DE126" s="33" t="str">
        <f ca="true">+IF(OFFSET('Sanitation Data'!$G$29,0,10*ROW('Sanitation Data'!G120))="","",OFFSET('Sanitation Data'!$G$29,0,10*ROW('Sanitation Data'!G120)))</f>
        <v/>
      </c>
      <c r="DF126" s="33" t="str">
        <f ca="true">+IF(OFFSET('Sanitation Data'!$G$30,0,10*ROW('Sanitation Data'!G120))="","",OFFSET('Sanitation Data'!$G$30,0,10*ROW('Sanitation Data'!G120)))</f>
        <v/>
      </c>
      <c r="DG126" s="33" t="str">
        <f ca="true">+IF(OFFSET('Sanitation Data'!$G$31,0,10*ROW('Sanitation Data'!G120))="","",OFFSET('Sanitation Data'!$G$31,0,10*ROW('Sanitation Data'!G120)))</f>
        <v/>
      </c>
      <c r="DH126" s="33" t="str">
        <f ca="true">+IF(OFFSET('Sanitation Data'!$G$32,0,10*ROW('Sanitation Data'!G120))="","",OFFSET('Sanitation Data'!$G$32,0,10*ROW('Sanitation Data'!G120)))</f>
        <v/>
      </c>
      <c r="DI126" s="33" t="str">
        <f ca="true">+IF(OFFSET('Sanitation Data'!$G$33,0,10*ROW('Sanitation Data'!G120))="","",OFFSET('Sanitation Data'!$G$33,0,10*ROW('Sanitation Data'!G120)))</f>
        <v/>
      </c>
      <c r="DJ126" s="33" t="str">
        <f ca="true">+IF(OFFSET('Sanitation Data'!$H$29,0,10*ROW('Sanitation Data'!H120))="","",OFFSET('Sanitation Data'!$H$29,0,10*ROW('Sanitation Data'!H120)))</f>
        <v/>
      </c>
      <c r="DK126" s="33" t="str">
        <f ca="true">+IF(OFFSET('Sanitation Data'!$H$30,0,10*ROW('Sanitation Data'!H120))="","",OFFSET('Sanitation Data'!$H$30,0,10*ROW('Sanitation Data'!H120)))</f>
        <v/>
      </c>
      <c r="DL126" s="33" t="str">
        <f ca="true">+IF(OFFSET('Sanitation Data'!$H$31,0,10*ROW('Sanitation Data'!H120))="","",OFFSET('Sanitation Data'!$H$31,0,10*ROW('Sanitation Data'!H120)))</f>
        <v/>
      </c>
      <c r="DM126" s="33" t="str">
        <f ca="true">+IF(OFFSET('Sanitation Data'!$H$32,0,10*ROW('Sanitation Data'!H120))="","",OFFSET('Sanitation Data'!$H$32,0,10*ROW('Sanitation Data'!H120)))</f>
        <v/>
      </c>
      <c r="DN126" s="33" t="str">
        <f ca="true">+IF(OFFSET('Sanitation Data'!$H$33,0,10*ROW('Sanitation Data'!H120))="","",OFFSET('Sanitation Data'!$H$33,0,10*ROW('Sanitation Data'!H120)))</f>
        <v/>
      </c>
      <c r="DO126" s="33" t="str">
        <f ca="true">+IF(OFFSET('Hygiene Data'!$C$12,0,10*ROW('Hygiene Data'!C120))="","",OFFSET('Hygiene Data'!$C$12,0,10*ROW('Hygiene Data'!C120)))</f>
        <v/>
      </c>
      <c r="DP126" s="33" t="str">
        <f ca="true">+IF(OFFSET('Hygiene Data'!$C$13,0,10*ROW('Hygiene Data'!C120))="","",OFFSET('Hygiene Data'!$C$13,0,10*ROW('Hygiene Data'!C120)))</f>
        <v/>
      </c>
      <c r="DQ126" s="33" t="str">
        <f ca="true">+IF(OFFSET('Hygiene Data'!$C$14,0,10*ROW('Hygiene Data'!C120))="","",OFFSET('Hygiene Data'!$C$14,0,10*ROW('Hygiene Data'!C120)))</f>
        <v/>
      </c>
      <c r="DR126" s="33" t="str">
        <f ca="true">+IF(OFFSET('Hygiene Data'!$D$12,0,10*ROW('Hygiene Data'!D120))="","",OFFSET('Hygiene Data'!$D$12,0,10*ROW('Hygiene Data'!D120)))</f>
        <v/>
      </c>
      <c r="DS126" s="33" t="str">
        <f ca="true">+IF(OFFSET('Hygiene Data'!$D$13,0,10*ROW('Hygiene Data'!D120))="","",OFFSET('Hygiene Data'!$D$13,0,10*ROW('Hygiene Data'!D120)))</f>
        <v/>
      </c>
      <c r="DT126" s="33" t="str">
        <f ca="true">+IF(OFFSET('Hygiene Data'!$D$14,0,10*ROW('Hygiene Data'!D120))="","",OFFSET('Hygiene Data'!$D$14,0,10*ROW('Hygiene Data'!D120)))</f>
        <v/>
      </c>
      <c r="DU126" s="33" t="str">
        <f ca="true">+IF(OFFSET('Hygiene Data'!$E$12,0,10*ROW('Hygiene Data'!E120))="","",OFFSET('Hygiene Data'!$E$12,0,10*ROW('Hygiene Data'!E120)))</f>
        <v/>
      </c>
      <c r="DV126" s="33" t="str">
        <f ca="true">+IF(OFFSET('Hygiene Data'!$E$13,0,10*ROW('Hygiene Data'!E120))="","",OFFSET('Hygiene Data'!$E$13,0,10*ROW('Hygiene Data'!E120)))</f>
        <v/>
      </c>
      <c r="DW126" s="33" t="str">
        <f ca="true">+IF(OFFSET('Hygiene Data'!$E$14,0,10*ROW('Hygiene Data'!E120))="","",OFFSET('Hygiene Data'!$E$14,0,10*ROW('Hygiene Data'!E120)))</f>
        <v/>
      </c>
      <c r="DX126" s="33" t="str">
        <f ca="true">+IF(OFFSET('Hygiene Data'!$F$12,0,10*ROW('Hygiene Data'!F120))="","",OFFSET('Hygiene Data'!$F$12,0,10*ROW('Hygiene Data'!F120)))</f>
        <v/>
      </c>
      <c r="DY126" s="33" t="str">
        <f ca="true">+IF(OFFSET('Hygiene Data'!$F$13,0,10*ROW('Hygiene Data'!F120))="","",OFFSET('Hygiene Data'!$F$13,0,10*ROW('Hygiene Data'!F120)))</f>
        <v/>
      </c>
      <c r="DZ126" s="33" t="str">
        <f ca="true">+IF(OFFSET('Hygiene Data'!$F$14,0,10*ROW('Hygiene Data'!F120))="","",OFFSET('Hygiene Data'!$F$14,0,10*ROW('Hygiene Data'!F120)))</f>
        <v/>
      </c>
      <c r="EA126" s="33" t="str">
        <f ca="true">+IF(OFFSET('Hygiene Data'!$G$12,0,10*ROW('Hygiene Data'!G120))="","",OFFSET('Hygiene Data'!$G$12,0,10*ROW('Hygiene Data'!G120)))</f>
        <v/>
      </c>
      <c r="EB126" s="33" t="str">
        <f ca="true">+IF(OFFSET('Hygiene Data'!$G$13,0,10*ROW('Hygiene Data'!G120))="","",OFFSET('Hygiene Data'!$G$13,0,10*ROW('Hygiene Data'!G120)))</f>
        <v/>
      </c>
      <c r="EC126" s="33" t="str">
        <f ca="true">+IF(OFFSET('Hygiene Data'!$G$14,0,10*ROW('Hygiene Data'!G120))="","",OFFSET('Hygiene Data'!$G$14,0,10*ROW('Hygiene Data'!G120)))</f>
        <v/>
      </c>
      <c r="ED126" s="33" t="str">
        <f ca="true">+IF(OFFSET('Hygiene Data'!$H$12,0,10*ROW('Hygiene Data'!H120))="","",OFFSET('Hygiene Data'!$H$12,0,10*ROW('Hygiene Data'!H120)))</f>
        <v/>
      </c>
      <c r="EE126" s="33" t="str">
        <f ca="true">+IF(OFFSET('Hygiene Data'!$H$13,0,10*ROW('Hygiene Data'!H120))="","",OFFSET('Hygiene Data'!$H$13,0,10*ROW('Hygiene Data'!H120)))</f>
        <v/>
      </c>
      <c r="EF126" s="33" t="str">
        <f ca="true">+IF(OFFSET('Hygiene Data'!$H$14,0,10*ROW('Hygiene Data'!H120))="","",OFFSET('Hygiene Data'!$H$14,0,10*ROW('Hygiene Data'!H120)))</f>
        <v/>
      </c>
    </row>
    <row r="127" x14ac:dyDescent="0.2">
      <c r="A127" s="56" t="str">
        <f ca="true">+IF(OFFSET('Water Data'!$B$1,0,10*ROW('Water Data'!B124))="","",OFFSET('Water Data'!$B$1,0,10*ROW('Water Data'!B124)))</f>
        <v/>
      </c>
      <c r="B127" s="56" t="str">
        <f ca="true">+IF(OFFSET('Water Data'!$A$3,0,10*ROW('Water Data'!A124))="","",OFFSET('Water Data'!$A$3,0,10*ROW('Water Data'!A124)))</f>
        <v/>
      </c>
      <c r="C127" s="56" t="str">
        <f ca="true">+IF(OFFSET('Water Data'!$C$3,0,10*ROW('Water Data'!C124))="","",OFFSET('Water Data'!$C$3,0,10*ROW('Water Data'!C124)))</f>
        <v/>
      </c>
      <c r="D127" s="244"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4"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4"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4"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4"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4"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4"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4"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4"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4"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4"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4"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4"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4"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4"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4"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4"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4"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5"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5"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5"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5"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5"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5"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5"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5"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5"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5"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5"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5"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5"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5"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5"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5"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5"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5"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5"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5"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5"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5"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5"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5"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5"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5"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5"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5"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5"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5"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6"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6"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6"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6"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6"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6"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6"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6"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6"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6"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6"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6"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6"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6"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6"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6"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6"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6"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3" t="str">
        <f ca="true">+IF(OFFSET('Water Data'!$C$28,0,10*ROW('Water Data'!C121))="","",OFFSET('Water Data'!$C$28,0,10*ROW('Water Data'!C121)))</f>
        <v/>
      </c>
      <c r="BT127" s="33" t="str">
        <f ca="true">+IF(OFFSET('Water Data'!$C$29,0,10*ROW('Water Data'!C121))="","",OFFSET('Water Data'!$C$29,0,10*ROW('Water Data'!C121)))</f>
        <v/>
      </c>
      <c r="BU127" s="33" t="str">
        <f ca="true">+IF(OFFSET('Water Data'!$C$30,0,10*ROW('Water Data'!C121))="","",OFFSET('Water Data'!$C$30,0,10*ROW('Water Data'!C121)))</f>
        <v/>
      </c>
      <c r="BV127" s="33" t="str">
        <f ca="true">+IF(OFFSET('Water Data'!$D$28,0,10*ROW('Water Data'!D121))="","",OFFSET('Water Data'!$D$28,0,10*ROW('Water Data'!D121)))</f>
        <v/>
      </c>
      <c r="BW127" s="33" t="str">
        <f ca="true">+IF(OFFSET('Water Data'!$D$29,0,10*ROW('Water Data'!D121))="","",OFFSET('Water Data'!$D$29,0,10*ROW('Water Data'!D121)))</f>
        <v/>
      </c>
      <c r="BX127" s="33" t="str">
        <f ca="true">+IF(OFFSET('Water Data'!$D$30,0,10*ROW('Water Data'!D121))="","",OFFSET('Water Data'!$D$30,0,10*ROW('Water Data'!D121)))</f>
        <v/>
      </c>
      <c r="BY127" s="33" t="str">
        <f ca="true">+IF(OFFSET('Water Data'!$E$28,0,10*ROW('Water Data'!E121))="","",OFFSET('Water Data'!$E$28,0,10*ROW('Water Data'!E121)))</f>
        <v/>
      </c>
      <c r="BZ127" s="33" t="str">
        <f ca="true">+IF(OFFSET('Water Data'!$E$29,0,10*ROW('Water Data'!E121))="","",OFFSET('Water Data'!$E$29,0,10*ROW('Water Data'!E121)))</f>
        <v/>
      </c>
      <c r="CA127" s="33" t="str">
        <f ca="true">+IF(OFFSET('Water Data'!$E$30,0,10*ROW('Water Data'!E121))="","",OFFSET('Water Data'!$E$30,0,10*ROW('Water Data'!E121)))</f>
        <v/>
      </c>
      <c r="CB127" s="33" t="str">
        <f ca="true">+IF(OFFSET('Water Data'!$F$28,0,10*ROW('Water Data'!F121))="","",OFFSET('Water Data'!$F$28,0,10*ROW('Water Data'!F121)))</f>
        <v/>
      </c>
      <c r="CC127" s="33" t="str">
        <f ca="true">+IF(OFFSET('Water Data'!$F$29,0,10*ROW('Water Data'!F121))="","",OFFSET('Water Data'!$F$29,0,10*ROW('Water Data'!F121)))</f>
        <v/>
      </c>
      <c r="CD127" s="33" t="str">
        <f ca="true">+IF(OFFSET('Water Data'!$F$30,0,10*ROW('Water Data'!F121))="","",OFFSET('Water Data'!$F$30,0,10*ROW('Water Data'!F121)))</f>
        <v/>
      </c>
      <c r="CE127" s="33" t="str">
        <f ca="true">+IF(OFFSET('Water Data'!$G$28,0,10*ROW('Water Data'!G121))="","",OFFSET('Water Data'!$G$28,0,10*ROW('Water Data'!G121)))</f>
        <v/>
      </c>
      <c r="CF127" s="33" t="str">
        <f ca="true">+IF(OFFSET('Water Data'!$G$29,0,10*ROW('Water Data'!G121))="","",OFFSET('Water Data'!$G$29,0,10*ROW('Water Data'!G121)))</f>
        <v/>
      </c>
      <c r="CG127" s="33" t="str">
        <f ca="true">+IF(OFFSET('Water Data'!$G$30,0,10*ROW('Water Data'!G121))="","",OFFSET('Water Data'!$G$30,0,10*ROW('Water Data'!G121)))</f>
        <v/>
      </c>
      <c r="CH127" s="33" t="str">
        <f ca="true">+IF(OFFSET('Water Data'!$H$28,0,10*ROW('Water Data'!H121))="","",OFFSET('Water Data'!$H$28,0,10*ROW('Water Data'!H121)))</f>
        <v/>
      </c>
      <c r="CI127" s="33" t="str">
        <f ca="true">+IF(OFFSET('Water Data'!$H$29,0,10*ROW('Water Data'!H121))="","",OFFSET('Water Data'!$H$29,0,10*ROW('Water Data'!H121)))</f>
        <v/>
      </c>
      <c r="CJ127" s="33" t="str">
        <f ca="true">+IF(OFFSET('Water Data'!$H$30,0,10*ROW('Water Data'!H121))="","",OFFSET('Water Data'!$H$30,0,10*ROW('Water Data'!H121)))</f>
        <v/>
      </c>
      <c r="CK127" s="33" t="str">
        <f ca="true">+IF(OFFSET('Sanitation Data'!$C$29,0,10*ROW('Sanitation Data'!C121))="","",OFFSET('Sanitation Data'!$C$29,0,10*ROW('Sanitation Data'!C121)))</f>
        <v/>
      </c>
      <c r="CL127" s="33" t="str">
        <f ca="true">+IF(OFFSET('Sanitation Data'!$C$30,0,10*ROW('Sanitation Data'!C121))="","",OFFSET('Sanitation Data'!$C$30,0,10*ROW('Sanitation Data'!C121)))</f>
        <v/>
      </c>
      <c r="CM127" s="33" t="str">
        <f ca="true">+IF(OFFSET('Sanitation Data'!$C$31,0,10*ROW('Sanitation Data'!C121))="","",OFFSET('Sanitation Data'!$C$31,0,10*ROW('Sanitation Data'!C121)))</f>
        <v/>
      </c>
      <c r="CN127" s="33" t="str">
        <f ca="true">+IF(OFFSET('Sanitation Data'!$C$32,0,10*ROW('Sanitation Data'!C121))="","",OFFSET('Sanitation Data'!$C$32,0,10*ROW('Sanitation Data'!C121)))</f>
        <v/>
      </c>
      <c r="CO127" s="33" t="str">
        <f ca="true">+IF(OFFSET('Sanitation Data'!$C$33,0,10*ROW('Sanitation Data'!C121))="","",OFFSET('Sanitation Data'!$C$33,0,10*ROW('Sanitation Data'!C121)))</f>
        <v/>
      </c>
      <c r="CP127" s="33" t="str">
        <f ca="true">+IF(OFFSET('Sanitation Data'!$D$29,0,10*ROW('Sanitation Data'!D121))="","",OFFSET('Sanitation Data'!$D$29,0,10*ROW('Sanitation Data'!D121)))</f>
        <v/>
      </c>
      <c r="CQ127" s="33" t="str">
        <f ca="true">+IF(OFFSET('Sanitation Data'!$D$30,0,10*ROW('Sanitation Data'!D121))="","",OFFSET('Sanitation Data'!$D$30,0,10*ROW('Sanitation Data'!D121)))</f>
        <v/>
      </c>
      <c r="CR127" s="33" t="str">
        <f ca="true">+IF(OFFSET('Sanitation Data'!$D$31,0,10*ROW('Sanitation Data'!D121))="","",OFFSET('Sanitation Data'!$D$31,0,10*ROW('Sanitation Data'!D121)))</f>
        <v/>
      </c>
      <c r="CS127" s="33" t="str">
        <f ca="true">+IF(OFFSET('Sanitation Data'!$D$32,0,10*ROW('Sanitation Data'!D121))="","",OFFSET('Sanitation Data'!$D$32,0,10*ROW('Sanitation Data'!D121)))</f>
        <v/>
      </c>
      <c r="CT127" s="33" t="str">
        <f ca="true">+IF(OFFSET('Sanitation Data'!$D$33,0,10*ROW('Sanitation Data'!D121))="","",OFFSET('Sanitation Data'!$D$33,0,10*ROW('Sanitation Data'!D121)))</f>
        <v/>
      </c>
      <c r="CU127" s="33" t="str">
        <f ca="true">+IF(OFFSET('Sanitation Data'!$E$29,0,10*ROW('Sanitation Data'!E121))="","",OFFSET('Sanitation Data'!$E$29,0,10*ROW('Sanitation Data'!E121)))</f>
        <v/>
      </c>
      <c r="CV127" s="33" t="str">
        <f ca="true">+IF(OFFSET('Sanitation Data'!$E$30,0,10*ROW('Sanitation Data'!E121))="","",OFFSET('Sanitation Data'!$E$30,0,10*ROW('Sanitation Data'!E121)))</f>
        <v/>
      </c>
      <c r="CW127" s="33" t="str">
        <f ca="true">+IF(OFFSET('Sanitation Data'!$E$31,0,10*ROW('Sanitation Data'!E121))="","",OFFSET('Sanitation Data'!$E$31,0,10*ROW('Sanitation Data'!E121)))</f>
        <v/>
      </c>
      <c r="CX127" s="33" t="str">
        <f ca="true">+IF(OFFSET('Sanitation Data'!$E$32,0,10*ROW('Sanitation Data'!E121))="","",OFFSET('Sanitation Data'!$E$32,0,10*ROW('Sanitation Data'!E121)))</f>
        <v/>
      </c>
      <c r="CY127" s="33" t="str">
        <f ca="true">+IF(OFFSET('Sanitation Data'!$E$33,0,10*ROW('Sanitation Data'!E121))="","",OFFSET('Sanitation Data'!$E$33,0,10*ROW('Sanitation Data'!E121)))</f>
        <v/>
      </c>
      <c r="CZ127" s="33" t="str">
        <f ca="true">+IF(OFFSET('Sanitation Data'!$F$29,0,10*ROW('Sanitation Data'!F121))="","",OFFSET('Sanitation Data'!$F$29,0,10*ROW('Sanitation Data'!F121)))</f>
        <v/>
      </c>
      <c r="DA127" s="33" t="str">
        <f ca="true">+IF(OFFSET('Sanitation Data'!$F$30,0,10*ROW('Sanitation Data'!F121))="","",OFFSET('Sanitation Data'!$F$30,0,10*ROW('Sanitation Data'!F121)))</f>
        <v/>
      </c>
      <c r="DB127" s="33" t="str">
        <f ca="true">+IF(OFFSET('Sanitation Data'!$F$31,0,10*ROW('Sanitation Data'!F121))="","",OFFSET('Sanitation Data'!$F$31,0,10*ROW('Sanitation Data'!F121)))</f>
        <v/>
      </c>
      <c r="DC127" s="33" t="str">
        <f ca="true">+IF(OFFSET('Sanitation Data'!$F$32,0,10*ROW('Sanitation Data'!F121))="","",OFFSET('Sanitation Data'!$F$32,0,10*ROW('Sanitation Data'!F121)))</f>
        <v/>
      </c>
      <c r="DD127" s="33" t="str">
        <f ca="true">+IF(OFFSET('Sanitation Data'!$F$33,0,10*ROW('Sanitation Data'!F121))="","",OFFSET('Sanitation Data'!$F$33,0,10*ROW('Sanitation Data'!F121)))</f>
        <v/>
      </c>
      <c r="DE127" s="33" t="str">
        <f ca="true">+IF(OFFSET('Sanitation Data'!$G$29,0,10*ROW('Sanitation Data'!G121))="","",OFFSET('Sanitation Data'!$G$29,0,10*ROW('Sanitation Data'!G121)))</f>
        <v/>
      </c>
      <c r="DF127" s="33" t="str">
        <f ca="true">+IF(OFFSET('Sanitation Data'!$G$30,0,10*ROW('Sanitation Data'!G121))="","",OFFSET('Sanitation Data'!$G$30,0,10*ROW('Sanitation Data'!G121)))</f>
        <v/>
      </c>
      <c r="DG127" s="33" t="str">
        <f ca="true">+IF(OFFSET('Sanitation Data'!$G$31,0,10*ROW('Sanitation Data'!G121))="","",OFFSET('Sanitation Data'!$G$31,0,10*ROW('Sanitation Data'!G121)))</f>
        <v/>
      </c>
      <c r="DH127" s="33" t="str">
        <f ca="true">+IF(OFFSET('Sanitation Data'!$G$32,0,10*ROW('Sanitation Data'!G121))="","",OFFSET('Sanitation Data'!$G$32,0,10*ROW('Sanitation Data'!G121)))</f>
        <v/>
      </c>
      <c r="DI127" s="33" t="str">
        <f ca="true">+IF(OFFSET('Sanitation Data'!$G$33,0,10*ROW('Sanitation Data'!G121))="","",OFFSET('Sanitation Data'!$G$33,0,10*ROW('Sanitation Data'!G121)))</f>
        <v/>
      </c>
      <c r="DJ127" s="33" t="str">
        <f ca="true">+IF(OFFSET('Sanitation Data'!$H$29,0,10*ROW('Sanitation Data'!H121))="","",OFFSET('Sanitation Data'!$H$29,0,10*ROW('Sanitation Data'!H121)))</f>
        <v/>
      </c>
      <c r="DK127" s="33" t="str">
        <f ca="true">+IF(OFFSET('Sanitation Data'!$H$30,0,10*ROW('Sanitation Data'!H121))="","",OFFSET('Sanitation Data'!$H$30,0,10*ROW('Sanitation Data'!H121)))</f>
        <v/>
      </c>
      <c r="DL127" s="33" t="str">
        <f ca="true">+IF(OFFSET('Sanitation Data'!$H$31,0,10*ROW('Sanitation Data'!H121))="","",OFFSET('Sanitation Data'!$H$31,0,10*ROW('Sanitation Data'!H121)))</f>
        <v/>
      </c>
      <c r="DM127" s="33" t="str">
        <f ca="true">+IF(OFFSET('Sanitation Data'!$H$32,0,10*ROW('Sanitation Data'!H121))="","",OFFSET('Sanitation Data'!$H$32,0,10*ROW('Sanitation Data'!H121)))</f>
        <v/>
      </c>
      <c r="DN127" s="33" t="str">
        <f ca="true">+IF(OFFSET('Sanitation Data'!$H$33,0,10*ROW('Sanitation Data'!H121))="","",OFFSET('Sanitation Data'!$H$33,0,10*ROW('Sanitation Data'!H121)))</f>
        <v/>
      </c>
      <c r="DO127" s="33" t="str">
        <f ca="true">+IF(OFFSET('Hygiene Data'!$C$12,0,10*ROW('Hygiene Data'!C121))="","",OFFSET('Hygiene Data'!$C$12,0,10*ROW('Hygiene Data'!C121)))</f>
        <v/>
      </c>
      <c r="DP127" s="33" t="str">
        <f ca="true">+IF(OFFSET('Hygiene Data'!$C$13,0,10*ROW('Hygiene Data'!C121))="","",OFFSET('Hygiene Data'!$C$13,0,10*ROW('Hygiene Data'!C121)))</f>
        <v/>
      </c>
      <c r="DQ127" s="33" t="str">
        <f ca="true">+IF(OFFSET('Hygiene Data'!$C$14,0,10*ROW('Hygiene Data'!C121))="","",OFFSET('Hygiene Data'!$C$14,0,10*ROW('Hygiene Data'!C121)))</f>
        <v/>
      </c>
      <c r="DR127" s="33" t="str">
        <f ca="true">+IF(OFFSET('Hygiene Data'!$D$12,0,10*ROW('Hygiene Data'!D121))="","",OFFSET('Hygiene Data'!$D$12,0,10*ROW('Hygiene Data'!D121)))</f>
        <v/>
      </c>
      <c r="DS127" s="33" t="str">
        <f ca="true">+IF(OFFSET('Hygiene Data'!$D$13,0,10*ROW('Hygiene Data'!D121))="","",OFFSET('Hygiene Data'!$D$13,0,10*ROW('Hygiene Data'!D121)))</f>
        <v/>
      </c>
      <c r="DT127" s="33" t="str">
        <f ca="true">+IF(OFFSET('Hygiene Data'!$D$14,0,10*ROW('Hygiene Data'!D121))="","",OFFSET('Hygiene Data'!$D$14,0,10*ROW('Hygiene Data'!D121)))</f>
        <v/>
      </c>
      <c r="DU127" s="33" t="str">
        <f ca="true">+IF(OFFSET('Hygiene Data'!$E$12,0,10*ROW('Hygiene Data'!E121))="","",OFFSET('Hygiene Data'!$E$12,0,10*ROW('Hygiene Data'!E121)))</f>
        <v/>
      </c>
      <c r="DV127" s="33" t="str">
        <f ca="true">+IF(OFFSET('Hygiene Data'!$E$13,0,10*ROW('Hygiene Data'!E121))="","",OFFSET('Hygiene Data'!$E$13,0,10*ROW('Hygiene Data'!E121)))</f>
        <v/>
      </c>
      <c r="DW127" s="33" t="str">
        <f ca="true">+IF(OFFSET('Hygiene Data'!$E$14,0,10*ROW('Hygiene Data'!E121))="","",OFFSET('Hygiene Data'!$E$14,0,10*ROW('Hygiene Data'!E121)))</f>
        <v/>
      </c>
      <c r="DX127" s="33" t="str">
        <f ca="true">+IF(OFFSET('Hygiene Data'!$F$12,0,10*ROW('Hygiene Data'!F121))="","",OFFSET('Hygiene Data'!$F$12,0,10*ROW('Hygiene Data'!F121)))</f>
        <v/>
      </c>
      <c r="DY127" s="33" t="str">
        <f ca="true">+IF(OFFSET('Hygiene Data'!$F$13,0,10*ROW('Hygiene Data'!F121))="","",OFFSET('Hygiene Data'!$F$13,0,10*ROW('Hygiene Data'!F121)))</f>
        <v/>
      </c>
      <c r="DZ127" s="33" t="str">
        <f ca="true">+IF(OFFSET('Hygiene Data'!$F$14,0,10*ROW('Hygiene Data'!F121))="","",OFFSET('Hygiene Data'!$F$14,0,10*ROW('Hygiene Data'!F121)))</f>
        <v/>
      </c>
      <c r="EA127" s="33" t="str">
        <f ca="true">+IF(OFFSET('Hygiene Data'!$G$12,0,10*ROW('Hygiene Data'!G121))="","",OFFSET('Hygiene Data'!$G$12,0,10*ROW('Hygiene Data'!G121)))</f>
        <v/>
      </c>
      <c r="EB127" s="33" t="str">
        <f ca="true">+IF(OFFSET('Hygiene Data'!$G$13,0,10*ROW('Hygiene Data'!G121))="","",OFFSET('Hygiene Data'!$G$13,0,10*ROW('Hygiene Data'!G121)))</f>
        <v/>
      </c>
      <c r="EC127" s="33" t="str">
        <f ca="true">+IF(OFFSET('Hygiene Data'!$G$14,0,10*ROW('Hygiene Data'!G121))="","",OFFSET('Hygiene Data'!$G$14,0,10*ROW('Hygiene Data'!G121)))</f>
        <v/>
      </c>
      <c r="ED127" s="33" t="str">
        <f ca="true">+IF(OFFSET('Hygiene Data'!$H$12,0,10*ROW('Hygiene Data'!H121))="","",OFFSET('Hygiene Data'!$H$12,0,10*ROW('Hygiene Data'!H121)))</f>
        <v/>
      </c>
      <c r="EE127" s="33" t="str">
        <f ca="true">+IF(OFFSET('Hygiene Data'!$H$13,0,10*ROW('Hygiene Data'!H121))="","",OFFSET('Hygiene Data'!$H$13,0,10*ROW('Hygiene Data'!H121)))</f>
        <v/>
      </c>
      <c r="EF127" s="33" t="str">
        <f ca="true">+IF(OFFSET('Hygiene Data'!$H$14,0,10*ROW('Hygiene Data'!H121))="","",OFFSET('Hygiene Data'!$H$14,0,10*ROW('Hygiene Data'!H121)))</f>
        <v/>
      </c>
    </row>
    <row r="128" x14ac:dyDescent="0.2">
      <c r="A128" s="56" t="str">
        <f ca="true">+IF(OFFSET('Water Data'!$B$1,0,10*ROW('Water Data'!B125))="","",OFFSET('Water Data'!$B$1,0,10*ROW('Water Data'!B125)))</f>
        <v/>
      </c>
      <c r="B128" s="56" t="str">
        <f ca="true">+IF(OFFSET('Water Data'!$A$3,0,10*ROW('Water Data'!A125))="","",OFFSET('Water Data'!$A$3,0,10*ROW('Water Data'!A125)))</f>
        <v/>
      </c>
      <c r="C128" s="56" t="str">
        <f ca="true">+IF(OFFSET('Water Data'!$C$3,0,10*ROW('Water Data'!C125))="","",OFFSET('Water Data'!$C$3,0,10*ROW('Water Data'!C125)))</f>
        <v/>
      </c>
      <c r="D128" s="244"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4"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4"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4"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4"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4"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4"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4"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4"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4"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4"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4"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4"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4"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4"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4"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4"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4"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5"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5"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5"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5"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5"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5"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5"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5"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5"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5"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5"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5"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5"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5"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5"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5"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5"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5"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5"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5"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5"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5"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5"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5"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5"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5"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5"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5"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5"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5"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6"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6"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6"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6"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6"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6"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6"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6"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6"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6"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6"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6"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6"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6"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6"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6"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6"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6"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3" t="str">
        <f ca="true">+IF(OFFSET('Water Data'!$C$28,0,10*ROW('Water Data'!C122))="","",OFFSET('Water Data'!$C$28,0,10*ROW('Water Data'!C122)))</f>
        <v/>
      </c>
      <c r="BT128" s="33" t="str">
        <f ca="true">+IF(OFFSET('Water Data'!$C$29,0,10*ROW('Water Data'!C122))="","",OFFSET('Water Data'!$C$29,0,10*ROW('Water Data'!C122)))</f>
        <v/>
      </c>
      <c r="BU128" s="33" t="str">
        <f ca="true">+IF(OFFSET('Water Data'!$C$30,0,10*ROW('Water Data'!C122))="","",OFFSET('Water Data'!$C$30,0,10*ROW('Water Data'!C122)))</f>
        <v/>
      </c>
      <c r="BV128" s="33" t="str">
        <f ca="true">+IF(OFFSET('Water Data'!$D$28,0,10*ROW('Water Data'!D122))="","",OFFSET('Water Data'!$D$28,0,10*ROW('Water Data'!D122)))</f>
        <v/>
      </c>
      <c r="BW128" s="33" t="str">
        <f ca="true">+IF(OFFSET('Water Data'!$D$29,0,10*ROW('Water Data'!D122))="","",OFFSET('Water Data'!$D$29,0,10*ROW('Water Data'!D122)))</f>
        <v/>
      </c>
      <c r="BX128" s="33" t="str">
        <f ca="true">+IF(OFFSET('Water Data'!$D$30,0,10*ROW('Water Data'!D122))="","",OFFSET('Water Data'!$D$30,0,10*ROW('Water Data'!D122)))</f>
        <v/>
      </c>
      <c r="BY128" s="33" t="str">
        <f ca="true">+IF(OFFSET('Water Data'!$E$28,0,10*ROW('Water Data'!E122))="","",OFFSET('Water Data'!$E$28,0,10*ROW('Water Data'!E122)))</f>
        <v/>
      </c>
      <c r="BZ128" s="33" t="str">
        <f ca="true">+IF(OFFSET('Water Data'!$E$29,0,10*ROW('Water Data'!E122))="","",OFFSET('Water Data'!$E$29,0,10*ROW('Water Data'!E122)))</f>
        <v/>
      </c>
      <c r="CA128" s="33" t="str">
        <f ca="true">+IF(OFFSET('Water Data'!$E$30,0,10*ROW('Water Data'!E122))="","",OFFSET('Water Data'!$E$30,0,10*ROW('Water Data'!E122)))</f>
        <v/>
      </c>
      <c r="CB128" s="33" t="str">
        <f ca="true">+IF(OFFSET('Water Data'!$F$28,0,10*ROW('Water Data'!F122))="","",OFFSET('Water Data'!$F$28,0,10*ROW('Water Data'!F122)))</f>
        <v/>
      </c>
      <c r="CC128" s="33" t="str">
        <f ca="true">+IF(OFFSET('Water Data'!$F$29,0,10*ROW('Water Data'!F122))="","",OFFSET('Water Data'!$F$29,0,10*ROW('Water Data'!F122)))</f>
        <v/>
      </c>
      <c r="CD128" s="33" t="str">
        <f ca="true">+IF(OFFSET('Water Data'!$F$30,0,10*ROW('Water Data'!F122))="","",OFFSET('Water Data'!$F$30,0,10*ROW('Water Data'!F122)))</f>
        <v/>
      </c>
      <c r="CE128" s="33" t="str">
        <f ca="true">+IF(OFFSET('Water Data'!$G$28,0,10*ROW('Water Data'!G122))="","",OFFSET('Water Data'!$G$28,0,10*ROW('Water Data'!G122)))</f>
        <v/>
      </c>
      <c r="CF128" s="33" t="str">
        <f ca="true">+IF(OFFSET('Water Data'!$G$29,0,10*ROW('Water Data'!G122))="","",OFFSET('Water Data'!$G$29,0,10*ROW('Water Data'!G122)))</f>
        <v/>
      </c>
      <c r="CG128" s="33" t="str">
        <f ca="true">+IF(OFFSET('Water Data'!$G$30,0,10*ROW('Water Data'!G122))="","",OFFSET('Water Data'!$G$30,0,10*ROW('Water Data'!G122)))</f>
        <v/>
      </c>
      <c r="CH128" s="33" t="str">
        <f ca="true">+IF(OFFSET('Water Data'!$H$28,0,10*ROW('Water Data'!H122))="","",OFFSET('Water Data'!$H$28,0,10*ROW('Water Data'!H122)))</f>
        <v/>
      </c>
      <c r="CI128" s="33" t="str">
        <f ca="true">+IF(OFFSET('Water Data'!$H$29,0,10*ROW('Water Data'!H122))="","",OFFSET('Water Data'!$H$29,0,10*ROW('Water Data'!H122)))</f>
        <v/>
      </c>
      <c r="CJ128" s="33" t="str">
        <f ca="true">+IF(OFFSET('Water Data'!$H$30,0,10*ROW('Water Data'!H122))="","",OFFSET('Water Data'!$H$30,0,10*ROW('Water Data'!H122)))</f>
        <v/>
      </c>
      <c r="CK128" s="33" t="str">
        <f ca="true">+IF(OFFSET('Sanitation Data'!$C$29,0,10*ROW('Sanitation Data'!C122))="","",OFFSET('Sanitation Data'!$C$29,0,10*ROW('Sanitation Data'!C122)))</f>
        <v/>
      </c>
      <c r="CL128" s="33" t="str">
        <f ca="true">+IF(OFFSET('Sanitation Data'!$C$30,0,10*ROW('Sanitation Data'!C122))="","",OFFSET('Sanitation Data'!$C$30,0,10*ROW('Sanitation Data'!C122)))</f>
        <v/>
      </c>
      <c r="CM128" s="33" t="str">
        <f ca="true">+IF(OFFSET('Sanitation Data'!$C$31,0,10*ROW('Sanitation Data'!C122))="","",OFFSET('Sanitation Data'!$C$31,0,10*ROW('Sanitation Data'!C122)))</f>
        <v/>
      </c>
      <c r="CN128" s="33" t="str">
        <f ca="true">+IF(OFFSET('Sanitation Data'!$C$32,0,10*ROW('Sanitation Data'!C122))="","",OFFSET('Sanitation Data'!$C$32,0,10*ROW('Sanitation Data'!C122)))</f>
        <v/>
      </c>
      <c r="CO128" s="33" t="str">
        <f ca="true">+IF(OFFSET('Sanitation Data'!$C$33,0,10*ROW('Sanitation Data'!C122))="","",OFFSET('Sanitation Data'!$C$33,0,10*ROW('Sanitation Data'!C122)))</f>
        <v/>
      </c>
      <c r="CP128" s="33" t="str">
        <f ca="true">+IF(OFFSET('Sanitation Data'!$D$29,0,10*ROW('Sanitation Data'!D122))="","",OFFSET('Sanitation Data'!$D$29,0,10*ROW('Sanitation Data'!D122)))</f>
        <v/>
      </c>
      <c r="CQ128" s="33" t="str">
        <f ca="true">+IF(OFFSET('Sanitation Data'!$D$30,0,10*ROW('Sanitation Data'!D122))="","",OFFSET('Sanitation Data'!$D$30,0,10*ROW('Sanitation Data'!D122)))</f>
        <v/>
      </c>
      <c r="CR128" s="33" t="str">
        <f ca="true">+IF(OFFSET('Sanitation Data'!$D$31,0,10*ROW('Sanitation Data'!D122))="","",OFFSET('Sanitation Data'!$D$31,0,10*ROW('Sanitation Data'!D122)))</f>
        <v/>
      </c>
      <c r="CS128" s="33" t="str">
        <f ca="true">+IF(OFFSET('Sanitation Data'!$D$32,0,10*ROW('Sanitation Data'!D122))="","",OFFSET('Sanitation Data'!$D$32,0,10*ROW('Sanitation Data'!D122)))</f>
        <v/>
      </c>
      <c r="CT128" s="33" t="str">
        <f ca="true">+IF(OFFSET('Sanitation Data'!$D$33,0,10*ROW('Sanitation Data'!D122))="","",OFFSET('Sanitation Data'!$D$33,0,10*ROW('Sanitation Data'!D122)))</f>
        <v/>
      </c>
      <c r="CU128" s="33" t="str">
        <f ca="true">+IF(OFFSET('Sanitation Data'!$E$29,0,10*ROW('Sanitation Data'!E122))="","",OFFSET('Sanitation Data'!$E$29,0,10*ROW('Sanitation Data'!E122)))</f>
        <v/>
      </c>
      <c r="CV128" s="33" t="str">
        <f ca="true">+IF(OFFSET('Sanitation Data'!$E$30,0,10*ROW('Sanitation Data'!E122))="","",OFFSET('Sanitation Data'!$E$30,0,10*ROW('Sanitation Data'!E122)))</f>
        <v/>
      </c>
      <c r="CW128" s="33" t="str">
        <f ca="true">+IF(OFFSET('Sanitation Data'!$E$31,0,10*ROW('Sanitation Data'!E122))="","",OFFSET('Sanitation Data'!$E$31,0,10*ROW('Sanitation Data'!E122)))</f>
        <v/>
      </c>
      <c r="CX128" s="33" t="str">
        <f ca="true">+IF(OFFSET('Sanitation Data'!$E$32,0,10*ROW('Sanitation Data'!E122))="","",OFFSET('Sanitation Data'!$E$32,0,10*ROW('Sanitation Data'!E122)))</f>
        <v/>
      </c>
      <c r="CY128" s="33" t="str">
        <f ca="true">+IF(OFFSET('Sanitation Data'!$E$33,0,10*ROW('Sanitation Data'!E122))="","",OFFSET('Sanitation Data'!$E$33,0,10*ROW('Sanitation Data'!E122)))</f>
        <v/>
      </c>
      <c r="CZ128" s="33" t="str">
        <f ca="true">+IF(OFFSET('Sanitation Data'!$F$29,0,10*ROW('Sanitation Data'!F122))="","",OFFSET('Sanitation Data'!$F$29,0,10*ROW('Sanitation Data'!F122)))</f>
        <v/>
      </c>
      <c r="DA128" s="33" t="str">
        <f ca="true">+IF(OFFSET('Sanitation Data'!$F$30,0,10*ROW('Sanitation Data'!F122))="","",OFFSET('Sanitation Data'!$F$30,0,10*ROW('Sanitation Data'!F122)))</f>
        <v/>
      </c>
      <c r="DB128" s="33" t="str">
        <f ca="true">+IF(OFFSET('Sanitation Data'!$F$31,0,10*ROW('Sanitation Data'!F122))="","",OFFSET('Sanitation Data'!$F$31,0,10*ROW('Sanitation Data'!F122)))</f>
        <v/>
      </c>
      <c r="DC128" s="33" t="str">
        <f ca="true">+IF(OFFSET('Sanitation Data'!$F$32,0,10*ROW('Sanitation Data'!F122))="","",OFFSET('Sanitation Data'!$F$32,0,10*ROW('Sanitation Data'!F122)))</f>
        <v/>
      </c>
      <c r="DD128" s="33" t="str">
        <f ca="true">+IF(OFFSET('Sanitation Data'!$F$33,0,10*ROW('Sanitation Data'!F122))="","",OFFSET('Sanitation Data'!$F$33,0,10*ROW('Sanitation Data'!F122)))</f>
        <v/>
      </c>
      <c r="DE128" s="33" t="str">
        <f ca="true">+IF(OFFSET('Sanitation Data'!$G$29,0,10*ROW('Sanitation Data'!G122))="","",OFFSET('Sanitation Data'!$G$29,0,10*ROW('Sanitation Data'!G122)))</f>
        <v/>
      </c>
      <c r="DF128" s="33" t="str">
        <f ca="true">+IF(OFFSET('Sanitation Data'!$G$30,0,10*ROW('Sanitation Data'!G122))="","",OFFSET('Sanitation Data'!$G$30,0,10*ROW('Sanitation Data'!G122)))</f>
        <v/>
      </c>
      <c r="DG128" s="33" t="str">
        <f ca="true">+IF(OFFSET('Sanitation Data'!$G$31,0,10*ROW('Sanitation Data'!G122))="","",OFFSET('Sanitation Data'!$G$31,0,10*ROW('Sanitation Data'!G122)))</f>
        <v/>
      </c>
      <c r="DH128" s="33" t="str">
        <f ca="true">+IF(OFFSET('Sanitation Data'!$G$32,0,10*ROW('Sanitation Data'!G122))="","",OFFSET('Sanitation Data'!$G$32,0,10*ROW('Sanitation Data'!G122)))</f>
        <v/>
      </c>
      <c r="DI128" s="33" t="str">
        <f ca="true">+IF(OFFSET('Sanitation Data'!$G$33,0,10*ROW('Sanitation Data'!G122))="","",OFFSET('Sanitation Data'!$G$33,0,10*ROW('Sanitation Data'!G122)))</f>
        <v/>
      </c>
      <c r="DJ128" s="33" t="str">
        <f ca="true">+IF(OFFSET('Sanitation Data'!$H$29,0,10*ROW('Sanitation Data'!H122))="","",OFFSET('Sanitation Data'!$H$29,0,10*ROW('Sanitation Data'!H122)))</f>
        <v/>
      </c>
      <c r="DK128" s="33" t="str">
        <f ca="true">+IF(OFFSET('Sanitation Data'!$H$30,0,10*ROW('Sanitation Data'!H122))="","",OFFSET('Sanitation Data'!$H$30,0,10*ROW('Sanitation Data'!H122)))</f>
        <v/>
      </c>
      <c r="DL128" s="33" t="str">
        <f ca="true">+IF(OFFSET('Sanitation Data'!$H$31,0,10*ROW('Sanitation Data'!H122))="","",OFFSET('Sanitation Data'!$H$31,0,10*ROW('Sanitation Data'!H122)))</f>
        <v/>
      </c>
      <c r="DM128" s="33" t="str">
        <f ca="true">+IF(OFFSET('Sanitation Data'!$H$32,0,10*ROW('Sanitation Data'!H122))="","",OFFSET('Sanitation Data'!$H$32,0,10*ROW('Sanitation Data'!H122)))</f>
        <v/>
      </c>
      <c r="DN128" s="33" t="str">
        <f ca="true">+IF(OFFSET('Sanitation Data'!$H$33,0,10*ROW('Sanitation Data'!H122))="","",OFFSET('Sanitation Data'!$H$33,0,10*ROW('Sanitation Data'!H122)))</f>
        <v/>
      </c>
      <c r="DO128" s="33" t="str">
        <f ca="true">+IF(OFFSET('Hygiene Data'!$C$12,0,10*ROW('Hygiene Data'!C122))="","",OFFSET('Hygiene Data'!$C$12,0,10*ROW('Hygiene Data'!C122)))</f>
        <v/>
      </c>
      <c r="DP128" s="33" t="str">
        <f ca="true">+IF(OFFSET('Hygiene Data'!$C$13,0,10*ROW('Hygiene Data'!C122))="","",OFFSET('Hygiene Data'!$C$13,0,10*ROW('Hygiene Data'!C122)))</f>
        <v/>
      </c>
      <c r="DQ128" s="33" t="str">
        <f ca="true">+IF(OFFSET('Hygiene Data'!$C$14,0,10*ROW('Hygiene Data'!C122))="","",OFFSET('Hygiene Data'!$C$14,0,10*ROW('Hygiene Data'!C122)))</f>
        <v/>
      </c>
      <c r="DR128" s="33" t="str">
        <f ca="true">+IF(OFFSET('Hygiene Data'!$D$12,0,10*ROW('Hygiene Data'!D122))="","",OFFSET('Hygiene Data'!$D$12,0,10*ROW('Hygiene Data'!D122)))</f>
        <v/>
      </c>
      <c r="DS128" s="33" t="str">
        <f ca="true">+IF(OFFSET('Hygiene Data'!$D$13,0,10*ROW('Hygiene Data'!D122))="","",OFFSET('Hygiene Data'!$D$13,0,10*ROW('Hygiene Data'!D122)))</f>
        <v/>
      </c>
      <c r="DT128" s="33" t="str">
        <f ca="true">+IF(OFFSET('Hygiene Data'!$D$14,0,10*ROW('Hygiene Data'!D122))="","",OFFSET('Hygiene Data'!$D$14,0,10*ROW('Hygiene Data'!D122)))</f>
        <v/>
      </c>
      <c r="DU128" s="33" t="str">
        <f ca="true">+IF(OFFSET('Hygiene Data'!$E$12,0,10*ROW('Hygiene Data'!E122))="","",OFFSET('Hygiene Data'!$E$12,0,10*ROW('Hygiene Data'!E122)))</f>
        <v/>
      </c>
      <c r="DV128" s="33" t="str">
        <f ca="true">+IF(OFFSET('Hygiene Data'!$E$13,0,10*ROW('Hygiene Data'!E122))="","",OFFSET('Hygiene Data'!$E$13,0,10*ROW('Hygiene Data'!E122)))</f>
        <v/>
      </c>
      <c r="DW128" s="33" t="str">
        <f ca="true">+IF(OFFSET('Hygiene Data'!$E$14,0,10*ROW('Hygiene Data'!E122))="","",OFFSET('Hygiene Data'!$E$14,0,10*ROW('Hygiene Data'!E122)))</f>
        <v/>
      </c>
      <c r="DX128" s="33" t="str">
        <f ca="true">+IF(OFFSET('Hygiene Data'!$F$12,0,10*ROW('Hygiene Data'!F122))="","",OFFSET('Hygiene Data'!$F$12,0,10*ROW('Hygiene Data'!F122)))</f>
        <v/>
      </c>
      <c r="DY128" s="33" t="str">
        <f ca="true">+IF(OFFSET('Hygiene Data'!$F$13,0,10*ROW('Hygiene Data'!F122))="","",OFFSET('Hygiene Data'!$F$13,0,10*ROW('Hygiene Data'!F122)))</f>
        <v/>
      </c>
      <c r="DZ128" s="33" t="str">
        <f ca="true">+IF(OFFSET('Hygiene Data'!$F$14,0,10*ROW('Hygiene Data'!F122))="","",OFFSET('Hygiene Data'!$F$14,0,10*ROW('Hygiene Data'!F122)))</f>
        <v/>
      </c>
      <c r="EA128" s="33" t="str">
        <f ca="true">+IF(OFFSET('Hygiene Data'!$G$12,0,10*ROW('Hygiene Data'!G122))="","",OFFSET('Hygiene Data'!$G$12,0,10*ROW('Hygiene Data'!G122)))</f>
        <v/>
      </c>
      <c r="EB128" s="33" t="str">
        <f ca="true">+IF(OFFSET('Hygiene Data'!$G$13,0,10*ROW('Hygiene Data'!G122))="","",OFFSET('Hygiene Data'!$G$13,0,10*ROW('Hygiene Data'!G122)))</f>
        <v/>
      </c>
      <c r="EC128" s="33" t="str">
        <f ca="true">+IF(OFFSET('Hygiene Data'!$G$14,0,10*ROW('Hygiene Data'!G122))="","",OFFSET('Hygiene Data'!$G$14,0,10*ROW('Hygiene Data'!G122)))</f>
        <v/>
      </c>
      <c r="ED128" s="33" t="str">
        <f ca="true">+IF(OFFSET('Hygiene Data'!$H$12,0,10*ROW('Hygiene Data'!H122))="","",OFFSET('Hygiene Data'!$H$12,0,10*ROW('Hygiene Data'!H122)))</f>
        <v/>
      </c>
      <c r="EE128" s="33" t="str">
        <f ca="true">+IF(OFFSET('Hygiene Data'!$H$13,0,10*ROW('Hygiene Data'!H122))="","",OFFSET('Hygiene Data'!$H$13,0,10*ROW('Hygiene Data'!H122)))</f>
        <v/>
      </c>
      <c r="EF128" s="33" t="str">
        <f ca="true">+IF(OFFSET('Hygiene Data'!$H$14,0,10*ROW('Hygiene Data'!H122))="","",OFFSET('Hygiene Data'!$H$14,0,10*ROW('Hygiene Data'!H122)))</f>
        <v/>
      </c>
    </row>
    <row r="129" x14ac:dyDescent="0.2">
      <c r="A129" s="56" t="str">
        <f ca="true">+IF(OFFSET('Water Data'!$B$1,0,10*ROW('Water Data'!B126))="","",OFFSET('Water Data'!$B$1,0,10*ROW('Water Data'!B126)))</f>
        <v/>
      </c>
      <c r="B129" s="56" t="str">
        <f ca="true">+IF(OFFSET('Water Data'!$A$3,0,10*ROW('Water Data'!A126))="","",OFFSET('Water Data'!$A$3,0,10*ROW('Water Data'!A126)))</f>
        <v/>
      </c>
      <c r="C129" s="56" t="str">
        <f ca="true">+IF(OFFSET('Water Data'!$C$3,0,10*ROW('Water Data'!C126))="","",OFFSET('Water Data'!$C$3,0,10*ROW('Water Data'!C126)))</f>
        <v/>
      </c>
      <c r="D129" s="244"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4"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4"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4"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4"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4"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4"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4"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4"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4"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4"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4"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4"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4"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4"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4"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4"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4"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5"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5"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5"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5"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5"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5"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5"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5"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5"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5"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5"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5"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5"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5"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5"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5"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5"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5"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5"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5"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5"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5"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5"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5"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5"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5"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5"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5"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5"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5"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6"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6"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6"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6"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6"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6"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6"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6"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6"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6"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6"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6"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6"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6"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6"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6"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6"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6"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3" t="str">
        <f ca="true">+IF(OFFSET('Water Data'!$C$28,0,10*ROW('Water Data'!C123))="","",OFFSET('Water Data'!$C$28,0,10*ROW('Water Data'!C123)))</f>
        <v/>
      </c>
      <c r="BT129" s="33" t="str">
        <f ca="true">+IF(OFFSET('Water Data'!$C$29,0,10*ROW('Water Data'!C123))="","",OFFSET('Water Data'!$C$29,0,10*ROW('Water Data'!C123)))</f>
        <v/>
      </c>
      <c r="BU129" s="33" t="str">
        <f ca="true">+IF(OFFSET('Water Data'!$C$30,0,10*ROW('Water Data'!C123))="","",OFFSET('Water Data'!$C$30,0,10*ROW('Water Data'!C123)))</f>
        <v/>
      </c>
      <c r="BV129" s="33" t="str">
        <f ca="true">+IF(OFFSET('Water Data'!$D$28,0,10*ROW('Water Data'!D123))="","",OFFSET('Water Data'!$D$28,0,10*ROW('Water Data'!D123)))</f>
        <v/>
      </c>
      <c r="BW129" s="33" t="str">
        <f ca="true">+IF(OFFSET('Water Data'!$D$29,0,10*ROW('Water Data'!D123))="","",OFFSET('Water Data'!$D$29,0,10*ROW('Water Data'!D123)))</f>
        <v/>
      </c>
      <c r="BX129" s="33" t="str">
        <f ca="true">+IF(OFFSET('Water Data'!$D$30,0,10*ROW('Water Data'!D123))="","",OFFSET('Water Data'!$D$30,0,10*ROW('Water Data'!D123)))</f>
        <v/>
      </c>
      <c r="BY129" s="33" t="str">
        <f ca="true">+IF(OFFSET('Water Data'!$E$28,0,10*ROW('Water Data'!E123))="","",OFFSET('Water Data'!$E$28,0,10*ROW('Water Data'!E123)))</f>
        <v/>
      </c>
      <c r="BZ129" s="33" t="str">
        <f ca="true">+IF(OFFSET('Water Data'!$E$29,0,10*ROW('Water Data'!E123))="","",OFFSET('Water Data'!$E$29,0,10*ROW('Water Data'!E123)))</f>
        <v/>
      </c>
      <c r="CA129" s="33" t="str">
        <f ca="true">+IF(OFFSET('Water Data'!$E$30,0,10*ROW('Water Data'!E123))="","",OFFSET('Water Data'!$E$30,0,10*ROW('Water Data'!E123)))</f>
        <v/>
      </c>
      <c r="CB129" s="33" t="str">
        <f ca="true">+IF(OFFSET('Water Data'!$F$28,0,10*ROW('Water Data'!F123))="","",OFFSET('Water Data'!$F$28,0,10*ROW('Water Data'!F123)))</f>
        <v/>
      </c>
      <c r="CC129" s="33" t="str">
        <f ca="true">+IF(OFFSET('Water Data'!$F$29,0,10*ROW('Water Data'!F123))="","",OFFSET('Water Data'!$F$29,0,10*ROW('Water Data'!F123)))</f>
        <v/>
      </c>
      <c r="CD129" s="33" t="str">
        <f ca="true">+IF(OFFSET('Water Data'!$F$30,0,10*ROW('Water Data'!F123))="","",OFFSET('Water Data'!$F$30,0,10*ROW('Water Data'!F123)))</f>
        <v/>
      </c>
      <c r="CE129" s="33" t="str">
        <f ca="true">+IF(OFFSET('Water Data'!$G$28,0,10*ROW('Water Data'!G123))="","",OFFSET('Water Data'!$G$28,0,10*ROW('Water Data'!G123)))</f>
        <v/>
      </c>
      <c r="CF129" s="33" t="str">
        <f ca="true">+IF(OFFSET('Water Data'!$G$29,0,10*ROW('Water Data'!G123))="","",OFFSET('Water Data'!$G$29,0,10*ROW('Water Data'!G123)))</f>
        <v/>
      </c>
      <c r="CG129" s="33" t="str">
        <f ca="true">+IF(OFFSET('Water Data'!$G$30,0,10*ROW('Water Data'!G123))="","",OFFSET('Water Data'!$G$30,0,10*ROW('Water Data'!G123)))</f>
        <v/>
      </c>
      <c r="CH129" s="33" t="str">
        <f ca="true">+IF(OFFSET('Water Data'!$H$28,0,10*ROW('Water Data'!H123))="","",OFFSET('Water Data'!$H$28,0,10*ROW('Water Data'!H123)))</f>
        <v/>
      </c>
      <c r="CI129" s="33" t="str">
        <f ca="true">+IF(OFFSET('Water Data'!$H$29,0,10*ROW('Water Data'!H123))="","",OFFSET('Water Data'!$H$29,0,10*ROW('Water Data'!H123)))</f>
        <v/>
      </c>
      <c r="CJ129" s="33" t="str">
        <f ca="true">+IF(OFFSET('Water Data'!$H$30,0,10*ROW('Water Data'!H123))="","",OFFSET('Water Data'!$H$30,0,10*ROW('Water Data'!H123)))</f>
        <v/>
      </c>
      <c r="CK129" s="33" t="str">
        <f ca="true">+IF(OFFSET('Sanitation Data'!$C$29,0,10*ROW('Sanitation Data'!C123))="","",OFFSET('Sanitation Data'!$C$29,0,10*ROW('Sanitation Data'!C123)))</f>
        <v/>
      </c>
      <c r="CL129" s="33" t="str">
        <f ca="true">+IF(OFFSET('Sanitation Data'!$C$30,0,10*ROW('Sanitation Data'!C123))="","",OFFSET('Sanitation Data'!$C$30,0,10*ROW('Sanitation Data'!C123)))</f>
        <v/>
      </c>
      <c r="CM129" s="33" t="str">
        <f ca="true">+IF(OFFSET('Sanitation Data'!$C$31,0,10*ROW('Sanitation Data'!C123))="","",OFFSET('Sanitation Data'!$C$31,0,10*ROW('Sanitation Data'!C123)))</f>
        <v/>
      </c>
      <c r="CN129" s="33" t="str">
        <f ca="true">+IF(OFFSET('Sanitation Data'!$C$32,0,10*ROW('Sanitation Data'!C123))="","",OFFSET('Sanitation Data'!$C$32,0,10*ROW('Sanitation Data'!C123)))</f>
        <v/>
      </c>
      <c r="CO129" s="33" t="str">
        <f ca="true">+IF(OFFSET('Sanitation Data'!$C$33,0,10*ROW('Sanitation Data'!C123))="","",OFFSET('Sanitation Data'!$C$33,0,10*ROW('Sanitation Data'!C123)))</f>
        <v/>
      </c>
      <c r="CP129" s="33" t="str">
        <f ca="true">+IF(OFFSET('Sanitation Data'!$D$29,0,10*ROW('Sanitation Data'!D123))="","",OFFSET('Sanitation Data'!$D$29,0,10*ROW('Sanitation Data'!D123)))</f>
        <v/>
      </c>
      <c r="CQ129" s="33" t="str">
        <f ca="true">+IF(OFFSET('Sanitation Data'!$D$30,0,10*ROW('Sanitation Data'!D123))="","",OFFSET('Sanitation Data'!$D$30,0,10*ROW('Sanitation Data'!D123)))</f>
        <v/>
      </c>
      <c r="CR129" s="33" t="str">
        <f ca="true">+IF(OFFSET('Sanitation Data'!$D$31,0,10*ROW('Sanitation Data'!D123))="","",OFFSET('Sanitation Data'!$D$31,0,10*ROW('Sanitation Data'!D123)))</f>
        <v/>
      </c>
      <c r="CS129" s="33" t="str">
        <f ca="true">+IF(OFFSET('Sanitation Data'!$D$32,0,10*ROW('Sanitation Data'!D123))="","",OFFSET('Sanitation Data'!$D$32,0,10*ROW('Sanitation Data'!D123)))</f>
        <v/>
      </c>
      <c r="CT129" s="33" t="str">
        <f ca="true">+IF(OFFSET('Sanitation Data'!$D$33,0,10*ROW('Sanitation Data'!D123))="","",OFFSET('Sanitation Data'!$D$33,0,10*ROW('Sanitation Data'!D123)))</f>
        <v/>
      </c>
      <c r="CU129" s="33" t="str">
        <f ca="true">+IF(OFFSET('Sanitation Data'!$E$29,0,10*ROW('Sanitation Data'!E123))="","",OFFSET('Sanitation Data'!$E$29,0,10*ROW('Sanitation Data'!E123)))</f>
        <v/>
      </c>
      <c r="CV129" s="33" t="str">
        <f ca="true">+IF(OFFSET('Sanitation Data'!$E$30,0,10*ROW('Sanitation Data'!E123))="","",OFFSET('Sanitation Data'!$E$30,0,10*ROW('Sanitation Data'!E123)))</f>
        <v/>
      </c>
      <c r="CW129" s="33" t="str">
        <f ca="true">+IF(OFFSET('Sanitation Data'!$E$31,0,10*ROW('Sanitation Data'!E123))="","",OFFSET('Sanitation Data'!$E$31,0,10*ROW('Sanitation Data'!E123)))</f>
        <v/>
      </c>
      <c r="CX129" s="33" t="str">
        <f ca="true">+IF(OFFSET('Sanitation Data'!$E$32,0,10*ROW('Sanitation Data'!E123))="","",OFFSET('Sanitation Data'!$E$32,0,10*ROW('Sanitation Data'!E123)))</f>
        <v/>
      </c>
      <c r="CY129" s="33" t="str">
        <f ca="true">+IF(OFFSET('Sanitation Data'!$E$33,0,10*ROW('Sanitation Data'!E123))="","",OFFSET('Sanitation Data'!$E$33,0,10*ROW('Sanitation Data'!E123)))</f>
        <v/>
      </c>
      <c r="CZ129" s="33" t="str">
        <f ca="true">+IF(OFFSET('Sanitation Data'!$F$29,0,10*ROW('Sanitation Data'!F123))="","",OFFSET('Sanitation Data'!$F$29,0,10*ROW('Sanitation Data'!F123)))</f>
        <v/>
      </c>
      <c r="DA129" s="33" t="str">
        <f ca="true">+IF(OFFSET('Sanitation Data'!$F$30,0,10*ROW('Sanitation Data'!F123))="","",OFFSET('Sanitation Data'!$F$30,0,10*ROW('Sanitation Data'!F123)))</f>
        <v/>
      </c>
      <c r="DB129" s="33" t="str">
        <f ca="true">+IF(OFFSET('Sanitation Data'!$F$31,0,10*ROW('Sanitation Data'!F123))="","",OFFSET('Sanitation Data'!$F$31,0,10*ROW('Sanitation Data'!F123)))</f>
        <v/>
      </c>
      <c r="DC129" s="33" t="str">
        <f ca="true">+IF(OFFSET('Sanitation Data'!$F$32,0,10*ROW('Sanitation Data'!F123))="","",OFFSET('Sanitation Data'!$F$32,0,10*ROW('Sanitation Data'!F123)))</f>
        <v/>
      </c>
      <c r="DD129" s="33" t="str">
        <f ca="true">+IF(OFFSET('Sanitation Data'!$F$33,0,10*ROW('Sanitation Data'!F123))="","",OFFSET('Sanitation Data'!$F$33,0,10*ROW('Sanitation Data'!F123)))</f>
        <v/>
      </c>
      <c r="DE129" s="33" t="str">
        <f ca="true">+IF(OFFSET('Sanitation Data'!$G$29,0,10*ROW('Sanitation Data'!G123))="","",OFFSET('Sanitation Data'!$G$29,0,10*ROW('Sanitation Data'!G123)))</f>
        <v/>
      </c>
      <c r="DF129" s="33" t="str">
        <f ca="true">+IF(OFFSET('Sanitation Data'!$G$30,0,10*ROW('Sanitation Data'!G123))="","",OFFSET('Sanitation Data'!$G$30,0,10*ROW('Sanitation Data'!G123)))</f>
        <v/>
      </c>
      <c r="DG129" s="33" t="str">
        <f ca="true">+IF(OFFSET('Sanitation Data'!$G$31,0,10*ROW('Sanitation Data'!G123))="","",OFFSET('Sanitation Data'!$G$31,0,10*ROW('Sanitation Data'!G123)))</f>
        <v/>
      </c>
      <c r="DH129" s="33" t="str">
        <f ca="true">+IF(OFFSET('Sanitation Data'!$G$32,0,10*ROW('Sanitation Data'!G123))="","",OFFSET('Sanitation Data'!$G$32,0,10*ROW('Sanitation Data'!G123)))</f>
        <v/>
      </c>
      <c r="DI129" s="33" t="str">
        <f ca="true">+IF(OFFSET('Sanitation Data'!$G$33,0,10*ROW('Sanitation Data'!G123))="","",OFFSET('Sanitation Data'!$G$33,0,10*ROW('Sanitation Data'!G123)))</f>
        <v/>
      </c>
      <c r="DJ129" s="33" t="str">
        <f ca="true">+IF(OFFSET('Sanitation Data'!$H$29,0,10*ROW('Sanitation Data'!H123))="","",OFFSET('Sanitation Data'!$H$29,0,10*ROW('Sanitation Data'!H123)))</f>
        <v/>
      </c>
      <c r="DK129" s="33" t="str">
        <f ca="true">+IF(OFFSET('Sanitation Data'!$H$30,0,10*ROW('Sanitation Data'!H123))="","",OFFSET('Sanitation Data'!$H$30,0,10*ROW('Sanitation Data'!H123)))</f>
        <v/>
      </c>
      <c r="DL129" s="33" t="str">
        <f ca="true">+IF(OFFSET('Sanitation Data'!$H$31,0,10*ROW('Sanitation Data'!H123))="","",OFFSET('Sanitation Data'!$H$31,0,10*ROW('Sanitation Data'!H123)))</f>
        <v/>
      </c>
      <c r="DM129" s="33" t="str">
        <f ca="true">+IF(OFFSET('Sanitation Data'!$H$32,0,10*ROW('Sanitation Data'!H123))="","",OFFSET('Sanitation Data'!$H$32,0,10*ROW('Sanitation Data'!H123)))</f>
        <v/>
      </c>
      <c r="DN129" s="33" t="str">
        <f ca="true">+IF(OFFSET('Sanitation Data'!$H$33,0,10*ROW('Sanitation Data'!H123))="","",OFFSET('Sanitation Data'!$H$33,0,10*ROW('Sanitation Data'!H123)))</f>
        <v/>
      </c>
      <c r="DO129" s="33" t="str">
        <f ca="true">+IF(OFFSET('Hygiene Data'!$C$12,0,10*ROW('Hygiene Data'!C123))="","",OFFSET('Hygiene Data'!$C$12,0,10*ROW('Hygiene Data'!C123)))</f>
        <v/>
      </c>
      <c r="DP129" s="33" t="str">
        <f ca="true">+IF(OFFSET('Hygiene Data'!$C$13,0,10*ROW('Hygiene Data'!C123))="","",OFFSET('Hygiene Data'!$C$13,0,10*ROW('Hygiene Data'!C123)))</f>
        <v/>
      </c>
      <c r="DQ129" s="33" t="str">
        <f ca="true">+IF(OFFSET('Hygiene Data'!$C$14,0,10*ROW('Hygiene Data'!C123))="","",OFFSET('Hygiene Data'!$C$14,0,10*ROW('Hygiene Data'!C123)))</f>
        <v/>
      </c>
      <c r="DR129" s="33" t="str">
        <f ca="true">+IF(OFFSET('Hygiene Data'!$D$12,0,10*ROW('Hygiene Data'!D123))="","",OFFSET('Hygiene Data'!$D$12,0,10*ROW('Hygiene Data'!D123)))</f>
        <v/>
      </c>
      <c r="DS129" s="33" t="str">
        <f ca="true">+IF(OFFSET('Hygiene Data'!$D$13,0,10*ROW('Hygiene Data'!D123))="","",OFFSET('Hygiene Data'!$D$13,0,10*ROW('Hygiene Data'!D123)))</f>
        <v/>
      </c>
      <c r="DT129" s="33" t="str">
        <f ca="true">+IF(OFFSET('Hygiene Data'!$D$14,0,10*ROW('Hygiene Data'!D123))="","",OFFSET('Hygiene Data'!$D$14,0,10*ROW('Hygiene Data'!D123)))</f>
        <v/>
      </c>
      <c r="DU129" s="33" t="str">
        <f ca="true">+IF(OFFSET('Hygiene Data'!$E$12,0,10*ROW('Hygiene Data'!E123))="","",OFFSET('Hygiene Data'!$E$12,0,10*ROW('Hygiene Data'!E123)))</f>
        <v/>
      </c>
      <c r="DV129" s="33" t="str">
        <f ca="true">+IF(OFFSET('Hygiene Data'!$E$13,0,10*ROW('Hygiene Data'!E123))="","",OFFSET('Hygiene Data'!$E$13,0,10*ROW('Hygiene Data'!E123)))</f>
        <v/>
      </c>
      <c r="DW129" s="33" t="str">
        <f ca="true">+IF(OFFSET('Hygiene Data'!$E$14,0,10*ROW('Hygiene Data'!E123))="","",OFFSET('Hygiene Data'!$E$14,0,10*ROW('Hygiene Data'!E123)))</f>
        <v/>
      </c>
      <c r="DX129" s="33" t="str">
        <f ca="true">+IF(OFFSET('Hygiene Data'!$F$12,0,10*ROW('Hygiene Data'!F123))="","",OFFSET('Hygiene Data'!$F$12,0,10*ROW('Hygiene Data'!F123)))</f>
        <v/>
      </c>
      <c r="DY129" s="33" t="str">
        <f ca="true">+IF(OFFSET('Hygiene Data'!$F$13,0,10*ROW('Hygiene Data'!F123))="","",OFFSET('Hygiene Data'!$F$13,0,10*ROW('Hygiene Data'!F123)))</f>
        <v/>
      </c>
      <c r="DZ129" s="33" t="str">
        <f ca="true">+IF(OFFSET('Hygiene Data'!$F$14,0,10*ROW('Hygiene Data'!F123))="","",OFFSET('Hygiene Data'!$F$14,0,10*ROW('Hygiene Data'!F123)))</f>
        <v/>
      </c>
      <c r="EA129" s="33" t="str">
        <f ca="true">+IF(OFFSET('Hygiene Data'!$G$12,0,10*ROW('Hygiene Data'!G123))="","",OFFSET('Hygiene Data'!$G$12,0,10*ROW('Hygiene Data'!G123)))</f>
        <v/>
      </c>
      <c r="EB129" s="33" t="str">
        <f ca="true">+IF(OFFSET('Hygiene Data'!$G$13,0,10*ROW('Hygiene Data'!G123))="","",OFFSET('Hygiene Data'!$G$13,0,10*ROW('Hygiene Data'!G123)))</f>
        <v/>
      </c>
      <c r="EC129" s="33" t="str">
        <f ca="true">+IF(OFFSET('Hygiene Data'!$G$14,0,10*ROW('Hygiene Data'!G123))="","",OFFSET('Hygiene Data'!$G$14,0,10*ROW('Hygiene Data'!G123)))</f>
        <v/>
      </c>
      <c r="ED129" s="33" t="str">
        <f ca="true">+IF(OFFSET('Hygiene Data'!$H$12,0,10*ROW('Hygiene Data'!H123))="","",OFFSET('Hygiene Data'!$H$12,0,10*ROW('Hygiene Data'!H123)))</f>
        <v/>
      </c>
      <c r="EE129" s="33" t="str">
        <f ca="true">+IF(OFFSET('Hygiene Data'!$H$13,0,10*ROW('Hygiene Data'!H123))="","",OFFSET('Hygiene Data'!$H$13,0,10*ROW('Hygiene Data'!H123)))</f>
        <v/>
      </c>
      <c r="EF129" s="33" t="str">
        <f ca="true">+IF(OFFSET('Hygiene Data'!$H$14,0,10*ROW('Hygiene Data'!H123))="","",OFFSET('Hygiene Data'!$H$14,0,10*ROW('Hygiene Data'!H123)))</f>
        <v/>
      </c>
    </row>
    <row r="130" x14ac:dyDescent="0.2">
      <c r="A130" s="56" t="str">
        <f ca="true">+IF(OFFSET('Water Data'!$B$1,0,10*ROW('Water Data'!B127))="","",OFFSET('Water Data'!$B$1,0,10*ROW('Water Data'!B127)))</f>
        <v/>
      </c>
      <c r="B130" s="56" t="str">
        <f ca="true">+IF(OFFSET('Water Data'!$A$3,0,10*ROW('Water Data'!A127))="","",OFFSET('Water Data'!$A$3,0,10*ROW('Water Data'!A127)))</f>
        <v/>
      </c>
      <c r="C130" s="56" t="str">
        <f ca="true">+IF(OFFSET('Water Data'!$C$3,0,10*ROW('Water Data'!C127))="","",OFFSET('Water Data'!$C$3,0,10*ROW('Water Data'!C127)))</f>
        <v/>
      </c>
      <c r="D130" s="244"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4"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4"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4"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4"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4"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4"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4"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4"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4"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4"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4"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4"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4"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4"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4"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4"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4"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5"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5"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5"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5"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5"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5"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5"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5"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5"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5"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5"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5"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5"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5"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5"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5"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5"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5"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5"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5"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5"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5"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5"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5"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5"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5"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5"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5"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5"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5"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6"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6"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6"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6"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6"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6"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6"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6"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6"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6"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6"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6"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6"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6"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6"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6"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6"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6"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3" t="str">
        <f ca="true">+IF(OFFSET('Water Data'!$C$28,0,10*ROW('Water Data'!C124))="","",OFFSET('Water Data'!$C$28,0,10*ROW('Water Data'!C124)))</f>
        <v/>
      </c>
      <c r="BT130" s="33" t="str">
        <f ca="true">+IF(OFFSET('Water Data'!$C$29,0,10*ROW('Water Data'!C124))="","",OFFSET('Water Data'!$C$29,0,10*ROW('Water Data'!C124)))</f>
        <v/>
      </c>
      <c r="BU130" s="33" t="str">
        <f ca="true">+IF(OFFSET('Water Data'!$C$30,0,10*ROW('Water Data'!C124))="","",OFFSET('Water Data'!$C$30,0,10*ROW('Water Data'!C124)))</f>
        <v/>
      </c>
      <c r="BV130" s="33" t="str">
        <f ca="true">+IF(OFFSET('Water Data'!$D$28,0,10*ROW('Water Data'!D124))="","",OFFSET('Water Data'!$D$28,0,10*ROW('Water Data'!D124)))</f>
        <v/>
      </c>
      <c r="BW130" s="33" t="str">
        <f ca="true">+IF(OFFSET('Water Data'!$D$29,0,10*ROW('Water Data'!D124))="","",OFFSET('Water Data'!$D$29,0,10*ROW('Water Data'!D124)))</f>
        <v/>
      </c>
      <c r="BX130" s="33" t="str">
        <f ca="true">+IF(OFFSET('Water Data'!$D$30,0,10*ROW('Water Data'!D124))="","",OFFSET('Water Data'!$D$30,0,10*ROW('Water Data'!D124)))</f>
        <v/>
      </c>
      <c r="BY130" s="33" t="str">
        <f ca="true">+IF(OFFSET('Water Data'!$E$28,0,10*ROW('Water Data'!E124))="","",OFFSET('Water Data'!$E$28,0,10*ROW('Water Data'!E124)))</f>
        <v/>
      </c>
      <c r="BZ130" s="33" t="str">
        <f ca="true">+IF(OFFSET('Water Data'!$E$29,0,10*ROW('Water Data'!E124))="","",OFFSET('Water Data'!$E$29,0,10*ROW('Water Data'!E124)))</f>
        <v/>
      </c>
      <c r="CA130" s="33" t="str">
        <f ca="true">+IF(OFFSET('Water Data'!$E$30,0,10*ROW('Water Data'!E124))="","",OFFSET('Water Data'!$E$30,0,10*ROW('Water Data'!E124)))</f>
        <v/>
      </c>
      <c r="CB130" s="33" t="str">
        <f ca="true">+IF(OFFSET('Water Data'!$F$28,0,10*ROW('Water Data'!F124))="","",OFFSET('Water Data'!$F$28,0,10*ROW('Water Data'!F124)))</f>
        <v/>
      </c>
      <c r="CC130" s="33" t="str">
        <f ca="true">+IF(OFFSET('Water Data'!$F$29,0,10*ROW('Water Data'!F124))="","",OFFSET('Water Data'!$F$29,0,10*ROW('Water Data'!F124)))</f>
        <v/>
      </c>
      <c r="CD130" s="33" t="str">
        <f ca="true">+IF(OFFSET('Water Data'!$F$30,0,10*ROW('Water Data'!F124))="","",OFFSET('Water Data'!$F$30,0,10*ROW('Water Data'!F124)))</f>
        <v/>
      </c>
      <c r="CE130" s="33" t="str">
        <f ca="true">+IF(OFFSET('Water Data'!$G$28,0,10*ROW('Water Data'!G124))="","",OFFSET('Water Data'!$G$28,0,10*ROW('Water Data'!G124)))</f>
        <v/>
      </c>
      <c r="CF130" s="33" t="str">
        <f ca="true">+IF(OFFSET('Water Data'!$G$29,0,10*ROW('Water Data'!G124))="","",OFFSET('Water Data'!$G$29,0,10*ROW('Water Data'!G124)))</f>
        <v/>
      </c>
      <c r="CG130" s="33" t="str">
        <f ca="true">+IF(OFFSET('Water Data'!$G$30,0,10*ROW('Water Data'!G124))="","",OFFSET('Water Data'!$G$30,0,10*ROW('Water Data'!G124)))</f>
        <v/>
      </c>
      <c r="CH130" s="33" t="str">
        <f ca="true">+IF(OFFSET('Water Data'!$H$28,0,10*ROW('Water Data'!H124))="","",OFFSET('Water Data'!$H$28,0,10*ROW('Water Data'!H124)))</f>
        <v/>
      </c>
      <c r="CI130" s="33" t="str">
        <f ca="true">+IF(OFFSET('Water Data'!$H$29,0,10*ROW('Water Data'!H124))="","",OFFSET('Water Data'!$H$29,0,10*ROW('Water Data'!H124)))</f>
        <v/>
      </c>
      <c r="CJ130" s="33" t="str">
        <f ca="true">+IF(OFFSET('Water Data'!$H$30,0,10*ROW('Water Data'!H124))="","",OFFSET('Water Data'!$H$30,0,10*ROW('Water Data'!H124)))</f>
        <v/>
      </c>
      <c r="CK130" s="33" t="str">
        <f ca="true">+IF(OFFSET('Sanitation Data'!$C$29,0,10*ROW('Sanitation Data'!C124))="","",OFFSET('Sanitation Data'!$C$29,0,10*ROW('Sanitation Data'!C124)))</f>
        <v/>
      </c>
      <c r="CL130" s="33" t="str">
        <f ca="true">+IF(OFFSET('Sanitation Data'!$C$30,0,10*ROW('Sanitation Data'!C124))="","",OFFSET('Sanitation Data'!$C$30,0,10*ROW('Sanitation Data'!C124)))</f>
        <v/>
      </c>
      <c r="CM130" s="33" t="str">
        <f ca="true">+IF(OFFSET('Sanitation Data'!$C$31,0,10*ROW('Sanitation Data'!C124))="","",OFFSET('Sanitation Data'!$C$31,0,10*ROW('Sanitation Data'!C124)))</f>
        <v/>
      </c>
      <c r="CN130" s="33" t="str">
        <f ca="true">+IF(OFFSET('Sanitation Data'!$C$32,0,10*ROW('Sanitation Data'!C124))="","",OFFSET('Sanitation Data'!$C$32,0,10*ROW('Sanitation Data'!C124)))</f>
        <v/>
      </c>
      <c r="CO130" s="33" t="str">
        <f ca="true">+IF(OFFSET('Sanitation Data'!$C$33,0,10*ROW('Sanitation Data'!C124))="","",OFFSET('Sanitation Data'!$C$33,0,10*ROW('Sanitation Data'!C124)))</f>
        <v/>
      </c>
      <c r="CP130" s="33" t="str">
        <f ca="true">+IF(OFFSET('Sanitation Data'!$D$29,0,10*ROW('Sanitation Data'!D124))="","",OFFSET('Sanitation Data'!$D$29,0,10*ROW('Sanitation Data'!D124)))</f>
        <v/>
      </c>
      <c r="CQ130" s="33" t="str">
        <f ca="true">+IF(OFFSET('Sanitation Data'!$D$30,0,10*ROW('Sanitation Data'!D124))="","",OFFSET('Sanitation Data'!$D$30,0,10*ROW('Sanitation Data'!D124)))</f>
        <v/>
      </c>
      <c r="CR130" s="33" t="str">
        <f ca="true">+IF(OFFSET('Sanitation Data'!$D$31,0,10*ROW('Sanitation Data'!D124))="","",OFFSET('Sanitation Data'!$D$31,0,10*ROW('Sanitation Data'!D124)))</f>
        <v/>
      </c>
      <c r="CS130" s="33" t="str">
        <f ca="true">+IF(OFFSET('Sanitation Data'!$D$32,0,10*ROW('Sanitation Data'!D124))="","",OFFSET('Sanitation Data'!$D$32,0,10*ROW('Sanitation Data'!D124)))</f>
        <v/>
      </c>
      <c r="CT130" s="33" t="str">
        <f ca="true">+IF(OFFSET('Sanitation Data'!$D$33,0,10*ROW('Sanitation Data'!D124))="","",OFFSET('Sanitation Data'!$D$33,0,10*ROW('Sanitation Data'!D124)))</f>
        <v/>
      </c>
      <c r="CU130" s="33" t="str">
        <f ca="true">+IF(OFFSET('Sanitation Data'!$E$29,0,10*ROW('Sanitation Data'!E124))="","",OFFSET('Sanitation Data'!$E$29,0,10*ROW('Sanitation Data'!E124)))</f>
        <v/>
      </c>
      <c r="CV130" s="33" t="str">
        <f ca="true">+IF(OFFSET('Sanitation Data'!$E$30,0,10*ROW('Sanitation Data'!E124))="","",OFFSET('Sanitation Data'!$E$30,0,10*ROW('Sanitation Data'!E124)))</f>
        <v/>
      </c>
      <c r="CW130" s="33" t="str">
        <f ca="true">+IF(OFFSET('Sanitation Data'!$E$31,0,10*ROW('Sanitation Data'!E124))="","",OFFSET('Sanitation Data'!$E$31,0,10*ROW('Sanitation Data'!E124)))</f>
        <v/>
      </c>
      <c r="CX130" s="33" t="str">
        <f ca="true">+IF(OFFSET('Sanitation Data'!$E$32,0,10*ROW('Sanitation Data'!E124))="","",OFFSET('Sanitation Data'!$E$32,0,10*ROW('Sanitation Data'!E124)))</f>
        <v/>
      </c>
      <c r="CY130" s="33" t="str">
        <f ca="true">+IF(OFFSET('Sanitation Data'!$E$33,0,10*ROW('Sanitation Data'!E124))="","",OFFSET('Sanitation Data'!$E$33,0,10*ROW('Sanitation Data'!E124)))</f>
        <v/>
      </c>
      <c r="CZ130" s="33" t="str">
        <f ca="true">+IF(OFFSET('Sanitation Data'!$F$29,0,10*ROW('Sanitation Data'!F124))="","",OFFSET('Sanitation Data'!$F$29,0,10*ROW('Sanitation Data'!F124)))</f>
        <v/>
      </c>
      <c r="DA130" s="33" t="str">
        <f ca="true">+IF(OFFSET('Sanitation Data'!$F$30,0,10*ROW('Sanitation Data'!F124))="","",OFFSET('Sanitation Data'!$F$30,0,10*ROW('Sanitation Data'!F124)))</f>
        <v/>
      </c>
      <c r="DB130" s="33" t="str">
        <f ca="true">+IF(OFFSET('Sanitation Data'!$F$31,0,10*ROW('Sanitation Data'!F124))="","",OFFSET('Sanitation Data'!$F$31,0,10*ROW('Sanitation Data'!F124)))</f>
        <v/>
      </c>
      <c r="DC130" s="33" t="str">
        <f ca="true">+IF(OFFSET('Sanitation Data'!$F$32,0,10*ROW('Sanitation Data'!F124))="","",OFFSET('Sanitation Data'!$F$32,0,10*ROW('Sanitation Data'!F124)))</f>
        <v/>
      </c>
      <c r="DD130" s="33" t="str">
        <f ca="true">+IF(OFFSET('Sanitation Data'!$F$33,0,10*ROW('Sanitation Data'!F124))="","",OFFSET('Sanitation Data'!$F$33,0,10*ROW('Sanitation Data'!F124)))</f>
        <v/>
      </c>
      <c r="DE130" s="33" t="str">
        <f ca="true">+IF(OFFSET('Sanitation Data'!$G$29,0,10*ROW('Sanitation Data'!G124))="","",OFFSET('Sanitation Data'!$G$29,0,10*ROW('Sanitation Data'!G124)))</f>
        <v/>
      </c>
      <c r="DF130" s="33" t="str">
        <f ca="true">+IF(OFFSET('Sanitation Data'!$G$30,0,10*ROW('Sanitation Data'!G124))="","",OFFSET('Sanitation Data'!$G$30,0,10*ROW('Sanitation Data'!G124)))</f>
        <v/>
      </c>
      <c r="DG130" s="33" t="str">
        <f ca="true">+IF(OFFSET('Sanitation Data'!$G$31,0,10*ROW('Sanitation Data'!G124))="","",OFFSET('Sanitation Data'!$G$31,0,10*ROW('Sanitation Data'!G124)))</f>
        <v/>
      </c>
      <c r="DH130" s="33" t="str">
        <f ca="true">+IF(OFFSET('Sanitation Data'!$G$32,0,10*ROW('Sanitation Data'!G124))="","",OFFSET('Sanitation Data'!$G$32,0,10*ROW('Sanitation Data'!G124)))</f>
        <v/>
      </c>
      <c r="DI130" s="33" t="str">
        <f ca="true">+IF(OFFSET('Sanitation Data'!$G$33,0,10*ROW('Sanitation Data'!G124))="","",OFFSET('Sanitation Data'!$G$33,0,10*ROW('Sanitation Data'!G124)))</f>
        <v/>
      </c>
      <c r="DJ130" s="33" t="str">
        <f ca="true">+IF(OFFSET('Sanitation Data'!$H$29,0,10*ROW('Sanitation Data'!H124))="","",OFFSET('Sanitation Data'!$H$29,0,10*ROW('Sanitation Data'!H124)))</f>
        <v/>
      </c>
      <c r="DK130" s="33" t="str">
        <f ca="true">+IF(OFFSET('Sanitation Data'!$H$30,0,10*ROW('Sanitation Data'!H124))="","",OFFSET('Sanitation Data'!$H$30,0,10*ROW('Sanitation Data'!H124)))</f>
        <v/>
      </c>
      <c r="DL130" s="33" t="str">
        <f ca="true">+IF(OFFSET('Sanitation Data'!$H$31,0,10*ROW('Sanitation Data'!H124))="","",OFFSET('Sanitation Data'!$H$31,0,10*ROW('Sanitation Data'!H124)))</f>
        <v/>
      </c>
      <c r="DM130" s="33" t="str">
        <f ca="true">+IF(OFFSET('Sanitation Data'!$H$32,0,10*ROW('Sanitation Data'!H124))="","",OFFSET('Sanitation Data'!$H$32,0,10*ROW('Sanitation Data'!H124)))</f>
        <v/>
      </c>
      <c r="DN130" s="33" t="str">
        <f ca="true">+IF(OFFSET('Sanitation Data'!$H$33,0,10*ROW('Sanitation Data'!H124))="","",OFFSET('Sanitation Data'!$H$33,0,10*ROW('Sanitation Data'!H124)))</f>
        <v/>
      </c>
      <c r="DO130" s="33" t="str">
        <f ca="true">+IF(OFFSET('Hygiene Data'!$C$12,0,10*ROW('Hygiene Data'!C124))="","",OFFSET('Hygiene Data'!$C$12,0,10*ROW('Hygiene Data'!C124)))</f>
        <v/>
      </c>
      <c r="DP130" s="33" t="str">
        <f ca="true">+IF(OFFSET('Hygiene Data'!$C$13,0,10*ROW('Hygiene Data'!C124))="","",OFFSET('Hygiene Data'!$C$13,0,10*ROW('Hygiene Data'!C124)))</f>
        <v/>
      </c>
      <c r="DQ130" s="33" t="str">
        <f ca="true">+IF(OFFSET('Hygiene Data'!$C$14,0,10*ROW('Hygiene Data'!C124))="","",OFFSET('Hygiene Data'!$C$14,0,10*ROW('Hygiene Data'!C124)))</f>
        <v/>
      </c>
      <c r="DR130" s="33" t="str">
        <f ca="true">+IF(OFFSET('Hygiene Data'!$D$12,0,10*ROW('Hygiene Data'!D124))="","",OFFSET('Hygiene Data'!$D$12,0,10*ROW('Hygiene Data'!D124)))</f>
        <v/>
      </c>
      <c r="DS130" s="33" t="str">
        <f ca="true">+IF(OFFSET('Hygiene Data'!$D$13,0,10*ROW('Hygiene Data'!D124))="","",OFFSET('Hygiene Data'!$D$13,0,10*ROW('Hygiene Data'!D124)))</f>
        <v/>
      </c>
      <c r="DT130" s="33" t="str">
        <f ca="true">+IF(OFFSET('Hygiene Data'!$D$14,0,10*ROW('Hygiene Data'!D124))="","",OFFSET('Hygiene Data'!$D$14,0,10*ROW('Hygiene Data'!D124)))</f>
        <v/>
      </c>
      <c r="DU130" s="33" t="str">
        <f ca="true">+IF(OFFSET('Hygiene Data'!$E$12,0,10*ROW('Hygiene Data'!E124))="","",OFFSET('Hygiene Data'!$E$12,0,10*ROW('Hygiene Data'!E124)))</f>
        <v/>
      </c>
      <c r="DV130" s="33" t="str">
        <f ca="true">+IF(OFFSET('Hygiene Data'!$E$13,0,10*ROW('Hygiene Data'!E124))="","",OFFSET('Hygiene Data'!$E$13,0,10*ROW('Hygiene Data'!E124)))</f>
        <v/>
      </c>
      <c r="DW130" s="33" t="str">
        <f ca="true">+IF(OFFSET('Hygiene Data'!$E$14,0,10*ROW('Hygiene Data'!E124))="","",OFFSET('Hygiene Data'!$E$14,0,10*ROW('Hygiene Data'!E124)))</f>
        <v/>
      </c>
      <c r="DX130" s="33" t="str">
        <f ca="true">+IF(OFFSET('Hygiene Data'!$F$12,0,10*ROW('Hygiene Data'!F124))="","",OFFSET('Hygiene Data'!$F$12,0,10*ROW('Hygiene Data'!F124)))</f>
        <v/>
      </c>
      <c r="DY130" s="33" t="str">
        <f ca="true">+IF(OFFSET('Hygiene Data'!$F$13,0,10*ROW('Hygiene Data'!F124))="","",OFFSET('Hygiene Data'!$F$13,0,10*ROW('Hygiene Data'!F124)))</f>
        <v/>
      </c>
      <c r="DZ130" s="33" t="str">
        <f ca="true">+IF(OFFSET('Hygiene Data'!$F$14,0,10*ROW('Hygiene Data'!F124))="","",OFFSET('Hygiene Data'!$F$14,0,10*ROW('Hygiene Data'!F124)))</f>
        <v/>
      </c>
      <c r="EA130" s="33" t="str">
        <f ca="true">+IF(OFFSET('Hygiene Data'!$G$12,0,10*ROW('Hygiene Data'!G124))="","",OFFSET('Hygiene Data'!$G$12,0,10*ROW('Hygiene Data'!G124)))</f>
        <v/>
      </c>
      <c r="EB130" s="33" t="str">
        <f ca="true">+IF(OFFSET('Hygiene Data'!$G$13,0,10*ROW('Hygiene Data'!G124))="","",OFFSET('Hygiene Data'!$G$13,0,10*ROW('Hygiene Data'!G124)))</f>
        <v/>
      </c>
      <c r="EC130" s="33" t="str">
        <f ca="true">+IF(OFFSET('Hygiene Data'!$G$14,0,10*ROW('Hygiene Data'!G124))="","",OFFSET('Hygiene Data'!$G$14,0,10*ROW('Hygiene Data'!G124)))</f>
        <v/>
      </c>
      <c r="ED130" s="33" t="str">
        <f ca="true">+IF(OFFSET('Hygiene Data'!$H$12,0,10*ROW('Hygiene Data'!H124))="","",OFFSET('Hygiene Data'!$H$12,0,10*ROW('Hygiene Data'!H124)))</f>
        <v/>
      </c>
      <c r="EE130" s="33" t="str">
        <f ca="true">+IF(OFFSET('Hygiene Data'!$H$13,0,10*ROW('Hygiene Data'!H124))="","",OFFSET('Hygiene Data'!$H$13,0,10*ROW('Hygiene Data'!H124)))</f>
        <v/>
      </c>
      <c r="EF130" s="33" t="str">
        <f ca="true">+IF(OFFSET('Hygiene Data'!$H$14,0,10*ROW('Hygiene Data'!H124))="","",OFFSET('Hygiene Data'!$H$14,0,10*ROW('Hygiene Data'!H124)))</f>
        <v/>
      </c>
    </row>
    <row r="131" x14ac:dyDescent="0.2">
      <c r="A131" s="56" t="str">
        <f ca="true">+IF(OFFSET('Water Data'!$B$1,0,10*ROW('Water Data'!B128))="","",OFFSET('Water Data'!$B$1,0,10*ROW('Water Data'!B128)))</f>
        <v/>
      </c>
      <c r="B131" s="56" t="str">
        <f ca="true">+IF(OFFSET('Water Data'!$A$3,0,10*ROW('Water Data'!A128))="","",OFFSET('Water Data'!$A$3,0,10*ROW('Water Data'!A128)))</f>
        <v/>
      </c>
      <c r="C131" s="56" t="str">
        <f ca="true">+IF(OFFSET('Water Data'!$C$3,0,10*ROW('Water Data'!C128))="","",OFFSET('Water Data'!$C$3,0,10*ROW('Water Data'!C128)))</f>
        <v/>
      </c>
      <c r="D131" s="244"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4"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4"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4"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4"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4"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4"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4"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4"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4"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4"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4"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4"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4"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4"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4"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4"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4"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5"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5"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5"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5"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5"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5"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5"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5"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5"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5"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5"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5"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5"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5"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5"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5"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5"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5"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5"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5"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5"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5"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5"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5"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5"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5"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5"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5"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5"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5"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6"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6"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6"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6"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6"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6"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6"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6"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6"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6"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6"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6"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6"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6"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6"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6"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6"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6"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3" t="str">
        <f ca="true">+IF(OFFSET('Water Data'!$C$28,0,10*ROW('Water Data'!C125))="","",OFFSET('Water Data'!$C$28,0,10*ROW('Water Data'!C125)))</f>
        <v/>
      </c>
      <c r="BT131" s="33" t="str">
        <f ca="true">+IF(OFFSET('Water Data'!$C$29,0,10*ROW('Water Data'!C125))="","",OFFSET('Water Data'!$C$29,0,10*ROW('Water Data'!C125)))</f>
        <v/>
      </c>
      <c r="BU131" s="33" t="str">
        <f ca="true">+IF(OFFSET('Water Data'!$C$30,0,10*ROW('Water Data'!C125))="","",OFFSET('Water Data'!$C$30,0,10*ROW('Water Data'!C125)))</f>
        <v/>
      </c>
      <c r="BV131" s="33" t="str">
        <f ca="true">+IF(OFFSET('Water Data'!$D$28,0,10*ROW('Water Data'!D125))="","",OFFSET('Water Data'!$D$28,0,10*ROW('Water Data'!D125)))</f>
        <v/>
      </c>
      <c r="BW131" s="33" t="str">
        <f ca="true">+IF(OFFSET('Water Data'!$D$29,0,10*ROW('Water Data'!D125))="","",OFFSET('Water Data'!$D$29,0,10*ROW('Water Data'!D125)))</f>
        <v/>
      </c>
      <c r="BX131" s="33" t="str">
        <f ca="true">+IF(OFFSET('Water Data'!$D$30,0,10*ROW('Water Data'!D125))="","",OFFSET('Water Data'!$D$30,0,10*ROW('Water Data'!D125)))</f>
        <v/>
      </c>
      <c r="BY131" s="33" t="str">
        <f ca="true">+IF(OFFSET('Water Data'!$E$28,0,10*ROW('Water Data'!E125))="","",OFFSET('Water Data'!$E$28,0,10*ROW('Water Data'!E125)))</f>
        <v/>
      </c>
      <c r="BZ131" s="33" t="str">
        <f ca="true">+IF(OFFSET('Water Data'!$E$29,0,10*ROW('Water Data'!E125))="","",OFFSET('Water Data'!$E$29,0,10*ROW('Water Data'!E125)))</f>
        <v/>
      </c>
      <c r="CA131" s="33" t="str">
        <f ca="true">+IF(OFFSET('Water Data'!$E$30,0,10*ROW('Water Data'!E125))="","",OFFSET('Water Data'!$E$30,0,10*ROW('Water Data'!E125)))</f>
        <v/>
      </c>
      <c r="CB131" s="33" t="str">
        <f ca="true">+IF(OFFSET('Water Data'!$F$28,0,10*ROW('Water Data'!F125))="","",OFFSET('Water Data'!$F$28,0,10*ROW('Water Data'!F125)))</f>
        <v/>
      </c>
      <c r="CC131" s="33" t="str">
        <f ca="true">+IF(OFFSET('Water Data'!$F$29,0,10*ROW('Water Data'!F125))="","",OFFSET('Water Data'!$F$29,0,10*ROW('Water Data'!F125)))</f>
        <v/>
      </c>
      <c r="CD131" s="33" t="str">
        <f ca="true">+IF(OFFSET('Water Data'!$F$30,0,10*ROW('Water Data'!F125))="","",OFFSET('Water Data'!$F$30,0,10*ROW('Water Data'!F125)))</f>
        <v/>
      </c>
      <c r="CE131" s="33" t="str">
        <f ca="true">+IF(OFFSET('Water Data'!$G$28,0,10*ROW('Water Data'!G125))="","",OFFSET('Water Data'!$G$28,0,10*ROW('Water Data'!G125)))</f>
        <v/>
      </c>
      <c r="CF131" s="33" t="str">
        <f ca="true">+IF(OFFSET('Water Data'!$G$29,0,10*ROW('Water Data'!G125))="","",OFFSET('Water Data'!$G$29,0,10*ROW('Water Data'!G125)))</f>
        <v/>
      </c>
      <c r="CG131" s="33" t="str">
        <f ca="true">+IF(OFFSET('Water Data'!$G$30,0,10*ROW('Water Data'!G125))="","",OFFSET('Water Data'!$G$30,0,10*ROW('Water Data'!G125)))</f>
        <v/>
      </c>
      <c r="CH131" s="33" t="str">
        <f ca="true">+IF(OFFSET('Water Data'!$H$28,0,10*ROW('Water Data'!H125))="","",OFFSET('Water Data'!$H$28,0,10*ROW('Water Data'!H125)))</f>
        <v/>
      </c>
      <c r="CI131" s="33" t="str">
        <f ca="true">+IF(OFFSET('Water Data'!$H$29,0,10*ROW('Water Data'!H125))="","",OFFSET('Water Data'!$H$29,0,10*ROW('Water Data'!H125)))</f>
        <v/>
      </c>
      <c r="CJ131" s="33" t="str">
        <f ca="true">+IF(OFFSET('Water Data'!$H$30,0,10*ROW('Water Data'!H125))="","",OFFSET('Water Data'!$H$30,0,10*ROW('Water Data'!H125)))</f>
        <v/>
      </c>
      <c r="CK131" s="33" t="str">
        <f ca="true">+IF(OFFSET('Sanitation Data'!$C$29,0,10*ROW('Sanitation Data'!C125))="","",OFFSET('Sanitation Data'!$C$29,0,10*ROW('Sanitation Data'!C125)))</f>
        <v/>
      </c>
      <c r="CL131" s="33" t="str">
        <f ca="true">+IF(OFFSET('Sanitation Data'!$C$30,0,10*ROW('Sanitation Data'!C125))="","",OFFSET('Sanitation Data'!$C$30,0,10*ROW('Sanitation Data'!C125)))</f>
        <v/>
      </c>
      <c r="CM131" s="33" t="str">
        <f ca="true">+IF(OFFSET('Sanitation Data'!$C$31,0,10*ROW('Sanitation Data'!C125))="","",OFFSET('Sanitation Data'!$C$31,0,10*ROW('Sanitation Data'!C125)))</f>
        <v/>
      </c>
      <c r="CN131" s="33" t="str">
        <f ca="true">+IF(OFFSET('Sanitation Data'!$C$32,0,10*ROW('Sanitation Data'!C125))="","",OFFSET('Sanitation Data'!$C$32,0,10*ROW('Sanitation Data'!C125)))</f>
        <v/>
      </c>
      <c r="CO131" s="33" t="str">
        <f ca="true">+IF(OFFSET('Sanitation Data'!$C$33,0,10*ROW('Sanitation Data'!C125))="","",OFFSET('Sanitation Data'!$C$33,0,10*ROW('Sanitation Data'!C125)))</f>
        <v/>
      </c>
      <c r="CP131" s="33" t="str">
        <f ca="true">+IF(OFFSET('Sanitation Data'!$D$29,0,10*ROW('Sanitation Data'!D125))="","",OFFSET('Sanitation Data'!$D$29,0,10*ROW('Sanitation Data'!D125)))</f>
        <v/>
      </c>
      <c r="CQ131" s="33" t="str">
        <f ca="true">+IF(OFFSET('Sanitation Data'!$D$30,0,10*ROW('Sanitation Data'!D125))="","",OFFSET('Sanitation Data'!$D$30,0,10*ROW('Sanitation Data'!D125)))</f>
        <v/>
      </c>
      <c r="CR131" s="33" t="str">
        <f ca="true">+IF(OFFSET('Sanitation Data'!$D$31,0,10*ROW('Sanitation Data'!D125))="","",OFFSET('Sanitation Data'!$D$31,0,10*ROW('Sanitation Data'!D125)))</f>
        <v/>
      </c>
      <c r="CS131" s="33" t="str">
        <f ca="true">+IF(OFFSET('Sanitation Data'!$D$32,0,10*ROW('Sanitation Data'!D125))="","",OFFSET('Sanitation Data'!$D$32,0,10*ROW('Sanitation Data'!D125)))</f>
        <v/>
      </c>
      <c r="CT131" s="33" t="str">
        <f ca="true">+IF(OFFSET('Sanitation Data'!$D$33,0,10*ROW('Sanitation Data'!D125))="","",OFFSET('Sanitation Data'!$D$33,0,10*ROW('Sanitation Data'!D125)))</f>
        <v/>
      </c>
      <c r="CU131" s="33" t="str">
        <f ca="true">+IF(OFFSET('Sanitation Data'!$E$29,0,10*ROW('Sanitation Data'!E125))="","",OFFSET('Sanitation Data'!$E$29,0,10*ROW('Sanitation Data'!E125)))</f>
        <v/>
      </c>
      <c r="CV131" s="33" t="str">
        <f ca="true">+IF(OFFSET('Sanitation Data'!$E$30,0,10*ROW('Sanitation Data'!E125))="","",OFFSET('Sanitation Data'!$E$30,0,10*ROW('Sanitation Data'!E125)))</f>
        <v/>
      </c>
      <c r="CW131" s="33" t="str">
        <f ca="true">+IF(OFFSET('Sanitation Data'!$E$31,0,10*ROW('Sanitation Data'!E125))="","",OFFSET('Sanitation Data'!$E$31,0,10*ROW('Sanitation Data'!E125)))</f>
        <v/>
      </c>
      <c r="CX131" s="33" t="str">
        <f ca="true">+IF(OFFSET('Sanitation Data'!$E$32,0,10*ROW('Sanitation Data'!E125))="","",OFFSET('Sanitation Data'!$E$32,0,10*ROW('Sanitation Data'!E125)))</f>
        <v/>
      </c>
      <c r="CY131" s="33" t="str">
        <f ca="true">+IF(OFFSET('Sanitation Data'!$E$33,0,10*ROW('Sanitation Data'!E125))="","",OFFSET('Sanitation Data'!$E$33,0,10*ROW('Sanitation Data'!E125)))</f>
        <v/>
      </c>
      <c r="CZ131" s="33" t="str">
        <f ca="true">+IF(OFFSET('Sanitation Data'!$F$29,0,10*ROW('Sanitation Data'!F125))="","",OFFSET('Sanitation Data'!$F$29,0,10*ROW('Sanitation Data'!F125)))</f>
        <v/>
      </c>
      <c r="DA131" s="33" t="str">
        <f ca="true">+IF(OFFSET('Sanitation Data'!$F$30,0,10*ROW('Sanitation Data'!F125))="","",OFFSET('Sanitation Data'!$F$30,0,10*ROW('Sanitation Data'!F125)))</f>
        <v/>
      </c>
      <c r="DB131" s="33" t="str">
        <f ca="true">+IF(OFFSET('Sanitation Data'!$F$31,0,10*ROW('Sanitation Data'!F125))="","",OFFSET('Sanitation Data'!$F$31,0,10*ROW('Sanitation Data'!F125)))</f>
        <v/>
      </c>
      <c r="DC131" s="33" t="str">
        <f ca="true">+IF(OFFSET('Sanitation Data'!$F$32,0,10*ROW('Sanitation Data'!F125))="","",OFFSET('Sanitation Data'!$F$32,0,10*ROW('Sanitation Data'!F125)))</f>
        <v/>
      </c>
      <c r="DD131" s="33" t="str">
        <f ca="true">+IF(OFFSET('Sanitation Data'!$F$33,0,10*ROW('Sanitation Data'!F125))="","",OFFSET('Sanitation Data'!$F$33,0,10*ROW('Sanitation Data'!F125)))</f>
        <v/>
      </c>
      <c r="DE131" s="33" t="str">
        <f ca="true">+IF(OFFSET('Sanitation Data'!$G$29,0,10*ROW('Sanitation Data'!G125))="","",OFFSET('Sanitation Data'!$G$29,0,10*ROW('Sanitation Data'!G125)))</f>
        <v/>
      </c>
      <c r="DF131" s="33" t="str">
        <f ca="true">+IF(OFFSET('Sanitation Data'!$G$30,0,10*ROW('Sanitation Data'!G125))="","",OFFSET('Sanitation Data'!$G$30,0,10*ROW('Sanitation Data'!G125)))</f>
        <v/>
      </c>
      <c r="DG131" s="33" t="str">
        <f ca="true">+IF(OFFSET('Sanitation Data'!$G$31,0,10*ROW('Sanitation Data'!G125))="","",OFFSET('Sanitation Data'!$G$31,0,10*ROW('Sanitation Data'!G125)))</f>
        <v/>
      </c>
      <c r="DH131" s="33" t="str">
        <f ca="true">+IF(OFFSET('Sanitation Data'!$G$32,0,10*ROW('Sanitation Data'!G125))="","",OFFSET('Sanitation Data'!$G$32,0,10*ROW('Sanitation Data'!G125)))</f>
        <v/>
      </c>
      <c r="DI131" s="33" t="str">
        <f ca="true">+IF(OFFSET('Sanitation Data'!$G$33,0,10*ROW('Sanitation Data'!G125))="","",OFFSET('Sanitation Data'!$G$33,0,10*ROW('Sanitation Data'!G125)))</f>
        <v/>
      </c>
      <c r="DJ131" s="33" t="str">
        <f ca="true">+IF(OFFSET('Sanitation Data'!$H$29,0,10*ROW('Sanitation Data'!H125))="","",OFFSET('Sanitation Data'!$H$29,0,10*ROW('Sanitation Data'!H125)))</f>
        <v/>
      </c>
      <c r="DK131" s="33" t="str">
        <f ca="true">+IF(OFFSET('Sanitation Data'!$H$30,0,10*ROW('Sanitation Data'!H125))="","",OFFSET('Sanitation Data'!$H$30,0,10*ROW('Sanitation Data'!H125)))</f>
        <v/>
      </c>
      <c r="DL131" s="33" t="str">
        <f ca="true">+IF(OFFSET('Sanitation Data'!$H$31,0,10*ROW('Sanitation Data'!H125))="","",OFFSET('Sanitation Data'!$H$31,0,10*ROW('Sanitation Data'!H125)))</f>
        <v/>
      </c>
      <c r="DM131" s="33" t="str">
        <f ca="true">+IF(OFFSET('Sanitation Data'!$H$32,0,10*ROW('Sanitation Data'!H125))="","",OFFSET('Sanitation Data'!$H$32,0,10*ROW('Sanitation Data'!H125)))</f>
        <v/>
      </c>
      <c r="DN131" s="33" t="str">
        <f ca="true">+IF(OFFSET('Sanitation Data'!$H$33,0,10*ROW('Sanitation Data'!H125))="","",OFFSET('Sanitation Data'!$H$33,0,10*ROW('Sanitation Data'!H125)))</f>
        <v/>
      </c>
      <c r="DO131" s="33" t="str">
        <f ca="true">+IF(OFFSET('Hygiene Data'!$C$12,0,10*ROW('Hygiene Data'!C125))="","",OFFSET('Hygiene Data'!$C$12,0,10*ROW('Hygiene Data'!C125)))</f>
        <v/>
      </c>
      <c r="DP131" s="33" t="str">
        <f ca="true">+IF(OFFSET('Hygiene Data'!$C$13,0,10*ROW('Hygiene Data'!C125))="","",OFFSET('Hygiene Data'!$C$13,0,10*ROW('Hygiene Data'!C125)))</f>
        <v/>
      </c>
      <c r="DQ131" s="33" t="str">
        <f ca="true">+IF(OFFSET('Hygiene Data'!$C$14,0,10*ROW('Hygiene Data'!C125))="","",OFFSET('Hygiene Data'!$C$14,0,10*ROW('Hygiene Data'!C125)))</f>
        <v/>
      </c>
      <c r="DR131" s="33" t="str">
        <f ca="true">+IF(OFFSET('Hygiene Data'!$D$12,0,10*ROW('Hygiene Data'!D125))="","",OFFSET('Hygiene Data'!$D$12,0,10*ROW('Hygiene Data'!D125)))</f>
        <v/>
      </c>
      <c r="DS131" s="33" t="str">
        <f ca="true">+IF(OFFSET('Hygiene Data'!$D$13,0,10*ROW('Hygiene Data'!D125))="","",OFFSET('Hygiene Data'!$D$13,0,10*ROW('Hygiene Data'!D125)))</f>
        <v/>
      </c>
      <c r="DT131" s="33" t="str">
        <f ca="true">+IF(OFFSET('Hygiene Data'!$D$14,0,10*ROW('Hygiene Data'!D125))="","",OFFSET('Hygiene Data'!$D$14,0,10*ROW('Hygiene Data'!D125)))</f>
        <v/>
      </c>
      <c r="DU131" s="33" t="str">
        <f ca="true">+IF(OFFSET('Hygiene Data'!$E$12,0,10*ROW('Hygiene Data'!E125))="","",OFFSET('Hygiene Data'!$E$12,0,10*ROW('Hygiene Data'!E125)))</f>
        <v/>
      </c>
      <c r="DV131" s="33" t="str">
        <f ca="true">+IF(OFFSET('Hygiene Data'!$E$13,0,10*ROW('Hygiene Data'!E125))="","",OFFSET('Hygiene Data'!$E$13,0,10*ROW('Hygiene Data'!E125)))</f>
        <v/>
      </c>
      <c r="DW131" s="33" t="str">
        <f ca="true">+IF(OFFSET('Hygiene Data'!$E$14,0,10*ROW('Hygiene Data'!E125))="","",OFFSET('Hygiene Data'!$E$14,0,10*ROW('Hygiene Data'!E125)))</f>
        <v/>
      </c>
      <c r="DX131" s="33" t="str">
        <f ca="true">+IF(OFFSET('Hygiene Data'!$F$12,0,10*ROW('Hygiene Data'!F125))="","",OFFSET('Hygiene Data'!$F$12,0,10*ROW('Hygiene Data'!F125)))</f>
        <v/>
      </c>
      <c r="DY131" s="33" t="str">
        <f ca="true">+IF(OFFSET('Hygiene Data'!$F$13,0,10*ROW('Hygiene Data'!F125))="","",OFFSET('Hygiene Data'!$F$13,0,10*ROW('Hygiene Data'!F125)))</f>
        <v/>
      </c>
      <c r="DZ131" s="33" t="str">
        <f ca="true">+IF(OFFSET('Hygiene Data'!$F$14,0,10*ROW('Hygiene Data'!F125))="","",OFFSET('Hygiene Data'!$F$14,0,10*ROW('Hygiene Data'!F125)))</f>
        <v/>
      </c>
      <c r="EA131" s="33" t="str">
        <f ca="true">+IF(OFFSET('Hygiene Data'!$G$12,0,10*ROW('Hygiene Data'!G125))="","",OFFSET('Hygiene Data'!$G$12,0,10*ROW('Hygiene Data'!G125)))</f>
        <v/>
      </c>
      <c r="EB131" s="33" t="str">
        <f ca="true">+IF(OFFSET('Hygiene Data'!$G$13,0,10*ROW('Hygiene Data'!G125))="","",OFFSET('Hygiene Data'!$G$13,0,10*ROW('Hygiene Data'!G125)))</f>
        <v/>
      </c>
      <c r="EC131" s="33" t="str">
        <f ca="true">+IF(OFFSET('Hygiene Data'!$G$14,0,10*ROW('Hygiene Data'!G125))="","",OFFSET('Hygiene Data'!$G$14,0,10*ROW('Hygiene Data'!G125)))</f>
        <v/>
      </c>
      <c r="ED131" s="33" t="str">
        <f ca="true">+IF(OFFSET('Hygiene Data'!$H$12,0,10*ROW('Hygiene Data'!H125))="","",OFFSET('Hygiene Data'!$H$12,0,10*ROW('Hygiene Data'!H125)))</f>
        <v/>
      </c>
      <c r="EE131" s="33" t="str">
        <f ca="true">+IF(OFFSET('Hygiene Data'!$H$13,0,10*ROW('Hygiene Data'!H125))="","",OFFSET('Hygiene Data'!$H$13,0,10*ROW('Hygiene Data'!H125)))</f>
        <v/>
      </c>
      <c r="EF131" s="33" t="str">
        <f ca="true">+IF(OFFSET('Hygiene Data'!$H$14,0,10*ROW('Hygiene Data'!H125))="","",OFFSET('Hygiene Data'!$H$14,0,10*ROW('Hygiene Data'!H125)))</f>
        <v/>
      </c>
    </row>
    <row r="132" x14ac:dyDescent="0.2">
      <c r="A132" s="56" t="str">
        <f ca="true">+IF(OFFSET('Water Data'!$B$1,0,10*ROW('Water Data'!B129))="","",OFFSET('Water Data'!$B$1,0,10*ROW('Water Data'!B129)))</f>
        <v/>
      </c>
      <c r="B132" s="56" t="str">
        <f ca="true">+IF(OFFSET('Water Data'!$A$3,0,10*ROW('Water Data'!A129))="","",OFFSET('Water Data'!$A$3,0,10*ROW('Water Data'!A129)))</f>
        <v/>
      </c>
      <c r="C132" s="56" t="str">
        <f ca="true">+IF(OFFSET('Water Data'!$C$3,0,10*ROW('Water Data'!C129))="","",OFFSET('Water Data'!$C$3,0,10*ROW('Water Data'!C129)))</f>
        <v/>
      </c>
      <c r="D132" s="244"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4"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4"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4"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4"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4"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4"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4"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4"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4"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4"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4"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4"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4"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4"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4"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4"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4"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5"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5"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5"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5"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5"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5"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5"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5"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5"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5"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5"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5"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5"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5"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5"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5"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5"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5"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5"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5"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5"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5"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5"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5"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5"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5"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5"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5"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5"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5"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6"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6"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6"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6"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6"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6"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6"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6"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6"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6"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6"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6"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6"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6"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6"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6"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6"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6"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3" t="str">
        <f ca="true">+IF(OFFSET('Water Data'!$C$28,0,10*ROW('Water Data'!C126))="","",OFFSET('Water Data'!$C$28,0,10*ROW('Water Data'!C126)))</f>
        <v/>
      </c>
      <c r="BT132" s="33" t="str">
        <f ca="true">+IF(OFFSET('Water Data'!$C$29,0,10*ROW('Water Data'!C126))="","",OFFSET('Water Data'!$C$29,0,10*ROW('Water Data'!C126)))</f>
        <v/>
      </c>
      <c r="BU132" s="33" t="str">
        <f ca="true">+IF(OFFSET('Water Data'!$C$30,0,10*ROW('Water Data'!C126))="","",OFFSET('Water Data'!$C$30,0,10*ROW('Water Data'!C126)))</f>
        <v/>
      </c>
      <c r="BV132" s="33" t="str">
        <f ca="true">+IF(OFFSET('Water Data'!$D$28,0,10*ROW('Water Data'!D126))="","",OFFSET('Water Data'!$D$28,0,10*ROW('Water Data'!D126)))</f>
        <v/>
      </c>
      <c r="BW132" s="33" t="str">
        <f ca="true">+IF(OFFSET('Water Data'!$D$29,0,10*ROW('Water Data'!D126))="","",OFFSET('Water Data'!$D$29,0,10*ROW('Water Data'!D126)))</f>
        <v/>
      </c>
      <c r="BX132" s="33" t="str">
        <f ca="true">+IF(OFFSET('Water Data'!$D$30,0,10*ROW('Water Data'!D126))="","",OFFSET('Water Data'!$D$30,0,10*ROW('Water Data'!D126)))</f>
        <v/>
      </c>
      <c r="BY132" s="33" t="str">
        <f ca="true">+IF(OFFSET('Water Data'!$E$28,0,10*ROW('Water Data'!E126))="","",OFFSET('Water Data'!$E$28,0,10*ROW('Water Data'!E126)))</f>
        <v/>
      </c>
      <c r="BZ132" s="33" t="str">
        <f ca="true">+IF(OFFSET('Water Data'!$E$29,0,10*ROW('Water Data'!E126))="","",OFFSET('Water Data'!$E$29,0,10*ROW('Water Data'!E126)))</f>
        <v/>
      </c>
      <c r="CA132" s="33" t="str">
        <f ca="true">+IF(OFFSET('Water Data'!$E$30,0,10*ROW('Water Data'!E126))="","",OFFSET('Water Data'!$E$30,0,10*ROW('Water Data'!E126)))</f>
        <v/>
      </c>
      <c r="CB132" s="33" t="str">
        <f ca="true">+IF(OFFSET('Water Data'!$F$28,0,10*ROW('Water Data'!F126))="","",OFFSET('Water Data'!$F$28,0,10*ROW('Water Data'!F126)))</f>
        <v/>
      </c>
      <c r="CC132" s="33" t="str">
        <f ca="true">+IF(OFFSET('Water Data'!$F$29,0,10*ROW('Water Data'!F126))="","",OFFSET('Water Data'!$F$29,0,10*ROW('Water Data'!F126)))</f>
        <v/>
      </c>
      <c r="CD132" s="33" t="str">
        <f ca="true">+IF(OFFSET('Water Data'!$F$30,0,10*ROW('Water Data'!F126))="","",OFFSET('Water Data'!$F$30,0,10*ROW('Water Data'!F126)))</f>
        <v/>
      </c>
      <c r="CE132" s="33" t="str">
        <f ca="true">+IF(OFFSET('Water Data'!$G$28,0,10*ROW('Water Data'!G126))="","",OFFSET('Water Data'!$G$28,0,10*ROW('Water Data'!G126)))</f>
        <v/>
      </c>
      <c r="CF132" s="33" t="str">
        <f ca="true">+IF(OFFSET('Water Data'!$G$29,0,10*ROW('Water Data'!G126))="","",OFFSET('Water Data'!$G$29,0,10*ROW('Water Data'!G126)))</f>
        <v/>
      </c>
      <c r="CG132" s="33" t="str">
        <f ca="true">+IF(OFFSET('Water Data'!$G$30,0,10*ROW('Water Data'!G126))="","",OFFSET('Water Data'!$G$30,0,10*ROW('Water Data'!G126)))</f>
        <v/>
      </c>
      <c r="CH132" s="33" t="str">
        <f ca="true">+IF(OFFSET('Water Data'!$H$28,0,10*ROW('Water Data'!H126))="","",OFFSET('Water Data'!$H$28,0,10*ROW('Water Data'!H126)))</f>
        <v/>
      </c>
      <c r="CI132" s="33" t="str">
        <f ca="true">+IF(OFFSET('Water Data'!$H$29,0,10*ROW('Water Data'!H126))="","",OFFSET('Water Data'!$H$29,0,10*ROW('Water Data'!H126)))</f>
        <v/>
      </c>
      <c r="CJ132" s="33" t="str">
        <f ca="true">+IF(OFFSET('Water Data'!$H$30,0,10*ROW('Water Data'!H126))="","",OFFSET('Water Data'!$H$30,0,10*ROW('Water Data'!H126)))</f>
        <v/>
      </c>
      <c r="CK132" s="33" t="str">
        <f ca="true">+IF(OFFSET('Sanitation Data'!$C$29,0,10*ROW('Sanitation Data'!C126))="","",OFFSET('Sanitation Data'!$C$29,0,10*ROW('Sanitation Data'!C126)))</f>
        <v/>
      </c>
      <c r="CL132" s="33" t="str">
        <f ca="true">+IF(OFFSET('Sanitation Data'!$C$30,0,10*ROW('Sanitation Data'!C126))="","",OFFSET('Sanitation Data'!$C$30,0,10*ROW('Sanitation Data'!C126)))</f>
        <v/>
      </c>
      <c r="CM132" s="33" t="str">
        <f ca="true">+IF(OFFSET('Sanitation Data'!$C$31,0,10*ROW('Sanitation Data'!C126))="","",OFFSET('Sanitation Data'!$C$31,0,10*ROW('Sanitation Data'!C126)))</f>
        <v/>
      </c>
      <c r="CN132" s="33" t="str">
        <f ca="true">+IF(OFFSET('Sanitation Data'!$C$32,0,10*ROW('Sanitation Data'!C126))="","",OFFSET('Sanitation Data'!$C$32,0,10*ROW('Sanitation Data'!C126)))</f>
        <v/>
      </c>
      <c r="CO132" s="33" t="str">
        <f ca="true">+IF(OFFSET('Sanitation Data'!$C$33,0,10*ROW('Sanitation Data'!C126))="","",OFFSET('Sanitation Data'!$C$33,0,10*ROW('Sanitation Data'!C126)))</f>
        <v/>
      </c>
      <c r="CP132" s="33" t="str">
        <f ca="true">+IF(OFFSET('Sanitation Data'!$D$29,0,10*ROW('Sanitation Data'!D126))="","",OFFSET('Sanitation Data'!$D$29,0,10*ROW('Sanitation Data'!D126)))</f>
        <v/>
      </c>
      <c r="CQ132" s="33" t="str">
        <f ca="true">+IF(OFFSET('Sanitation Data'!$D$30,0,10*ROW('Sanitation Data'!D126))="","",OFFSET('Sanitation Data'!$D$30,0,10*ROW('Sanitation Data'!D126)))</f>
        <v/>
      </c>
      <c r="CR132" s="33" t="str">
        <f ca="true">+IF(OFFSET('Sanitation Data'!$D$31,0,10*ROW('Sanitation Data'!D126))="","",OFFSET('Sanitation Data'!$D$31,0,10*ROW('Sanitation Data'!D126)))</f>
        <v/>
      </c>
      <c r="CS132" s="33" t="str">
        <f ca="true">+IF(OFFSET('Sanitation Data'!$D$32,0,10*ROW('Sanitation Data'!D126))="","",OFFSET('Sanitation Data'!$D$32,0,10*ROW('Sanitation Data'!D126)))</f>
        <v/>
      </c>
      <c r="CT132" s="33" t="str">
        <f ca="true">+IF(OFFSET('Sanitation Data'!$D$33,0,10*ROW('Sanitation Data'!D126))="","",OFFSET('Sanitation Data'!$D$33,0,10*ROW('Sanitation Data'!D126)))</f>
        <v/>
      </c>
      <c r="CU132" s="33" t="str">
        <f ca="true">+IF(OFFSET('Sanitation Data'!$E$29,0,10*ROW('Sanitation Data'!E126))="","",OFFSET('Sanitation Data'!$E$29,0,10*ROW('Sanitation Data'!E126)))</f>
        <v/>
      </c>
      <c r="CV132" s="33" t="str">
        <f ca="true">+IF(OFFSET('Sanitation Data'!$E$30,0,10*ROW('Sanitation Data'!E126))="","",OFFSET('Sanitation Data'!$E$30,0,10*ROW('Sanitation Data'!E126)))</f>
        <v/>
      </c>
      <c r="CW132" s="33" t="str">
        <f ca="true">+IF(OFFSET('Sanitation Data'!$E$31,0,10*ROW('Sanitation Data'!E126))="","",OFFSET('Sanitation Data'!$E$31,0,10*ROW('Sanitation Data'!E126)))</f>
        <v/>
      </c>
      <c r="CX132" s="33" t="str">
        <f ca="true">+IF(OFFSET('Sanitation Data'!$E$32,0,10*ROW('Sanitation Data'!E126))="","",OFFSET('Sanitation Data'!$E$32,0,10*ROW('Sanitation Data'!E126)))</f>
        <v/>
      </c>
      <c r="CY132" s="33" t="str">
        <f ca="true">+IF(OFFSET('Sanitation Data'!$E$33,0,10*ROW('Sanitation Data'!E126))="","",OFFSET('Sanitation Data'!$E$33,0,10*ROW('Sanitation Data'!E126)))</f>
        <v/>
      </c>
      <c r="CZ132" s="33" t="str">
        <f ca="true">+IF(OFFSET('Sanitation Data'!$F$29,0,10*ROW('Sanitation Data'!F126))="","",OFFSET('Sanitation Data'!$F$29,0,10*ROW('Sanitation Data'!F126)))</f>
        <v/>
      </c>
      <c r="DA132" s="33" t="str">
        <f ca="true">+IF(OFFSET('Sanitation Data'!$F$30,0,10*ROW('Sanitation Data'!F126))="","",OFFSET('Sanitation Data'!$F$30,0,10*ROW('Sanitation Data'!F126)))</f>
        <v/>
      </c>
      <c r="DB132" s="33" t="str">
        <f ca="true">+IF(OFFSET('Sanitation Data'!$F$31,0,10*ROW('Sanitation Data'!F126))="","",OFFSET('Sanitation Data'!$F$31,0,10*ROW('Sanitation Data'!F126)))</f>
        <v/>
      </c>
      <c r="DC132" s="33" t="str">
        <f ca="true">+IF(OFFSET('Sanitation Data'!$F$32,0,10*ROW('Sanitation Data'!F126))="","",OFFSET('Sanitation Data'!$F$32,0,10*ROW('Sanitation Data'!F126)))</f>
        <v/>
      </c>
      <c r="DD132" s="33" t="str">
        <f ca="true">+IF(OFFSET('Sanitation Data'!$F$33,0,10*ROW('Sanitation Data'!F126))="","",OFFSET('Sanitation Data'!$F$33,0,10*ROW('Sanitation Data'!F126)))</f>
        <v/>
      </c>
      <c r="DE132" s="33" t="str">
        <f ca="true">+IF(OFFSET('Sanitation Data'!$G$29,0,10*ROW('Sanitation Data'!G126))="","",OFFSET('Sanitation Data'!$G$29,0,10*ROW('Sanitation Data'!G126)))</f>
        <v/>
      </c>
      <c r="DF132" s="33" t="str">
        <f ca="true">+IF(OFFSET('Sanitation Data'!$G$30,0,10*ROW('Sanitation Data'!G126))="","",OFFSET('Sanitation Data'!$G$30,0,10*ROW('Sanitation Data'!G126)))</f>
        <v/>
      </c>
      <c r="DG132" s="33" t="str">
        <f ca="true">+IF(OFFSET('Sanitation Data'!$G$31,0,10*ROW('Sanitation Data'!G126))="","",OFFSET('Sanitation Data'!$G$31,0,10*ROW('Sanitation Data'!G126)))</f>
        <v/>
      </c>
      <c r="DH132" s="33" t="str">
        <f ca="true">+IF(OFFSET('Sanitation Data'!$G$32,0,10*ROW('Sanitation Data'!G126))="","",OFFSET('Sanitation Data'!$G$32,0,10*ROW('Sanitation Data'!G126)))</f>
        <v/>
      </c>
      <c r="DI132" s="33" t="str">
        <f ca="true">+IF(OFFSET('Sanitation Data'!$G$33,0,10*ROW('Sanitation Data'!G126))="","",OFFSET('Sanitation Data'!$G$33,0,10*ROW('Sanitation Data'!G126)))</f>
        <v/>
      </c>
      <c r="DJ132" s="33" t="str">
        <f ca="true">+IF(OFFSET('Sanitation Data'!$H$29,0,10*ROW('Sanitation Data'!H126))="","",OFFSET('Sanitation Data'!$H$29,0,10*ROW('Sanitation Data'!H126)))</f>
        <v/>
      </c>
      <c r="DK132" s="33" t="str">
        <f ca="true">+IF(OFFSET('Sanitation Data'!$H$30,0,10*ROW('Sanitation Data'!H126))="","",OFFSET('Sanitation Data'!$H$30,0,10*ROW('Sanitation Data'!H126)))</f>
        <v/>
      </c>
      <c r="DL132" s="33" t="str">
        <f ca="true">+IF(OFFSET('Sanitation Data'!$H$31,0,10*ROW('Sanitation Data'!H126))="","",OFFSET('Sanitation Data'!$H$31,0,10*ROW('Sanitation Data'!H126)))</f>
        <v/>
      </c>
      <c r="DM132" s="33" t="str">
        <f ca="true">+IF(OFFSET('Sanitation Data'!$H$32,0,10*ROW('Sanitation Data'!H126))="","",OFFSET('Sanitation Data'!$H$32,0,10*ROW('Sanitation Data'!H126)))</f>
        <v/>
      </c>
      <c r="DN132" s="33" t="str">
        <f ca="true">+IF(OFFSET('Sanitation Data'!$H$33,0,10*ROW('Sanitation Data'!H126))="","",OFFSET('Sanitation Data'!$H$33,0,10*ROW('Sanitation Data'!H126)))</f>
        <v/>
      </c>
      <c r="DO132" s="33" t="str">
        <f ca="true">+IF(OFFSET('Hygiene Data'!$C$12,0,10*ROW('Hygiene Data'!C126))="","",OFFSET('Hygiene Data'!$C$12,0,10*ROW('Hygiene Data'!C126)))</f>
        <v/>
      </c>
      <c r="DP132" s="33" t="str">
        <f ca="true">+IF(OFFSET('Hygiene Data'!$C$13,0,10*ROW('Hygiene Data'!C126))="","",OFFSET('Hygiene Data'!$C$13,0,10*ROW('Hygiene Data'!C126)))</f>
        <v/>
      </c>
      <c r="DQ132" s="33" t="str">
        <f ca="true">+IF(OFFSET('Hygiene Data'!$C$14,0,10*ROW('Hygiene Data'!C126))="","",OFFSET('Hygiene Data'!$C$14,0,10*ROW('Hygiene Data'!C126)))</f>
        <v/>
      </c>
      <c r="DR132" s="33" t="str">
        <f ca="true">+IF(OFFSET('Hygiene Data'!$D$12,0,10*ROW('Hygiene Data'!D126))="","",OFFSET('Hygiene Data'!$D$12,0,10*ROW('Hygiene Data'!D126)))</f>
        <v/>
      </c>
      <c r="DS132" s="33" t="str">
        <f ca="true">+IF(OFFSET('Hygiene Data'!$D$13,0,10*ROW('Hygiene Data'!D126))="","",OFFSET('Hygiene Data'!$D$13,0,10*ROW('Hygiene Data'!D126)))</f>
        <v/>
      </c>
      <c r="DT132" s="33" t="str">
        <f ca="true">+IF(OFFSET('Hygiene Data'!$D$14,0,10*ROW('Hygiene Data'!D126))="","",OFFSET('Hygiene Data'!$D$14,0,10*ROW('Hygiene Data'!D126)))</f>
        <v/>
      </c>
      <c r="DU132" s="33" t="str">
        <f ca="true">+IF(OFFSET('Hygiene Data'!$E$12,0,10*ROW('Hygiene Data'!E126))="","",OFFSET('Hygiene Data'!$E$12,0,10*ROW('Hygiene Data'!E126)))</f>
        <v/>
      </c>
      <c r="DV132" s="33" t="str">
        <f ca="true">+IF(OFFSET('Hygiene Data'!$E$13,0,10*ROW('Hygiene Data'!E126))="","",OFFSET('Hygiene Data'!$E$13,0,10*ROW('Hygiene Data'!E126)))</f>
        <v/>
      </c>
      <c r="DW132" s="33" t="str">
        <f ca="true">+IF(OFFSET('Hygiene Data'!$E$14,0,10*ROW('Hygiene Data'!E126))="","",OFFSET('Hygiene Data'!$E$14,0,10*ROW('Hygiene Data'!E126)))</f>
        <v/>
      </c>
      <c r="DX132" s="33" t="str">
        <f ca="true">+IF(OFFSET('Hygiene Data'!$F$12,0,10*ROW('Hygiene Data'!F126))="","",OFFSET('Hygiene Data'!$F$12,0,10*ROW('Hygiene Data'!F126)))</f>
        <v/>
      </c>
      <c r="DY132" s="33" t="str">
        <f ca="true">+IF(OFFSET('Hygiene Data'!$F$13,0,10*ROW('Hygiene Data'!F126))="","",OFFSET('Hygiene Data'!$F$13,0,10*ROW('Hygiene Data'!F126)))</f>
        <v/>
      </c>
      <c r="DZ132" s="33" t="str">
        <f ca="true">+IF(OFFSET('Hygiene Data'!$F$14,0,10*ROW('Hygiene Data'!F126))="","",OFFSET('Hygiene Data'!$F$14,0,10*ROW('Hygiene Data'!F126)))</f>
        <v/>
      </c>
      <c r="EA132" s="33" t="str">
        <f ca="true">+IF(OFFSET('Hygiene Data'!$G$12,0,10*ROW('Hygiene Data'!G126))="","",OFFSET('Hygiene Data'!$G$12,0,10*ROW('Hygiene Data'!G126)))</f>
        <v/>
      </c>
      <c r="EB132" s="33" t="str">
        <f ca="true">+IF(OFFSET('Hygiene Data'!$G$13,0,10*ROW('Hygiene Data'!G126))="","",OFFSET('Hygiene Data'!$G$13,0,10*ROW('Hygiene Data'!G126)))</f>
        <v/>
      </c>
      <c r="EC132" s="33" t="str">
        <f ca="true">+IF(OFFSET('Hygiene Data'!$G$14,0,10*ROW('Hygiene Data'!G126))="","",OFFSET('Hygiene Data'!$G$14,0,10*ROW('Hygiene Data'!G126)))</f>
        <v/>
      </c>
      <c r="ED132" s="33" t="str">
        <f ca="true">+IF(OFFSET('Hygiene Data'!$H$12,0,10*ROW('Hygiene Data'!H126))="","",OFFSET('Hygiene Data'!$H$12,0,10*ROW('Hygiene Data'!H126)))</f>
        <v/>
      </c>
      <c r="EE132" s="33" t="str">
        <f ca="true">+IF(OFFSET('Hygiene Data'!$H$13,0,10*ROW('Hygiene Data'!H126))="","",OFFSET('Hygiene Data'!$H$13,0,10*ROW('Hygiene Data'!H126)))</f>
        <v/>
      </c>
      <c r="EF132" s="33" t="str">
        <f ca="true">+IF(OFFSET('Hygiene Data'!$H$14,0,10*ROW('Hygiene Data'!H126))="","",OFFSET('Hygiene Data'!$H$14,0,10*ROW('Hygiene Data'!H126)))</f>
        <v/>
      </c>
    </row>
    <row r="133" x14ac:dyDescent="0.2">
      <c r="A133" s="56" t="str">
        <f ca="true">+IF(OFFSET('Water Data'!$B$1,0,10*ROW('Water Data'!B130))="","",OFFSET('Water Data'!$B$1,0,10*ROW('Water Data'!B130)))</f>
        <v/>
      </c>
      <c r="B133" s="56" t="str">
        <f ca="true">+IF(OFFSET('Water Data'!$A$3,0,10*ROW('Water Data'!A130))="","",OFFSET('Water Data'!$A$3,0,10*ROW('Water Data'!A130)))</f>
        <v/>
      </c>
      <c r="C133" s="56" t="str">
        <f ca="true">+IF(OFFSET('Water Data'!$C$3,0,10*ROW('Water Data'!C130))="","",OFFSET('Water Data'!$C$3,0,10*ROW('Water Data'!C130)))</f>
        <v/>
      </c>
      <c r="D133" s="244"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4"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4"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4"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4"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4"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4"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4"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4"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4"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4"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4"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4"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4"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4"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4"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4"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4"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5"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5"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5"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5"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5"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5"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5"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5"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5"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5"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5"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5"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5"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5"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5"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5"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5"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5"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5"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5"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5"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5"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5"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5"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5"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5"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5"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5"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5"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5"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6"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6"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6"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6"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6"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6"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6"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6"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6"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6"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6"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6"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6"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6"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6"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6"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6"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6"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3" t="str">
        <f ca="true">+IF(OFFSET('Water Data'!$C$28,0,10*ROW('Water Data'!C127))="","",OFFSET('Water Data'!$C$28,0,10*ROW('Water Data'!C127)))</f>
        <v/>
      </c>
      <c r="BT133" s="33" t="str">
        <f ca="true">+IF(OFFSET('Water Data'!$C$29,0,10*ROW('Water Data'!C127))="","",OFFSET('Water Data'!$C$29,0,10*ROW('Water Data'!C127)))</f>
        <v/>
      </c>
      <c r="BU133" s="33" t="str">
        <f ca="true">+IF(OFFSET('Water Data'!$C$30,0,10*ROW('Water Data'!C127))="","",OFFSET('Water Data'!$C$30,0,10*ROW('Water Data'!C127)))</f>
        <v/>
      </c>
      <c r="BV133" s="33" t="str">
        <f ca="true">+IF(OFFSET('Water Data'!$D$28,0,10*ROW('Water Data'!D127))="","",OFFSET('Water Data'!$D$28,0,10*ROW('Water Data'!D127)))</f>
        <v/>
      </c>
      <c r="BW133" s="33" t="str">
        <f ca="true">+IF(OFFSET('Water Data'!$D$29,0,10*ROW('Water Data'!D127))="","",OFFSET('Water Data'!$D$29,0,10*ROW('Water Data'!D127)))</f>
        <v/>
      </c>
      <c r="BX133" s="33" t="str">
        <f ca="true">+IF(OFFSET('Water Data'!$D$30,0,10*ROW('Water Data'!D127))="","",OFFSET('Water Data'!$D$30,0,10*ROW('Water Data'!D127)))</f>
        <v/>
      </c>
      <c r="BY133" s="33" t="str">
        <f ca="true">+IF(OFFSET('Water Data'!$E$28,0,10*ROW('Water Data'!E127))="","",OFFSET('Water Data'!$E$28,0,10*ROW('Water Data'!E127)))</f>
        <v/>
      </c>
      <c r="BZ133" s="33" t="str">
        <f ca="true">+IF(OFFSET('Water Data'!$E$29,0,10*ROW('Water Data'!E127))="","",OFFSET('Water Data'!$E$29,0,10*ROW('Water Data'!E127)))</f>
        <v/>
      </c>
      <c r="CA133" s="33" t="str">
        <f ca="true">+IF(OFFSET('Water Data'!$E$30,0,10*ROW('Water Data'!E127))="","",OFFSET('Water Data'!$E$30,0,10*ROW('Water Data'!E127)))</f>
        <v/>
      </c>
      <c r="CB133" s="33" t="str">
        <f ca="true">+IF(OFFSET('Water Data'!$F$28,0,10*ROW('Water Data'!F127))="","",OFFSET('Water Data'!$F$28,0,10*ROW('Water Data'!F127)))</f>
        <v/>
      </c>
      <c r="CC133" s="33" t="str">
        <f ca="true">+IF(OFFSET('Water Data'!$F$29,0,10*ROW('Water Data'!F127))="","",OFFSET('Water Data'!$F$29,0,10*ROW('Water Data'!F127)))</f>
        <v/>
      </c>
      <c r="CD133" s="33" t="str">
        <f ca="true">+IF(OFFSET('Water Data'!$F$30,0,10*ROW('Water Data'!F127))="","",OFFSET('Water Data'!$F$30,0,10*ROW('Water Data'!F127)))</f>
        <v/>
      </c>
      <c r="CE133" s="33" t="str">
        <f ca="true">+IF(OFFSET('Water Data'!$G$28,0,10*ROW('Water Data'!G127))="","",OFFSET('Water Data'!$G$28,0,10*ROW('Water Data'!G127)))</f>
        <v/>
      </c>
      <c r="CF133" s="33" t="str">
        <f ca="true">+IF(OFFSET('Water Data'!$G$29,0,10*ROW('Water Data'!G127))="","",OFFSET('Water Data'!$G$29,0,10*ROW('Water Data'!G127)))</f>
        <v/>
      </c>
      <c r="CG133" s="33" t="str">
        <f ca="true">+IF(OFFSET('Water Data'!$G$30,0,10*ROW('Water Data'!G127))="","",OFFSET('Water Data'!$G$30,0,10*ROW('Water Data'!G127)))</f>
        <v/>
      </c>
      <c r="CH133" s="33" t="str">
        <f ca="true">+IF(OFFSET('Water Data'!$H$28,0,10*ROW('Water Data'!H127))="","",OFFSET('Water Data'!$H$28,0,10*ROW('Water Data'!H127)))</f>
        <v/>
      </c>
      <c r="CI133" s="33" t="str">
        <f ca="true">+IF(OFFSET('Water Data'!$H$29,0,10*ROW('Water Data'!H127))="","",OFFSET('Water Data'!$H$29,0,10*ROW('Water Data'!H127)))</f>
        <v/>
      </c>
      <c r="CJ133" s="33" t="str">
        <f ca="true">+IF(OFFSET('Water Data'!$H$30,0,10*ROW('Water Data'!H127))="","",OFFSET('Water Data'!$H$30,0,10*ROW('Water Data'!H127)))</f>
        <v/>
      </c>
      <c r="CK133" s="33" t="str">
        <f ca="true">+IF(OFFSET('Sanitation Data'!$C$29,0,10*ROW('Sanitation Data'!C127))="","",OFFSET('Sanitation Data'!$C$29,0,10*ROW('Sanitation Data'!C127)))</f>
        <v/>
      </c>
      <c r="CL133" s="33" t="str">
        <f ca="true">+IF(OFFSET('Sanitation Data'!$C$30,0,10*ROW('Sanitation Data'!C127))="","",OFFSET('Sanitation Data'!$C$30,0,10*ROW('Sanitation Data'!C127)))</f>
        <v/>
      </c>
      <c r="CM133" s="33" t="str">
        <f ca="true">+IF(OFFSET('Sanitation Data'!$C$31,0,10*ROW('Sanitation Data'!C127))="","",OFFSET('Sanitation Data'!$C$31,0,10*ROW('Sanitation Data'!C127)))</f>
        <v/>
      </c>
      <c r="CN133" s="33" t="str">
        <f ca="true">+IF(OFFSET('Sanitation Data'!$C$32,0,10*ROW('Sanitation Data'!C127))="","",OFFSET('Sanitation Data'!$C$32,0,10*ROW('Sanitation Data'!C127)))</f>
        <v/>
      </c>
      <c r="CO133" s="33" t="str">
        <f ca="true">+IF(OFFSET('Sanitation Data'!$C$33,0,10*ROW('Sanitation Data'!C127))="","",OFFSET('Sanitation Data'!$C$33,0,10*ROW('Sanitation Data'!C127)))</f>
        <v/>
      </c>
      <c r="CP133" s="33" t="str">
        <f ca="true">+IF(OFFSET('Sanitation Data'!$D$29,0,10*ROW('Sanitation Data'!D127))="","",OFFSET('Sanitation Data'!$D$29,0,10*ROW('Sanitation Data'!D127)))</f>
        <v/>
      </c>
      <c r="CQ133" s="33" t="str">
        <f ca="true">+IF(OFFSET('Sanitation Data'!$D$30,0,10*ROW('Sanitation Data'!D127))="","",OFFSET('Sanitation Data'!$D$30,0,10*ROW('Sanitation Data'!D127)))</f>
        <v/>
      </c>
      <c r="CR133" s="33" t="str">
        <f ca="true">+IF(OFFSET('Sanitation Data'!$D$31,0,10*ROW('Sanitation Data'!D127))="","",OFFSET('Sanitation Data'!$D$31,0,10*ROW('Sanitation Data'!D127)))</f>
        <v/>
      </c>
      <c r="CS133" s="33" t="str">
        <f ca="true">+IF(OFFSET('Sanitation Data'!$D$32,0,10*ROW('Sanitation Data'!D127))="","",OFFSET('Sanitation Data'!$D$32,0,10*ROW('Sanitation Data'!D127)))</f>
        <v/>
      </c>
      <c r="CT133" s="33" t="str">
        <f ca="true">+IF(OFFSET('Sanitation Data'!$D$33,0,10*ROW('Sanitation Data'!D127))="","",OFFSET('Sanitation Data'!$D$33,0,10*ROW('Sanitation Data'!D127)))</f>
        <v/>
      </c>
      <c r="CU133" s="33" t="str">
        <f ca="true">+IF(OFFSET('Sanitation Data'!$E$29,0,10*ROW('Sanitation Data'!E127))="","",OFFSET('Sanitation Data'!$E$29,0,10*ROW('Sanitation Data'!E127)))</f>
        <v/>
      </c>
      <c r="CV133" s="33" t="str">
        <f ca="true">+IF(OFFSET('Sanitation Data'!$E$30,0,10*ROW('Sanitation Data'!E127))="","",OFFSET('Sanitation Data'!$E$30,0,10*ROW('Sanitation Data'!E127)))</f>
        <v/>
      </c>
      <c r="CW133" s="33" t="str">
        <f ca="true">+IF(OFFSET('Sanitation Data'!$E$31,0,10*ROW('Sanitation Data'!E127))="","",OFFSET('Sanitation Data'!$E$31,0,10*ROW('Sanitation Data'!E127)))</f>
        <v/>
      </c>
      <c r="CX133" s="33" t="str">
        <f ca="true">+IF(OFFSET('Sanitation Data'!$E$32,0,10*ROW('Sanitation Data'!E127))="","",OFFSET('Sanitation Data'!$E$32,0,10*ROW('Sanitation Data'!E127)))</f>
        <v/>
      </c>
      <c r="CY133" s="33" t="str">
        <f ca="true">+IF(OFFSET('Sanitation Data'!$E$33,0,10*ROW('Sanitation Data'!E127))="","",OFFSET('Sanitation Data'!$E$33,0,10*ROW('Sanitation Data'!E127)))</f>
        <v/>
      </c>
      <c r="CZ133" s="33" t="str">
        <f ca="true">+IF(OFFSET('Sanitation Data'!$F$29,0,10*ROW('Sanitation Data'!F127))="","",OFFSET('Sanitation Data'!$F$29,0,10*ROW('Sanitation Data'!F127)))</f>
        <v/>
      </c>
      <c r="DA133" s="33" t="str">
        <f ca="true">+IF(OFFSET('Sanitation Data'!$F$30,0,10*ROW('Sanitation Data'!F127))="","",OFFSET('Sanitation Data'!$F$30,0,10*ROW('Sanitation Data'!F127)))</f>
        <v/>
      </c>
      <c r="DB133" s="33" t="str">
        <f ca="true">+IF(OFFSET('Sanitation Data'!$F$31,0,10*ROW('Sanitation Data'!F127))="","",OFFSET('Sanitation Data'!$F$31,0,10*ROW('Sanitation Data'!F127)))</f>
        <v/>
      </c>
      <c r="DC133" s="33" t="str">
        <f ca="true">+IF(OFFSET('Sanitation Data'!$F$32,0,10*ROW('Sanitation Data'!F127))="","",OFFSET('Sanitation Data'!$F$32,0,10*ROW('Sanitation Data'!F127)))</f>
        <v/>
      </c>
      <c r="DD133" s="33" t="str">
        <f ca="true">+IF(OFFSET('Sanitation Data'!$F$33,0,10*ROW('Sanitation Data'!F127))="","",OFFSET('Sanitation Data'!$F$33,0,10*ROW('Sanitation Data'!F127)))</f>
        <v/>
      </c>
      <c r="DE133" s="33" t="str">
        <f ca="true">+IF(OFFSET('Sanitation Data'!$G$29,0,10*ROW('Sanitation Data'!G127))="","",OFFSET('Sanitation Data'!$G$29,0,10*ROW('Sanitation Data'!G127)))</f>
        <v/>
      </c>
      <c r="DF133" s="33" t="str">
        <f ca="true">+IF(OFFSET('Sanitation Data'!$G$30,0,10*ROW('Sanitation Data'!G127))="","",OFFSET('Sanitation Data'!$G$30,0,10*ROW('Sanitation Data'!G127)))</f>
        <v/>
      </c>
      <c r="DG133" s="33" t="str">
        <f ca="true">+IF(OFFSET('Sanitation Data'!$G$31,0,10*ROW('Sanitation Data'!G127))="","",OFFSET('Sanitation Data'!$G$31,0,10*ROW('Sanitation Data'!G127)))</f>
        <v/>
      </c>
      <c r="DH133" s="33" t="str">
        <f ca="true">+IF(OFFSET('Sanitation Data'!$G$32,0,10*ROW('Sanitation Data'!G127))="","",OFFSET('Sanitation Data'!$G$32,0,10*ROW('Sanitation Data'!G127)))</f>
        <v/>
      </c>
      <c r="DI133" s="33" t="str">
        <f ca="true">+IF(OFFSET('Sanitation Data'!$G$33,0,10*ROW('Sanitation Data'!G127))="","",OFFSET('Sanitation Data'!$G$33,0,10*ROW('Sanitation Data'!G127)))</f>
        <v/>
      </c>
      <c r="DJ133" s="33" t="str">
        <f ca="true">+IF(OFFSET('Sanitation Data'!$H$29,0,10*ROW('Sanitation Data'!H127))="","",OFFSET('Sanitation Data'!$H$29,0,10*ROW('Sanitation Data'!H127)))</f>
        <v/>
      </c>
      <c r="DK133" s="33" t="str">
        <f ca="true">+IF(OFFSET('Sanitation Data'!$H$30,0,10*ROW('Sanitation Data'!H127))="","",OFFSET('Sanitation Data'!$H$30,0,10*ROW('Sanitation Data'!H127)))</f>
        <v/>
      </c>
      <c r="DL133" s="33" t="str">
        <f ca="true">+IF(OFFSET('Sanitation Data'!$H$31,0,10*ROW('Sanitation Data'!H127))="","",OFFSET('Sanitation Data'!$H$31,0,10*ROW('Sanitation Data'!H127)))</f>
        <v/>
      </c>
      <c r="DM133" s="33" t="str">
        <f ca="true">+IF(OFFSET('Sanitation Data'!$H$32,0,10*ROW('Sanitation Data'!H127))="","",OFFSET('Sanitation Data'!$H$32,0,10*ROW('Sanitation Data'!H127)))</f>
        <v/>
      </c>
      <c r="DN133" s="33" t="str">
        <f ca="true">+IF(OFFSET('Sanitation Data'!$H$33,0,10*ROW('Sanitation Data'!H127))="","",OFFSET('Sanitation Data'!$H$33,0,10*ROW('Sanitation Data'!H127)))</f>
        <v/>
      </c>
      <c r="DO133" s="33" t="str">
        <f ca="true">+IF(OFFSET('Hygiene Data'!$C$12,0,10*ROW('Hygiene Data'!C127))="","",OFFSET('Hygiene Data'!$C$12,0,10*ROW('Hygiene Data'!C127)))</f>
        <v/>
      </c>
      <c r="DP133" s="33" t="str">
        <f ca="true">+IF(OFFSET('Hygiene Data'!$C$13,0,10*ROW('Hygiene Data'!C127))="","",OFFSET('Hygiene Data'!$C$13,0,10*ROW('Hygiene Data'!C127)))</f>
        <v/>
      </c>
      <c r="DQ133" s="33" t="str">
        <f ca="true">+IF(OFFSET('Hygiene Data'!$C$14,0,10*ROW('Hygiene Data'!C127))="","",OFFSET('Hygiene Data'!$C$14,0,10*ROW('Hygiene Data'!C127)))</f>
        <v/>
      </c>
      <c r="DR133" s="33" t="str">
        <f ca="true">+IF(OFFSET('Hygiene Data'!$D$12,0,10*ROW('Hygiene Data'!D127))="","",OFFSET('Hygiene Data'!$D$12,0,10*ROW('Hygiene Data'!D127)))</f>
        <v/>
      </c>
      <c r="DS133" s="33" t="str">
        <f ca="true">+IF(OFFSET('Hygiene Data'!$D$13,0,10*ROW('Hygiene Data'!D127))="","",OFFSET('Hygiene Data'!$D$13,0,10*ROW('Hygiene Data'!D127)))</f>
        <v/>
      </c>
      <c r="DT133" s="33" t="str">
        <f ca="true">+IF(OFFSET('Hygiene Data'!$D$14,0,10*ROW('Hygiene Data'!D127))="","",OFFSET('Hygiene Data'!$D$14,0,10*ROW('Hygiene Data'!D127)))</f>
        <v/>
      </c>
      <c r="DU133" s="33" t="str">
        <f ca="true">+IF(OFFSET('Hygiene Data'!$E$12,0,10*ROW('Hygiene Data'!E127))="","",OFFSET('Hygiene Data'!$E$12,0,10*ROW('Hygiene Data'!E127)))</f>
        <v/>
      </c>
      <c r="DV133" s="33" t="str">
        <f ca="true">+IF(OFFSET('Hygiene Data'!$E$13,0,10*ROW('Hygiene Data'!E127))="","",OFFSET('Hygiene Data'!$E$13,0,10*ROW('Hygiene Data'!E127)))</f>
        <v/>
      </c>
      <c r="DW133" s="33" t="str">
        <f ca="true">+IF(OFFSET('Hygiene Data'!$E$14,0,10*ROW('Hygiene Data'!E127))="","",OFFSET('Hygiene Data'!$E$14,0,10*ROW('Hygiene Data'!E127)))</f>
        <v/>
      </c>
      <c r="DX133" s="33" t="str">
        <f ca="true">+IF(OFFSET('Hygiene Data'!$F$12,0,10*ROW('Hygiene Data'!F127))="","",OFFSET('Hygiene Data'!$F$12,0,10*ROW('Hygiene Data'!F127)))</f>
        <v/>
      </c>
      <c r="DY133" s="33" t="str">
        <f ca="true">+IF(OFFSET('Hygiene Data'!$F$13,0,10*ROW('Hygiene Data'!F127))="","",OFFSET('Hygiene Data'!$F$13,0,10*ROW('Hygiene Data'!F127)))</f>
        <v/>
      </c>
      <c r="DZ133" s="33" t="str">
        <f ca="true">+IF(OFFSET('Hygiene Data'!$F$14,0,10*ROW('Hygiene Data'!F127))="","",OFFSET('Hygiene Data'!$F$14,0,10*ROW('Hygiene Data'!F127)))</f>
        <v/>
      </c>
      <c r="EA133" s="33" t="str">
        <f ca="true">+IF(OFFSET('Hygiene Data'!$G$12,0,10*ROW('Hygiene Data'!G127))="","",OFFSET('Hygiene Data'!$G$12,0,10*ROW('Hygiene Data'!G127)))</f>
        <v/>
      </c>
      <c r="EB133" s="33" t="str">
        <f ca="true">+IF(OFFSET('Hygiene Data'!$G$13,0,10*ROW('Hygiene Data'!G127))="","",OFFSET('Hygiene Data'!$G$13,0,10*ROW('Hygiene Data'!G127)))</f>
        <v/>
      </c>
      <c r="EC133" s="33" t="str">
        <f ca="true">+IF(OFFSET('Hygiene Data'!$G$14,0,10*ROW('Hygiene Data'!G127))="","",OFFSET('Hygiene Data'!$G$14,0,10*ROW('Hygiene Data'!G127)))</f>
        <v/>
      </c>
      <c r="ED133" s="33" t="str">
        <f ca="true">+IF(OFFSET('Hygiene Data'!$H$12,0,10*ROW('Hygiene Data'!H127))="","",OFFSET('Hygiene Data'!$H$12,0,10*ROW('Hygiene Data'!H127)))</f>
        <v/>
      </c>
      <c r="EE133" s="33" t="str">
        <f ca="true">+IF(OFFSET('Hygiene Data'!$H$13,0,10*ROW('Hygiene Data'!H127))="","",OFFSET('Hygiene Data'!$H$13,0,10*ROW('Hygiene Data'!H127)))</f>
        <v/>
      </c>
      <c r="EF133" s="33" t="str">
        <f ca="true">+IF(OFFSET('Hygiene Data'!$H$14,0,10*ROW('Hygiene Data'!H127))="","",OFFSET('Hygiene Data'!$H$14,0,10*ROW('Hygiene Data'!H127)))</f>
        <v/>
      </c>
    </row>
    <row r="134" x14ac:dyDescent="0.2">
      <c r="A134" s="56" t="str">
        <f ca="true">+IF(OFFSET('Water Data'!$B$1,0,10*ROW('Water Data'!B131))="","",OFFSET('Water Data'!$B$1,0,10*ROW('Water Data'!B131)))</f>
        <v/>
      </c>
      <c r="B134" s="56" t="str">
        <f ca="true">+IF(OFFSET('Water Data'!$A$3,0,10*ROW('Water Data'!A131))="","",OFFSET('Water Data'!$A$3,0,10*ROW('Water Data'!A131)))</f>
        <v/>
      </c>
      <c r="C134" s="56" t="str">
        <f ca="true">+IF(OFFSET('Water Data'!$C$3,0,10*ROW('Water Data'!C131))="","",OFFSET('Water Data'!$C$3,0,10*ROW('Water Data'!C131)))</f>
        <v/>
      </c>
      <c r="D134" s="244"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4"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4"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4"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4"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4"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4"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4"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4"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4"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4"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4"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4"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4"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4"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4"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4"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4"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5"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5"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5"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5"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5"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5"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5"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5"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5"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5"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5"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5"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5"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5"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5"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5"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5"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5"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5"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5"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5"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5"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5"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5"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5"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5"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5"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5"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5"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5"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6"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6"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6"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6"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6"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6"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6"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6"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6"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6"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6"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6"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6"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6"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6"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6"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6"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6"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3" t="str">
        <f ca="true">+IF(OFFSET('Water Data'!$C$28,0,10*ROW('Water Data'!C128))="","",OFFSET('Water Data'!$C$28,0,10*ROW('Water Data'!C128)))</f>
        <v/>
      </c>
      <c r="BT134" s="33" t="str">
        <f ca="true">+IF(OFFSET('Water Data'!$C$29,0,10*ROW('Water Data'!C128))="","",OFFSET('Water Data'!$C$29,0,10*ROW('Water Data'!C128)))</f>
        <v/>
      </c>
      <c r="BU134" s="33" t="str">
        <f ca="true">+IF(OFFSET('Water Data'!$C$30,0,10*ROW('Water Data'!C128))="","",OFFSET('Water Data'!$C$30,0,10*ROW('Water Data'!C128)))</f>
        <v/>
      </c>
      <c r="BV134" s="33" t="str">
        <f ca="true">+IF(OFFSET('Water Data'!$D$28,0,10*ROW('Water Data'!D128))="","",OFFSET('Water Data'!$D$28,0,10*ROW('Water Data'!D128)))</f>
        <v/>
      </c>
      <c r="BW134" s="33" t="str">
        <f ca="true">+IF(OFFSET('Water Data'!$D$29,0,10*ROW('Water Data'!D128))="","",OFFSET('Water Data'!$D$29,0,10*ROW('Water Data'!D128)))</f>
        <v/>
      </c>
      <c r="BX134" s="33" t="str">
        <f ca="true">+IF(OFFSET('Water Data'!$D$30,0,10*ROW('Water Data'!D128))="","",OFFSET('Water Data'!$D$30,0,10*ROW('Water Data'!D128)))</f>
        <v/>
      </c>
      <c r="BY134" s="33" t="str">
        <f ca="true">+IF(OFFSET('Water Data'!$E$28,0,10*ROW('Water Data'!E128))="","",OFFSET('Water Data'!$E$28,0,10*ROW('Water Data'!E128)))</f>
        <v/>
      </c>
      <c r="BZ134" s="33" t="str">
        <f ca="true">+IF(OFFSET('Water Data'!$E$29,0,10*ROW('Water Data'!E128))="","",OFFSET('Water Data'!$E$29,0,10*ROW('Water Data'!E128)))</f>
        <v/>
      </c>
      <c r="CA134" s="33" t="str">
        <f ca="true">+IF(OFFSET('Water Data'!$E$30,0,10*ROW('Water Data'!E128))="","",OFFSET('Water Data'!$E$30,0,10*ROW('Water Data'!E128)))</f>
        <v/>
      </c>
      <c r="CB134" s="33" t="str">
        <f ca="true">+IF(OFFSET('Water Data'!$F$28,0,10*ROW('Water Data'!F128))="","",OFFSET('Water Data'!$F$28,0,10*ROW('Water Data'!F128)))</f>
        <v/>
      </c>
      <c r="CC134" s="33" t="str">
        <f ca="true">+IF(OFFSET('Water Data'!$F$29,0,10*ROW('Water Data'!F128))="","",OFFSET('Water Data'!$F$29,0,10*ROW('Water Data'!F128)))</f>
        <v/>
      </c>
      <c r="CD134" s="33" t="str">
        <f ca="true">+IF(OFFSET('Water Data'!$F$30,0,10*ROW('Water Data'!F128))="","",OFFSET('Water Data'!$F$30,0,10*ROW('Water Data'!F128)))</f>
        <v/>
      </c>
      <c r="CE134" s="33" t="str">
        <f ca="true">+IF(OFFSET('Water Data'!$G$28,0,10*ROW('Water Data'!G128))="","",OFFSET('Water Data'!$G$28,0,10*ROW('Water Data'!G128)))</f>
        <v/>
      </c>
      <c r="CF134" s="33" t="str">
        <f ca="true">+IF(OFFSET('Water Data'!$G$29,0,10*ROW('Water Data'!G128))="","",OFFSET('Water Data'!$G$29,0,10*ROW('Water Data'!G128)))</f>
        <v/>
      </c>
      <c r="CG134" s="33" t="str">
        <f ca="true">+IF(OFFSET('Water Data'!$G$30,0,10*ROW('Water Data'!G128))="","",OFFSET('Water Data'!$G$30,0,10*ROW('Water Data'!G128)))</f>
        <v/>
      </c>
      <c r="CH134" s="33" t="str">
        <f ca="true">+IF(OFFSET('Water Data'!$H$28,0,10*ROW('Water Data'!H128))="","",OFFSET('Water Data'!$H$28,0,10*ROW('Water Data'!H128)))</f>
        <v/>
      </c>
      <c r="CI134" s="33" t="str">
        <f ca="true">+IF(OFFSET('Water Data'!$H$29,0,10*ROW('Water Data'!H128))="","",OFFSET('Water Data'!$H$29,0,10*ROW('Water Data'!H128)))</f>
        <v/>
      </c>
      <c r="CJ134" s="33" t="str">
        <f ca="true">+IF(OFFSET('Water Data'!$H$30,0,10*ROW('Water Data'!H128))="","",OFFSET('Water Data'!$H$30,0,10*ROW('Water Data'!H128)))</f>
        <v/>
      </c>
      <c r="CK134" s="33" t="str">
        <f ca="true">+IF(OFFSET('Sanitation Data'!$C$29,0,10*ROW('Sanitation Data'!C128))="","",OFFSET('Sanitation Data'!$C$29,0,10*ROW('Sanitation Data'!C128)))</f>
        <v/>
      </c>
      <c r="CL134" s="33" t="str">
        <f ca="true">+IF(OFFSET('Sanitation Data'!$C$30,0,10*ROW('Sanitation Data'!C128))="","",OFFSET('Sanitation Data'!$C$30,0,10*ROW('Sanitation Data'!C128)))</f>
        <v/>
      </c>
      <c r="CM134" s="33" t="str">
        <f ca="true">+IF(OFFSET('Sanitation Data'!$C$31,0,10*ROW('Sanitation Data'!C128))="","",OFFSET('Sanitation Data'!$C$31,0,10*ROW('Sanitation Data'!C128)))</f>
        <v/>
      </c>
      <c r="CN134" s="33" t="str">
        <f ca="true">+IF(OFFSET('Sanitation Data'!$C$32,0,10*ROW('Sanitation Data'!C128))="","",OFFSET('Sanitation Data'!$C$32,0,10*ROW('Sanitation Data'!C128)))</f>
        <v/>
      </c>
      <c r="CO134" s="33" t="str">
        <f ca="true">+IF(OFFSET('Sanitation Data'!$C$33,0,10*ROW('Sanitation Data'!C128))="","",OFFSET('Sanitation Data'!$C$33,0,10*ROW('Sanitation Data'!C128)))</f>
        <v/>
      </c>
      <c r="CP134" s="33" t="str">
        <f ca="true">+IF(OFFSET('Sanitation Data'!$D$29,0,10*ROW('Sanitation Data'!D128))="","",OFFSET('Sanitation Data'!$D$29,0,10*ROW('Sanitation Data'!D128)))</f>
        <v/>
      </c>
      <c r="CQ134" s="33" t="str">
        <f ca="true">+IF(OFFSET('Sanitation Data'!$D$30,0,10*ROW('Sanitation Data'!D128))="","",OFFSET('Sanitation Data'!$D$30,0,10*ROW('Sanitation Data'!D128)))</f>
        <v/>
      </c>
      <c r="CR134" s="33" t="str">
        <f ca="true">+IF(OFFSET('Sanitation Data'!$D$31,0,10*ROW('Sanitation Data'!D128))="","",OFFSET('Sanitation Data'!$D$31,0,10*ROW('Sanitation Data'!D128)))</f>
        <v/>
      </c>
      <c r="CS134" s="33" t="str">
        <f ca="true">+IF(OFFSET('Sanitation Data'!$D$32,0,10*ROW('Sanitation Data'!D128))="","",OFFSET('Sanitation Data'!$D$32,0,10*ROW('Sanitation Data'!D128)))</f>
        <v/>
      </c>
      <c r="CT134" s="33" t="str">
        <f ca="true">+IF(OFFSET('Sanitation Data'!$D$33,0,10*ROW('Sanitation Data'!D128))="","",OFFSET('Sanitation Data'!$D$33,0,10*ROW('Sanitation Data'!D128)))</f>
        <v/>
      </c>
      <c r="CU134" s="33" t="str">
        <f ca="true">+IF(OFFSET('Sanitation Data'!$E$29,0,10*ROW('Sanitation Data'!E128))="","",OFFSET('Sanitation Data'!$E$29,0,10*ROW('Sanitation Data'!E128)))</f>
        <v/>
      </c>
      <c r="CV134" s="33" t="str">
        <f ca="true">+IF(OFFSET('Sanitation Data'!$E$30,0,10*ROW('Sanitation Data'!E128))="","",OFFSET('Sanitation Data'!$E$30,0,10*ROW('Sanitation Data'!E128)))</f>
        <v/>
      </c>
      <c r="CW134" s="33" t="str">
        <f ca="true">+IF(OFFSET('Sanitation Data'!$E$31,0,10*ROW('Sanitation Data'!E128))="","",OFFSET('Sanitation Data'!$E$31,0,10*ROW('Sanitation Data'!E128)))</f>
        <v/>
      </c>
      <c r="CX134" s="33" t="str">
        <f ca="true">+IF(OFFSET('Sanitation Data'!$E$32,0,10*ROW('Sanitation Data'!E128))="","",OFFSET('Sanitation Data'!$E$32,0,10*ROW('Sanitation Data'!E128)))</f>
        <v/>
      </c>
      <c r="CY134" s="33" t="str">
        <f ca="true">+IF(OFFSET('Sanitation Data'!$E$33,0,10*ROW('Sanitation Data'!E128))="","",OFFSET('Sanitation Data'!$E$33,0,10*ROW('Sanitation Data'!E128)))</f>
        <v/>
      </c>
      <c r="CZ134" s="33" t="str">
        <f ca="true">+IF(OFFSET('Sanitation Data'!$F$29,0,10*ROW('Sanitation Data'!F128))="","",OFFSET('Sanitation Data'!$F$29,0,10*ROW('Sanitation Data'!F128)))</f>
        <v/>
      </c>
      <c r="DA134" s="33" t="str">
        <f ca="true">+IF(OFFSET('Sanitation Data'!$F$30,0,10*ROW('Sanitation Data'!F128))="","",OFFSET('Sanitation Data'!$F$30,0,10*ROW('Sanitation Data'!F128)))</f>
        <v/>
      </c>
      <c r="DB134" s="33" t="str">
        <f ca="true">+IF(OFFSET('Sanitation Data'!$F$31,0,10*ROW('Sanitation Data'!F128))="","",OFFSET('Sanitation Data'!$F$31,0,10*ROW('Sanitation Data'!F128)))</f>
        <v/>
      </c>
      <c r="DC134" s="33" t="str">
        <f ca="true">+IF(OFFSET('Sanitation Data'!$F$32,0,10*ROW('Sanitation Data'!F128))="","",OFFSET('Sanitation Data'!$F$32,0,10*ROW('Sanitation Data'!F128)))</f>
        <v/>
      </c>
      <c r="DD134" s="33" t="str">
        <f ca="true">+IF(OFFSET('Sanitation Data'!$F$33,0,10*ROW('Sanitation Data'!F128))="","",OFFSET('Sanitation Data'!$F$33,0,10*ROW('Sanitation Data'!F128)))</f>
        <v/>
      </c>
      <c r="DE134" s="33" t="str">
        <f ca="true">+IF(OFFSET('Sanitation Data'!$G$29,0,10*ROW('Sanitation Data'!G128))="","",OFFSET('Sanitation Data'!$G$29,0,10*ROW('Sanitation Data'!G128)))</f>
        <v/>
      </c>
      <c r="DF134" s="33" t="str">
        <f ca="true">+IF(OFFSET('Sanitation Data'!$G$30,0,10*ROW('Sanitation Data'!G128))="","",OFFSET('Sanitation Data'!$G$30,0,10*ROW('Sanitation Data'!G128)))</f>
        <v/>
      </c>
      <c r="DG134" s="33" t="str">
        <f ca="true">+IF(OFFSET('Sanitation Data'!$G$31,0,10*ROW('Sanitation Data'!G128))="","",OFFSET('Sanitation Data'!$G$31,0,10*ROW('Sanitation Data'!G128)))</f>
        <v/>
      </c>
      <c r="DH134" s="33" t="str">
        <f ca="true">+IF(OFFSET('Sanitation Data'!$G$32,0,10*ROW('Sanitation Data'!G128))="","",OFFSET('Sanitation Data'!$G$32,0,10*ROW('Sanitation Data'!G128)))</f>
        <v/>
      </c>
      <c r="DI134" s="33" t="str">
        <f ca="true">+IF(OFFSET('Sanitation Data'!$G$33,0,10*ROW('Sanitation Data'!G128))="","",OFFSET('Sanitation Data'!$G$33,0,10*ROW('Sanitation Data'!G128)))</f>
        <v/>
      </c>
      <c r="DJ134" s="33" t="str">
        <f ca="true">+IF(OFFSET('Sanitation Data'!$H$29,0,10*ROW('Sanitation Data'!H128))="","",OFFSET('Sanitation Data'!$H$29,0,10*ROW('Sanitation Data'!H128)))</f>
        <v/>
      </c>
      <c r="DK134" s="33" t="str">
        <f ca="true">+IF(OFFSET('Sanitation Data'!$H$30,0,10*ROW('Sanitation Data'!H128))="","",OFFSET('Sanitation Data'!$H$30,0,10*ROW('Sanitation Data'!H128)))</f>
        <v/>
      </c>
      <c r="DL134" s="33" t="str">
        <f ca="true">+IF(OFFSET('Sanitation Data'!$H$31,0,10*ROW('Sanitation Data'!H128))="","",OFFSET('Sanitation Data'!$H$31,0,10*ROW('Sanitation Data'!H128)))</f>
        <v/>
      </c>
      <c r="DM134" s="33" t="str">
        <f ca="true">+IF(OFFSET('Sanitation Data'!$H$32,0,10*ROW('Sanitation Data'!H128))="","",OFFSET('Sanitation Data'!$H$32,0,10*ROW('Sanitation Data'!H128)))</f>
        <v/>
      </c>
      <c r="DN134" s="33" t="str">
        <f ca="true">+IF(OFFSET('Sanitation Data'!$H$33,0,10*ROW('Sanitation Data'!H128))="","",OFFSET('Sanitation Data'!$H$33,0,10*ROW('Sanitation Data'!H128)))</f>
        <v/>
      </c>
      <c r="DO134" s="33" t="str">
        <f ca="true">+IF(OFFSET('Hygiene Data'!$C$12,0,10*ROW('Hygiene Data'!C128))="","",OFFSET('Hygiene Data'!$C$12,0,10*ROW('Hygiene Data'!C128)))</f>
        <v/>
      </c>
      <c r="DP134" s="33" t="str">
        <f ca="true">+IF(OFFSET('Hygiene Data'!$C$13,0,10*ROW('Hygiene Data'!C128))="","",OFFSET('Hygiene Data'!$C$13,0,10*ROW('Hygiene Data'!C128)))</f>
        <v/>
      </c>
      <c r="DQ134" s="33" t="str">
        <f ca="true">+IF(OFFSET('Hygiene Data'!$C$14,0,10*ROW('Hygiene Data'!C128))="","",OFFSET('Hygiene Data'!$C$14,0,10*ROW('Hygiene Data'!C128)))</f>
        <v/>
      </c>
      <c r="DR134" s="33" t="str">
        <f ca="true">+IF(OFFSET('Hygiene Data'!$D$12,0,10*ROW('Hygiene Data'!D128))="","",OFFSET('Hygiene Data'!$D$12,0,10*ROW('Hygiene Data'!D128)))</f>
        <v/>
      </c>
      <c r="DS134" s="33" t="str">
        <f ca="true">+IF(OFFSET('Hygiene Data'!$D$13,0,10*ROW('Hygiene Data'!D128))="","",OFFSET('Hygiene Data'!$D$13,0,10*ROW('Hygiene Data'!D128)))</f>
        <v/>
      </c>
      <c r="DT134" s="33" t="str">
        <f ca="true">+IF(OFFSET('Hygiene Data'!$D$14,0,10*ROW('Hygiene Data'!D128))="","",OFFSET('Hygiene Data'!$D$14,0,10*ROW('Hygiene Data'!D128)))</f>
        <v/>
      </c>
      <c r="DU134" s="33" t="str">
        <f ca="true">+IF(OFFSET('Hygiene Data'!$E$12,0,10*ROW('Hygiene Data'!E128))="","",OFFSET('Hygiene Data'!$E$12,0,10*ROW('Hygiene Data'!E128)))</f>
        <v/>
      </c>
      <c r="DV134" s="33" t="str">
        <f ca="true">+IF(OFFSET('Hygiene Data'!$E$13,0,10*ROW('Hygiene Data'!E128))="","",OFFSET('Hygiene Data'!$E$13,0,10*ROW('Hygiene Data'!E128)))</f>
        <v/>
      </c>
      <c r="DW134" s="33" t="str">
        <f ca="true">+IF(OFFSET('Hygiene Data'!$E$14,0,10*ROW('Hygiene Data'!E128))="","",OFFSET('Hygiene Data'!$E$14,0,10*ROW('Hygiene Data'!E128)))</f>
        <v/>
      </c>
      <c r="DX134" s="33" t="str">
        <f ca="true">+IF(OFFSET('Hygiene Data'!$F$12,0,10*ROW('Hygiene Data'!F128))="","",OFFSET('Hygiene Data'!$F$12,0,10*ROW('Hygiene Data'!F128)))</f>
        <v/>
      </c>
      <c r="DY134" s="33" t="str">
        <f ca="true">+IF(OFFSET('Hygiene Data'!$F$13,0,10*ROW('Hygiene Data'!F128))="","",OFFSET('Hygiene Data'!$F$13,0,10*ROW('Hygiene Data'!F128)))</f>
        <v/>
      </c>
      <c r="DZ134" s="33" t="str">
        <f ca="true">+IF(OFFSET('Hygiene Data'!$F$14,0,10*ROW('Hygiene Data'!F128))="","",OFFSET('Hygiene Data'!$F$14,0,10*ROW('Hygiene Data'!F128)))</f>
        <v/>
      </c>
      <c r="EA134" s="33" t="str">
        <f ca="true">+IF(OFFSET('Hygiene Data'!$G$12,0,10*ROW('Hygiene Data'!G128))="","",OFFSET('Hygiene Data'!$G$12,0,10*ROW('Hygiene Data'!G128)))</f>
        <v/>
      </c>
      <c r="EB134" s="33" t="str">
        <f ca="true">+IF(OFFSET('Hygiene Data'!$G$13,0,10*ROW('Hygiene Data'!G128))="","",OFFSET('Hygiene Data'!$G$13,0,10*ROW('Hygiene Data'!G128)))</f>
        <v/>
      </c>
      <c r="EC134" s="33" t="str">
        <f ca="true">+IF(OFFSET('Hygiene Data'!$G$14,0,10*ROW('Hygiene Data'!G128))="","",OFFSET('Hygiene Data'!$G$14,0,10*ROW('Hygiene Data'!G128)))</f>
        <v/>
      </c>
      <c r="ED134" s="33" t="str">
        <f ca="true">+IF(OFFSET('Hygiene Data'!$H$12,0,10*ROW('Hygiene Data'!H128))="","",OFFSET('Hygiene Data'!$H$12,0,10*ROW('Hygiene Data'!H128)))</f>
        <v/>
      </c>
      <c r="EE134" s="33" t="str">
        <f ca="true">+IF(OFFSET('Hygiene Data'!$H$13,0,10*ROW('Hygiene Data'!H128))="","",OFFSET('Hygiene Data'!$H$13,0,10*ROW('Hygiene Data'!H128)))</f>
        <v/>
      </c>
      <c r="EF134" s="33" t="str">
        <f ca="true">+IF(OFFSET('Hygiene Data'!$H$14,0,10*ROW('Hygiene Data'!H128))="","",OFFSET('Hygiene Data'!$H$14,0,10*ROW('Hygiene Data'!H128)))</f>
        <v/>
      </c>
    </row>
    <row r="135" x14ac:dyDescent="0.2">
      <c r="A135" s="56" t="str">
        <f ca="true">+IF(OFFSET('Water Data'!$B$1,0,10*ROW('Water Data'!B132))="","",OFFSET('Water Data'!$B$1,0,10*ROW('Water Data'!B132)))</f>
        <v/>
      </c>
      <c r="B135" s="56" t="str">
        <f ca="true">+IF(OFFSET('Water Data'!$A$3,0,10*ROW('Water Data'!A132))="","",OFFSET('Water Data'!$A$3,0,10*ROW('Water Data'!A132)))</f>
        <v/>
      </c>
      <c r="C135" s="56" t="str">
        <f ca="true">+IF(OFFSET('Water Data'!$C$3,0,10*ROW('Water Data'!C132))="","",OFFSET('Water Data'!$C$3,0,10*ROW('Water Data'!C132)))</f>
        <v/>
      </c>
      <c r="D135" s="244"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4"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4"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4"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4"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4"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4"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4"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4"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4"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4"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4"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4"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4"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4"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4"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4"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4"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5"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5"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5"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5"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5"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5"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5"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5"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5"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5"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5"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5"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5"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5"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5"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5"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5"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5"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5"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5"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5"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5"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5"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5"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5"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5"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5"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5"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5"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5"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6"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6"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6"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6"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6"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6"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6"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6"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6"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6"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6"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6"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6"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6"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6"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6"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6"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6"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3" t="str">
        <f ca="true">+IF(OFFSET('Water Data'!$C$28,0,10*ROW('Water Data'!C129))="","",OFFSET('Water Data'!$C$28,0,10*ROW('Water Data'!C129)))</f>
        <v/>
      </c>
      <c r="BT135" s="33" t="str">
        <f ca="true">+IF(OFFSET('Water Data'!$C$29,0,10*ROW('Water Data'!C129))="","",OFFSET('Water Data'!$C$29,0,10*ROW('Water Data'!C129)))</f>
        <v/>
      </c>
      <c r="BU135" s="33" t="str">
        <f ca="true">+IF(OFFSET('Water Data'!$C$30,0,10*ROW('Water Data'!C129))="","",OFFSET('Water Data'!$C$30,0,10*ROW('Water Data'!C129)))</f>
        <v/>
      </c>
      <c r="BV135" s="33" t="str">
        <f ca="true">+IF(OFFSET('Water Data'!$D$28,0,10*ROW('Water Data'!D129))="","",OFFSET('Water Data'!$D$28,0,10*ROW('Water Data'!D129)))</f>
        <v/>
      </c>
      <c r="BW135" s="33" t="str">
        <f ca="true">+IF(OFFSET('Water Data'!$D$29,0,10*ROW('Water Data'!D129))="","",OFFSET('Water Data'!$D$29,0,10*ROW('Water Data'!D129)))</f>
        <v/>
      </c>
      <c r="BX135" s="33" t="str">
        <f ca="true">+IF(OFFSET('Water Data'!$D$30,0,10*ROW('Water Data'!D129))="","",OFFSET('Water Data'!$D$30,0,10*ROW('Water Data'!D129)))</f>
        <v/>
      </c>
      <c r="BY135" s="33" t="str">
        <f ca="true">+IF(OFFSET('Water Data'!$E$28,0,10*ROW('Water Data'!E129))="","",OFFSET('Water Data'!$E$28,0,10*ROW('Water Data'!E129)))</f>
        <v/>
      </c>
      <c r="BZ135" s="33" t="str">
        <f ca="true">+IF(OFFSET('Water Data'!$E$29,0,10*ROW('Water Data'!E129))="","",OFFSET('Water Data'!$E$29,0,10*ROW('Water Data'!E129)))</f>
        <v/>
      </c>
      <c r="CA135" s="33" t="str">
        <f ca="true">+IF(OFFSET('Water Data'!$E$30,0,10*ROW('Water Data'!E129))="","",OFFSET('Water Data'!$E$30,0,10*ROW('Water Data'!E129)))</f>
        <v/>
      </c>
      <c r="CB135" s="33" t="str">
        <f ca="true">+IF(OFFSET('Water Data'!$F$28,0,10*ROW('Water Data'!F129))="","",OFFSET('Water Data'!$F$28,0,10*ROW('Water Data'!F129)))</f>
        <v/>
      </c>
      <c r="CC135" s="33" t="str">
        <f ca="true">+IF(OFFSET('Water Data'!$F$29,0,10*ROW('Water Data'!F129))="","",OFFSET('Water Data'!$F$29,0,10*ROW('Water Data'!F129)))</f>
        <v/>
      </c>
      <c r="CD135" s="33" t="str">
        <f ca="true">+IF(OFFSET('Water Data'!$F$30,0,10*ROW('Water Data'!F129))="","",OFFSET('Water Data'!$F$30,0,10*ROW('Water Data'!F129)))</f>
        <v/>
      </c>
      <c r="CE135" s="33" t="str">
        <f ca="true">+IF(OFFSET('Water Data'!$G$28,0,10*ROW('Water Data'!G129))="","",OFFSET('Water Data'!$G$28,0,10*ROW('Water Data'!G129)))</f>
        <v/>
      </c>
      <c r="CF135" s="33" t="str">
        <f ca="true">+IF(OFFSET('Water Data'!$G$29,0,10*ROW('Water Data'!G129))="","",OFFSET('Water Data'!$G$29,0,10*ROW('Water Data'!G129)))</f>
        <v/>
      </c>
      <c r="CG135" s="33" t="str">
        <f ca="true">+IF(OFFSET('Water Data'!$G$30,0,10*ROW('Water Data'!G129))="","",OFFSET('Water Data'!$G$30,0,10*ROW('Water Data'!G129)))</f>
        <v/>
      </c>
      <c r="CH135" s="33" t="str">
        <f ca="true">+IF(OFFSET('Water Data'!$H$28,0,10*ROW('Water Data'!H129))="","",OFFSET('Water Data'!$H$28,0,10*ROW('Water Data'!H129)))</f>
        <v/>
      </c>
      <c r="CI135" s="33" t="str">
        <f ca="true">+IF(OFFSET('Water Data'!$H$29,0,10*ROW('Water Data'!H129))="","",OFFSET('Water Data'!$H$29,0,10*ROW('Water Data'!H129)))</f>
        <v/>
      </c>
      <c r="CJ135" s="33" t="str">
        <f ca="true">+IF(OFFSET('Water Data'!$H$30,0,10*ROW('Water Data'!H129))="","",OFFSET('Water Data'!$H$30,0,10*ROW('Water Data'!H129)))</f>
        <v/>
      </c>
      <c r="CK135" s="33" t="str">
        <f ca="true">+IF(OFFSET('Sanitation Data'!$C$29,0,10*ROW('Sanitation Data'!C129))="","",OFFSET('Sanitation Data'!$C$29,0,10*ROW('Sanitation Data'!C129)))</f>
        <v/>
      </c>
      <c r="CL135" s="33" t="str">
        <f ca="true">+IF(OFFSET('Sanitation Data'!$C$30,0,10*ROW('Sanitation Data'!C129))="","",OFFSET('Sanitation Data'!$C$30,0,10*ROW('Sanitation Data'!C129)))</f>
        <v/>
      </c>
      <c r="CM135" s="33" t="str">
        <f ca="true">+IF(OFFSET('Sanitation Data'!$C$31,0,10*ROW('Sanitation Data'!C129))="","",OFFSET('Sanitation Data'!$C$31,0,10*ROW('Sanitation Data'!C129)))</f>
        <v/>
      </c>
      <c r="CN135" s="33" t="str">
        <f ca="true">+IF(OFFSET('Sanitation Data'!$C$32,0,10*ROW('Sanitation Data'!C129))="","",OFFSET('Sanitation Data'!$C$32,0,10*ROW('Sanitation Data'!C129)))</f>
        <v/>
      </c>
      <c r="CO135" s="33" t="str">
        <f ca="true">+IF(OFFSET('Sanitation Data'!$C$33,0,10*ROW('Sanitation Data'!C129))="","",OFFSET('Sanitation Data'!$C$33,0,10*ROW('Sanitation Data'!C129)))</f>
        <v/>
      </c>
      <c r="CP135" s="33" t="str">
        <f ca="true">+IF(OFFSET('Sanitation Data'!$D$29,0,10*ROW('Sanitation Data'!D129))="","",OFFSET('Sanitation Data'!$D$29,0,10*ROW('Sanitation Data'!D129)))</f>
        <v/>
      </c>
      <c r="CQ135" s="33" t="str">
        <f ca="true">+IF(OFFSET('Sanitation Data'!$D$30,0,10*ROW('Sanitation Data'!D129))="","",OFFSET('Sanitation Data'!$D$30,0,10*ROW('Sanitation Data'!D129)))</f>
        <v/>
      </c>
      <c r="CR135" s="33" t="str">
        <f ca="true">+IF(OFFSET('Sanitation Data'!$D$31,0,10*ROW('Sanitation Data'!D129))="","",OFFSET('Sanitation Data'!$D$31,0,10*ROW('Sanitation Data'!D129)))</f>
        <v/>
      </c>
      <c r="CS135" s="33" t="str">
        <f ca="true">+IF(OFFSET('Sanitation Data'!$D$32,0,10*ROW('Sanitation Data'!D129))="","",OFFSET('Sanitation Data'!$D$32,0,10*ROW('Sanitation Data'!D129)))</f>
        <v/>
      </c>
      <c r="CT135" s="33" t="str">
        <f ca="true">+IF(OFFSET('Sanitation Data'!$D$33,0,10*ROW('Sanitation Data'!D129))="","",OFFSET('Sanitation Data'!$D$33,0,10*ROW('Sanitation Data'!D129)))</f>
        <v/>
      </c>
      <c r="CU135" s="33" t="str">
        <f ca="true">+IF(OFFSET('Sanitation Data'!$E$29,0,10*ROW('Sanitation Data'!E129))="","",OFFSET('Sanitation Data'!$E$29,0,10*ROW('Sanitation Data'!E129)))</f>
        <v/>
      </c>
      <c r="CV135" s="33" t="str">
        <f ca="true">+IF(OFFSET('Sanitation Data'!$E$30,0,10*ROW('Sanitation Data'!E129))="","",OFFSET('Sanitation Data'!$E$30,0,10*ROW('Sanitation Data'!E129)))</f>
        <v/>
      </c>
      <c r="CW135" s="33" t="str">
        <f ca="true">+IF(OFFSET('Sanitation Data'!$E$31,0,10*ROW('Sanitation Data'!E129))="","",OFFSET('Sanitation Data'!$E$31,0,10*ROW('Sanitation Data'!E129)))</f>
        <v/>
      </c>
      <c r="CX135" s="33" t="str">
        <f ca="true">+IF(OFFSET('Sanitation Data'!$E$32,0,10*ROW('Sanitation Data'!E129))="","",OFFSET('Sanitation Data'!$E$32,0,10*ROW('Sanitation Data'!E129)))</f>
        <v/>
      </c>
      <c r="CY135" s="33" t="str">
        <f ca="true">+IF(OFFSET('Sanitation Data'!$E$33,0,10*ROW('Sanitation Data'!E129))="","",OFFSET('Sanitation Data'!$E$33,0,10*ROW('Sanitation Data'!E129)))</f>
        <v/>
      </c>
      <c r="CZ135" s="33" t="str">
        <f ca="true">+IF(OFFSET('Sanitation Data'!$F$29,0,10*ROW('Sanitation Data'!F129))="","",OFFSET('Sanitation Data'!$F$29,0,10*ROW('Sanitation Data'!F129)))</f>
        <v/>
      </c>
      <c r="DA135" s="33" t="str">
        <f ca="true">+IF(OFFSET('Sanitation Data'!$F$30,0,10*ROW('Sanitation Data'!F129))="","",OFFSET('Sanitation Data'!$F$30,0,10*ROW('Sanitation Data'!F129)))</f>
        <v/>
      </c>
      <c r="DB135" s="33" t="str">
        <f ca="true">+IF(OFFSET('Sanitation Data'!$F$31,0,10*ROW('Sanitation Data'!F129))="","",OFFSET('Sanitation Data'!$F$31,0,10*ROW('Sanitation Data'!F129)))</f>
        <v/>
      </c>
      <c r="DC135" s="33" t="str">
        <f ca="true">+IF(OFFSET('Sanitation Data'!$F$32,0,10*ROW('Sanitation Data'!F129))="","",OFFSET('Sanitation Data'!$F$32,0,10*ROW('Sanitation Data'!F129)))</f>
        <v/>
      </c>
      <c r="DD135" s="33" t="str">
        <f ca="true">+IF(OFFSET('Sanitation Data'!$F$33,0,10*ROW('Sanitation Data'!F129))="","",OFFSET('Sanitation Data'!$F$33,0,10*ROW('Sanitation Data'!F129)))</f>
        <v/>
      </c>
      <c r="DE135" s="33" t="str">
        <f ca="true">+IF(OFFSET('Sanitation Data'!$G$29,0,10*ROW('Sanitation Data'!G129))="","",OFFSET('Sanitation Data'!$G$29,0,10*ROW('Sanitation Data'!G129)))</f>
        <v/>
      </c>
      <c r="DF135" s="33" t="str">
        <f ca="true">+IF(OFFSET('Sanitation Data'!$G$30,0,10*ROW('Sanitation Data'!G129))="","",OFFSET('Sanitation Data'!$G$30,0,10*ROW('Sanitation Data'!G129)))</f>
        <v/>
      </c>
      <c r="DG135" s="33" t="str">
        <f ca="true">+IF(OFFSET('Sanitation Data'!$G$31,0,10*ROW('Sanitation Data'!G129))="","",OFFSET('Sanitation Data'!$G$31,0,10*ROW('Sanitation Data'!G129)))</f>
        <v/>
      </c>
      <c r="DH135" s="33" t="str">
        <f ca="true">+IF(OFFSET('Sanitation Data'!$G$32,0,10*ROW('Sanitation Data'!G129))="","",OFFSET('Sanitation Data'!$G$32,0,10*ROW('Sanitation Data'!G129)))</f>
        <v/>
      </c>
      <c r="DI135" s="33" t="str">
        <f ca="true">+IF(OFFSET('Sanitation Data'!$G$33,0,10*ROW('Sanitation Data'!G129))="","",OFFSET('Sanitation Data'!$G$33,0,10*ROW('Sanitation Data'!G129)))</f>
        <v/>
      </c>
      <c r="DJ135" s="33" t="str">
        <f ca="true">+IF(OFFSET('Sanitation Data'!$H$29,0,10*ROW('Sanitation Data'!H129))="","",OFFSET('Sanitation Data'!$H$29,0,10*ROW('Sanitation Data'!H129)))</f>
        <v/>
      </c>
      <c r="DK135" s="33" t="str">
        <f ca="true">+IF(OFFSET('Sanitation Data'!$H$30,0,10*ROW('Sanitation Data'!H129))="","",OFFSET('Sanitation Data'!$H$30,0,10*ROW('Sanitation Data'!H129)))</f>
        <v/>
      </c>
      <c r="DL135" s="33" t="str">
        <f ca="true">+IF(OFFSET('Sanitation Data'!$H$31,0,10*ROW('Sanitation Data'!H129))="","",OFFSET('Sanitation Data'!$H$31,0,10*ROW('Sanitation Data'!H129)))</f>
        <v/>
      </c>
      <c r="DM135" s="33" t="str">
        <f ca="true">+IF(OFFSET('Sanitation Data'!$H$32,0,10*ROW('Sanitation Data'!H129))="","",OFFSET('Sanitation Data'!$H$32,0,10*ROW('Sanitation Data'!H129)))</f>
        <v/>
      </c>
      <c r="DN135" s="33" t="str">
        <f ca="true">+IF(OFFSET('Sanitation Data'!$H$33,0,10*ROW('Sanitation Data'!H129))="","",OFFSET('Sanitation Data'!$H$33,0,10*ROW('Sanitation Data'!H129)))</f>
        <v/>
      </c>
      <c r="DO135" s="33" t="str">
        <f ca="true">+IF(OFFSET('Hygiene Data'!$C$12,0,10*ROW('Hygiene Data'!C129))="","",OFFSET('Hygiene Data'!$C$12,0,10*ROW('Hygiene Data'!C129)))</f>
        <v/>
      </c>
      <c r="DP135" s="33" t="str">
        <f ca="true">+IF(OFFSET('Hygiene Data'!$C$13,0,10*ROW('Hygiene Data'!C129))="","",OFFSET('Hygiene Data'!$C$13,0,10*ROW('Hygiene Data'!C129)))</f>
        <v/>
      </c>
      <c r="DQ135" s="33" t="str">
        <f ca="true">+IF(OFFSET('Hygiene Data'!$C$14,0,10*ROW('Hygiene Data'!C129))="","",OFFSET('Hygiene Data'!$C$14,0,10*ROW('Hygiene Data'!C129)))</f>
        <v/>
      </c>
      <c r="DR135" s="33" t="str">
        <f ca="true">+IF(OFFSET('Hygiene Data'!$D$12,0,10*ROW('Hygiene Data'!D129))="","",OFFSET('Hygiene Data'!$D$12,0,10*ROW('Hygiene Data'!D129)))</f>
        <v/>
      </c>
      <c r="DS135" s="33" t="str">
        <f ca="true">+IF(OFFSET('Hygiene Data'!$D$13,0,10*ROW('Hygiene Data'!D129))="","",OFFSET('Hygiene Data'!$D$13,0,10*ROW('Hygiene Data'!D129)))</f>
        <v/>
      </c>
      <c r="DT135" s="33" t="str">
        <f ca="true">+IF(OFFSET('Hygiene Data'!$D$14,0,10*ROW('Hygiene Data'!D129))="","",OFFSET('Hygiene Data'!$D$14,0,10*ROW('Hygiene Data'!D129)))</f>
        <v/>
      </c>
      <c r="DU135" s="33" t="str">
        <f ca="true">+IF(OFFSET('Hygiene Data'!$E$12,0,10*ROW('Hygiene Data'!E129))="","",OFFSET('Hygiene Data'!$E$12,0,10*ROW('Hygiene Data'!E129)))</f>
        <v/>
      </c>
      <c r="DV135" s="33" t="str">
        <f ca="true">+IF(OFFSET('Hygiene Data'!$E$13,0,10*ROW('Hygiene Data'!E129))="","",OFFSET('Hygiene Data'!$E$13,0,10*ROW('Hygiene Data'!E129)))</f>
        <v/>
      </c>
      <c r="DW135" s="33" t="str">
        <f ca="true">+IF(OFFSET('Hygiene Data'!$E$14,0,10*ROW('Hygiene Data'!E129))="","",OFFSET('Hygiene Data'!$E$14,0,10*ROW('Hygiene Data'!E129)))</f>
        <v/>
      </c>
      <c r="DX135" s="33" t="str">
        <f ca="true">+IF(OFFSET('Hygiene Data'!$F$12,0,10*ROW('Hygiene Data'!F129))="","",OFFSET('Hygiene Data'!$F$12,0,10*ROW('Hygiene Data'!F129)))</f>
        <v/>
      </c>
      <c r="DY135" s="33" t="str">
        <f ca="true">+IF(OFFSET('Hygiene Data'!$F$13,0,10*ROW('Hygiene Data'!F129))="","",OFFSET('Hygiene Data'!$F$13,0,10*ROW('Hygiene Data'!F129)))</f>
        <v/>
      </c>
      <c r="DZ135" s="33" t="str">
        <f ca="true">+IF(OFFSET('Hygiene Data'!$F$14,0,10*ROW('Hygiene Data'!F129))="","",OFFSET('Hygiene Data'!$F$14,0,10*ROW('Hygiene Data'!F129)))</f>
        <v/>
      </c>
      <c r="EA135" s="33" t="str">
        <f ca="true">+IF(OFFSET('Hygiene Data'!$G$12,0,10*ROW('Hygiene Data'!G129))="","",OFFSET('Hygiene Data'!$G$12,0,10*ROW('Hygiene Data'!G129)))</f>
        <v/>
      </c>
      <c r="EB135" s="33" t="str">
        <f ca="true">+IF(OFFSET('Hygiene Data'!$G$13,0,10*ROW('Hygiene Data'!G129))="","",OFFSET('Hygiene Data'!$G$13,0,10*ROW('Hygiene Data'!G129)))</f>
        <v/>
      </c>
      <c r="EC135" s="33" t="str">
        <f ca="true">+IF(OFFSET('Hygiene Data'!$G$14,0,10*ROW('Hygiene Data'!G129))="","",OFFSET('Hygiene Data'!$G$14,0,10*ROW('Hygiene Data'!G129)))</f>
        <v/>
      </c>
      <c r="ED135" s="33" t="str">
        <f ca="true">+IF(OFFSET('Hygiene Data'!$H$12,0,10*ROW('Hygiene Data'!H129))="","",OFFSET('Hygiene Data'!$H$12,0,10*ROW('Hygiene Data'!H129)))</f>
        <v/>
      </c>
      <c r="EE135" s="33" t="str">
        <f ca="true">+IF(OFFSET('Hygiene Data'!$H$13,0,10*ROW('Hygiene Data'!H129))="","",OFFSET('Hygiene Data'!$H$13,0,10*ROW('Hygiene Data'!H129)))</f>
        <v/>
      </c>
      <c r="EF135" s="33" t="str">
        <f ca="true">+IF(OFFSET('Hygiene Data'!$H$14,0,10*ROW('Hygiene Data'!H129))="","",OFFSET('Hygiene Data'!$H$14,0,10*ROW('Hygiene Data'!H129)))</f>
        <v/>
      </c>
    </row>
    <row r="136" x14ac:dyDescent="0.2">
      <c r="A136" s="56" t="str">
        <f ca="true">+IF(OFFSET('Water Data'!$B$1,0,10*ROW('Water Data'!B133))="","",OFFSET('Water Data'!$B$1,0,10*ROW('Water Data'!B133)))</f>
        <v/>
      </c>
      <c r="B136" s="56" t="str">
        <f ca="true">+IF(OFFSET('Water Data'!$A$3,0,10*ROW('Water Data'!A133))="","",OFFSET('Water Data'!$A$3,0,10*ROW('Water Data'!A133)))</f>
        <v/>
      </c>
      <c r="C136" s="56" t="str">
        <f ca="true">+IF(OFFSET('Water Data'!$C$3,0,10*ROW('Water Data'!C133))="","",OFFSET('Water Data'!$C$3,0,10*ROW('Water Data'!C133)))</f>
        <v/>
      </c>
      <c r="D136" s="244"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4"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4"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4"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4"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4"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4"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4"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4"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4"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4"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4"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4"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4"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4"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4"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4"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4"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5"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5"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5"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5"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5"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5"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5"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5"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5"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5"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5"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5"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5"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5"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5"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5"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5"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5"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5"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5"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5"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5"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5"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5"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5"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5"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5"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5"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5"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5"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6"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6"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6"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6"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6"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6"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6"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6"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6"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6"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6"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6"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6"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6"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6"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6"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6"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6"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3" t="str">
        <f ca="true">+IF(OFFSET('Water Data'!$C$28,0,10*ROW('Water Data'!C130))="","",OFFSET('Water Data'!$C$28,0,10*ROW('Water Data'!C130)))</f>
        <v/>
      </c>
      <c r="BT136" s="33" t="str">
        <f ca="true">+IF(OFFSET('Water Data'!$C$29,0,10*ROW('Water Data'!C130))="","",OFFSET('Water Data'!$C$29,0,10*ROW('Water Data'!C130)))</f>
        <v/>
      </c>
      <c r="BU136" s="33" t="str">
        <f ca="true">+IF(OFFSET('Water Data'!$C$30,0,10*ROW('Water Data'!C130))="","",OFFSET('Water Data'!$C$30,0,10*ROW('Water Data'!C130)))</f>
        <v/>
      </c>
      <c r="BV136" s="33" t="str">
        <f ca="true">+IF(OFFSET('Water Data'!$D$28,0,10*ROW('Water Data'!D130))="","",OFFSET('Water Data'!$D$28,0,10*ROW('Water Data'!D130)))</f>
        <v/>
      </c>
      <c r="BW136" s="33" t="str">
        <f ca="true">+IF(OFFSET('Water Data'!$D$29,0,10*ROW('Water Data'!D130))="","",OFFSET('Water Data'!$D$29,0,10*ROW('Water Data'!D130)))</f>
        <v/>
      </c>
      <c r="BX136" s="33" t="str">
        <f ca="true">+IF(OFFSET('Water Data'!$D$30,0,10*ROW('Water Data'!D130))="","",OFFSET('Water Data'!$D$30,0,10*ROW('Water Data'!D130)))</f>
        <v/>
      </c>
      <c r="BY136" s="33" t="str">
        <f ca="true">+IF(OFFSET('Water Data'!$E$28,0,10*ROW('Water Data'!E130))="","",OFFSET('Water Data'!$E$28,0,10*ROW('Water Data'!E130)))</f>
        <v/>
      </c>
      <c r="BZ136" s="33" t="str">
        <f ca="true">+IF(OFFSET('Water Data'!$E$29,0,10*ROW('Water Data'!E130))="","",OFFSET('Water Data'!$E$29,0,10*ROW('Water Data'!E130)))</f>
        <v/>
      </c>
      <c r="CA136" s="33" t="str">
        <f ca="true">+IF(OFFSET('Water Data'!$E$30,0,10*ROW('Water Data'!E130))="","",OFFSET('Water Data'!$E$30,0,10*ROW('Water Data'!E130)))</f>
        <v/>
      </c>
      <c r="CB136" s="33" t="str">
        <f ca="true">+IF(OFFSET('Water Data'!$F$28,0,10*ROW('Water Data'!F130))="","",OFFSET('Water Data'!$F$28,0,10*ROW('Water Data'!F130)))</f>
        <v/>
      </c>
      <c r="CC136" s="33" t="str">
        <f ca="true">+IF(OFFSET('Water Data'!$F$29,0,10*ROW('Water Data'!F130))="","",OFFSET('Water Data'!$F$29,0,10*ROW('Water Data'!F130)))</f>
        <v/>
      </c>
      <c r="CD136" s="33" t="str">
        <f ca="true">+IF(OFFSET('Water Data'!$F$30,0,10*ROW('Water Data'!F130))="","",OFFSET('Water Data'!$F$30,0,10*ROW('Water Data'!F130)))</f>
        <v/>
      </c>
      <c r="CE136" s="33" t="str">
        <f ca="true">+IF(OFFSET('Water Data'!$G$28,0,10*ROW('Water Data'!G130))="","",OFFSET('Water Data'!$G$28,0,10*ROW('Water Data'!G130)))</f>
        <v/>
      </c>
      <c r="CF136" s="33" t="str">
        <f ca="true">+IF(OFFSET('Water Data'!$G$29,0,10*ROW('Water Data'!G130))="","",OFFSET('Water Data'!$G$29,0,10*ROW('Water Data'!G130)))</f>
        <v/>
      </c>
      <c r="CG136" s="33" t="str">
        <f ca="true">+IF(OFFSET('Water Data'!$G$30,0,10*ROW('Water Data'!G130))="","",OFFSET('Water Data'!$G$30,0,10*ROW('Water Data'!G130)))</f>
        <v/>
      </c>
      <c r="CH136" s="33" t="str">
        <f ca="true">+IF(OFFSET('Water Data'!$H$28,0,10*ROW('Water Data'!H130))="","",OFFSET('Water Data'!$H$28,0,10*ROW('Water Data'!H130)))</f>
        <v/>
      </c>
      <c r="CI136" s="33" t="str">
        <f ca="true">+IF(OFFSET('Water Data'!$H$29,0,10*ROW('Water Data'!H130))="","",OFFSET('Water Data'!$H$29,0,10*ROW('Water Data'!H130)))</f>
        <v/>
      </c>
      <c r="CJ136" s="33" t="str">
        <f ca="true">+IF(OFFSET('Water Data'!$H$30,0,10*ROW('Water Data'!H130))="","",OFFSET('Water Data'!$H$30,0,10*ROW('Water Data'!H130)))</f>
        <v/>
      </c>
      <c r="CK136" s="33" t="str">
        <f ca="true">+IF(OFFSET('Sanitation Data'!$C$29,0,10*ROW('Sanitation Data'!C130))="","",OFFSET('Sanitation Data'!$C$29,0,10*ROW('Sanitation Data'!C130)))</f>
        <v/>
      </c>
      <c r="CL136" s="33" t="str">
        <f ca="true">+IF(OFFSET('Sanitation Data'!$C$30,0,10*ROW('Sanitation Data'!C130))="","",OFFSET('Sanitation Data'!$C$30,0,10*ROW('Sanitation Data'!C130)))</f>
        <v/>
      </c>
      <c r="CM136" s="33" t="str">
        <f ca="true">+IF(OFFSET('Sanitation Data'!$C$31,0,10*ROW('Sanitation Data'!C130))="","",OFFSET('Sanitation Data'!$C$31,0,10*ROW('Sanitation Data'!C130)))</f>
        <v/>
      </c>
      <c r="CN136" s="33" t="str">
        <f ca="true">+IF(OFFSET('Sanitation Data'!$C$32,0,10*ROW('Sanitation Data'!C130))="","",OFFSET('Sanitation Data'!$C$32,0,10*ROW('Sanitation Data'!C130)))</f>
        <v/>
      </c>
      <c r="CO136" s="33" t="str">
        <f ca="true">+IF(OFFSET('Sanitation Data'!$C$33,0,10*ROW('Sanitation Data'!C130))="","",OFFSET('Sanitation Data'!$C$33,0,10*ROW('Sanitation Data'!C130)))</f>
        <v/>
      </c>
      <c r="CP136" s="33" t="str">
        <f ca="true">+IF(OFFSET('Sanitation Data'!$D$29,0,10*ROW('Sanitation Data'!D130))="","",OFFSET('Sanitation Data'!$D$29,0,10*ROW('Sanitation Data'!D130)))</f>
        <v/>
      </c>
      <c r="CQ136" s="33" t="str">
        <f ca="true">+IF(OFFSET('Sanitation Data'!$D$30,0,10*ROW('Sanitation Data'!D130))="","",OFFSET('Sanitation Data'!$D$30,0,10*ROW('Sanitation Data'!D130)))</f>
        <v/>
      </c>
      <c r="CR136" s="33" t="str">
        <f ca="true">+IF(OFFSET('Sanitation Data'!$D$31,0,10*ROW('Sanitation Data'!D130))="","",OFFSET('Sanitation Data'!$D$31,0,10*ROW('Sanitation Data'!D130)))</f>
        <v/>
      </c>
      <c r="CS136" s="33" t="str">
        <f ca="true">+IF(OFFSET('Sanitation Data'!$D$32,0,10*ROW('Sanitation Data'!D130))="","",OFFSET('Sanitation Data'!$D$32,0,10*ROW('Sanitation Data'!D130)))</f>
        <v/>
      </c>
      <c r="CT136" s="33" t="str">
        <f ca="true">+IF(OFFSET('Sanitation Data'!$D$33,0,10*ROW('Sanitation Data'!D130))="","",OFFSET('Sanitation Data'!$D$33,0,10*ROW('Sanitation Data'!D130)))</f>
        <v/>
      </c>
      <c r="CU136" s="33" t="str">
        <f ca="true">+IF(OFFSET('Sanitation Data'!$E$29,0,10*ROW('Sanitation Data'!E130))="","",OFFSET('Sanitation Data'!$E$29,0,10*ROW('Sanitation Data'!E130)))</f>
        <v/>
      </c>
      <c r="CV136" s="33" t="str">
        <f ca="true">+IF(OFFSET('Sanitation Data'!$E$30,0,10*ROW('Sanitation Data'!E130))="","",OFFSET('Sanitation Data'!$E$30,0,10*ROW('Sanitation Data'!E130)))</f>
        <v/>
      </c>
      <c r="CW136" s="33" t="str">
        <f ca="true">+IF(OFFSET('Sanitation Data'!$E$31,0,10*ROW('Sanitation Data'!E130))="","",OFFSET('Sanitation Data'!$E$31,0,10*ROW('Sanitation Data'!E130)))</f>
        <v/>
      </c>
      <c r="CX136" s="33" t="str">
        <f ca="true">+IF(OFFSET('Sanitation Data'!$E$32,0,10*ROW('Sanitation Data'!E130))="","",OFFSET('Sanitation Data'!$E$32,0,10*ROW('Sanitation Data'!E130)))</f>
        <v/>
      </c>
      <c r="CY136" s="33" t="str">
        <f ca="true">+IF(OFFSET('Sanitation Data'!$E$33,0,10*ROW('Sanitation Data'!E130))="","",OFFSET('Sanitation Data'!$E$33,0,10*ROW('Sanitation Data'!E130)))</f>
        <v/>
      </c>
      <c r="CZ136" s="33" t="str">
        <f ca="true">+IF(OFFSET('Sanitation Data'!$F$29,0,10*ROW('Sanitation Data'!F130))="","",OFFSET('Sanitation Data'!$F$29,0,10*ROW('Sanitation Data'!F130)))</f>
        <v/>
      </c>
      <c r="DA136" s="33" t="str">
        <f ca="true">+IF(OFFSET('Sanitation Data'!$F$30,0,10*ROW('Sanitation Data'!F130))="","",OFFSET('Sanitation Data'!$F$30,0,10*ROW('Sanitation Data'!F130)))</f>
        <v/>
      </c>
      <c r="DB136" s="33" t="str">
        <f ca="true">+IF(OFFSET('Sanitation Data'!$F$31,0,10*ROW('Sanitation Data'!F130))="","",OFFSET('Sanitation Data'!$F$31,0,10*ROW('Sanitation Data'!F130)))</f>
        <v/>
      </c>
      <c r="DC136" s="33" t="str">
        <f ca="true">+IF(OFFSET('Sanitation Data'!$F$32,0,10*ROW('Sanitation Data'!F130))="","",OFFSET('Sanitation Data'!$F$32,0,10*ROW('Sanitation Data'!F130)))</f>
        <v/>
      </c>
      <c r="DD136" s="33" t="str">
        <f ca="true">+IF(OFFSET('Sanitation Data'!$F$33,0,10*ROW('Sanitation Data'!F130))="","",OFFSET('Sanitation Data'!$F$33,0,10*ROW('Sanitation Data'!F130)))</f>
        <v/>
      </c>
      <c r="DE136" s="33" t="str">
        <f ca="true">+IF(OFFSET('Sanitation Data'!$G$29,0,10*ROW('Sanitation Data'!G130))="","",OFFSET('Sanitation Data'!$G$29,0,10*ROW('Sanitation Data'!G130)))</f>
        <v/>
      </c>
      <c r="DF136" s="33" t="str">
        <f ca="true">+IF(OFFSET('Sanitation Data'!$G$30,0,10*ROW('Sanitation Data'!G130))="","",OFFSET('Sanitation Data'!$G$30,0,10*ROW('Sanitation Data'!G130)))</f>
        <v/>
      </c>
      <c r="DG136" s="33" t="str">
        <f ca="true">+IF(OFFSET('Sanitation Data'!$G$31,0,10*ROW('Sanitation Data'!G130))="","",OFFSET('Sanitation Data'!$G$31,0,10*ROW('Sanitation Data'!G130)))</f>
        <v/>
      </c>
      <c r="DH136" s="33" t="str">
        <f ca="true">+IF(OFFSET('Sanitation Data'!$G$32,0,10*ROW('Sanitation Data'!G130))="","",OFFSET('Sanitation Data'!$G$32,0,10*ROW('Sanitation Data'!G130)))</f>
        <v/>
      </c>
      <c r="DI136" s="33" t="str">
        <f ca="true">+IF(OFFSET('Sanitation Data'!$G$33,0,10*ROW('Sanitation Data'!G130))="","",OFFSET('Sanitation Data'!$G$33,0,10*ROW('Sanitation Data'!G130)))</f>
        <v/>
      </c>
      <c r="DJ136" s="33" t="str">
        <f ca="true">+IF(OFFSET('Sanitation Data'!$H$29,0,10*ROW('Sanitation Data'!H130))="","",OFFSET('Sanitation Data'!$H$29,0,10*ROW('Sanitation Data'!H130)))</f>
        <v/>
      </c>
      <c r="DK136" s="33" t="str">
        <f ca="true">+IF(OFFSET('Sanitation Data'!$H$30,0,10*ROW('Sanitation Data'!H130))="","",OFFSET('Sanitation Data'!$H$30,0,10*ROW('Sanitation Data'!H130)))</f>
        <v/>
      </c>
      <c r="DL136" s="33" t="str">
        <f ca="true">+IF(OFFSET('Sanitation Data'!$H$31,0,10*ROW('Sanitation Data'!H130))="","",OFFSET('Sanitation Data'!$H$31,0,10*ROW('Sanitation Data'!H130)))</f>
        <v/>
      </c>
      <c r="DM136" s="33" t="str">
        <f ca="true">+IF(OFFSET('Sanitation Data'!$H$32,0,10*ROW('Sanitation Data'!H130))="","",OFFSET('Sanitation Data'!$H$32,0,10*ROW('Sanitation Data'!H130)))</f>
        <v/>
      </c>
      <c r="DN136" s="33" t="str">
        <f ca="true">+IF(OFFSET('Sanitation Data'!$H$33,0,10*ROW('Sanitation Data'!H130))="","",OFFSET('Sanitation Data'!$H$33,0,10*ROW('Sanitation Data'!H130)))</f>
        <v/>
      </c>
      <c r="DO136" s="33" t="str">
        <f ca="true">+IF(OFFSET('Hygiene Data'!$C$12,0,10*ROW('Hygiene Data'!C130))="","",OFFSET('Hygiene Data'!$C$12,0,10*ROW('Hygiene Data'!C130)))</f>
        <v/>
      </c>
      <c r="DP136" s="33" t="str">
        <f ca="true">+IF(OFFSET('Hygiene Data'!$C$13,0,10*ROW('Hygiene Data'!C130))="","",OFFSET('Hygiene Data'!$C$13,0,10*ROW('Hygiene Data'!C130)))</f>
        <v/>
      </c>
      <c r="DQ136" s="33" t="str">
        <f ca="true">+IF(OFFSET('Hygiene Data'!$C$14,0,10*ROW('Hygiene Data'!C130))="","",OFFSET('Hygiene Data'!$C$14,0,10*ROW('Hygiene Data'!C130)))</f>
        <v/>
      </c>
      <c r="DR136" s="33" t="str">
        <f ca="true">+IF(OFFSET('Hygiene Data'!$D$12,0,10*ROW('Hygiene Data'!D130))="","",OFFSET('Hygiene Data'!$D$12,0,10*ROW('Hygiene Data'!D130)))</f>
        <v/>
      </c>
      <c r="DS136" s="33" t="str">
        <f ca="true">+IF(OFFSET('Hygiene Data'!$D$13,0,10*ROW('Hygiene Data'!D130))="","",OFFSET('Hygiene Data'!$D$13,0,10*ROW('Hygiene Data'!D130)))</f>
        <v/>
      </c>
      <c r="DT136" s="33" t="str">
        <f ca="true">+IF(OFFSET('Hygiene Data'!$D$14,0,10*ROW('Hygiene Data'!D130))="","",OFFSET('Hygiene Data'!$D$14,0,10*ROW('Hygiene Data'!D130)))</f>
        <v/>
      </c>
      <c r="DU136" s="33" t="str">
        <f ca="true">+IF(OFFSET('Hygiene Data'!$E$12,0,10*ROW('Hygiene Data'!E130))="","",OFFSET('Hygiene Data'!$E$12,0,10*ROW('Hygiene Data'!E130)))</f>
        <v/>
      </c>
      <c r="DV136" s="33" t="str">
        <f ca="true">+IF(OFFSET('Hygiene Data'!$E$13,0,10*ROW('Hygiene Data'!E130))="","",OFFSET('Hygiene Data'!$E$13,0,10*ROW('Hygiene Data'!E130)))</f>
        <v/>
      </c>
      <c r="DW136" s="33" t="str">
        <f ca="true">+IF(OFFSET('Hygiene Data'!$E$14,0,10*ROW('Hygiene Data'!E130))="","",OFFSET('Hygiene Data'!$E$14,0,10*ROW('Hygiene Data'!E130)))</f>
        <v/>
      </c>
      <c r="DX136" s="33" t="str">
        <f ca="true">+IF(OFFSET('Hygiene Data'!$F$12,0,10*ROW('Hygiene Data'!F130))="","",OFFSET('Hygiene Data'!$F$12,0,10*ROW('Hygiene Data'!F130)))</f>
        <v/>
      </c>
      <c r="DY136" s="33" t="str">
        <f ca="true">+IF(OFFSET('Hygiene Data'!$F$13,0,10*ROW('Hygiene Data'!F130))="","",OFFSET('Hygiene Data'!$F$13,0,10*ROW('Hygiene Data'!F130)))</f>
        <v/>
      </c>
      <c r="DZ136" s="33" t="str">
        <f ca="true">+IF(OFFSET('Hygiene Data'!$F$14,0,10*ROW('Hygiene Data'!F130))="","",OFFSET('Hygiene Data'!$F$14,0,10*ROW('Hygiene Data'!F130)))</f>
        <v/>
      </c>
      <c r="EA136" s="33" t="str">
        <f ca="true">+IF(OFFSET('Hygiene Data'!$G$12,0,10*ROW('Hygiene Data'!G130))="","",OFFSET('Hygiene Data'!$G$12,0,10*ROW('Hygiene Data'!G130)))</f>
        <v/>
      </c>
      <c r="EB136" s="33" t="str">
        <f ca="true">+IF(OFFSET('Hygiene Data'!$G$13,0,10*ROW('Hygiene Data'!G130))="","",OFFSET('Hygiene Data'!$G$13,0,10*ROW('Hygiene Data'!G130)))</f>
        <v/>
      </c>
      <c r="EC136" s="33" t="str">
        <f ca="true">+IF(OFFSET('Hygiene Data'!$G$14,0,10*ROW('Hygiene Data'!G130))="","",OFFSET('Hygiene Data'!$G$14,0,10*ROW('Hygiene Data'!G130)))</f>
        <v/>
      </c>
      <c r="ED136" s="33" t="str">
        <f ca="true">+IF(OFFSET('Hygiene Data'!$H$12,0,10*ROW('Hygiene Data'!H130))="","",OFFSET('Hygiene Data'!$H$12,0,10*ROW('Hygiene Data'!H130)))</f>
        <v/>
      </c>
      <c r="EE136" s="33" t="str">
        <f ca="true">+IF(OFFSET('Hygiene Data'!$H$13,0,10*ROW('Hygiene Data'!H130))="","",OFFSET('Hygiene Data'!$H$13,0,10*ROW('Hygiene Data'!H130)))</f>
        <v/>
      </c>
      <c r="EF136" s="33" t="str">
        <f ca="true">+IF(OFFSET('Hygiene Data'!$H$14,0,10*ROW('Hygiene Data'!H130))="","",OFFSET('Hygiene Data'!$H$14,0,10*ROW('Hygiene Data'!H130)))</f>
        <v/>
      </c>
    </row>
    <row r="137" x14ac:dyDescent="0.2">
      <c r="A137" s="56" t="str">
        <f ca="true">+IF(OFFSET('Water Data'!$B$1,0,10*ROW('Water Data'!B134))="","",OFFSET('Water Data'!$B$1,0,10*ROW('Water Data'!B134)))</f>
        <v/>
      </c>
      <c r="B137" s="56" t="str">
        <f ca="true">+IF(OFFSET('Water Data'!$A$3,0,10*ROW('Water Data'!A134))="","",OFFSET('Water Data'!$A$3,0,10*ROW('Water Data'!A134)))</f>
        <v/>
      </c>
      <c r="C137" s="56" t="str">
        <f ca="true">+IF(OFFSET('Water Data'!$C$3,0,10*ROW('Water Data'!C134))="","",OFFSET('Water Data'!$C$3,0,10*ROW('Water Data'!C134)))</f>
        <v/>
      </c>
      <c r="D137" s="244"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4"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4"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4"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4"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4"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4"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4"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4"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4"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4"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4"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4"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4"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4"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4"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4"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4"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5"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5"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5"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5"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5"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5"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5"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5"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5"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5"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5"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5"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5"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5"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5"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5"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5"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5"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5"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5"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5"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5"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5"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5"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5"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5"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5"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5"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5"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5"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6"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6"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6"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6"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6"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6"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6"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6"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6"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6"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6"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6"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6"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6"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6"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6"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6"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6"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3" t="str">
        <f ca="true">+IF(OFFSET('Water Data'!$C$28,0,10*ROW('Water Data'!C131))="","",OFFSET('Water Data'!$C$28,0,10*ROW('Water Data'!C131)))</f>
        <v/>
      </c>
      <c r="BT137" s="33" t="str">
        <f ca="true">+IF(OFFSET('Water Data'!$C$29,0,10*ROW('Water Data'!C131))="","",OFFSET('Water Data'!$C$29,0,10*ROW('Water Data'!C131)))</f>
        <v/>
      </c>
      <c r="BU137" s="33" t="str">
        <f ca="true">+IF(OFFSET('Water Data'!$C$30,0,10*ROW('Water Data'!C131))="","",OFFSET('Water Data'!$C$30,0,10*ROW('Water Data'!C131)))</f>
        <v/>
      </c>
      <c r="BV137" s="33" t="str">
        <f ca="true">+IF(OFFSET('Water Data'!$D$28,0,10*ROW('Water Data'!D131))="","",OFFSET('Water Data'!$D$28,0,10*ROW('Water Data'!D131)))</f>
        <v/>
      </c>
      <c r="BW137" s="33" t="str">
        <f ca="true">+IF(OFFSET('Water Data'!$D$29,0,10*ROW('Water Data'!D131))="","",OFFSET('Water Data'!$D$29,0,10*ROW('Water Data'!D131)))</f>
        <v/>
      </c>
      <c r="BX137" s="33" t="str">
        <f ca="true">+IF(OFFSET('Water Data'!$D$30,0,10*ROW('Water Data'!D131))="","",OFFSET('Water Data'!$D$30,0,10*ROW('Water Data'!D131)))</f>
        <v/>
      </c>
      <c r="BY137" s="33" t="str">
        <f ca="true">+IF(OFFSET('Water Data'!$E$28,0,10*ROW('Water Data'!E131))="","",OFFSET('Water Data'!$E$28,0,10*ROW('Water Data'!E131)))</f>
        <v/>
      </c>
      <c r="BZ137" s="33" t="str">
        <f ca="true">+IF(OFFSET('Water Data'!$E$29,0,10*ROW('Water Data'!E131))="","",OFFSET('Water Data'!$E$29,0,10*ROW('Water Data'!E131)))</f>
        <v/>
      </c>
      <c r="CA137" s="33" t="str">
        <f ca="true">+IF(OFFSET('Water Data'!$E$30,0,10*ROW('Water Data'!E131))="","",OFFSET('Water Data'!$E$30,0,10*ROW('Water Data'!E131)))</f>
        <v/>
      </c>
      <c r="CB137" s="33" t="str">
        <f ca="true">+IF(OFFSET('Water Data'!$F$28,0,10*ROW('Water Data'!F131))="","",OFFSET('Water Data'!$F$28,0,10*ROW('Water Data'!F131)))</f>
        <v/>
      </c>
      <c r="CC137" s="33" t="str">
        <f ca="true">+IF(OFFSET('Water Data'!$F$29,0,10*ROW('Water Data'!F131))="","",OFFSET('Water Data'!$F$29,0,10*ROW('Water Data'!F131)))</f>
        <v/>
      </c>
      <c r="CD137" s="33" t="str">
        <f ca="true">+IF(OFFSET('Water Data'!$F$30,0,10*ROW('Water Data'!F131))="","",OFFSET('Water Data'!$F$30,0,10*ROW('Water Data'!F131)))</f>
        <v/>
      </c>
      <c r="CE137" s="33" t="str">
        <f ca="true">+IF(OFFSET('Water Data'!$G$28,0,10*ROW('Water Data'!G131))="","",OFFSET('Water Data'!$G$28,0,10*ROW('Water Data'!G131)))</f>
        <v/>
      </c>
      <c r="CF137" s="33" t="str">
        <f ca="true">+IF(OFFSET('Water Data'!$G$29,0,10*ROW('Water Data'!G131))="","",OFFSET('Water Data'!$G$29,0,10*ROW('Water Data'!G131)))</f>
        <v/>
      </c>
      <c r="CG137" s="33" t="str">
        <f ca="true">+IF(OFFSET('Water Data'!$G$30,0,10*ROW('Water Data'!G131))="","",OFFSET('Water Data'!$G$30,0,10*ROW('Water Data'!G131)))</f>
        <v/>
      </c>
      <c r="CH137" s="33" t="str">
        <f ca="true">+IF(OFFSET('Water Data'!$H$28,0,10*ROW('Water Data'!H131))="","",OFFSET('Water Data'!$H$28,0,10*ROW('Water Data'!H131)))</f>
        <v/>
      </c>
      <c r="CI137" s="33" t="str">
        <f ca="true">+IF(OFFSET('Water Data'!$H$29,0,10*ROW('Water Data'!H131))="","",OFFSET('Water Data'!$H$29,0,10*ROW('Water Data'!H131)))</f>
        <v/>
      </c>
      <c r="CJ137" s="33" t="str">
        <f ca="true">+IF(OFFSET('Water Data'!$H$30,0,10*ROW('Water Data'!H131))="","",OFFSET('Water Data'!$H$30,0,10*ROW('Water Data'!H131)))</f>
        <v/>
      </c>
      <c r="CK137" s="33" t="str">
        <f ca="true">+IF(OFFSET('Sanitation Data'!$C$29,0,10*ROW('Sanitation Data'!C131))="","",OFFSET('Sanitation Data'!$C$29,0,10*ROW('Sanitation Data'!C131)))</f>
        <v/>
      </c>
      <c r="CL137" s="33" t="str">
        <f ca="true">+IF(OFFSET('Sanitation Data'!$C$30,0,10*ROW('Sanitation Data'!C131))="","",OFFSET('Sanitation Data'!$C$30,0,10*ROW('Sanitation Data'!C131)))</f>
        <v/>
      </c>
      <c r="CM137" s="33" t="str">
        <f ca="true">+IF(OFFSET('Sanitation Data'!$C$31,0,10*ROW('Sanitation Data'!C131))="","",OFFSET('Sanitation Data'!$C$31,0,10*ROW('Sanitation Data'!C131)))</f>
        <v/>
      </c>
      <c r="CN137" s="33" t="str">
        <f ca="true">+IF(OFFSET('Sanitation Data'!$C$32,0,10*ROW('Sanitation Data'!C131))="","",OFFSET('Sanitation Data'!$C$32,0,10*ROW('Sanitation Data'!C131)))</f>
        <v/>
      </c>
      <c r="CO137" s="33" t="str">
        <f ca="true">+IF(OFFSET('Sanitation Data'!$C$33,0,10*ROW('Sanitation Data'!C131))="","",OFFSET('Sanitation Data'!$C$33,0,10*ROW('Sanitation Data'!C131)))</f>
        <v/>
      </c>
      <c r="CP137" s="33" t="str">
        <f ca="true">+IF(OFFSET('Sanitation Data'!$D$29,0,10*ROW('Sanitation Data'!D131))="","",OFFSET('Sanitation Data'!$D$29,0,10*ROW('Sanitation Data'!D131)))</f>
        <v/>
      </c>
      <c r="CQ137" s="33" t="str">
        <f ca="true">+IF(OFFSET('Sanitation Data'!$D$30,0,10*ROW('Sanitation Data'!D131))="","",OFFSET('Sanitation Data'!$D$30,0,10*ROW('Sanitation Data'!D131)))</f>
        <v/>
      </c>
      <c r="CR137" s="33" t="str">
        <f ca="true">+IF(OFFSET('Sanitation Data'!$D$31,0,10*ROW('Sanitation Data'!D131))="","",OFFSET('Sanitation Data'!$D$31,0,10*ROW('Sanitation Data'!D131)))</f>
        <v/>
      </c>
      <c r="CS137" s="33" t="str">
        <f ca="true">+IF(OFFSET('Sanitation Data'!$D$32,0,10*ROW('Sanitation Data'!D131))="","",OFFSET('Sanitation Data'!$D$32,0,10*ROW('Sanitation Data'!D131)))</f>
        <v/>
      </c>
      <c r="CT137" s="33" t="str">
        <f ca="true">+IF(OFFSET('Sanitation Data'!$D$33,0,10*ROW('Sanitation Data'!D131))="","",OFFSET('Sanitation Data'!$D$33,0,10*ROW('Sanitation Data'!D131)))</f>
        <v/>
      </c>
      <c r="CU137" s="33" t="str">
        <f ca="true">+IF(OFFSET('Sanitation Data'!$E$29,0,10*ROW('Sanitation Data'!E131))="","",OFFSET('Sanitation Data'!$E$29,0,10*ROW('Sanitation Data'!E131)))</f>
        <v/>
      </c>
      <c r="CV137" s="33" t="str">
        <f ca="true">+IF(OFFSET('Sanitation Data'!$E$30,0,10*ROW('Sanitation Data'!E131))="","",OFFSET('Sanitation Data'!$E$30,0,10*ROW('Sanitation Data'!E131)))</f>
        <v/>
      </c>
      <c r="CW137" s="33" t="str">
        <f ca="true">+IF(OFFSET('Sanitation Data'!$E$31,0,10*ROW('Sanitation Data'!E131))="","",OFFSET('Sanitation Data'!$E$31,0,10*ROW('Sanitation Data'!E131)))</f>
        <v/>
      </c>
      <c r="CX137" s="33" t="str">
        <f ca="true">+IF(OFFSET('Sanitation Data'!$E$32,0,10*ROW('Sanitation Data'!E131))="","",OFFSET('Sanitation Data'!$E$32,0,10*ROW('Sanitation Data'!E131)))</f>
        <v/>
      </c>
      <c r="CY137" s="33" t="str">
        <f ca="true">+IF(OFFSET('Sanitation Data'!$E$33,0,10*ROW('Sanitation Data'!E131))="","",OFFSET('Sanitation Data'!$E$33,0,10*ROW('Sanitation Data'!E131)))</f>
        <v/>
      </c>
      <c r="CZ137" s="33" t="str">
        <f ca="true">+IF(OFFSET('Sanitation Data'!$F$29,0,10*ROW('Sanitation Data'!F131))="","",OFFSET('Sanitation Data'!$F$29,0,10*ROW('Sanitation Data'!F131)))</f>
        <v/>
      </c>
      <c r="DA137" s="33" t="str">
        <f ca="true">+IF(OFFSET('Sanitation Data'!$F$30,0,10*ROW('Sanitation Data'!F131))="","",OFFSET('Sanitation Data'!$F$30,0,10*ROW('Sanitation Data'!F131)))</f>
        <v/>
      </c>
      <c r="DB137" s="33" t="str">
        <f ca="true">+IF(OFFSET('Sanitation Data'!$F$31,0,10*ROW('Sanitation Data'!F131))="","",OFFSET('Sanitation Data'!$F$31,0,10*ROW('Sanitation Data'!F131)))</f>
        <v/>
      </c>
      <c r="DC137" s="33" t="str">
        <f ca="true">+IF(OFFSET('Sanitation Data'!$F$32,0,10*ROW('Sanitation Data'!F131))="","",OFFSET('Sanitation Data'!$F$32,0,10*ROW('Sanitation Data'!F131)))</f>
        <v/>
      </c>
      <c r="DD137" s="33" t="str">
        <f ca="true">+IF(OFFSET('Sanitation Data'!$F$33,0,10*ROW('Sanitation Data'!F131))="","",OFFSET('Sanitation Data'!$F$33,0,10*ROW('Sanitation Data'!F131)))</f>
        <v/>
      </c>
      <c r="DE137" s="33" t="str">
        <f ca="true">+IF(OFFSET('Sanitation Data'!$G$29,0,10*ROW('Sanitation Data'!G131))="","",OFFSET('Sanitation Data'!$G$29,0,10*ROW('Sanitation Data'!G131)))</f>
        <v/>
      </c>
      <c r="DF137" s="33" t="str">
        <f ca="true">+IF(OFFSET('Sanitation Data'!$G$30,0,10*ROW('Sanitation Data'!G131))="","",OFFSET('Sanitation Data'!$G$30,0,10*ROW('Sanitation Data'!G131)))</f>
        <v/>
      </c>
      <c r="DG137" s="33" t="str">
        <f ca="true">+IF(OFFSET('Sanitation Data'!$G$31,0,10*ROW('Sanitation Data'!G131))="","",OFFSET('Sanitation Data'!$G$31,0,10*ROW('Sanitation Data'!G131)))</f>
        <v/>
      </c>
      <c r="DH137" s="33" t="str">
        <f ca="true">+IF(OFFSET('Sanitation Data'!$G$32,0,10*ROW('Sanitation Data'!G131))="","",OFFSET('Sanitation Data'!$G$32,0,10*ROW('Sanitation Data'!G131)))</f>
        <v/>
      </c>
      <c r="DI137" s="33" t="str">
        <f ca="true">+IF(OFFSET('Sanitation Data'!$G$33,0,10*ROW('Sanitation Data'!G131))="","",OFFSET('Sanitation Data'!$G$33,0,10*ROW('Sanitation Data'!G131)))</f>
        <v/>
      </c>
      <c r="DJ137" s="33" t="str">
        <f ca="true">+IF(OFFSET('Sanitation Data'!$H$29,0,10*ROW('Sanitation Data'!H131))="","",OFFSET('Sanitation Data'!$H$29,0,10*ROW('Sanitation Data'!H131)))</f>
        <v/>
      </c>
      <c r="DK137" s="33" t="str">
        <f ca="true">+IF(OFFSET('Sanitation Data'!$H$30,0,10*ROW('Sanitation Data'!H131))="","",OFFSET('Sanitation Data'!$H$30,0,10*ROW('Sanitation Data'!H131)))</f>
        <v/>
      </c>
      <c r="DL137" s="33" t="str">
        <f ca="true">+IF(OFFSET('Sanitation Data'!$H$31,0,10*ROW('Sanitation Data'!H131))="","",OFFSET('Sanitation Data'!$H$31,0,10*ROW('Sanitation Data'!H131)))</f>
        <v/>
      </c>
      <c r="DM137" s="33" t="str">
        <f ca="true">+IF(OFFSET('Sanitation Data'!$H$32,0,10*ROW('Sanitation Data'!H131))="","",OFFSET('Sanitation Data'!$H$32,0,10*ROW('Sanitation Data'!H131)))</f>
        <v/>
      </c>
      <c r="DN137" s="33" t="str">
        <f ca="true">+IF(OFFSET('Sanitation Data'!$H$33,0,10*ROW('Sanitation Data'!H131))="","",OFFSET('Sanitation Data'!$H$33,0,10*ROW('Sanitation Data'!H131)))</f>
        <v/>
      </c>
      <c r="DO137" s="33" t="str">
        <f ca="true">+IF(OFFSET('Hygiene Data'!$C$12,0,10*ROW('Hygiene Data'!C131))="","",OFFSET('Hygiene Data'!$C$12,0,10*ROW('Hygiene Data'!C131)))</f>
        <v/>
      </c>
      <c r="DP137" s="33" t="str">
        <f ca="true">+IF(OFFSET('Hygiene Data'!$C$13,0,10*ROW('Hygiene Data'!C131))="","",OFFSET('Hygiene Data'!$C$13,0,10*ROW('Hygiene Data'!C131)))</f>
        <v/>
      </c>
      <c r="DQ137" s="33" t="str">
        <f ca="true">+IF(OFFSET('Hygiene Data'!$C$14,0,10*ROW('Hygiene Data'!C131))="","",OFFSET('Hygiene Data'!$C$14,0,10*ROW('Hygiene Data'!C131)))</f>
        <v/>
      </c>
      <c r="DR137" s="33" t="str">
        <f ca="true">+IF(OFFSET('Hygiene Data'!$D$12,0,10*ROW('Hygiene Data'!D131))="","",OFFSET('Hygiene Data'!$D$12,0,10*ROW('Hygiene Data'!D131)))</f>
        <v/>
      </c>
      <c r="DS137" s="33" t="str">
        <f ca="true">+IF(OFFSET('Hygiene Data'!$D$13,0,10*ROW('Hygiene Data'!D131))="","",OFFSET('Hygiene Data'!$D$13,0,10*ROW('Hygiene Data'!D131)))</f>
        <v/>
      </c>
      <c r="DT137" s="33" t="str">
        <f ca="true">+IF(OFFSET('Hygiene Data'!$D$14,0,10*ROW('Hygiene Data'!D131))="","",OFFSET('Hygiene Data'!$D$14,0,10*ROW('Hygiene Data'!D131)))</f>
        <v/>
      </c>
      <c r="DU137" s="33" t="str">
        <f ca="true">+IF(OFFSET('Hygiene Data'!$E$12,0,10*ROW('Hygiene Data'!E131))="","",OFFSET('Hygiene Data'!$E$12,0,10*ROW('Hygiene Data'!E131)))</f>
        <v/>
      </c>
      <c r="DV137" s="33" t="str">
        <f ca="true">+IF(OFFSET('Hygiene Data'!$E$13,0,10*ROW('Hygiene Data'!E131))="","",OFFSET('Hygiene Data'!$E$13,0,10*ROW('Hygiene Data'!E131)))</f>
        <v/>
      </c>
      <c r="DW137" s="33" t="str">
        <f ca="true">+IF(OFFSET('Hygiene Data'!$E$14,0,10*ROW('Hygiene Data'!E131))="","",OFFSET('Hygiene Data'!$E$14,0,10*ROW('Hygiene Data'!E131)))</f>
        <v/>
      </c>
      <c r="DX137" s="33" t="str">
        <f ca="true">+IF(OFFSET('Hygiene Data'!$F$12,0,10*ROW('Hygiene Data'!F131))="","",OFFSET('Hygiene Data'!$F$12,0,10*ROW('Hygiene Data'!F131)))</f>
        <v/>
      </c>
      <c r="DY137" s="33" t="str">
        <f ca="true">+IF(OFFSET('Hygiene Data'!$F$13,0,10*ROW('Hygiene Data'!F131))="","",OFFSET('Hygiene Data'!$F$13,0,10*ROW('Hygiene Data'!F131)))</f>
        <v/>
      </c>
      <c r="DZ137" s="33" t="str">
        <f ca="true">+IF(OFFSET('Hygiene Data'!$F$14,0,10*ROW('Hygiene Data'!F131))="","",OFFSET('Hygiene Data'!$F$14,0,10*ROW('Hygiene Data'!F131)))</f>
        <v/>
      </c>
      <c r="EA137" s="33" t="str">
        <f ca="true">+IF(OFFSET('Hygiene Data'!$G$12,0,10*ROW('Hygiene Data'!G131))="","",OFFSET('Hygiene Data'!$G$12,0,10*ROW('Hygiene Data'!G131)))</f>
        <v/>
      </c>
      <c r="EB137" s="33" t="str">
        <f ca="true">+IF(OFFSET('Hygiene Data'!$G$13,0,10*ROW('Hygiene Data'!G131))="","",OFFSET('Hygiene Data'!$G$13,0,10*ROW('Hygiene Data'!G131)))</f>
        <v/>
      </c>
      <c r="EC137" s="33" t="str">
        <f ca="true">+IF(OFFSET('Hygiene Data'!$G$14,0,10*ROW('Hygiene Data'!G131))="","",OFFSET('Hygiene Data'!$G$14,0,10*ROW('Hygiene Data'!G131)))</f>
        <v/>
      </c>
      <c r="ED137" s="33" t="str">
        <f ca="true">+IF(OFFSET('Hygiene Data'!$H$12,0,10*ROW('Hygiene Data'!H131))="","",OFFSET('Hygiene Data'!$H$12,0,10*ROW('Hygiene Data'!H131)))</f>
        <v/>
      </c>
      <c r="EE137" s="33" t="str">
        <f ca="true">+IF(OFFSET('Hygiene Data'!$H$13,0,10*ROW('Hygiene Data'!H131))="","",OFFSET('Hygiene Data'!$H$13,0,10*ROW('Hygiene Data'!H131)))</f>
        <v/>
      </c>
      <c r="EF137" s="33" t="str">
        <f ca="true">+IF(OFFSET('Hygiene Data'!$H$14,0,10*ROW('Hygiene Data'!H131))="","",OFFSET('Hygiene Data'!$H$14,0,10*ROW('Hygiene Data'!H131)))</f>
        <v/>
      </c>
    </row>
    <row r="138" x14ac:dyDescent="0.2">
      <c r="A138" s="56" t="str">
        <f ca="true">+IF(OFFSET('Water Data'!$B$1,0,10*ROW('Water Data'!B135))="","",OFFSET('Water Data'!$B$1,0,10*ROW('Water Data'!B135)))</f>
        <v/>
      </c>
      <c r="B138" s="56" t="str">
        <f ca="true">+IF(OFFSET('Water Data'!$A$3,0,10*ROW('Water Data'!A135))="","",OFFSET('Water Data'!$A$3,0,10*ROW('Water Data'!A135)))</f>
        <v/>
      </c>
      <c r="C138" s="56" t="str">
        <f ca="true">+IF(OFFSET('Water Data'!$C$3,0,10*ROW('Water Data'!C135))="","",OFFSET('Water Data'!$C$3,0,10*ROW('Water Data'!C135)))</f>
        <v/>
      </c>
      <c r="D138" s="244"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4"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4"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4"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4"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4"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4"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4"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4"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4"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4"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4"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4"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4"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4"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4"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4"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4"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5"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5"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5"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5"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5"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5"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5"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5"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5"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5"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5"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5"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5"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5"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5"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5"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5"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5"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5"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5"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5"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5"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5"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5"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5"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5"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5"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5"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5"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5"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6"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6"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6"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6"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6"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6"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6"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6"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6"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6"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6"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6"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6"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6"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6"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6"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6"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6"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3" t="str">
        <f ca="true">+IF(OFFSET('Water Data'!$C$28,0,10*ROW('Water Data'!C132))="","",OFFSET('Water Data'!$C$28,0,10*ROW('Water Data'!C132)))</f>
        <v/>
      </c>
      <c r="BT138" s="33" t="str">
        <f ca="true">+IF(OFFSET('Water Data'!$C$29,0,10*ROW('Water Data'!C132))="","",OFFSET('Water Data'!$C$29,0,10*ROW('Water Data'!C132)))</f>
        <v/>
      </c>
      <c r="BU138" s="33" t="str">
        <f ca="true">+IF(OFFSET('Water Data'!$C$30,0,10*ROW('Water Data'!C132))="","",OFFSET('Water Data'!$C$30,0,10*ROW('Water Data'!C132)))</f>
        <v/>
      </c>
      <c r="BV138" s="33" t="str">
        <f ca="true">+IF(OFFSET('Water Data'!$D$28,0,10*ROW('Water Data'!D132))="","",OFFSET('Water Data'!$D$28,0,10*ROW('Water Data'!D132)))</f>
        <v/>
      </c>
      <c r="BW138" s="33" t="str">
        <f ca="true">+IF(OFFSET('Water Data'!$D$29,0,10*ROW('Water Data'!D132))="","",OFFSET('Water Data'!$D$29,0,10*ROW('Water Data'!D132)))</f>
        <v/>
      </c>
      <c r="BX138" s="33" t="str">
        <f ca="true">+IF(OFFSET('Water Data'!$D$30,0,10*ROW('Water Data'!D132))="","",OFFSET('Water Data'!$D$30,0,10*ROW('Water Data'!D132)))</f>
        <v/>
      </c>
      <c r="BY138" s="33" t="str">
        <f ca="true">+IF(OFFSET('Water Data'!$E$28,0,10*ROW('Water Data'!E132))="","",OFFSET('Water Data'!$E$28,0,10*ROW('Water Data'!E132)))</f>
        <v/>
      </c>
      <c r="BZ138" s="33" t="str">
        <f ca="true">+IF(OFFSET('Water Data'!$E$29,0,10*ROW('Water Data'!E132))="","",OFFSET('Water Data'!$E$29,0,10*ROW('Water Data'!E132)))</f>
        <v/>
      </c>
      <c r="CA138" s="33" t="str">
        <f ca="true">+IF(OFFSET('Water Data'!$E$30,0,10*ROW('Water Data'!E132))="","",OFFSET('Water Data'!$E$30,0,10*ROW('Water Data'!E132)))</f>
        <v/>
      </c>
      <c r="CB138" s="33" t="str">
        <f ca="true">+IF(OFFSET('Water Data'!$F$28,0,10*ROW('Water Data'!F132))="","",OFFSET('Water Data'!$F$28,0,10*ROW('Water Data'!F132)))</f>
        <v/>
      </c>
      <c r="CC138" s="33" t="str">
        <f ca="true">+IF(OFFSET('Water Data'!$F$29,0,10*ROW('Water Data'!F132))="","",OFFSET('Water Data'!$F$29,0,10*ROW('Water Data'!F132)))</f>
        <v/>
      </c>
      <c r="CD138" s="33" t="str">
        <f ca="true">+IF(OFFSET('Water Data'!$F$30,0,10*ROW('Water Data'!F132))="","",OFFSET('Water Data'!$F$30,0,10*ROW('Water Data'!F132)))</f>
        <v/>
      </c>
      <c r="CE138" s="33" t="str">
        <f ca="true">+IF(OFFSET('Water Data'!$G$28,0,10*ROW('Water Data'!G132))="","",OFFSET('Water Data'!$G$28,0,10*ROW('Water Data'!G132)))</f>
        <v/>
      </c>
      <c r="CF138" s="33" t="str">
        <f ca="true">+IF(OFFSET('Water Data'!$G$29,0,10*ROW('Water Data'!G132))="","",OFFSET('Water Data'!$G$29,0,10*ROW('Water Data'!G132)))</f>
        <v/>
      </c>
      <c r="CG138" s="33" t="str">
        <f ca="true">+IF(OFFSET('Water Data'!$G$30,0,10*ROW('Water Data'!G132))="","",OFFSET('Water Data'!$G$30,0,10*ROW('Water Data'!G132)))</f>
        <v/>
      </c>
      <c r="CH138" s="33" t="str">
        <f ca="true">+IF(OFFSET('Water Data'!$H$28,0,10*ROW('Water Data'!H132))="","",OFFSET('Water Data'!$H$28,0,10*ROW('Water Data'!H132)))</f>
        <v/>
      </c>
      <c r="CI138" s="33" t="str">
        <f ca="true">+IF(OFFSET('Water Data'!$H$29,0,10*ROW('Water Data'!H132))="","",OFFSET('Water Data'!$H$29,0,10*ROW('Water Data'!H132)))</f>
        <v/>
      </c>
      <c r="CJ138" s="33" t="str">
        <f ca="true">+IF(OFFSET('Water Data'!$H$30,0,10*ROW('Water Data'!H132))="","",OFFSET('Water Data'!$H$30,0,10*ROW('Water Data'!H132)))</f>
        <v/>
      </c>
      <c r="CK138" s="33" t="str">
        <f ca="true">+IF(OFFSET('Sanitation Data'!$C$29,0,10*ROW('Sanitation Data'!C132))="","",OFFSET('Sanitation Data'!$C$29,0,10*ROW('Sanitation Data'!C132)))</f>
        <v/>
      </c>
      <c r="CL138" s="33" t="str">
        <f ca="true">+IF(OFFSET('Sanitation Data'!$C$30,0,10*ROW('Sanitation Data'!C132))="","",OFFSET('Sanitation Data'!$C$30,0,10*ROW('Sanitation Data'!C132)))</f>
        <v/>
      </c>
      <c r="CM138" s="33" t="str">
        <f ca="true">+IF(OFFSET('Sanitation Data'!$C$31,0,10*ROW('Sanitation Data'!C132))="","",OFFSET('Sanitation Data'!$C$31,0,10*ROW('Sanitation Data'!C132)))</f>
        <v/>
      </c>
      <c r="CN138" s="33" t="str">
        <f ca="true">+IF(OFFSET('Sanitation Data'!$C$32,0,10*ROW('Sanitation Data'!C132))="","",OFFSET('Sanitation Data'!$C$32,0,10*ROW('Sanitation Data'!C132)))</f>
        <v/>
      </c>
      <c r="CO138" s="33" t="str">
        <f ca="true">+IF(OFFSET('Sanitation Data'!$C$33,0,10*ROW('Sanitation Data'!C132))="","",OFFSET('Sanitation Data'!$C$33,0,10*ROW('Sanitation Data'!C132)))</f>
        <v/>
      </c>
      <c r="CP138" s="33" t="str">
        <f ca="true">+IF(OFFSET('Sanitation Data'!$D$29,0,10*ROW('Sanitation Data'!D132))="","",OFFSET('Sanitation Data'!$D$29,0,10*ROW('Sanitation Data'!D132)))</f>
        <v/>
      </c>
      <c r="CQ138" s="33" t="str">
        <f ca="true">+IF(OFFSET('Sanitation Data'!$D$30,0,10*ROW('Sanitation Data'!D132))="","",OFFSET('Sanitation Data'!$D$30,0,10*ROW('Sanitation Data'!D132)))</f>
        <v/>
      </c>
      <c r="CR138" s="33" t="str">
        <f ca="true">+IF(OFFSET('Sanitation Data'!$D$31,0,10*ROW('Sanitation Data'!D132))="","",OFFSET('Sanitation Data'!$D$31,0,10*ROW('Sanitation Data'!D132)))</f>
        <v/>
      </c>
      <c r="CS138" s="33" t="str">
        <f ca="true">+IF(OFFSET('Sanitation Data'!$D$32,0,10*ROW('Sanitation Data'!D132))="","",OFFSET('Sanitation Data'!$D$32,0,10*ROW('Sanitation Data'!D132)))</f>
        <v/>
      </c>
      <c r="CT138" s="33" t="str">
        <f ca="true">+IF(OFFSET('Sanitation Data'!$D$33,0,10*ROW('Sanitation Data'!D132))="","",OFFSET('Sanitation Data'!$D$33,0,10*ROW('Sanitation Data'!D132)))</f>
        <v/>
      </c>
      <c r="CU138" s="33" t="str">
        <f ca="true">+IF(OFFSET('Sanitation Data'!$E$29,0,10*ROW('Sanitation Data'!E132))="","",OFFSET('Sanitation Data'!$E$29,0,10*ROW('Sanitation Data'!E132)))</f>
        <v/>
      </c>
      <c r="CV138" s="33" t="str">
        <f ca="true">+IF(OFFSET('Sanitation Data'!$E$30,0,10*ROW('Sanitation Data'!E132))="","",OFFSET('Sanitation Data'!$E$30,0,10*ROW('Sanitation Data'!E132)))</f>
        <v/>
      </c>
      <c r="CW138" s="33" t="str">
        <f ca="true">+IF(OFFSET('Sanitation Data'!$E$31,0,10*ROW('Sanitation Data'!E132))="","",OFFSET('Sanitation Data'!$E$31,0,10*ROW('Sanitation Data'!E132)))</f>
        <v/>
      </c>
      <c r="CX138" s="33" t="str">
        <f ca="true">+IF(OFFSET('Sanitation Data'!$E$32,0,10*ROW('Sanitation Data'!E132))="","",OFFSET('Sanitation Data'!$E$32,0,10*ROW('Sanitation Data'!E132)))</f>
        <v/>
      </c>
      <c r="CY138" s="33" t="str">
        <f ca="true">+IF(OFFSET('Sanitation Data'!$E$33,0,10*ROW('Sanitation Data'!E132))="","",OFFSET('Sanitation Data'!$E$33,0,10*ROW('Sanitation Data'!E132)))</f>
        <v/>
      </c>
      <c r="CZ138" s="33" t="str">
        <f ca="true">+IF(OFFSET('Sanitation Data'!$F$29,0,10*ROW('Sanitation Data'!F132))="","",OFFSET('Sanitation Data'!$F$29,0,10*ROW('Sanitation Data'!F132)))</f>
        <v/>
      </c>
      <c r="DA138" s="33" t="str">
        <f ca="true">+IF(OFFSET('Sanitation Data'!$F$30,0,10*ROW('Sanitation Data'!F132))="","",OFFSET('Sanitation Data'!$F$30,0,10*ROW('Sanitation Data'!F132)))</f>
        <v/>
      </c>
      <c r="DB138" s="33" t="str">
        <f ca="true">+IF(OFFSET('Sanitation Data'!$F$31,0,10*ROW('Sanitation Data'!F132))="","",OFFSET('Sanitation Data'!$F$31,0,10*ROW('Sanitation Data'!F132)))</f>
        <v/>
      </c>
      <c r="DC138" s="33" t="str">
        <f ca="true">+IF(OFFSET('Sanitation Data'!$F$32,0,10*ROW('Sanitation Data'!F132))="","",OFFSET('Sanitation Data'!$F$32,0,10*ROW('Sanitation Data'!F132)))</f>
        <v/>
      </c>
      <c r="DD138" s="33" t="str">
        <f ca="true">+IF(OFFSET('Sanitation Data'!$F$33,0,10*ROW('Sanitation Data'!F132))="","",OFFSET('Sanitation Data'!$F$33,0,10*ROW('Sanitation Data'!F132)))</f>
        <v/>
      </c>
      <c r="DE138" s="33" t="str">
        <f ca="true">+IF(OFFSET('Sanitation Data'!$G$29,0,10*ROW('Sanitation Data'!G132))="","",OFFSET('Sanitation Data'!$G$29,0,10*ROW('Sanitation Data'!G132)))</f>
        <v/>
      </c>
      <c r="DF138" s="33" t="str">
        <f ca="true">+IF(OFFSET('Sanitation Data'!$G$30,0,10*ROW('Sanitation Data'!G132))="","",OFFSET('Sanitation Data'!$G$30,0,10*ROW('Sanitation Data'!G132)))</f>
        <v/>
      </c>
      <c r="DG138" s="33" t="str">
        <f ca="true">+IF(OFFSET('Sanitation Data'!$G$31,0,10*ROW('Sanitation Data'!G132))="","",OFFSET('Sanitation Data'!$G$31,0,10*ROW('Sanitation Data'!G132)))</f>
        <v/>
      </c>
      <c r="DH138" s="33" t="str">
        <f ca="true">+IF(OFFSET('Sanitation Data'!$G$32,0,10*ROW('Sanitation Data'!G132))="","",OFFSET('Sanitation Data'!$G$32,0,10*ROW('Sanitation Data'!G132)))</f>
        <v/>
      </c>
      <c r="DI138" s="33" t="str">
        <f ca="true">+IF(OFFSET('Sanitation Data'!$G$33,0,10*ROW('Sanitation Data'!G132))="","",OFFSET('Sanitation Data'!$G$33,0,10*ROW('Sanitation Data'!G132)))</f>
        <v/>
      </c>
      <c r="DJ138" s="33" t="str">
        <f ca="true">+IF(OFFSET('Sanitation Data'!$H$29,0,10*ROW('Sanitation Data'!H132))="","",OFFSET('Sanitation Data'!$H$29,0,10*ROW('Sanitation Data'!H132)))</f>
        <v/>
      </c>
      <c r="DK138" s="33" t="str">
        <f ca="true">+IF(OFFSET('Sanitation Data'!$H$30,0,10*ROW('Sanitation Data'!H132))="","",OFFSET('Sanitation Data'!$H$30,0,10*ROW('Sanitation Data'!H132)))</f>
        <v/>
      </c>
      <c r="DL138" s="33" t="str">
        <f ca="true">+IF(OFFSET('Sanitation Data'!$H$31,0,10*ROW('Sanitation Data'!H132))="","",OFFSET('Sanitation Data'!$H$31,0,10*ROW('Sanitation Data'!H132)))</f>
        <v/>
      </c>
      <c r="DM138" s="33" t="str">
        <f ca="true">+IF(OFFSET('Sanitation Data'!$H$32,0,10*ROW('Sanitation Data'!H132))="","",OFFSET('Sanitation Data'!$H$32,0,10*ROW('Sanitation Data'!H132)))</f>
        <v/>
      </c>
      <c r="DN138" s="33" t="str">
        <f ca="true">+IF(OFFSET('Sanitation Data'!$H$33,0,10*ROW('Sanitation Data'!H132))="","",OFFSET('Sanitation Data'!$H$33,0,10*ROW('Sanitation Data'!H132)))</f>
        <v/>
      </c>
      <c r="DO138" s="33" t="str">
        <f ca="true">+IF(OFFSET('Hygiene Data'!$C$12,0,10*ROW('Hygiene Data'!C132))="","",OFFSET('Hygiene Data'!$C$12,0,10*ROW('Hygiene Data'!C132)))</f>
        <v/>
      </c>
      <c r="DP138" s="33" t="str">
        <f ca="true">+IF(OFFSET('Hygiene Data'!$C$13,0,10*ROW('Hygiene Data'!C132))="","",OFFSET('Hygiene Data'!$C$13,0,10*ROW('Hygiene Data'!C132)))</f>
        <v/>
      </c>
      <c r="DQ138" s="33" t="str">
        <f ca="true">+IF(OFFSET('Hygiene Data'!$C$14,0,10*ROW('Hygiene Data'!C132))="","",OFFSET('Hygiene Data'!$C$14,0,10*ROW('Hygiene Data'!C132)))</f>
        <v/>
      </c>
      <c r="DR138" s="33" t="str">
        <f ca="true">+IF(OFFSET('Hygiene Data'!$D$12,0,10*ROW('Hygiene Data'!D132))="","",OFFSET('Hygiene Data'!$D$12,0,10*ROW('Hygiene Data'!D132)))</f>
        <v/>
      </c>
      <c r="DS138" s="33" t="str">
        <f ca="true">+IF(OFFSET('Hygiene Data'!$D$13,0,10*ROW('Hygiene Data'!D132))="","",OFFSET('Hygiene Data'!$D$13,0,10*ROW('Hygiene Data'!D132)))</f>
        <v/>
      </c>
      <c r="DT138" s="33" t="str">
        <f ca="true">+IF(OFFSET('Hygiene Data'!$D$14,0,10*ROW('Hygiene Data'!D132))="","",OFFSET('Hygiene Data'!$D$14,0,10*ROW('Hygiene Data'!D132)))</f>
        <v/>
      </c>
      <c r="DU138" s="33" t="str">
        <f ca="true">+IF(OFFSET('Hygiene Data'!$E$12,0,10*ROW('Hygiene Data'!E132))="","",OFFSET('Hygiene Data'!$E$12,0,10*ROW('Hygiene Data'!E132)))</f>
        <v/>
      </c>
      <c r="DV138" s="33" t="str">
        <f ca="true">+IF(OFFSET('Hygiene Data'!$E$13,0,10*ROW('Hygiene Data'!E132))="","",OFFSET('Hygiene Data'!$E$13,0,10*ROW('Hygiene Data'!E132)))</f>
        <v/>
      </c>
      <c r="DW138" s="33" t="str">
        <f ca="true">+IF(OFFSET('Hygiene Data'!$E$14,0,10*ROW('Hygiene Data'!E132))="","",OFFSET('Hygiene Data'!$E$14,0,10*ROW('Hygiene Data'!E132)))</f>
        <v/>
      </c>
      <c r="DX138" s="33" t="str">
        <f ca="true">+IF(OFFSET('Hygiene Data'!$F$12,0,10*ROW('Hygiene Data'!F132))="","",OFFSET('Hygiene Data'!$F$12,0,10*ROW('Hygiene Data'!F132)))</f>
        <v/>
      </c>
      <c r="DY138" s="33" t="str">
        <f ca="true">+IF(OFFSET('Hygiene Data'!$F$13,0,10*ROW('Hygiene Data'!F132))="","",OFFSET('Hygiene Data'!$F$13,0,10*ROW('Hygiene Data'!F132)))</f>
        <v/>
      </c>
      <c r="DZ138" s="33" t="str">
        <f ca="true">+IF(OFFSET('Hygiene Data'!$F$14,0,10*ROW('Hygiene Data'!F132))="","",OFFSET('Hygiene Data'!$F$14,0,10*ROW('Hygiene Data'!F132)))</f>
        <v/>
      </c>
      <c r="EA138" s="33" t="str">
        <f ca="true">+IF(OFFSET('Hygiene Data'!$G$12,0,10*ROW('Hygiene Data'!G132))="","",OFFSET('Hygiene Data'!$G$12,0,10*ROW('Hygiene Data'!G132)))</f>
        <v/>
      </c>
      <c r="EB138" s="33" t="str">
        <f ca="true">+IF(OFFSET('Hygiene Data'!$G$13,0,10*ROW('Hygiene Data'!G132))="","",OFFSET('Hygiene Data'!$G$13,0,10*ROW('Hygiene Data'!G132)))</f>
        <v/>
      </c>
      <c r="EC138" s="33" t="str">
        <f ca="true">+IF(OFFSET('Hygiene Data'!$G$14,0,10*ROW('Hygiene Data'!G132))="","",OFFSET('Hygiene Data'!$G$14,0,10*ROW('Hygiene Data'!G132)))</f>
        <v/>
      </c>
      <c r="ED138" s="33" t="str">
        <f ca="true">+IF(OFFSET('Hygiene Data'!$H$12,0,10*ROW('Hygiene Data'!H132))="","",OFFSET('Hygiene Data'!$H$12,0,10*ROW('Hygiene Data'!H132)))</f>
        <v/>
      </c>
      <c r="EE138" s="33" t="str">
        <f ca="true">+IF(OFFSET('Hygiene Data'!$H$13,0,10*ROW('Hygiene Data'!H132))="","",OFFSET('Hygiene Data'!$H$13,0,10*ROW('Hygiene Data'!H132)))</f>
        <v/>
      </c>
      <c r="EF138" s="33" t="str">
        <f ca="true">+IF(OFFSET('Hygiene Data'!$H$14,0,10*ROW('Hygiene Data'!H132))="","",OFFSET('Hygiene Data'!$H$14,0,10*ROW('Hygiene Data'!H132)))</f>
        <v/>
      </c>
    </row>
    <row r="139" x14ac:dyDescent="0.2">
      <c r="A139" s="56" t="str">
        <f ca="true">+IF(OFFSET('Water Data'!$B$1,0,10*ROW('Water Data'!B136))="","",OFFSET('Water Data'!$B$1,0,10*ROW('Water Data'!B136)))</f>
        <v/>
      </c>
      <c r="B139" s="56" t="str">
        <f ca="true">+IF(OFFSET('Water Data'!$A$3,0,10*ROW('Water Data'!A136))="","",OFFSET('Water Data'!$A$3,0,10*ROW('Water Data'!A136)))</f>
        <v/>
      </c>
      <c r="C139" s="56" t="str">
        <f ca="true">+IF(OFFSET('Water Data'!$C$3,0,10*ROW('Water Data'!C136))="","",OFFSET('Water Data'!$C$3,0,10*ROW('Water Data'!C136)))</f>
        <v/>
      </c>
      <c r="D139" s="244"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4"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4"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4"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4"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4"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4"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4"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4"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4"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4"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4"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4"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4"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4"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4"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4"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4"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5"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5"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5"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5"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5"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5"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5"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5"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5"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5"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5"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5"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5"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5"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5"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5"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5"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5"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5"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5"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5"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5"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5"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5"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5"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5"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5"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5"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5"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5"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6"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6"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6"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6"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6"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6"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6"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6"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6"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6"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6"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6"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6"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6"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6"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6"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6"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6"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3" t="str">
        <f ca="true">+IF(OFFSET('Water Data'!$C$28,0,10*ROW('Water Data'!C133))="","",OFFSET('Water Data'!$C$28,0,10*ROW('Water Data'!C133)))</f>
        <v/>
      </c>
      <c r="BT139" s="33" t="str">
        <f ca="true">+IF(OFFSET('Water Data'!$C$29,0,10*ROW('Water Data'!C133))="","",OFFSET('Water Data'!$C$29,0,10*ROW('Water Data'!C133)))</f>
        <v/>
      </c>
      <c r="BU139" s="33" t="str">
        <f ca="true">+IF(OFFSET('Water Data'!$C$30,0,10*ROW('Water Data'!C133))="","",OFFSET('Water Data'!$C$30,0,10*ROW('Water Data'!C133)))</f>
        <v/>
      </c>
      <c r="BV139" s="33" t="str">
        <f ca="true">+IF(OFFSET('Water Data'!$D$28,0,10*ROW('Water Data'!D133))="","",OFFSET('Water Data'!$D$28,0,10*ROW('Water Data'!D133)))</f>
        <v/>
      </c>
      <c r="BW139" s="33" t="str">
        <f ca="true">+IF(OFFSET('Water Data'!$D$29,0,10*ROW('Water Data'!D133))="","",OFFSET('Water Data'!$D$29,0,10*ROW('Water Data'!D133)))</f>
        <v/>
      </c>
      <c r="BX139" s="33" t="str">
        <f ca="true">+IF(OFFSET('Water Data'!$D$30,0,10*ROW('Water Data'!D133))="","",OFFSET('Water Data'!$D$30,0,10*ROW('Water Data'!D133)))</f>
        <v/>
      </c>
      <c r="BY139" s="33" t="str">
        <f ca="true">+IF(OFFSET('Water Data'!$E$28,0,10*ROW('Water Data'!E133))="","",OFFSET('Water Data'!$E$28,0,10*ROW('Water Data'!E133)))</f>
        <v/>
      </c>
      <c r="BZ139" s="33" t="str">
        <f ca="true">+IF(OFFSET('Water Data'!$E$29,0,10*ROW('Water Data'!E133))="","",OFFSET('Water Data'!$E$29,0,10*ROW('Water Data'!E133)))</f>
        <v/>
      </c>
      <c r="CA139" s="33" t="str">
        <f ca="true">+IF(OFFSET('Water Data'!$E$30,0,10*ROW('Water Data'!E133))="","",OFFSET('Water Data'!$E$30,0,10*ROW('Water Data'!E133)))</f>
        <v/>
      </c>
      <c r="CB139" s="33" t="str">
        <f ca="true">+IF(OFFSET('Water Data'!$F$28,0,10*ROW('Water Data'!F133))="","",OFFSET('Water Data'!$F$28,0,10*ROW('Water Data'!F133)))</f>
        <v/>
      </c>
      <c r="CC139" s="33" t="str">
        <f ca="true">+IF(OFFSET('Water Data'!$F$29,0,10*ROW('Water Data'!F133))="","",OFFSET('Water Data'!$F$29,0,10*ROW('Water Data'!F133)))</f>
        <v/>
      </c>
      <c r="CD139" s="33" t="str">
        <f ca="true">+IF(OFFSET('Water Data'!$F$30,0,10*ROW('Water Data'!F133))="","",OFFSET('Water Data'!$F$30,0,10*ROW('Water Data'!F133)))</f>
        <v/>
      </c>
      <c r="CE139" s="33" t="str">
        <f ca="true">+IF(OFFSET('Water Data'!$G$28,0,10*ROW('Water Data'!G133))="","",OFFSET('Water Data'!$G$28,0,10*ROW('Water Data'!G133)))</f>
        <v/>
      </c>
      <c r="CF139" s="33" t="str">
        <f ca="true">+IF(OFFSET('Water Data'!$G$29,0,10*ROW('Water Data'!G133))="","",OFFSET('Water Data'!$G$29,0,10*ROW('Water Data'!G133)))</f>
        <v/>
      </c>
      <c r="CG139" s="33" t="str">
        <f ca="true">+IF(OFFSET('Water Data'!$G$30,0,10*ROW('Water Data'!G133))="","",OFFSET('Water Data'!$G$30,0,10*ROW('Water Data'!G133)))</f>
        <v/>
      </c>
      <c r="CH139" s="33" t="str">
        <f ca="true">+IF(OFFSET('Water Data'!$H$28,0,10*ROW('Water Data'!H133))="","",OFFSET('Water Data'!$H$28,0,10*ROW('Water Data'!H133)))</f>
        <v/>
      </c>
      <c r="CI139" s="33" t="str">
        <f ca="true">+IF(OFFSET('Water Data'!$H$29,0,10*ROW('Water Data'!H133))="","",OFFSET('Water Data'!$H$29,0,10*ROW('Water Data'!H133)))</f>
        <v/>
      </c>
      <c r="CJ139" s="33" t="str">
        <f ca="true">+IF(OFFSET('Water Data'!$H$30,0,10*ROW('Water Data'!H133))="","",OFFSET('Water Data'!$H$30,0,10*ROW('Water Data'!H133)))</f>
        <v/>
      </c>
      <c r="CK139" s="33" t="str">
        <f ca="true">+IF(OFFSET('Sanitation Data'!$C$29,0,10*ROW('Sanitation Data'!C133))="","",OFFSET('Sanitation Data'!$C$29,0,10*ROW('Sanitation Data'!C133)))</f>
        <v/>
      </c>
      <c r="CL139" s="33" t="str">
        <f ca="true">+IF(OFFSET('Sanitation Data'!$C$30,0,10*ROW('Sanitation Data'!C133))="","",OFFSET('Sanitation Data'!$C$30,0,10*ROW('Sanitation Data'!C133)))</f>
        <v/>
      </c>
      <c r="CM139" s="33" t="str">
        <f ca="true">+IF(OFFSET('Sanitation Data'!$C$31,0,10*ROW('Sanitation Data'!C133))="","",OFFSET('Sanitation Data'!$C$31,0,10*ROW('Sanitation Data'!C133)))</f>
        <v/>
      </c>
      <c r="CN139" s="33" t="str">
        <f ca="true">+IF(OFFSET('Sanitation Data'!$C$32,0,10*ROW('Sanitation Data'!C133))="","",OFFSET('Sanitation Data'!$C$32,0,10*ROW('Sanitation Data'!C133)))</f>
        <v/>
      </c>
      <c r="CO139" s="33" t="str">
        <f ca="true">+IF(OFFSET('Sanitation Data'!$C$33,0,10*ROW('Sanitation Data'!C133))="","",OFFSET('Sanitation Data'!$C$33,0,10*ROW('Sanitation Data'!C133)))</f>
        <v/>
      </c>
      <c r="CP139" s="33" t="str">
        <f ca="true">+IF(OFFSET('Sanitation Data'!$D$29,0,10*ROW('Sanitation Data'!D133))="","",OFFSET('Sanitation Data'!$D$29,0,10*ROW('Sanitation Data'!D133)))</f>
        <v/>
      </c>
      <c r="CQ139" s="33" t="str">
        <f ca="true">+IF(OFFSET('Sanitation Data'!$D$30,0,10*ROW('Sanitation Data'!D133))="","",OFFSET('Sanitation Data'!$D$30,0,10*ROW('Sanitation Data'!D133)))</f>
        <v/>
      </c>
      <c r="CR139" s="33" t="str">
        <f ca="true">+IF(OFFSET('Sanitation Data'!$D$31,0,10*ROW('Sanitation Data'!D133))="","",OFFSET('Sanitation Data'!$D$31,0,10*ROW('Sanitation Data'!D133)))</f>
        <v/>
      </c>
      <c r="CS139" s="33" t="str">
        <f ca="true">+IF(OFFSET('Sanitation Data'!$D$32,0,10*ROW('Sanitation Data'!D133))="","",OFFSET('Sanitation Data'!$D$32,0,10*ROW('Sanitation Data'!D133)))</f>
        <v/>
      </c>
      <c r="CT139" s="33" t="str">
        <f ca="true">+IF(OFFSET('Sanitation Data'!$D$33,0,10*ROW('Sanitation Data'!D133))="","",OFFSET('Sanitation Data'!$D$33,0,10*ROW('Sanitation Data'!D133)))</f>
        <v/>
      </c>
      <c r="CU139" s="33" t="str">
        <f ca="true">+IF(OFFSET('Sanitation Data'!$E$29,0,10*ROW('Sanitation Data'!E133))="","",OFFSET('Sanitation Data'!$E$29,0,10*ROW('Sanitation Data'!E133)))</f>
        <v/>
      </c>
      <c r="CV139" s="33" t="str">
        <f ca="true">+IF(OFFSET('Sanitation Data'!$E$30,0,10*ROW('Sanitation Data'!E133))="","",OFFSET('Sanitation Data'!$E$30,0,10*ROW('Sanitation Data'!E133)))</f>
        <v/>
      </c>
      <c r="CW139" s="33" t="str">
        <f ca="true">+IF(OFFSET('Sanitation Data'!$E$31,0,10*ROW('Sanitation Data'!E133))="","",OFFSET('Sanitation Data'!$E$31,0,10*ROW('Sanitation Data'!E133)))</f>
        <v/>
      </c>
      <c r="CX139" s="33" t="str">
        <f ca="true">+IF(OFFSET('Sanitation Data'!$E$32,0,10*ROW('Sanitation Data'!E133))="","",OFFSET('Sanitation Data'!$E$32,0,10*ROW('Sanitation Data'!E133)))</f>
        <v/>
      </c>
      <c r="CY139" s="33" t="str">
        <f ca="true">+IF(OFFSET('Sanitation Data'!$E$33,0,10*ROW('Sanitation Data'!E133))="","",OFFSET('Sanitation Data'!$E$33,0,10*ROW('Sanitation Data'!E133)))</f>
        <v/>
      </c>
      <c r="CZ139" s="33" t="str">
        <f ca="true">+IF(OFFSET('Sanitation Data'!$F$29,0,10*ROW('Sanitation Data'!F133))="","",OFFSET('Sanitation Data'!$F$29,0,10*ROW('Sanitation Data'!F133)))</f>
        <v/>
      </c>
      <c r="DA139" s="33" t="str">
        <f ca="true">+IF(OFFSET('Sanitation Data'!$F$30,0,10*ROW('Sanitation Data'!F133))="","",OFFSET('Sanitation Data'!$F$30,0,10*ROW('Sanitation Data'!F133)))</f>
        <v/>
      </c>
      <c r="DB139" s="33" t="str">
        <f ca="true">+IF(OFFSET('Sanitation Data'!$F$31,0,10*ROW('Sanitation Data'!F133))="","",OFFSET('Sanitation Data'!$F$31,0,10*ROW('Sanitation Data'!F133)))</f>
        <v/>
      </c>
      <c r="DC139" s="33" t="str">
        <f ca="true">+IF(OFFSET('Sanitation Data'!$F$32,0,10*ROW('Sanitation Data'!F133))="","",OFFSET('Sanitation Data'!$F$32,0,10*ROW('Sanitation Data'!F133)))</f>
        <v/>
      </c>
      <c r="DD139" s="33" t="str">
        <f ca="true">+IF(OFFSET('Sanitation Data'!$F$33,0,10*ROW('Sanitation Data'!F133))="","",OFFSET('Sanitation Data'!$F$33,0,10*ROW('Sanitation Data'!F133)))</f>
        <v/>
      </c>
      <c r="DE139" s="33" t="str">
        <f ca="true">+IF(OFFSET('Sanitation Data'!$G$29,0,10*ROW('Sanitation Data'!G133))="","",OFFSET('Sanitation Data'!$G$29,0,10*ROW('Sanitation Data'!G133)))</f>
        <v/>
      </c>
      <c r="DF139" s="33" t="str">
        <f ca="true">+IF(OFFSET('Sanitation Data'!$G$30,0,10*ROW('Sanitation Data'!G133))="","",OFFSET('Sanitation Data'!$G$30,0,10*ROW('Sanitation Data'!G133)))</f>
        <v/>
      </c>
      <c r="DG139" s="33" t="str">
        <f ca="true">+IF(OFFSET('Sanitation Data'!$G$31,0,10*ROW('Sanitation Data'!G133))="","",OFFSET('Sanitation Data'!$G$31,0,10*ROW('Sanitation Data'!G133)))</f>
        <v/>
      </c>
      <c r="DH139" s="33" t="str">
        <f ca="true">+IF(OFFSET('Sanitation Data'!$G$32,0,10*ROW('Sanitation Data'!G133))="","",OFFSET('Sanitation Data'!$G$32,0,10*ROW('Sanitation Data'!G133)))</f>
        <v/>
      </c>
      <c r="DI139" s="33" t="str">
        <f ca="true">+IF(OFFSET('Sanitation Data'!$G$33,0,10*ROW('Sanitation Data'!G133))="","",OFFSET('Sanitation Data'!$G$33,0,10*ROW('Sanitation Data'!G133)))</f>
        <v/>
      </c>
      <c r="DJ139" s="33" t="str">
        <f ca="true">+IF(OFFSET('Sanitation Data'!$H$29,0,10*ROW('Sanitation Data'!H133))="","",OFFSET('Sanitation Data'!$H$29,0,10*ROW('Sanitation Data'!H133)))</f>
        <v/>
      </c>
      <c r="DK139" s="33" t="str">
        <f ca="true">+IF(OFFSET('Sanitation Data'!$H$30,0,10*ROW('Sanitation Data'!H133))="","",OFFSET('Sanitation Data'!$H$30,0,10*ROW('Sanitation Data'!H133)))</f>
        <v/>
      </c>
      <c r="DL139" s="33" t="str">
        <f ca="true">+IF(OFFSET('Sanitation Data'!$H$31,0,10*ROW('Sanitation Data'!H133))="","",OFFSET('Sanitation Data'!$H$31,0,10*ROW('Sanitation Data'!H133)))</f>
        <v/>
      </c>
      <c r="DM139" s="33" t="str">
        <f ca="true">+IF(OFFSET('Sanitation Data'!$H$32,0,10*ROW('Sanitation Data'!H133))="","",OFFSET('Sanitation Data'!$H$32,0,10*ROW('Sanitation Data'!H133)))</f>
        <v/>
      </c>
      <c r="DN139" s="33" t="str">
        <f ca="true">+IF(OFFSET('Sanitation Data'!$H$33,0,10*ROW('Sanitation Data'!H133))="","",OFFSET('Sanitation Data'!$H$33,0,10*ROW('Sanitation Data'!H133)))</f>
        <v/>
      </c>
      <c r="DO139" s="33" t="str">
        <f ca="true">+IF(OFFSET('Hygiene Data'!$C$12,0,10*ROW('Hygiene Data'!C133))="","",OFFSET('Hygiene Data'!$C$12,0,10*ROW('Hygiene Data'!C133)))</f>
        <v/>
      </c>
      <c r="DP139" s="33" t="str">
        <f ca="true">+IF(OFFSET('Hygiene Data'!$C$13,0,10*ROW('Hygiene Data'!C133))="","",OFFSET('Hygiene Data'!$C$13,0,10*ROW('Hygiene Data'!C133)))</f>
        <v/>
      </c>
      <c r="DQ139" s="33" t="str">
        <f ca="true">+IF(OFFSET('Hygiene Data'!$C$14,0,10*ROW('Hygiene Data'!C133))="","",OFFSET('Hygiene Data'!$C$14,0,10*ROW('Hygiene Data'!C133)))</f>
        <v/>
      </c>
      <c r="DR139" s="33" t="str">
        <f ca="true">+IF(OFFSET('Hygiene Data'!$D$12,0,10*ROW('Hygiene Data'!D133))="","",OFFSET('Hygiene Data'!$D$12,0,10*ROW('Hygiene Data'!D133)))</f>
        <v/>
      </c>
      <c r="DS139" s="33" t="str">
        <f ca="true">+IF(OFFSET('Hygiene Data'!$D$13,0,10*ROW('Hygiene Data'!D133))="","",OFFSET('Hygiene Data'!$D$13,0,10*ROW('Hygiene Data'!D133)))</f>
        <v/>
      </c>
      <c r="DT139" s="33" t="str">
        <f ca="true">+IF(OFFSET('Hygiene Data'!$D$14,0,10*ROW('Hygiene Data'!D133))="","",OFFSET('Hygiene Data'!$D$14,0,10*ROW('Hygiene Data'!D133)))</f>
        <v/>
      </c>
      <c r="DU139" s="33" t="str">
        <f ca="true">+IF(OFFSET('Hygiene Data'!$E$12,0,10*ROW('Hygiene Data'!E133))="","",OFFSET('Hygiene Data'!$E$12,0,10*ROW('Hygiene Data'!E133)))</f>
        <v/>
      </c>
      <c r="DV139" s="33" t="str">
        <f ca="true">+IF(OFFSET('Hygiene Data'!$E$13,0,10*ROW('Hygiene Data'!E133))="","",OFFSET('Hygiene Data'!$E$13,0,10*ROW('Hygiene Data'!E133)))</f>
        <v/>
      </c>
      <c r="DW139" s="33" t="str">
        <f ca="true">+IF(OFFSET('Hygiene Data'!$E$14,0,10*ROW('Hygiene Data'!E133))="","",OFFSET('Hygiene Data'!$E$14,0,10*ROW('Hygiene Data'!E133)))</f>
        <v/>
      </c>
      <c r="DX139" s="33" t="str">
        <f ca="true">+IF(OFFSET('Hygiene Data'!$F$12,0,10*ROW('Hygiene Data'!F133))="","",OFFSET('Hygiene Data'!$F$12,0,10*ROW('Hygiene Data'!F133)))</f>
        <v/>
      </c>
      <c r="DY139" s="33" t="str">
        <f ca="true">+IF(OFFSET('Hygiene Data'!$F$13,0,10*ROW('Hygiene Data'!F133))="","",OFFSET('Hygiene Data'!$F$13,0,10*ROW('Hygiene Data'!F133)))</f>
        <v/>
      </c>
      <c r="DZ139" s="33" t="str">
        <f ca="true">+IF(OFFSET('Hygiene Data'!$F$14,0,10*ROW('Hygiene Data'!F133))="","",OFFSET('Hygiene Data'!$F$14,0,10*ROW('Hygiene Data'!F133)))</f>
        <v/>
      </c>
      <c r="EA139" s="33" t="str">
        <f ca="true">+IF(OFFSET('Hygiene Data'!$G$12,0,10*ROW('Hygiene Data'!G133))="","",OFFSET('Hygiene Data'!$G$12,0,10*ROW('Hygiene Data'!G133)))</f>
        <v/>
      </c>
      <c r="EB139" s="33" t="str">
        <f ca="true">+IF(OFFSET('Hygiene Data'!$G$13,0,10*ROW('Hygiene Data'!G133))="","",OFFSET('Hygiene Data'!$G$13,0,10*ROW('Hygiene Data'!G133)))</f>
        <v/>
      </c>
      <c r="EC139" s="33" t="str">
        <f ca="true">+IF(OFFSET('Hygiene Data'!$G$14,0,10*ROW('Hygiene Data'!G133))="","",OFFSET('Hygiene Data'!$G$14,0,10*ROW('Hygiene Data'!G133)))</f>
        <v/>
      </c>
      <c r="ED139" s="33" t="str">
        <f ca="true">+IF(OFFSET('Hygiene Data'!$H$12,0,10*ROW('Hygiene Data'!H133))="","",OFFSET('Hygiene Data'!$H$12,0,10*ROW('Hygiene Data'!H133)))</f>
        <v/>
      </c>
      <c r="EE139" s="33" t="str">
        <f ca="true">+IF(OFFSET('Hygiene Data'!$H$13,0,10*ROW('Hygiene Data'!H133))="","",OFFSET('Hygiene Data'!$H$13,0,10*ROW('Hygiene Data'!H133)))</f>
        <v/>
      </c>
      <c r="EF139" s="33" t="str">
        <f ca="true">+IF(OFFSET('Hygiene Data'!$H$14,0,10*ROW('Hygiene Data'!H133))="","",OFFSET('Hygiene Data'!$H$14,0,10*ROW('Hygiene Data'!H133)))</f>
        <v/>
      </c>
    </row>
    <row r="140" x14ac:dyDescent="0.2">
      <c r="A140" s="56" t="str">
        <f ca="true">+IF(OFFSET('Water Data'!$B$1,0,10*ROW('Water Data'!B137))="","",OFFSET('Water Data'!$B$1,0,10*ROW('Water Data'!B137)))</f>
        <v/>
      </c>
      <c r="B140" s="56" t="str">
        <f ca="true">+IF(OFFSET('Water Data'!$A$3,0,10*ROW('Water Data'!A137))="","",OFFSET('Water Data'!$A$3,0,10*ROW('Water Data'!A137)))</f>
        <v/>
      </c>
      <c r="C140" s="56" t="str">
        <f ca="true">+IF(OFFSET('Water Data'!$C$3,0,10*ROW('Water Data'!C137))="","",OFFSET('Water Data'!$C$3,0,10*ROW('Water Data'!C137)))</f>
        <v/>
      </c>
      <c r="D140" s="244"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4"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4"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4"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4"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4"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4"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4"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4"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4"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4"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4"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4"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4"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4"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4"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4"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4"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5"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5"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5"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5"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5"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5"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5"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5"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5"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5"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5"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5"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5"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5"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5"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5"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5"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5"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5"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5"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5"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5"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5"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5"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5"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5"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5"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5"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5"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5"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6"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6"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6"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6"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6"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6"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6"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6"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6"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6"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6"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6"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6"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6"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6"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6"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6"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6"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3" t="str">
        <f ca="true">+IF(OFFSET('Water Data'!$C$28,0,10*ROW('Water Data'!C134))="","",OFFSET('Water Data'!$C$28,0,10*ROW('Water Data'!C134)))</f>
        <v/>
      </c>
      <c r="BT140" s="33" t="str">
        <f ca="true">+IF(OFFSET('Water Data'!$C$29,0,10*ROW('Water Data'!C134))="","",OFFSET('Water Data'!$C$29,0,10*ROW('Water Data'!C134)))</f>
        <v/>
      </c>
      <c r="BU140" s="33" t="str">
        <f ca="true">+IF(OFFSET('Water Data'!$C$30,0,10*ROW('Water Data'!C134))="","",OFFSET('Water Data'!$C$30,0,10*ROW('Water Data'!C134)))</f>
        <v/>
      </c>
      <c r="BV140" s="33" t="str">
        <f ca="true">+IF(OFFSET('Water Data'!$D$28,0,10*ROW('Water Data'!D134))="","",OFFSET('Water Data'!$D$28,0,10*ROW('Water Data'!D134)))</f>
        <v/>
      </c>
      <c r="BW140" s="33" t="str">
        <f ca="true">+IF(OFFSET('Water Data'!$D$29,0,10*ROW('Water Data'!D134))="","",OFFSET('Water Data'!$D$29,0,10*ROW('Water Data'!D134)))</f>
        <v/>
      </c>
      <c r="BX140" s="33" t="str">
        <f ca="true">+IF(OFFSET('Water Data'!$D$30,0,10*ROW('Water Data'!D134))="","",OFFSET('Water Data'!$D$30,0,10*ROW('Water Data'!D134)))</f>
        <v/>
      </c>
      <c r="BY140" s="33" t="str">
        <f ca="true">+IF(OFFSET('Water Data'!$E$28,0,10*ROW('Water Data'!E134))="","",OFFSET('Water Data'!$E$28,0,10*ROW('Water Data'!E134)))</f>
        <v/>
      </c>
      <c r="BZ140" s="33" t="str">
        <f ca="true">+IF(OFFSET('Water Data'!$E$29,0,10*ROW('Water Data'!E134))="","",OFFSET('Water Data'!$E$29,0,10*ROW('Water Data'!E134)))</f>
        <v/>
      </c>
      <c r="CA140" s="33" t="str">
        <f ca="true">+IF(OFFSET('Water Data'!$E$30,0,10*ROW('Water Data'!E134))="","",OFFSET('Water Data'!$E$30,0,10*ROW('Water Data'!E134)))</f>
        <v/>
      </c>
      <c r="CB140" s="33" t="str">
        <f ca="true">+IF(OFFSET('Water Data'!$F$28,0,10*ROW('Water Data'!F134))="","",OFFSET('Water Data'!$F$28,0,10*ROW('Water Data'!F134)))</f>
        <v/>
      </c>
      <c r="CC140" s="33" t="str">
        <f ca="true">+IF(OFFSET('Water Data'!$F$29,0,10*ROW('Water Data'!F134))="","",OFFSET('Water Data'!$F$29,0,10*ROW('Water Data'!F134)))</f>
        <v/>
      </c>
      <c r="CD140" s="33" t="str">
        <f ca="true">+IF(OFFSET('Water Data'!$F$30,0,10*ROW('Water Data'!F134))="","",OFFSET('Water Data'!$F$30,0,10*ROW('Water Data'!F134)))</f>
        <v/>
      </c>
      <c r="CE140" s="33" t="str">
        <f ca="true">+IF(OFFSET('Water Data'!$G$28,0,10*ROW('Water Data'!G134))="","",OFFSET('Water Data'!$G$28,0,10*ROW('Water Data'!G134)))</f>
        <v/>
      </c>
      <c r="CF140" s="33" t="str">
        <f ca="true">+IF(OFFSET('Water Data'!$G$29,0,10*ROW('Water Data'!G134))="","",OFFSET('Water Data'!$G$29,0,10*ROW('Water Data'!G134)))</f>
        <v/>
      </c>
      <c r="CG140" s="33" t="str">
        <f ca="true">+IF(OFFSET('Water Data'!$G$30,0,10*ROW('Water Data'!G134))="","",OFFSET('Water Data'!$G$30,0,10*ROW('Water Data'!G134)))</f>
        <v/>
      </c>
      <c r="CH140" s="33" t="str">
        <f ca="true">+IF(OFFSET('Water Data'!$H$28,0,10*ROW('Water Data'!H134))="","",OFFSET('Water Data'!$H$28,0,10*ROW('Water Data'!H134)))</f>
        <v/>
      </c>
      <c r="CI140" s="33" t="str">
        <f ca="true">+IF(OFFSET('Water Data'!$H$29,0,10*ROW('Water Data'!H134))="","",OFFSET('Water Data'!$H$29,0,10*ROW('Water Data'!H134)))</f>
        <v/>
      </c>
      <c r="CJ140" s="33" t="str">
        <f ca="true">+IF(OFFSET('Water Data'!$H$30,0,10*ROW('Water Data'!H134))="","",OFFSET('Water Data'!$H$30,0,10*ROW('Water Data'!H134)))</f>
        <v/>
      </c>
      <c r="CK140" s="33" t="str">
        <f ca="true">+IF(OFFSET('Sanitation Data'!$C$29,0,10*ROW('Sanitation Data'!C134))="","",OFFSET('Sanitation Data'!$C$29,0,10*ROW('Sanitation Data'!C134)))</f>
        <v/>
      </c>
      <c r="CL140" s="33" t="str">
        <f ca="true">+IF(OFFSET('Sanitation Data'!$C$30,0,10*ROW('Sanitation Data'!C134))="","",OFFSET('Sanitation Data'!$C$30,0,10*ROW('Sanitation Data'!C134)))</f>
        <v/>
      </c>
      <c r="CM140" s="33" t="str">
        <f ca="true">+IF(OFFSET('Sanitation Data'!$C$31,0,10*ROW('Sanitation Data'!C134))="","",OFFSET('Sanitation Data'!$C$31,0,10*ROW('Sanitation Data'!C134)))</f>
        <v/>
      </c>
      <c r="CN140" s="33" t="str">
        <f ca="true">+IF(OFFSET('Sanitation Data'!$C$32,0,10*ROW('Sanitation Data'!C134))="","",OFFSET('Sanitation Data'!$C$32,0,10*ROW('Sanitation Data'!C134)))</f>
        <v/>
      </c>
      <c r="CO140" s="33" t="str">
        <f ca="true">+IF(OFFSET('Sanitation Data'!$C$33,0,10*ROW('Sanitation Data'!C134))="","",OFFSET('Sanitation Data'!$C$33,0,10*ROW('Sanitation Data'!C134)))</f>
        <v/>
      </c>
      <c r="CP140" s="33" t="str">
        <f ca="true">+IF(OFFSET('Sanitation Data'!$D$29,0,10*ROW('Sanitation Data'!D134))="","",OFFSET('Sanitation Data'!$D$29,0,10*ROW('Sanitation Data'!D134)))</f>
        <v/>
      </c>
      <c r="CQ140" s="33" t="str">
        <f ca="true">+IF(OFFSET('Sanitation Data'!$D$30,0,10*ROW('Sanitation Data'!D134))="","",OFFSET('Sanitation Data'!$D$30,0,10*ROW('Sanitation Data'!D134)))</f>
        <v/>
      </c>
      <c r="CR140" s="33" t="str">
        <f ca="true">+IF(OFFSET('Sanitation Data'!$D$31,0,10*ROW('Sanitation Data'!D134))="","",OFFSET('Sanitation Data'!$D$31,0,10*ROW('Sanitation Data'!D134)))</f>
        <v/>
      </c>
      <c r="CS140" s="33" t="str">
        <f ca="true">+IF(OFFSET('Sanitation Data'!$D$32,0,10*ROW('Sanitation Data'!D134))="","",OFFSET('Sanitation Data'!$D$32,0,10*ROW('Sanitation Data'!D134)))</f>
        <v/>
      </c>
      <c r="CT140" s="33" t="str">
        <f ca="true">+IF(OFFSET('Sanitation Data'!$D$33,0,10*ROW('Sanitation Data'!D134))="","",OFFSET('Sanitation Data'!$D$33,0,10*ROW('Sanitation Data'!D134)))</f>
        <v/>
      </c>
      <c r="CU140" s="33" t="str">
        <f ca="true">+IF(OFFSET('Sanitation Data'!$E$29,0,10*ROW('Sanitation Data'!E134))="","",OFFSET('Sanitation Data'!$E$29,0,10*ROW('Sanitation Data'!E134)))</f>
        <v/>
      </c>
      <c r="CV140" s="33" t="str">
        <f ca="true">+IF(OFFSET('Sanitation Data'!$E$30,0,10*ROW('Sanitation Data'!E134))="","",OFFSET('Sanitation Data'!$E$30,0,10*ROW('Sanitation Data'!E134)))</f>
        <v/>
      </c>
      <c r="CW140" s="33" t="str">
        <f ca="true">+IF(OFFSET('Sanitation Data'!$E$31,0,10*ROW('Sanitation Data'!E134))="","",OFFSET('Sanitation Data'!$E$31,0,10*ROW('Sanitation Data'!E134)))</f>
        <v/>
      </c>
      <c r="CX140" s="33" t="str">
        <f ca="true">+IF(OFFSET('Sanitation Data'!$E$32,0,10*ROW('Sanitation Data'!E134))="","",OFFSET('Sanitation Data'!$E$32,0,10*ROW('Sanitation Data'!E134)))</f>
        <v/>
      </c>
      <c r="CY140" s="33" t="str">
        <f ca="true">+IF(OFFSET('Sanitation Data'!$E$33,0,10*ROW('Sanitation Data'!E134))="","",OFFSET('Sanitation Data'!$E$33,0,10*ROW('Sanitation Data'!E134)))</f>
        <v/>
      </c>
      <c r="CZ140" s="33" t="str">
        <f ca="true">+IF(OFFSET('Sanitation Data'!$F$29,0,10*ROW('Sanitation Data'!F134))="","",OFFSET('Sanitation Data'!$F$29,0,10*ROW('Sanitation Data'!F134)))</f>
        <v/>
      </c>
      <c r="DA140" s="33" t="str">
        <f ca="true">+IF(OFFSET('Sanitation Data'!$F$30,0,10*ROW('Sanitation Data'!F134))="","",OFFSET('Sanitation Data'!$F$30,0,10*ROW('Sanitation Data'!F134)))</f>
        <v/>
      </c>
      <c r="DB140" s="33" t="str">
        <f ca="true">+IF(OFFSET('Sanitation Data'!$F$31,0,10*ROW('Sanitation Data'!F134))="","",OFFSET('Sanitation Data'!$F$31,0,10*ROW('Sanitation Data'!F134)))</f>
        <v/>
      </c>
      <c r="DC140" s="33" t="str">
        <f ca="true">+IF(OFFSET('Sanitation Data'!$F$32,0,10*ROW('Sanitation Data'!F134))="","",OFFSET('Sanitation Data'!$F$32,0,10*ROW('Sanitation Data'!F134)))</f>
        <v/>
      </c>
      <c r="DD140" s="33" t="str">
        <f ca="true">+IF(OFFSET('Sanitation Data'!$F$33,0,10*ROW('Sanitation Data'!F134))="","",OFFSET('Sanitation Data'!$F$33,0,10*ROW('Sanitation Data'!F134)))</f>
        <v/>
      </c>
      <c r="DE140" s="33" t="str">
        <f ca="true">+IF(OFFSET('Sanitation Data'!$G$29,0,10*ROW('Sanitation Data'!G134))="","",OFFSET('Sanitation Data'!$G$29,0,10*ROW('Sanitation Data'!G134)))</f>
        <v/>
      </c>
      <c r="DF140" s="33" t="str">
        <f ca="true">+IF(OFFSET('Sanitation Data'!$G$30,0,10*ROW('Sanitation Data'!G134))="","",OFFSET('Sanitation Data'!$G$30,0,10*ROW('Sanitation Data'!G134)))</f>
        <v/>
      </c>
      <c r="DG140" s="33" t="str">
        <f ca="true">+IF(OFFSET('Sanitation Data'!$G$31,0,10*ROW('Sanitation Data'!G134))="","",OFFSET('Sanitation Data'!$G$31,0,10*ROW('Sanitation Data'!G134)))</f>
        <v/>
      </c>
      <c r="DH140" s="33" t="str">
        <f ca="true">+IF(OFFSET('Sanitation Data'!$G$32,0,10*ROW('Sanitation Data'!G134))="","",OFFSET('Sanitation Data'!$G$32,0,10*ROW('Sanitation Data'!G134)))</f>
        <v/>
      </c>
      <c r="DI140" s="33" t="str">
        <f ca="true">+IF(OFFSET('Sanitation Data'!$G$33,0,10*ROW('Sanitation Data'!G134))="","",OFFSET('Sanitation Data'!$G$33,0,10*ROW('Sanitation Data'!G134)))</f>
        <v/>
      </c>
      <c r="DJ140" s="33" t="str">
        <f ca="true">+IF(OFFSET('Sanitation Data'!$H$29,0,10*ROW('Sanitation Data'!H134))="","",OFFSET('Sanitation Data'!$H$29,0,10*ROW('Sanitation Data'!H134)))</f>
        <v/>
      </c>
      <c r="DK140" s="33" t="str">
        <f ca="true">+IF(OFFSET('Sanitation Data'!$H$30,0,10*ROW('Sanitation Data'!H134))="","",OFFSET('Sanitation Data'!$H$30,0,10*ROW('Sanitation Data'!H134)))</f>
        <v/>
      </c>
      <c r="DL140" s="33" t="str">
        <f ca="true">+IF(OFFSET('Sanitation Data'!$H$31,0,10*ROW('Sanitation Data'!H134))="","",OFFSET('Sanitation Data'!$H$31,0,10*ROW('Sanitation Data'!H134)))</f>
        <v/>
      </c>
      <c r="DM140" s="33" t="str">
        <f ca="true">+IF(OFFSET('Sanitation Data'!$H$32,0,10*ROW('Sanitation Data'!H134))="","",OFFSET('Sanitation Data'!$H$32,0,10*ROW('Sanitation Data'!H134)))</f>
        <v/>
      </c>
      <c r="DN140" s="33" t="str">
        <f ca="true">+IF(OFFSET('Sanitation Data'!$H$33,0,10*ROW('Sanitation Data'!H134))="","",OFFSET('Sanitation Data'!$H$33,0,10*ROW('Sanitation Data'!H134)))</f>
        <v/>
      </c>
      <c r="DO140" s="33" t="str">
        <f ca="true">+IF(OFFSET('Hygiene Data'!$C$12,0,10*ROW('Hygiene Data'!C134))="","",OFFSET('Hygiene Data'!$C$12,0,10*ROW('Hygiene Data'!C134)))</f>
        <v/>
      </c>
      <c r="DP140" s="33" t="str">
        <f ca="true">+IF(OFFSET('Hygiene Data'!$C$13,0,10*ROW('Hygiene Data'!C134))="","",OFFSET('Hygiene Data'!$C$13,0,10*ROW('Hygiene Data'!C134)))</f>
        <v/>
      </c>
      <c r="DQ140" s="33" t="str">
        <f ca="true">+IF(OFFSET('Hygiene Data'!$C$14,0,10*ROW('Hygiene Data'!C134))="","",OFFSET('Hygiene Data'!$C$14,0,10*ROW('Hygiene Data'!C134)))</f>
        <v/>
      </c>
      <c r="DR140" s="33" t="str">
        <f ca="true">+IF(OFFSET('Hygiene Data'!$D$12,0,10*ROW('Hygiene Data'!D134))="","",OFFSET('Hygiene Data'!$D$12,0,10*ROW('Hygiene Data'!D134)))</f>
        <v/>
      </c>
      <c r="DS140" s="33" t="str">
        <f ca="true">+IF(OFFSET('Hygiene Data'!$D$13,0,10*ROW('Hygiene Data'!D134))="","",OFFSET('Hygiene Data'!$D$13,0,10*ROW('Hygiene Data'!D134)))</f>
        <v/>
      </c>
      <c r="DT140" s="33" t="str">
        <f ca="true">+IF(OFFSET('Hygiene Data'!$D$14,0,10*ROW('Hygiene Data'!D134))="","",OFFSET('Hygiene Data'!$D$14,0,10*ROW('Hygiene Data'!D134)))</f>
        <v/>
      </c>
      <c r="DU140" s="33" t="str">
        <f ca="true">+IF(OFFSET('Hygiene Data'!$E$12,0,10*ROW('Hygiene Data'!E134))="","",OFFSET('Hygiene Data'!$E$12,0,10*ROW('Hygiene Data'!E134)))</f>
        <v/>
      </c>
      <c r="DV140" s="33" t="str">
        <f ca="true">+IF(OFFSET('Hygiene Data'!$E$13,0,10*ROW('Hygiene Data'!E134))="","",OFFSET('Hygiene Data'!$E$13,0,10*ROW('Hygiene Data'!E134)))</f>
        <v/>
      </c>
      <c r="DW140" s="33" t="str">
        <f ca="true">+IF(OFFSET('Hygiene Data'!$E$14,0,10*ROW('Hygiene Data'!E134))="","",OFFSET('Hygiene Data'!$E$14,0,10*ROW('Hygiene Data'!E134)))</f>
        <v/>
      </c>
      <c r="DX140" s="33" t="str">
        <f ca="true">+IF(OFFSET('Hygiene Data'!$F$12,0,10*ROW('Hygiene Data'!F134))="","",OFFSET('Hygiene Data'!$F$12,0,10*ROW('Hygiene Data'!F134)))</f>
        <v/>
      </c>
      <c r="DY140" s="33" t="str">
        <f ca="true">+IF(OFFSET('Hygiene Data'!$F$13,0,10*ROW('Hygiene Data'!F134))="","",OFFSET('Hygiene Data'!$F$13,0,10*ROW('Hygiene Data'!F134)))</f>
        <v/>
      </c>
      <c r="DZ140" s="33" t="str">
        <f ca="true">+IF(OFFSET('Hygiene Data'!$F$14,0,10*ROW('Hygiene Data'!F134))="","",OFFSET('Hygiene Data'!$F$14,0,10*ROW('Hygiene Data'!F134)))</f>
        <v/>
      </c>
      <c r="EA140" s="33" t="str">
        <f ca="true">+IF(OFFSET('Hygiene Data'!$G$12,0,10*ROW('Hygiene Data'!G134))="","",OFFSET('Hygiene Data'!$G$12,0,10*ROW('Hygiene Data'!G134)))</f>
        <v/>
      </c>
      <c r="EB140" s="33" t="str">
        <f ca="true">+IF(OFFSET('Hygiene Data'!$G$13,0,10*ROW('Hygiene Data'!G134))="","",OFFSET('Hygiene Data'!$G$13,0,10*ROW('Hygiene Data'!G134)))</f>
        <v/>
      </c>
      <c r="EC140" s="33" t="str">
        <f ca="true">+IF(OFFSET('Hygiene Data'!$G$14,0,10*ROW('Hygiene Data'!G134))="","",OFFSET('Hygiene Data'!$G$14,0,10*ROW('Hygiene Data'!G134)))</f>
        <v/>
      </c>
      <c r="ED140" s="33" t="str">
        <f ca="true">+IF(OFFSET('Hygiene Data'!$H$12,0,10*ROW('Hygiene Data'!H134))="","",OFFSET('Hygiene Data'!$H$12,0,10*ROW('Hygiene Data'!H134)))</f>
        <v/>
      </c>
      <c r="EE140" s="33" t="str">
        <f ca="true">+IF(OFFSET('Hygiene Data'!$H$13,0,10*ROW('Hygiene Data'!H134))="","",OFFSET('Hygiene Data'!$H$13,0,10*ROW('Hygiene Data'!H134)))</f>
        <v/>
      </c>
      <c r="EF140" s="33" t="str">
        <f ca="true">+IF(OFFSET('Hygiene Data'!$H$14,0,10*ROW('Hygiene Data'!H134))="","",OFFSET('Hygiene Data'!$H$14,0,10*ROW('Hygiene Data'!H134)))</f>
        <v/>
      </c>
    </row>
    <row r="141" x14ac:dyDescent="0.2">
      <c r="A141" s="56" t="str">
        <f ca="true">+IF(OFFSET('Water Data'!$B$1,0,10*ROW('Water Data'!B138))="","",OFFSET('Water Data'!$B$1,0,10*ROW('Water Data'!B138)))</f>
        <v/>
      </c>
      <c r="B141" s="56" t="str">
        <f ca="true">+IF(OFFSET('Water Data'!$A$3,0,10*ROW('Water Data'!A138))="","",OFFSET('Water Data'!$A$3,0,10*ROW('Water Data'!A138)))</f>
        <v/>
      </c>
      <c r="C141" s="56" t="str">
        <f ca="true">+IF(OFFSET('Water Data'!$C$3,0,10*ROW('Water Data'!C138))="","",OFFSET('Water Data'!$C$3,0,10*ROW('Water Data'!C138)))</f>
        <v/>
      </c>
      <c r="D141" s="244"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4"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4"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4"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4"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4"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4"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4"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4"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4"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4"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4"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4"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4"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4"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4"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4"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4"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5"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5"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5"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5"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5"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5"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5"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5"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5"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5"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5"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5"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5"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5"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5"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5"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5"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5"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5"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5"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5"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5"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5"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5"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5"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5"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5"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5"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5"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5"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6"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6"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6"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6"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6"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6"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6"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6"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6"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6"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6"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6"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6"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6"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6"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6"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6"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6"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3" t="str">
        <f ca="true">+IF(OFFSET('Water Data'!$C$28,0,10*ROW('Water Data'!C135))="","",OFFSET('Water Data'!$C$28,0,10*ROW('Water Data'!C135)))</f>
        <v/>
      </c>
      <c r="BT141" s="33" t="str">
        <f ca="true">+IF(OFFSET('Water Data'!$C$29,0,10*ROW('Water Data'!C135))="","",OFFSET('Water Data'!$C$29,0,10*ROW('Water Data'!C135)))</f>
        <v/>
      </c>
      <c r="BU141" s="33" t="str">
        <f ca="true">+IF(OFFSET('Water Data'!$C$30,0,10*ROW('Water Data'!C135))="","",OFFSET('Water Data'!$C$30,0,10*ROW('Water Data'!C135)))</f>
        <v/>
      </c>
      <c r="BV141" s="33" t="str">
        <f ca="true">+IF(OFFSET('Water Data'!$D$28,0,10*ROW('Water Data'!D135))="","",OFFSET('Water Data'!$D$28,0,10*ROW('Water Data'!D135)))</f>
        <v/>
      </c>
      <c r="BW141" s="33" t="str">
        <f ca="true">+IF(OFFSET('Water Data'!$D$29,0,10*ROW('Water Data'!D135))="","",OFFSET('Water Data'!$D$29,0,10*ROW('Water Data'!D135)))</f>
        <v/>
      </c>
      <c r="BX141" s="33" t="str">
        <f ca="true">+IF(OFFSET('Water Data'!$D$30,0,10*ROW('Water Data'!D135))="","",OFFSET('Water Data'!$D$30,0,10*ROW('Water Data'!D135)))</f>
        <v/>
      </c>
      <c r="BY141" s="33" t="str">
        <f ca="true">+IF(OFFSET('Water Data'!$E$28,0,10*ROW('Water Data'!E135))="","",OFFSET('Water Data'!$E$28,0,10*ROW('Water Data'!E135)))</f>
        <v/>
      </c>
      <c r="BZ141" s="33" t="str">
        <f ca="true">+IF(OFFSET('Water Data'!$E$29,0,10*ROW('Water Data'!E135))="","",OFFSET('Water Data'!$E$29,0,10*ROW('Water Data'!E135)))</f>
        <v/>
      </c>
      <c r="CA141" s="33" t="str">
        <f ca="true">+IF(OFFSET('Water Data'!$E$30,0,10*ROW('Water Data'!E135))="","",OFFSET('Water Data'!$E$30,0,10*ROW('Water Data'!E135)))</f>
        <v/>
      </c>
      <c r="CB141" s="33" t="str">
        <f ca="true">+IF(OFFSET('Water Data'!$F$28,0,10*ROW('Water Data'!F135))="","",OFFSET('Water Data'!$F$28,0,10*ROW('Water Data'!F135)))</f>
        <v/>
      </c>
      <c r="CC141" s="33" t="str">
        <f ca="true">+IF(OFFSET('Water Data'!$F$29,0,10*ROW('Water Data'!F135))="","",OFFSET('Water Data'!$F$29,0,10*ROW('Water Data'!F135)))</f>
        <v/>
      </c>
      <c r="CD141" s="33" t="str">
        <f ca="true">+IF(OFFSET('Water Data'!$F$30,0,10*ROW('Water Data'!F135))="","",OFFSET('Water Data'!$F$30,0,10*ROW('Water Data'!F135)))</f>
        <v/>
      </c>
      <c r="CE141" s="33" t="str">
        <f ca="true">+IF(OFFSET('Water Data'!$G$28,0,10*ROW('Water Data'!G135))="","",OFFSET('Water Data'!$G$28,0,10*ROW('Water Data'!G135)))</f>
        <v/>
      </c>
      <c r="CF141" s="33" t="str">
        <f ca="true">+IF(OFFSET('Water Data'!$G$29,0,10*ROW('Water Data'!G135))="","",OFFSET('Water Data'!$G$29,0,10*ROW('Water Data'!G135)))</f>
        <v/>
      </c>
      <c r="CG141" s="33" t="str">
        <f ca="true">+IF(OFFSET('Water Data'!$G$30,0,10*ROW('Water Data'!G135))="","",OFFSET('Water Data'!$G$30,0,10*ROW('Water Data'!G135)))</f>
        <v/>
      </c>
      <c r="CH141" s="33" t="str">
        <f ca="true">+IF(OFFSET('Water Data'!$H$28,0,10*ROW('Water Data'!H135))="","",OFFSET('Water Data'!$H$28,0,10*ROW('Water Data'!H135)))</f>
        <v/>
      </c>
      <c r="CI141" s="33" t="str">
        <f ca="true">+IF(OFFSET('Water Data'!$H$29,0,10*ROW('Water Data'!H135))="","",OFFSET('Water Data'!$H$29,0,10*ROW('Water Data'!H135)))</f>
        <v/>
      </c>
      <c r="CJ141" s="33" t="str">
        <f ca="true">+IF(OFFSET('Water Data'!$H$30,0,10*ROW('Water Data'!H135))="","",OFFSET('Water Data'!$H$30,0,10*ROW('Water Data'!H135)))</f>
        <v/>
      </c>
      <c r="CK141" s="33" t="str">
        <f ca="true">+IF(OFFSET('Sanitation Data'!$C$29,0,10*ROW('Sanitation Data'!C135))="","",OFFSET('Sanitation Data'!$C$29,0,10*ROW('Sanitation Data'!C135)))</f>
        <v/>
      </c>
      <c r="CL141" s="33" t="str">
        <f ca="true">+IF(OFFSET('Sanitation Data'!$C$30,0,10*ROW('Sanitation Data'!C135))="","",OFFSET('Sanitation Data'!$C$30,0,10*ROW('Sanitation Data'!C135)))</f>
        <v/>
      </c>
      <c r="CM141" s="33" t="str">
        <f ca="true">+IF(OFFSET('Sanitation Data'!$C$31,0,10*ROW('Sanitation Data'!C135))="","",OFFSET('Sanitation Data'!$C$31,0,10*ROW('Sanitation Data'!C135)))</f>
        <v/>
      </c>
      <c r="CN141" s="33" t="str">
        <f ca="true">+IF(OFFSET('Sanitation Data'!$C$32,0,10*ROW('Sanitation Data'!C135))="","",OFFSET('Sanitation Data'!$C$32,0,10*ROW('Sanitation Data'!C135)))</f>
        <v/>
      </c>
      <c r="CO141" s="33" t="str">
        <f ca="true">+IF(OFFSET('Sanitation Data'!$C$33,0,10*ROW('Sanitation Data'!C135))="","",OFFSET('Sanitation Data'!$C$33,0,10*ROW('Sanitation Data'!C135)))</f>
        <v/>
      </c>
      <c r="CP141" s="33" t="str">
        <f ca="true">+IF(OFFSET('Sanitation Data'!$D$29,0,10*ROW('Sanitation Data'!D135))="","",OFFSET('Sanitation Data'!$D$29,0,10*ROW('Sanitation Data'!D135)))</f>
        <v/>
      </c>
      <c r="CQ141" s="33" t="str">
        <f ca="true">+IF(OFFSET('Sanitation Data'!$D$30,0,10*ROW('Sanitation Data'!D135))="","",OFFSET('Sanitation Data'!$D$30,0,10*ROW('Sanitation Data'!D135)))</f>
        <v/>
      </c>
      <c r="CR141" s="33" t="str">
        <f ca="true">+IF(OFFSET('Sanitation Data'!$D$31,0,10*ROW('Sanitation Data'!D135))="","",OFFSET('Sanitation Data'!$D$31,0,10*ROW('Sanitation Data'!D135)))</f>
        <v/>
      </c>
      <c r="CS141" s="33" t="str">
        <f ca="true">+IF(OFFSET('Sanitation Data'!$D$32,0,10*ROW('Sanitation Data'!D135))="","",OFFSET('Sanitation Data'!$D$32,0,10*ROW('Sanitation Data'!D135)))</f>
        <v/>
      </c>
      <c r="CT141" s="33" t="str">
        <f ca="true">+IF(OFFSET('Sanitation Data'!$D$33,0,10*ROW('Sanitation Data'!D135))="","",OFFSET('Sanitation Data'!$D$33,0,10*ROW('Sanitation Data'!D135)))</f>
        <v/>
      </c>
      <c r="CU141" s="33" t="str">
        <f ca="true">+IF(OFFSET('Sanitation Data'!$E$29,0,10*ROW('Sanitation Data'!E135))="","",OFFSET('Sanitation Data'!$E$29,0,10*ROW('Sanitation Data'!E135)))</f>
        <v/>
      </c>
      <c r="CV141" s="33" t="str">
        <f ca="true">+IF(OFFSET('Sanitation Data'!$E$30,0,10*ROW('Sanitation Data'!E135))="","",OFFSET('Sanitation Data'!$E$30,0,10*ROW('Sanitation Data'!E135)))</f>
        <v/>
      </c>
      <c r="CW141" s="33" t="str">
        <f ca="true">+IF(OFFSET('Sanitation Data'!$E$31,0,10*ROW('Sanitation Data'!E135))="","",OFFSET('Sanitation Data'!$E$31,0,10*ROW('Sanitation Data'!E135)))</f>
        <v/>
      </c>
      <c r="CX141" s="33" t="str">
        <f ca="true">+IF(OFFSET('Sanitation Data'!$E$32,0,10*ROW('Sanitation Data'!E135))="","",OFFSET('Sanitation Data'!$E$32,0,10*ROW('Sanitation Data'!E135)))</f>
        <v/>
      </c>
      <c r="CY141" s="33" t="str">
        <f ca="true">+IF(OFFSET('Sanitation Data'!$E$33,0,10*ROW('Sanitation Data'!E135))="","",OFFSET('Sanitation Data'!$E$33,0,10*ROW('Sanitation Data'!E135)))</f>
        <v/>
      </c>
      <c r="CZ141" s="33" t="str">
        <f ca="true">+IF(OFFSET('Sanitation Data'!$F$29,0,10*ROW('Sanitation Data'!F135))="","",OFFSET('Sanitation Data'!$F$29,0,10*ROW('Sanitation Data'!F135)))</f>
        <v/>
      </c>
      <c r="DA141" s="33" t="str">
        <f ca="true">+IF(OFFSET('Sanitation Data'!$F$30,0,10*ROW('Sanitation Data'!F135))="","",OFFSET('Sanitation Data'!$F$30,0,10*ROW('Sanitation Data'!F135)))</f>
        <v/>
      </c>
      <c r="DB141" s="33" t="str">
        <f ca="true">+IF(OFFSET('Sanitation Data'!$F$31,0,10*ROW('Sanitation Data'!F135))="","",OFFSET('Sanitation Data'!$F$31,0,10*ROW('Sanitation Data'!F135)))</f>
        <v/>
      </c>
      <c r="DC141" s="33" t="str">
        <f ca="true">+IF(OFFSET('Sanitation Data'!$F$32,0,10*ROW('Sanitation Data'!F135))="","",OFFSET('Sanitation Data'!$F$32,0,10*ROW('Sanitation Data'!F135)))</f>
        <v/>
      </c>
      <c r="DD141" s="33" t="str">
        <f ca="true">+IF(OFFSET('Sanitation Data'!$F$33,0,10*ROW('Sanitation Data'!F135))="","",OFFSET('Sanitation Data'!$F$33,0,10*ROW('Sanitation Data'!F135)))</f>
        <v/>
      </c>
      <c r="DE141" s="33" t="str">
        <f ca="true">+IF(OFFSET('Sanitation Data'!$G$29,0,10*ROW('Sanitation Data'!G135))="","",OFFSET('Sanitation Data'!$G$29,0,10*ROW('Sanitation Data'!G135)))</f>
        <v/>
      </c>
      <c r="DF141" s="33" t="str">
        <f ca="true">+IF(OFFSET('Sanitation Data'!$G$30,0,10*ROW('Sanitation Data'!G135))="","",OFFSET('Sanitation Data'!$G$30,0,10*ROW('Sanitation Data'!G135)))</f>
        <v/>
      </c>
      <c r="DG141" s="33" t="str">
        <f ca="true">+IF(OFFSET('Sanitation Data'!$G$31,0,10*ROW('Sanitation Data'!G135))="","",OFFSET('Sanitation Data'!$G$31,0,10*ROW('Sanitation Data'!G135)))</f>
        <v/>
      </c>
      <c r="DH141" s="33" t="str">
        <f ca="true">+IF(OFFSET('Sanitation Data'!$G$32,0,10*ROW('Sanitation Data'!G135))="","",OFFSET('Sanitation Data'!$G$32,0,10*ROW('Sanitation Data'!G135)))</f>
        <v/>
      </c>
      <c r="DI141" s="33" t="str">
        <f ca="true">+IF(OFFSET('Sanitation Data'!$G$33,0,10*ROW('Sanitation Data'!G135))="","",OFFSET('Sanitation Data'!$G$33,0,10*ROW('Sanitation Data'!G135)))</f>
        <v/>
      </c>
      <c r="DJ141" s="33" t="str">
        <f ca="true">+IF(OFFSET('Sanitation Data'!$H$29,0,10*ROW('Sanitation Data'!H135))="","",OFFSET('Sanitation Data'!$H$29,0,10*ROW('Sanitation Data'!H135)))</f>
        <v/>
      </c>
      <c r="DK141" s="33" t="str">
        <f ca="true">+IF(OFFSET('Sanitation Data'!$H$30,0,10*ROW('Sanitation Data'!H135))="","",OFFSET('Sanitation Data'!$H$30,0,10*ROW('Sanitation Data'!H135)))</f>
        <v/>
      </c>
      <c r="DL141" s="33" t="str">
        <f ca="true">+IF(OFFSET('Sanitation Data'!$H$31,0,10*ROW('Sanitation Data'!H135))="","",OFFSET('Sanitation Data'!$H$31,0,10*ROW('Sanitation Data'!H135)))</f>
        <v/>
      </c>
      <c r="DM141" s="33" t="str">
        <f ca="true">+IF(OFFSET('Sanitation Data'!$H$32,0,10*ROW('Sanitation Data'!H135))="","",OFFSET('Sanitation Data'!$H$32,0,10*ROW('Sanitation Data'!H135)))</f>
        <v/>
      </c>
      <c r="DN141" s="33" t="str">
        <f ca="true">+IF(OFFSET('Sanitation Data'!$H$33,0,10*ROW('Sanitation Data'!H135))="","",OFFSET('Sanitation Data'!$H$33,0,10*ROW('Sanitation Data'!H135)))</f>
        <v/>
      </c>
      <c r="DO141" s="33" t="str">
        <f ca="true">+IF(OFFSET('Hygiene Data'!$C$12,0,10*ROW('Hygiene Data'!C135))="","",OFFSET('Hygiene Data'!$C$12,0,10*ROW('Hygiene Data'!C135)))</f>
        <v/>
      </c>
      <c r="DP141" s="33" t="str">
        <f ca="true">+IF(OFFSET('Hygiene Data'!$C$13,0,10*ROW('Hygiene Data'!C135))="","",OFFSET('Hygiene Data'!$C$13,0,10*ROW('Hygiene Data'!C135)))</f>
        <v/>
      </c>
      <c r="DQ141" s="33" t="str">
        <f ca="true">+IF(OFFSET('Hygiene Data'!$C$14,0,10*ROW('Hygiene Data'!C135))="","",OFFSET('Hygiene Data'!$C$14,0,10*ROW('Hygiene Data'!C135)))</f>
        <v/>
      </c>
      <c r="DR141" s="33" t="str">
        <f ca="true">+IF(OFFSET('Hygiene Data'!$D$12,0,10*ROW('Hygiene Data'!D135))="","",OFFSET('Hygiene Data'!$D$12,0,10*ROW('Hygiene Data'!D135)))</f>
        <v/>
      </c>
      <c r="DS141" s="33" t="str">
        <f ca="true">+IF(OFFSET('Hygiene Data'!$D$13,0,10*ROW('Hygiene Data'!D135))="","",OFFSET('Hygiene Data'!$D$13,0,10*ROW('Hygiene Data'!D135)))</f>
        <v/>
      </c>
      <c r="DT141" s="33" t="str">
        <f ca="true">+IF(OFFSET('Hygiene Data'!$D$14,0,10*ROW('Hygiene Data'!D135))="","",OFFSET('Hygiene Data'!$D$14,0,10*ROW('Hygiene Data'!D135)))</f>
        <v/>
      </c>
      <c r="DU141" s="33" t="str">
        <f ca="true">+IF(OFFSET('Hygiene Data'!$E$12,0,10*ROW('Hygiene Data'!E135))="","",OFFSET('Hygiene Data'!$E$12,0,10*ROW('Hygiene Data'!E135)))</f>
        <v/>
      </c>
      <c r="DV141" s="33" t="str">
        <f ca="true">+IF(OFFSET('Hygiene Data'!$E$13,0,10*ROW('Hygiene Data'!E135))="","",OFFSET('Hygiene Data'!$E$13,0,10*ROW('Hygiene Data'!E135)))</f>
        <v/>
      </c>
      <c r="DW141" s="33" t="str">
        <f ca="true">+IF(OFFSET('Hygiene Data'!$E$14,0,10*ROW('Hygiene Data'!E135))="","",OFFSET('Hygiene Data'!$E$14,0,10*ROW('Hygiene Data'!E135)))</f>
        <v/>
      </c>
      <c r="DX141" s="33" t="str">
        <f ca="true">+IF(OFFSET('Hygiene Data'!$F$12,0,10*ROW('Hygiene Data'!F135))="","",OFFSET('Hygiene Data'!$F$12,0,10*ROW('Hygiene Data'!F135)))</f>
        <v/>
      </c>
      <c r="DY141" s="33" t="str">
        <f ca="true">+IF(OFFSET('Hygiene Data'!$F$13,0,10*ROW('Hygiene Data'!F135))="","",OFFSET('Hygiene Data'!$F$13,0,10*ROW('Hygiene Data'!F135)))</f>
        <v/>
      </c>
      <c r="DZ141" s="33" t="str">
        <f ca="true">+IF(OFFSET('Hygiene Data'!$F$14,0,10*ROW('Hygiene Data'!F135))="","",OFFSET('Hygiene Data'!$F$14,0,10*ROW('Hygiene Data'!F135)))</f>
        <v/>
      </c>
      <c r="EA141" s="33" t="str">
        <f ca="true">+IF(OFFSET('Hygiene Data'!$G$12,0,10*ROW('Hygiene Data'!G135))="","",OFFSET('Hygiene Data'!$G$12,0,10*ROW('Hygiene Data'!G135)))</f>
        <v/>
      </c>
      <c r="EB141" s="33" t="str">
        <f ca="true">+IF(OFFSET('Hygiene Data'!$G$13,0,10*ROW('Hygiene Data'!G135))="","",OFFSET('Hygiene Data'!$G$13,0,10*ROW('Hygiene Data'!G135)))</f>
        <v/>
      </c>
      <c r="EC141" s="33" t="str">
        <f ca="true">+IF(OFFSET('Hygiene Data'!$G$14,0,10*ROW('Hygiene Data'!G135))="","",OFFSET('Hygiene Data'!$G$14,0,10*ROW('Hygiene Data'!G135)))</f>
        <v/>
      </c>
      <c r="ED141" s="33" t="str">
        <f ca="true">+IF(OFFSET('Hygiene Data'!$H$12,0,10*ROW('Hygiene Data'!H135))="","",OFFSET('Hygiene Data'!$H$12,0,10*ROW('Hygiene Data'!H135)))</f>
        <v/>
      </c>
      <c r="EE141" s="33" t="str">
        <f ca="true">+IF(OFFSET('Hygiene Data'!$H$13,0,10*ROW('Hygiene Data'!H135))="","",OFFSET('Hygiene Data'!$H$13,0,10*ROW('Hygiene Data'!H135)))</f>
        <v/>
      </c>
      <c r="EF141" s="33" t="str">
        <f ca="true">+IF(OFFSET('Hygiene Data'!$H$14,0,10*ROW('Hygiene Data'!H135))="","",OFFSET('Hygiene Data'!$H$14,0,10*ROW('Hygiene Data'!H135)))</f>
        <v/>
      </c>
    </row>
    <row r="142" x14ac:dyDescent="0.2">
      <c r="A142" s="56" t="str">
        <f ca="true">+IF(OFFSET('Water Data'!$B$1,0,10*ROW('Water Data'!B139))="","",OFFSET('Water Data'!$B$1,0,10*ROW('Water Data'!B139)))</f>
        <v/>
      </c>
      <c r="B142" s="56" t="str">
        <f ca="true">+IF(OFFSET('Water Data'!$A$3,0,10*ROW('Water Data'!A139))="","",OFFSET('Water Data'!$A$3,0,10*ROW('Water Data'!A139)))</f>
        <v/>
      </c>
      <c r="C142" s="56" t="str">
        <f ca="true">+IF(OFFSET('Water Data'!$C$3,0,10*ROW('Water Data'!C139))="","",OFFSET('Water Data'!$C$3,0,10*ROW('Water Data'!C139)))</f>
        <v/>
      </c>
      <c r="D142" s="244"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4"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4"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4"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4"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4"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4"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4"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4"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4"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4"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4"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4"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4"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4"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4"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4"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4"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5"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5"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5"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5"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5"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5"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5"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5"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5"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5"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5"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5"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5"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5"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5"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5"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5"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5"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5"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5"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5"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5"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5"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5"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5"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5"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5"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5"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5"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5"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6"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6"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6"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6"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6"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6"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6"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6"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6"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6"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6"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6"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6"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6"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6"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6"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6"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6"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3" t="str">
        <f ca="true">+IF(OFFSET('Water Data'!$C$28,0,10*ROW('Water Data'!C136))="","",OFFSET('Water Data'!$C$28,0,10*ROW('Water Data'!C136)))</f>
        <v/>
      </c>
      <c r="BT142" s="33" t="str">
        <f ca="true">+IF(OFFSET('Water Data'!$C$29,0,10*ROW('Water Data'!C136))="","",OFFSET('Water Data'!$C$29,0,10*ROW('Water Data'!C136)))</f>
        <v/>
      </c>
      <c r="BU142" s="33" t="str">
        <f ca="true">+IF(OFFSET('Water Data'!$C$30,0,10*ROW('Water Data'!C136))="","",OFFSET('Water Data'!$C$30,0,10*ROW('Water Data'!C136)))</f>
        <v/>
      </c>
      <c r="BV142" s="33" t="str">
        <f ca="true">+IF(OFFSET('Water Data'!$D$28,0,10*ROW('Water Data'!D136))="","",OFFSET('Water Data'!$D$28,0,10*ROW('Water Data'!D136)))</f>
        <v/>
      </c>
      <c r="BW142" s="33" t="str">
        <f ca="true">+IF(OFFSET('Water Data'!$D$29,0,10*ROW('Water Data'!D136))="","",OFFSET('Water Data'!$D$29,0,10*ROW('Water Data'!D136)))</f>
        <v/>
      </c>
      <c r="BX142" s="33" t="str">
        <f ca="true">+IF(OFFSET('Water Data'!$D$30,0,10*ROW('Water Data'!D136))="","",OFFSET('Water Data'!$D$30,0,10*ROW('Water Data'!D136)))</f>
        <v/>
      </c>
      <c r="BY142" s="33" t="str">
        <f ca="true">+IF(OFFSET('Water Data'!$E$28,0,10*ROW('Water Data'!E136))="","",OFFSET('Water Data'!$E$28,0,10*ROW('Water Data'!E136)))</f>
        <v/>
      </c>
      <c r="BZ142" s="33" t="str">
        <f ca="true">+IF(OFFSET('Water Data'!$E$29,0,10*ROW('Water Data'!E136))="","",OFFSET('Water Data'!$E$29,0,10*ROW('Water Data'!E136)))</f>
        <v/>
      </c>
      <c r="CA142" s="33" t="str">
        <f ca="true">+IF(OFFSET('Water Data'!$E$30,0,10*ROW('Water Data'!E136))="","",OFFSET('Water Data'!$E$30,0,10*ROW('Water Data'!E136)))</f>
        <v/>
      </c>
      <c r="CB142" s="33" t="str">
        <f ca="true">+IF(OFFSET('Water Data'!$F$28,0,10*ROW('Water Data'!F136))="","",OFFSET('Water Data'!$F$28,0,10*ROW('Water Data'!F136)))</f>
        <v/>
      </c>
      <c r="CC142" s="33" t="str">
        <f ca="true">+IF(OFFSET('Water Data'!$F$29,0,10*ROW('Water Data'!F136))="","",OFFSET('Water Data'!$F$29,0,10*ROW('Water Data'!F136)))</f>
        <v/>
      </c>
      <c r="CD142" s="33" t="str">
        <f ca="true">+IF(OFFSET('Water Data'!$F$30,0,10*ROW('Water Data'!F136))="","",OFFSET('Water Data'!$F$30,0,10*ROW('Water Data'!F136)))</f>
        <v/>
      </c>
      <c r="CE142" s="33" t="str">
        <f ca="true">+IF(OFFSET('Water Data'!$G$28,0,10*ROW('Water Data'!G136))="","",OFFSET('Water Data'!$G$28,0,10*ROW('Water Data'!G136)))</f>
        <v/>
      </c>
      <c r="CF142" s="33" t="str">
        <f ca="true">+IF(OFFSET('Water Data'!$G$29,0,10*ROW('Water Data'!G136))="","",OFFSET('Water Data'!$G$29,0,10*ROW('Water Data'!G136)))</f>
        <v/>
      </c>
      <c r="CG142" s="33" t="str">
        <f ca="true">+IF(OFFSET('Water Data'!$G$30,0,10*ROW('Water Data'!G136))="","",OFFSET('Water Data'!$G$30,0,10*ROW('Water Data'!G136)))</f>
        <v/>
      </c>
      <c r="CH142" s="33" t="str">
        <f ca="true">+IF(OFFSET('Water Data'!$H$28,0,10*ROW('Water Data'!H136))="","",OFFSET('Water Data'!$H$28,0,10*ROW('Water Data'!H136)))</f>
        <v/>
      </c>
      <c r="CI142" s="33" t="str">
        <f ca="true">+IF(OFFSET('Water Data'!$H$29,0,10*ROW('Water Data'!H136))="","",OFFSET('Water Data'!$H$29,0,10*ROW('Water Data'!H136)))</f>
        <v/>
      </c>
      <c r="CJ142" s="33" t="str">
        <f ca="true">+IF(OFFSET('Water Data'!$H$30,0,10*ROW('Water Data'!H136))="","",OFFSET('Water Data'!$H$30,0,10*ROW('Water Data'!H136)))</f>
        <v/>
      </c>
      <c r="CK142" s="33" t="str">
        <f ca="true">+IF(OFFSET('Sanitation Data'!$C$29,0,10*ROW('Sanitation Data'!C136))="","",OFFSET('Sanitation Data'!$C$29,0,10*ROW('Sanitation Data'!C136)))</f>
        <v/>
      </c>
      <c r="CL142" s="33" t="str">
        <f ca="true">+IF(OFFSET('Sanitation Data'!$C$30,0,10*ROW('Sanitation Data'!C136))="","",OFFSET('Sanitation Data'!$C$30,0,10*ROW('Sanitation Data'!C136)))</f>
        <v/>
      </c>
      <c r="CM142" s="33" t="str">
        <f ca="true">+IF(OFFSET('Sanitation Data'!$C$31,0,10*ROW('Sanitation Data'!C136))="","",OFFSET('Sanitation Data'!$C$31,0,10*ROW('Sanitation Data'!C136)))</f>
        <v/>
      </c>
      <c r="CN142" s="33" t="str">
        <f ca="true">+IF(OFFSET('Sanitation Data'!$C$32,0,10*ROW('Sanitation Data'!C136))="","",OFFSET('Sanitation Data'!$C$32,0,10*ROW('Sanitation Data'!C136)))</f>
        <v/>
      </c>
      <c r="CO142" s="33" t="str">
        <f ca="true">+IF(OFFSET('Sanitation Data'!$C$33,0,10*ROW('Sanitation Data'!C136))="","",OFFSET('Sanitation Data'!$C$33,0,10*ROW('Sanitation Data'!C136)))</f>
        <v/>
      </c>
      <c r="CP142" s="33" t="str">
        <f ca="true">+IF(OFFSET('Sanitation Data'!$D$29,0,10*ROW('Sanitation Data'!D136))="","",OFFSET('Sanitation Data'!$D$29,0,10*ROW('Sanitation Data'!D136)))</f>
        <v/>
      </c>
      <c r="CQ142" s="33" t="str">
        <f ca="true">+IF(OFFSET('Sanitation Data'!$D$30,0,10*ROW('Sanitation Data'!D136))="","",OFFSET('Sanitation Data'!$D$30,0,10*ROW('Sanitation Data'!D136)))</f>
        <v/>
      </c>
      <c r="CR142" s="33" t="str">
        <f ca="true">+IF(OFFSET('Sanitation Data'!$D$31,0,10*ROW('Sanitation Data'!D136))="","",OFFSET('Sanitation Data'!$D$31,0,10*ROW('Sanitation Data'!D136)))</f>
        <v/>
      </c>
      <c r="CS142" s="33" t="str">
        <f ca="true">+IF(OFFSET('Sanitation Data'!$D$32,0,10*ROW('Sanitation Data'!D136))="","",OFFSET('Sanitation Data'!$D$32,0,10*ROW('Sanitation Data'!D136)))</f>
        <v/>
      </c>
      <c r="CT142" s="33" t="str">
        <f ca="true">+IF(OFFSET('Sanitation Data'!$D$33,0,10*ROW('Sanitation Data'!D136))="","",OFFSET('Sanitation Data'!$D$33,0,10*ROW('Sanitation Data'!D136)))</f>
        <v/>
      </c>
      <c r="CU142" s="33" t="str">
        <f ca="true">+IF(OFFSET('Sanitation Data'!$E$29,0,10*ROW('Sanitation Data'!E136))="","",OFFSET('Sanitation Data'!$E$29,0,10*ROW('Sanitation Data'!E136)))</f>
        <v/>
      </c>
      <c r="CV142" s="33" t="str">
        <f ca="true">+IF(OFFSET('Sanitation Data'!$E$30,0,10*ROW('Sanitation Data'!E136))="","",OFFSET('Sanitation Data'!$E$30,0,10*ROW('Sanitation Data'!E136)))</f>
        <v/>
      </c>
      <c r="CW142" s="33" t="str">
        <f ca="true">+IF(OFFSET('Sanitation Data'!$E$31,0,10*ROW('Sanitation Data'!E136))="","",OFFSET('Sanitation Data'!$E$31,0,10*ROW('Sanitation Data'!E136)))</f>
        <v/>
      </c>
      <c r="CX142" s="33" t="str">
        <f ca="true">+IF(OFFSET('Sanitation Data'!$E$32,0,10*ROW('Sanitation Data'!E136))="","",OFFSET('Sanitation Data'!$E$32,0,10*ROW('Sanitation Data'!E136)))</f>
        <v/>
      </c>
      <c r="CY142" s="33" t="str">
        <f ca="true">+IF(OFFSET('Sanitation Data'!$E$33,0,10*ROW('Sanitation Data'!E136))="","",OFFSET('Sanitation Data'!$E$33,0,10*ROW('Sanitation Data'!E136)))</f>
        <v/>
      </c>
      <c r="CZ142" s="33" t="str">
        <f ca="true">+IF(OFFSET('Sanitation Data'!$F$29,0,10*ROW('Sanitation Data'!F136))="","",OFFSET('Sanitation Data'!$F$29,0,10*ROW('Sanitation Data'!F136)))</f>
        <v/>
      </c>
      <c r="DA142" s="33" t="str">
        <f ca="true">+IF(OFFSET('Sanitation Data'!$F$30,0,10*ROW('Sanitation Data'!F136))="","",OFFSET('Sanitation Data'!$F$30,0,10*ROW('Sanitation Data'!F136)))</f>
        <v/>
      </c>
      <c r="DB142" s="33" t="str">
        <f ca="true">+IF(OFFSET('Sanitation Data'!$F$31,0,10*ROW('Sanitation Data'!F136))="","",OFFSET('Sanitation Data'!$F$31,0,10*ROW('Sanitation Data'!F136)))</f>
        <v/>
      </c>
      <c r="DC142" s="33" t="str">
        <f ca="true">+IF(OFFSET('Sanitation Data'!$F$32,0,10*ROW('Sanitation Data'!F136))="","",OFFSET('Sanitation Data'!$F$32,0,10*ROW('Sanitation Data'!F136)))</f>
        <v/>
      </c>
      <c r="DD142" s="33" t="str">
        <f ca="true">+IF(OFFSET('Sanitation Data'!$F$33,0,10*ROW('Sanitation Data'!F136))="","",OFFSET('Sanitation Data'!$F$33,0,10*ROW('Sanitation Data'!F136)))</f>
        <v/>
      </c>
      <c r="DE142" s="33" t="str">
        <f ca="true">+IF(OFFSET('Sanitation Data'!$G$29,0,10*ROW('Sanitation Data'!G136))="","",OFFSET('Sanitation Data'!$G$29,0,10*ROW('Sanitation Data'!G136)))</f>
        <v/>
      </c>
      <c r="DF142" s="33" t="str">
        <f ca="true">+IF(OFFSET('Sanitation Data'!$G$30,0,10*ROW('Sanitation Data'!G136))="","",OFFSET('Sanitation Data'!$G$30,0,10*ROW('Sanitation Data'!G136)))</f>
        <v/>
      </c>
      <c r="DG142" s="33" t="str">
        <f ca="true">+IF(OFFSET('Sanitation Data'!$G$31,0,10*ROW('Sanitation Data'!G136))="","",OFFSET('Sanitation Data'!$G$31,0,10*ROW('Sanitation Data'!G136)))</f>
        <v/>
      </c>
      <c r="DH142" s="33" t="str">
        <f ca="true">+IF(OFFSET('Sanitation Data'!$G$32,0,10*ROW('Sanitation Data'!G136))="","",OFFSET('Sanitation Data'!$G$32,0,10*ROW('Sanitation Data'!G136)))</f>
        <v/>
      </c>
      <c r="DI142" s="33" t="str">
        <f ca="true">+IF(OFFSET('Sanitation Data'!$G$33,0,10*ROW('Sanitation Data'!G136))="","",OFFSET('Sanitation Data'!$G$33,0,10*ROW('Sanitation Data'!G136)))</f>
        <v/>
      </c>
      <c r="DJ142" s="33" t="str">
        <f ca="true">+IF(OFFSET('Sanitation Data'!$H$29,0,10*ROW('Sanitation Data'!H136))="","",OFFSET('Sanitation Data'!$H$29,0,10*ROW('Sanitation Data'!H136)))</f>
        <v/>
      </c>
      <c r="DK142" s="33" t="str">
        <f ca="true">+IF(OFFSET('Sanitation Data'!$H$30,0,10*ROW('Sanitation Data'!H136))="","",OFFSET('Sanitation Data'!$H$30,0,10*ROW('Sanitation Data'!H136)))</f>
        <v/>
      </c>
      <c r="DL142" s="33" t="str">
        <f ca="true">+IF(OFFSET('Sanitation Data'!$H$31,0,10*ROW('Sanitation Data'!H136))="","",OFFSET('Sanitation Data'!$H$31,0,10*ROW('Sanitation Data'!H136)))</f>
        <v/>
      </c>
      <c r="DM142" s="33" t="str">
        <f ca="true">+IF(OFFSET('Sanitation Data'!$H$32,0,10*ROW('Sanitation Data'!H136))="","",OFFSET('Sanitation Data'!$H$32,0,10*ROW('Sanitation Data'!H136)))</f>
        <v/>
      </c>
      <c r="DN142" s="33" t="str">
        <f ca="true">+IF(OFFSET('Sanitation Data'!$H$33,0,10*ROW('Sanitation Data'!H136))="","",OFFSET('Sanitation Data'!$H$33,0,10*ROW('Sanitation Data'!H136)))</f>
        <v/>
      </c>
      <c r="DO142" s="33" t="str">
        <f ca="true">+IF(OFFSET('Hygiene Data'!$C$12,0,10*ROW('Hygiene Data'!C136))="","",OFFSET('Hygiene Data'!$C$12,0,10*ROW('Hygiene Data'!C136)))</f>
        <v/>
      </c>
      <c r="DP142" s="33" t="str">
        <f ca="true">+IF(OFFSET('Hygiene Data'!$C$13,0,10*ROW('Hygiene Data'!C136))="","",OFFSET('Hygiene Data'!$C$13,0,10*ROW('Hygiene Data'!C136)))</f>
        <v/>
      </c>
      <c r="DQ142" s="33" t="str">
        <f ca="true">+IF(OFFSET('Hygiene Data'!$C$14,0,10*ROW('Hygiene Data'!C136))="","",OFFSET('Hygiene Data'!$C$14,0,10*ROW('Hygiene Data'!C136)))</f>
        <v/>
      </c>
      <c r="DR142" s="33" t="str">
        <f ca="true">+IF(OFFSET('Hygiene Data'!$D$12,0,10*ROW('Hygiene Data'!D136))="","",OFFSET('Hygiene Data'!$D$12,0,10*ROW('Hygiene Data'!D136)))</f>
        <v/>
      </c>
      <c r="DS142" s="33" t="str">
        <f ca="true">+IF(OFFSET('Hygiene Data'!$D$13,0,10*ROW('Hygiene Data'!D136))="","",OFFSET('Hygiene Data'!$D$13,0,10*ROW('Hygiene Data'!D136)))</f>
        <v/>
      </c>
      <c r="DT142" s="33" t="str">
        <f ca="true">+IF(OFFSET('Hygiene Data'!$D$14,0,10*ROW('Hygiene Data'!D136))="","",OFFSET('Hygiene Data'!$D$14,0,10*ROW('Hygiene Data'!D136)))</f>
        <v/>
      </c>
      <c r="DU142" s="33" t="str">
        <f ca="true">+IF(OFFSET('Hygiene Data'!$E$12,0,10*ROW('Hygiene Data'!E136))="","",OFFSET('Hygiene Data'!$E$12,0,10*ROW('Hygiene Data'!E136)))</f>
        <v/>
      </c>
      <c r="DV142" s="33" t="str">
        <f ca="true">+IF(OFFSET('Hygiene Data'!$E$13,0,10*ROW('Hygiene Data'!E136))="","",OFFSET('Hygiene Data'!$E$13,0,10*ROW('Hygiene Data'!E136)))</f>
        <v/>
      </c>
      <c r="DW142" s="33" t="str">
        <f ca="true">+IF(OFFSET('Hygiene Data'!$E$14,0,10*ROW('Hygiene Data'!E136))="","",OFFSET('Hygiene Data'!$E$14,0,10*ROW('Hygiene Data'!E136)))</f>
        <v/>
      </c>
      <c r="DX142" s="33" t="str">
        <f ca="true">+IF(OFFSET('Hygiene Data'!$F$12,0,10*ROW('Hygiene Data'!F136))="","",OFFSET('Hygiene Data'!$F$12,0,10*ROW('Hygiene Data'!F136)))</f>
        <v/>
      </c>
      <c r="DY142" s="33" t="str">
        <f ca="true">+IF(OFFSET('Hygiene Data'!$F$13,0,10*ROW('Hygiene Data'!F136))="","",OFFSET('Hygiene Data'!$F$13,0,10*ROW('Hygiene Data'!F136)))</f>
        <v/>
      </c>
      <c r="DZ142" s="33" t="str">
        <f ca="true">+IF(OFFSET('Hygiene Data'!$F$14,0,10*ROW('Hygiene Data'!F136))="","",OFFSET('Hygiene Data'!$F$14,0,10*ROW('Hygiene Data'!F136)))</f>
        <v/>
      </c>
      <c r="EA142" s="33" t="str">
        <f ca="true">+IF(OFFSET('Hygiene Data'!$G$12,0,10*ROW('Hygiene Data'!G136))="","",OFFSET('Hygiene Data'!$G$12,0,10*ROW('Hygiene Data'!G136)))</f>
        <v/>
      </c>
      <c r="EB142" s="33" t="str">
        <f ca="true">+IF(OFFSET('Hygiene Data'!$G$13,0,10*ROW('Hygiene Data'!G136))="","",OFFSET('Hygiene Data'!$G$13,0,10*ROW('Hygiene Data'!G136)))</f>
        <v/>
      </c>
      <c r="EC142" s="33" t="str">
        <f ca="true">+IF(OFFSET('Hygiene Data'!$G$14,0,10*ROW('Hygiene Data'!G136))="","",OFFSET('Hygiene Data'!$G$14,0,10*ROW('Hygiene Data'!G136)))</f>
        <v/>
      </c>
      <c r="ED142" s="33" t="str">
        <f ca="true">+IF(OFFSET('Hygiene Data'!$H$12,0,10*ROW('Hygiene Data'!H136))="","",OFFSET('Hygiene Data'!$H$12,0,10*ROW('Hygiene Data'!H136)))</f>
        <v/>
      </c>
      <c r="EE142" s="33" t="str">
        <f ca="true">+IF(OFFSET('Hygiene Data'!$H$13,0,10*ROW('Hygiene Data'!H136))="","",OFFSET('Hygiene Data'!$H$13,0,10*ROW('Hygiene Data'!H136)))</f>
        <v/>
      </c>
      <c r="EF142" s="33" t="str">
        <f ca="true">+IF(OFFSET('Hygiene Data'!$H$14,0,10*ROW('Hygiene Data'!H136))="","",OFFSET('Hygiene Data'!$H$14,0,10*ROW('Hygiene Data'!H136)))</f>
        <v/>
      </c>
    </row>
    <row r="143" x14ac:dyDescent="0.2">
      <c r="A143" s="56" t="str">
        <f ca="true">+IF(OFFSET('Water Data'!$B$1,0,10*ROW('Water Data'!B140))="","",OFFSET('Water Data'!$B$1,0,10*ROW('Water Data'!B140)))</f>
        <v/>
      </c>
      <c r="B143" s="56" t="str">
        <f ca="true">+IF(OFFSET('Water Data'!$A$3,0,10*ROW('Water Data'!A140))="","",OFFSET('Water Data'!$A$3,0,10*ROW('Water Data'!A140)))</f>
        <v/>
      </c>
      <c r="C143" s="56" t="str">
        <f ca="true">+IF(OFFSET('Water Data'!$C$3,0,10*ROW('Water Data'!C140))="","",OFFSET('Water Data'!$C$3,0,10*ROW('Water Data'!C140)))</f>
        <v/>
      </c>
      <c r="D143" s="244"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4"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4"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4"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4"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4"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4"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4"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4"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4"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4"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4"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4"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4"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4"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4"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4"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4"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5"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5"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5"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5"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5"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5"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5"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5"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5"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5"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5"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5"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5"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5"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5"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5"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5"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5"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5"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5"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5"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5"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5"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5"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5"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5"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5"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5"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5"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5"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6"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6"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6"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6"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6"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6"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6"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6"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6"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6"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6"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6"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6"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6"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6"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6"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6"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6"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3" t="str">
        <f ca="true">+IF(OFFSET('Water Data'!$C$28,0,10*ROW('Water Data'!C137))="","",OFFSET('Water Data'!$C$28,0,10*ROW('Water Data'!C137)))</f>
        <v/>
      </c>
      <c r="BT143" s="33" t="str">
        <f ca="true">+IF(OFFSET('Water Data'!$C$29,0,10*ROW('Water Data'!C137))="","",OFFSET('Water Data'!$C$29,0,10*ROW('Water Data'!C137)))</f>
        <v/>
      </c>
      <c r="BU143" s="33" t="str">
        <f ca="true">+IF(OFFSET('Water Data'!$C$30,0,10*ROW('Water Data'!C137))="","",OFFSET('Water Data'!$C$30,0,10*ROW('Water Data'!C137)))</f>
        <v/>
      </c>
      <c r="BV143" s="33" t="str">
        <f ca="true">+IF(OFFSET('Water Data'!$D$28,0,10*ROW('Water Data'!D137))="","",OFFSET('Water Data'!$D$28,0,10*ROW('Water Data'!D137)))</f>
        <v/>
      </c>
      <c r="BW143" s="33" t="str">
        <f ca="true">+IF(OFFSET('Water Data'!$D$29,0,10*ROW('Water Data'!D137))="","",OFFSET('Water Data'!$D$29,0,10*ROW('Water Data'!D137)))</f>
        <v/>
      </c>
      <c r="BX143" s="33" t="str">
        <f ca="true">+IF(OFFSET('Water Data'!$D$30,0,10*ROW('Water Data'!D137))="","",OFFSET('Water Data'!$D$30,0,10*ROW('Water Data'!D137)))</f>
        <v/>
      </c>
      <c r="BY143" s="33" t="str">
        <f ca="true">+IF(OFFSET('Water Data'!$E$28,0,10*ROW('Water Data'!E137))="","",OFFSET('Water Data'!$E$28,0,10*ROW('Water Data'!E137)))</f>
        <v/>
      </c>
      <c r="BZ143" s="33" t="str">
        <f ca="true">+IF(OFFSET('Water Data'!$E$29,0,10*ROW('Water Data'!E137))="","",OFFSET('Water Data'!$E$29,0,10*ROW('Water Data'!E137)))</f>
        <v/>
      </c>
      <c r="CA143" s="33" t="str">
        <f ca="true">+IF(OFFSET('Water Data'!$E$30,0,10*ROW('Water Data'!E137))="","",OFFSET('Water Data'!$E$30,0,10*ROW('Water Data'!E137)))</f>
        <v/>
      </c>
      <c r="CB143" s="33" t="str">
        <f ca="true">+IF(OFFSET('Water Data'!$F$28,0,10*ROW('Water Data'!F137))="","",OFFSET('Water Data'!$F$28,0,10*ROW('Water Data'!F137)))</f>
        <v/>
      </c>
      <c r="CC143" s="33" t="str">
        <f ca="true">+IF(OFFSET('Water Data'!$F$29,0,10*ROW('Water Data'!F137))="","",OFFSET('Water Data'!$F$29,0,10*ROW('Water Data'!F137)))</f>
        <v/>
      </c>
      <c r="CD143" s="33" t="str">
        <f ca="true">+IF(OFFSET('Water Data'!$F$30,0,10*ROW('Water Data'!F137))="","",OFFSET('Water Data'!$F$30,0,10*ROW('Water Data'!F137)))</f>
        <v/>
      </c>
      <c r="CE143" s="33" t="str">
        <f ca="true">+IF(OFFSET('Water Data'!$G$28,0,10*ROW('Water Data'!G137))="","",OFFSET('Water Data'!$G$28,0,10*ROW('Water Data'!G137)))</f>
        <v/>
      </c>
      <c r="CF143" s="33" t="str">
        <f ca="true">+IF(OFFSET('Water Data'!$G$29,0,10*ROW('Water Data'!G137))="","",OFFSET('Water Data'!$G$29,0,10*ROW('Water Data'!G137)))</f>
        <v/>
      </c>
      <c r="CG143" s="33" t="str">
        <f ca="true">+IF(OFFSET('Water Data'!$G$30,0,10*ROW('Water Data'!G137))="","",OFFSET('Water Data'!$G$30,0,10*ROW('Water Data'!G137)))</f>
        <v/>
      </c>
      <c r="CH143" s="33" t="str">
        <f ca="true">+IF(OFFSET('Water Data'!$H$28,0,10*ROW('Water Data'!H137))="","",OFFSET('Water Data'!$H$28,0,10*ROW('Water Data'!H137)))</f>
        <v/>
      </c>
      <c r="CI143" s="33" t="str">
        <f ca="true">+IF(OFFSET('Water Data'!$H$29,0,10*ROW('Water Data'!H137))="","",OFFSET('Water Data'!$H$29,0,10*ROW('Water Data'!H137)))</f>
        <v/>
      </c>
      <c r="CJ143" s="33" t="str">
        <f ca="true">+IF(OFFSET('Water Data'!$H$30,0,10*ROW('Water Data'!H137))="","",OFFSET('Water Data'!$H$30,0,10*ROW('Water Data'!H137)))</f>
        <v/>
      </c>
      <c r="CK143" s="33" t="str">
        <f ca="true">+IF(OFFSET('Sanitation Data'!$C$29,0,10*ROW('Sanitation Data'!C137))="","",OFFSET('Sanitation Data'!$C$29,0,10*ROW('Sanitation Data'!C137)))</f>
        <v/>
      </c>
      <c r="CL143" s="33" t="str">
        <f ca="true">+IF(OFFSET('Sanitation Data'!$C$30,0,10*ROW('Sanitation Data'!C137))="","",OFFSET('Sanitation Data'!$C$30,0,10*ROW('Sanitation Data'!C137)))</f>
        <v/>
      </c>
      <c r="CM143" s="33" t="str">
        <f ca="true">+IF(OFFSET('Sanitation Data'!$C$31,0,10*ROW('Sanitation Data'!C137))="","",OFFSET('Sanitation Data'!$C$31,0,10*ROW('Sanitation Data'!C137)))</f>
        <v/>
      </c>
      <c r="CN143" s="33" t="str">
        <f ca="true">+IF(OFFSET('Sanitation Data'!$C$32,0,10*ROW('Sanitation Data'!C137))="","",OFFSET('Sanitation Data'!$C$32,0,10*ROW('Sanitation Data'!C137)))</f>
        <v/>
      </c>
      <c r="CO143" s="33" t="str">
        <f ca="true">+IF(OFFSET('Sanitation Data'!$C$33,0,10*ROW('Sanitation Data'!C137))="","",OFFSET('Sanitation Data'!$C$33,0,10*ROW('Sanitation Data'!C137)))</f>
        <v/>
      </c>
      <c r="CP143" s="33" t="str">
        <f ca="true">+IF(OFFSET('Sanitation Data'!$D$29,0,10*ROW('Sanitation Data'!D137))="","",OFFSET('Sanitation Data'!$D$29,0,10*ROW('Sanitation Data'!D137)))</f>
        <v/>
      </c>
      <c r="CQ143" s="33" t="str">
        <f ca="true">+IF(OFFSET('Sanitation Data'!$D$30,0,10*ROW('Sanitation Data'!D137))="","",OFFSET('Sanitation Data'!$D$30,0,10*ROW('Sanitation Data'!D137)))</f>
        <v/>
      </c>
      <c r="CR143" s="33" t="str">
        <f ca="true">+IF(OFFSET('Sanitation Data'!$D$31,0,10*ROW('Sanitation Data'!D137))="","",OFFSET('Sanitation Data'!$D$31,0,10*ROW('Sanitation Data'!D137)))</f>
        <v/>
      </c>
      <c r="CS143" s="33" t="str">
        <f ca="true">+IF(OFFSET('Sanitation Data'!$D$32,0,10*ROW('Sanitation Data'!D137))="","",OFFSET('Sanitation Data'!$D$32,0,10*ROW('Sanitation Data'!D137)))</f>
        <v/>
      </c>
      <c r="CT143" s="33" t="str">
        <f ca="true">+IF(OFFSET('Sanitation Data'!$D$33,0,10*ROW('Sanitation Data'!D137))="","",OFFSET('Sanitation Data'!$D$33,0,10*ROW('Sanitation Data'!D137)))</f>
        <v/>
      </c>
      <c r="CU143" s="33" t="str">
        <f ca="true">+IF(OFFSET('Sanitation Data'!$E$29,0,10*ROW('Sanitation Data'!E137))="","",OFFSET('Sanitation Data'!$E$29,0,10*ROW('Sanitation Data'!E137)))</f>
        <v/>
      </c>
      <c r="CV143" s="33" t="str">
        <f ca="true">+IF(OFFSET('Sanitation Data'!$E$30,0,10*ROW('Sanitation Data'!E137))="","",OFFSET('Sanitation Data'!$E$30,0,10*ROW('Sanitation Data'!E137)))</f>
        <v/>
      </c>
      <c r="CW143" s="33" t="str">
        <f ca="true">+IF(OFFSET('Sanitation Data'!$E$31,0,10*ROW('Sanitation Data'!E137))="","",OFFSET('Sanitation Data'!$E$31,0,10*ROW('Sanitation Data'!E137)))</f>
        <v/>
      </c>
      <c r="CX143" s="33" t="str">
        <f ca="true">+IF(OFFSET('Sanitation Data'!$E$32,0,10*ROW('Sanitation Data'!E137))="","",OFFSET('Sanitation Data'!$E$32,0,10*ROW('Sanitation Data'!E137)))</f>
        <v/>
      </c>
      <c r="CY143" s="33" t="str">
        <f ca="true">+IF(OFFSET('Sanitation Data'!$E$33,0,10*ROW('Sanitation Data'!E137))="","",OFFSET('Sanitation Data'!$E$33,0,10*ROW('Sanitation Data'!E137)))</f>
        <v/>
      </c>
      <c r="CZ143" s="33" t="str">
        <f ca="true">+IF(OFFSET('Sanitation Data'!$F$29,0,10*ROW('Sanitation Data'!F137))="","",OFFSET('Sanitation Data'!$F$29,0,10*ROW('Sanitation Data'!F137)))</f>
        <v/>
      </c>
      <c r="DA143" s="33" t="str">
        <f ca="true">+IF(OFFSET('Sanitation Data'!$F$30,0,10*ROW('Sanitation Data'!F137))="","",OFFSET('Sanitation Data'!$F$30,0,10*ROW('Sanitation Data'!F137)))</f>
        <v/>
      </c>
      <c r="DB143" s="33" t="str">
        <f ca="true">+IF(OFFSET('Sanitation Data'!$F$31,0,10*ROW('Sanitation Data'!F137))="","",OFFSET('Sanitation Data'!$F$31,0,10*ROW('Sanitation Data'!F137)))</f>
        <v/>
      </c>
      <c r="DC143" s="33" t="str">
        <f ca="true">+IF(OFFSET('Sanitation Data'!$F$32,0,10*ROW('Sanitation Data'!F137))="","",OFFSET('Sanitation Data'!$F$32,0,10*ROW('Sanitation Data'!F137)))</f>
        <v/>
      </c>
      <c r="DD143" s="33" t="str">
        <f ca="true">+IF(OFFSET('Sanitation Data'!$F$33,0,10*ROW('Sanitation Data'!F137))="","",OFFSET('Sanitation Data'!$F$33,0,10*ROW('Sanitation Data'!F137)))</f>
        <v/>
      </c>
      <c r="DE143" s="33" t="str">
        <f ca="true">+IF(OFFSET('Sanitation Data'!$G$29,0,10*ROW('Sanitation Data'!G137))="","",OFFSET('Sanitation Data'!$G$29,0,10*ROW('Sanitation Data'!G137)))</f>
        <v/>
      </c>
      <c r="DF143" s="33" t="str">
        <f ca="true">+IF(OFFSET('Sanitation Data'!$G$30,0,10*ROW('Sanitation Data'!G137))="","",OFFSET('Sanitation Data'!$G$30,0,10*ROW('Sanitation Data'!G137)))</f>
        <v/>
      </c>
      <c r="DG143" s="33" t="str">
        <f ca="true">+IF(OFFSET('Sanitation Data'!$G$31,0,10*ROW('Sanitation Data'!G137))="","",OFFSET('Sanitation Data'!$G$31,0,10*ROW('Sanitation Data'!G137)))</f>
        <v/>
      </c>
      <c r="DH143" s="33" t="str">
        <f ca="true">+IF(OFFSET('Sanitation Data'!$G$32,0,10*ROW('Sanitation Data'!G137))="","",OFFSET('Sanitation Data'!$G$32,0,10*ROW('Sanitation Data'!G137)))</f>
        <v/>
      </c>
      <c r="DI143" s="33" t="str">
        <f ca="true">+IF(OFFSET('Sanitation Data'!$G$33,0,10*ROW('Sanitation Data'!G137))="","",OFFSET('Sanitation Data'!$G$33,0,10*ROW('Sanitation Data'!G137)))</f>
        <v/>
      </c>
      <c r="DJ143" s="33" t="str">
        <f ca="true">+IF(OFFSET('Sanitation Data'!$H$29,0,10*ROW('Sanitation Data'!H137))="","",OFFSET('Sanitation Data'!$H$29,0,10*ROW('Sanitation Data'!H137)))</f>
        <v/>
      </c>
      <c r="DK143" s="33" t="str">
        <f ca="true">+IF(OFFSET('Sanitation Data'!$H$30,0,10*ROW('Sanitation Data'!H137))="","",OFFSET('Sanitation Data'!$H$30,0,10*ROW('Sanitation Data'!H137)))</f>
        <v/>
      </c>
      <c r="DL143" s="33" t="str">
        <f ca="true">+IF(OFFSET('Sanitation Data'!$H$31,0,10*ROW('Sanitation Data'!H137))="","",OFFSET('Sanitation Data'!$H$31,0,10*ROW('Sanitation Data'!H137)))</f>
        <v/>
      </c>
      <c r="DM143" s="33" t="str">
        <f ca="true">+IF(OFFSET('Sanitation Data'!$H$32,0,10*ROW('Sanitation Data'!H137))="","",OFFSET('Sanitation Data'!$H$32,0,10*ROW('Sanitation Data'!H137)))</f>
        <v/>
      </c>
      <c r="DN143" s="33" t="str">
        <f ca="true">+IF(OFFSET('Sanitation Data'!$H$33,0,10*ROW('Sanitation Data'!H137))="","",OFFSET('Sanitation Data'!$H$33,0,10*ROW('Sanitation Data'!H137)))</f>
        <v/>
      </c>
      <c r="DO143" s="33" t="str">
        <f ca="true">+IF(OFFSET('Hygiene Data'!$C$12,0,10*ROW('Hygiene Data'!C137))="","",OFFSET('Hygiene Data'!$C$12,0,10*ROW('Hygiene Data'!C137)))</f>
        <v/>
      </c>
      <c r="DP143" s="33" t="str">
        <f ca="true">+IF(OFFSET('Hygiene Data'!$C$13,0,10*ROW('Hygiene Data'!C137))="","",OFFSET('Hygiene Data'!$C$13,0,10*ROW('Hygiene Data'!C137)))</f>
        <v/>
      </c>
      <c r="DQ143" s="33" t="str">
        <f ca="true">+IF(OFFSET('Hygiene Data'!$C$14,0,10*ROW('Hygiene Data'!C137))="","",OFFSET('Hygiene Data'!$C$14,0,10*ROW('Hygiene Data'!C137)))</f>
        <v/>
      </c>
      <c r="DR143" s="33" t="str">
        <f ca="true">+IF(OFFSET('Hygiene Data'!$D$12,0,10*ROW('Hygiene Data'!D137))="","",OFFSET('Hygiene Data'!$D$12,0,10*ROW('Hygiene Data'!D137)))</f>
        <v/>
      </c>
      <c r="DS143" s="33" t="str">
        <f ca="true">+IF(OFFSET('Hygiene Data'!$D$13,0,10*ROW('Hygiene Data'!D137))="","",OFFSET('Hygiene Data'!$D$13,0,10*ROW('Hygiene Data'!D137)))</f>
        <v/>
      </c>
      <c r="DT143" s="33" t="str">
        <f ca="true">+IF(OFFSET('Hygiene Data'!$D$14,0,10*ROW('Hygiene Data'!D137))="","",OFFSET('Hygiene Data'!$D$14,0,10*ROW('Hygiene Data'!D137)))</f>
        <v/>
      </c>
      <c r="DU143" s="33" t="str">
        <f ca="true">+IF(OFFSET('Hygiene Data'!$E$12,0,10*ROW('Hygiene Data'!E137))="","",OFFSET('Hygiene Data'!$E$12,0,10*ROW('Hygiene Data'!E137)))</f>
        <v/>
      </c>
      <c r="DV143" s="33" t="str">
        <f ca="true">+IF(OFFSET('Hygiene Data'!$E$13,0,10*ROW('Hygiene Data'!E137))="","",OFFSET('Hygiene Data'!$E$13,0,10*ROW('Hygiene Data'!E137)))</f>
        <v/>
      </c>
      <c r="DW143" s="33" t="str">
        <f ca="true">+IF(OFFSET('Hygiene Data'!$E$14,0,10*ROW('Hygiene Data'!E137))="","",OFFSET('Hygiene Data'!$E$14,0,10*ROW('Hygiene Data'!E137)))</f>
        <v/>
      </c>
      <c r="DX143" s="33" t="str">
        <f ca="true">+IF(OFFSET('Hygiene Data'!$F$12,0,10*ROW('Hygiene Data'!F137))="","",OFFSET('Hygiene Data'!$F$12,0,10*ROW('Hygiene Data'!F137)))</f>
        <v/>
      </c>
      <c r="DY143" s="33" t="str">
        <f ca="true">+IF(OFFSET('Hygiene Data'!$F$13,0,10*ROW('Hygiene Data'!F137))="","",OFFSET('Hygiene Data'!$F$13,0,10*ROW('Hygiene Data'!F137)))</f>
        <v/>
      </c>
      <c r="DZ143" s="33" t="str">
        <f ca="true">+IF(OFFSET('Hygiene Data'!$F$14,0,10*ROW('Hygiene Data'!F137))="","",OFFSET('Hygiene Data'!$F$14,0,10*ROW('Hygiene Data'!F137)))</f>
        <v/>
      </c>
      <c r="EA143" s="33" t="str">
        <f ca="true">+IF(OFFSET('Hygiene Data'!$G$12,0,10*ROW('Hygiene Data'!G137))="","",OFFSET('Hygiene Data'!$G$12,0,10*ROW('Hygiene Data'!G137)))</f>
        <v/>
      </c>
      <c r="EB143" s="33" t="str">
        <f ca="true">+IF(OFFSET('Hygiene Data'!$G$13,0,10*ROW('Hygiene Data'!G137))="","",OFFSET('Hygiene Data'!$G$13,0,10*ROW('Hygiene Data'!G137)))</f>
        <v/>
      </c>
      <c r="EC143" s="33" t="str">
        <f ca="true">+IF(OFFSET('Hygiene Data'!$G$14,0,10*ROW('Hygiene Data'!G137))="","",OFFSET('Hygiene Data'!$G$14,0,10*ROW('Hygiene Data'!G137)))</f>
        <v/>
      </c>
      <c r="ED143" s="33" t="str">
        <f ca="true">+IF(OFFSET('Hygiene Data'!$H$12,0,10*ROW('Hygiene Data'!H137))="","",OFFSET('Hygiene Data'!$H$12,0,10*ROW('Hygiene Data'!H137)))</f>
        <v/>
      </c>
      <c r="EE143" s="33" t="str">
        <f ca="true">+IF(OFFSET('Hygiene Data'!$H$13,0,10*ROW('Hygiene Data'!H137))="","",OFFSET('Hygiene Data'!$H$13,0,10*ROW('Hygiene Data'!H137)))</f>
        <v/>
      </c>
      <c r="EF143" s="33" t="str">
        <f ca="true">+IF(OFFSET('Hygiene Data'!$H$14,0,10*ROW('Hygiene Data'!H137))="","",OFFSET('Hygiene Data'!$H$14,0,10*ROW('Hygiene Data'!H137)))</f>
        <v/>
      </c>
    </row>
    <row r="144" x14ac:dyDescent="0.2">
      <c r="A144" s="56" t="str">
        <f ca="true">+IF(OFFSET('Water Data'!$B$1,0,10*ROW('Water Data'!B141))="","",OFFSET('Water Data'!$B$1,0,10*ROW('Water Data'!B141)))</f>
        <v/>
      </c>
      <c r="B144" s="56" t="str">
        <f ca="true">+IF(OFFSET('Water Data'!$A$3,0,10*ROW('Water Data'!A141))="","",OFFSET('Water Data'!$A$3,0,10*ROW('Water Data'!A141)))</f>
        <v/>
      </c>
      <c r="C144" s="56" t="str">
        <f ca="true">+IF(OFFSET('Water Data'!$C$3,0,10*ROW('Water Data'!C141))="","",OFFSET('Water Data'!$C$3,0,10*ROW('Water Data'!C141)))</f>
        <v/>
      </c>
      <c r="D144" s="244"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4"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4"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4"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4"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4"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4"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4"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4"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4"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4"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4"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4"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4"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4"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4"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4"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4"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5"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5"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5"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5"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5"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5"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5"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5"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5"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5"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5"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5"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5"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5"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5"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5"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5"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5"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5"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5"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5"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5"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5"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5"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5"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5"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5"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5"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5"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5"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6"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6"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6"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6"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6"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6"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6"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6"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6"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6"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6"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6"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6"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6"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6"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6"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6"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6"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3" t="str">
        <f ca="true">+IF(OFFSET('Water Data'!$C$28,0,10*ROW('Water Data'!C138))="","",OFFSET('Water Data'!$C$28,0,10*ROW('Water Data'!C138)))</f>
        <v/>
      </c>
      <c r="BT144" s="33" t="str">
        <f ca="true">+IF(OFFSET('Water Data'!$C$29,0,10*ROW('Water Data'!C138))="","",OFFSET('Water Data'!$C$29,0,10*ROW('Water Data'!C138)))</f>
        <v/>
      </c>
      <c r="BU144" s="33" t="str">
        <f ca="true">+IF(OFFSET('Water Data'!$C$30,0,10*ROW('Water Data'!C138))="","",OFFSET('Water Data'!$C$30,0,10*ROW('Water Data'!C138)))</f>
        <v/>
      </c>
      <c r="BV144" s="33" t="str">
        <f ca="true">+IF(OFFSET('Water Data'!$D$28,0,10*ROW('Water Data'!D138))="","",OFFSET('Water Data'!$D$28,0,10*ROW('Water Data'!D138)))</f>
        <v/>
      </c>
      <c r="BW144" s="33" t="str">
        <f ca="true">+IF(OFFSET('Water Data'!$D$29,0,10*ROW('Water Data'!D138))="","",OFFSET('Water Data'!$D$29,0,10*ROW('Water Data'!D138)))</f>
        <v/>
      </c>
      <c r="BX144" s="33" t="str">
        <f ca="true">+IF(OFFSET('Water Data'!$D$30,0,10*ROW('Water Data'!D138))="","",OFFSET('Water Data'!$D$30,0,10*ROW('Water Data'!D138)))</f>
        <v/>
      </c>
      <c r="BY144" s="33" t="str">
        <f ca="true">+IF(OFFSET('Water Data'!$E$28,0,10*ROW('Water Data'!E138))="","",OFFSET('Water Data'!$E$28,0,10*ROW('Water Data'!E138)))</f>
        <v/>
      </c>
      <c r="BZ144" s="33" t="str">
        <f ca="true">+IF(OFFSET('Water Data'!$E$29,0,10*ROW('Water Data'!E138))="","",OFFSET('Water Data'!$E$29,0,10*ROW('Water Data'!E138)))</f>
        <v/>
      </c>
      <c r="CA144" s="33" t="str">
        <f ca="true">+IF(OFFSET('Water Data'!$E$30,0,10*ROW('Water Data'!E138))="","",OFFSET('Water Data'!$E$30,0,10*ROW('Water Data'!E138)))</f>
        <v/>
      </c>
      <c r="CB144" s="33" t="str">
        <f ca="true">+IF(OFFSET('Water Data'!$F$28,0,10*ROW('Water Data'!F138))="","",OFFSET('Water Data'!$F$28,0,10*ROW('Water Data'!F138)))</f>
        <v/>
      </c>
      <c r="CC144" s="33" t="str">
        <f ca="true">+IF(OFFSET('Water Data'!$F$29,0,10*ROW('Water Data'!F138))="","",OFFSET('Water Data'!$F$29,0,10*ROW('Water Data'!F138)))</f>
        <v/>
      </c>
      <c r="CD144" s="33" t="str">
        <f ca="true">+IF(OFFSET('Water Data'!$F$30,0,10*ROW('Water Data'!F138))="","",OFFSET('Water Data'!$F$30,0,10*ROW('Water Data'!F138)))</f>
        <v/>
      </c>
      <c r="CE144" s="33" t="str">
        <f ca="true">+IF(OFFSET('Water Data'!$G$28,0,10*ROW('Water Data'!G138))="","",OFFSET('Water Data'!$G$28,0,10*ROW('Water Data'!G138)))</f>
        <v/>
      </c>
      <c r="CF144" s="33" t="str">
        <f ca="true">+IF(OFFSET('Water Data'!$G$29,0,10*ROW('Water Data'!G138))="","",OFFSET('Water Data'!$G$29,0,10*ROW('Water Data'!G138)))</f>
        <v/>
      </c>
      <c r="CG144" s="33" t="str">
        <f ca="true">+IF(OFFSET('Water Data'!$G$30,0,10*ROW('Water Data'!G138))="","",OFFSET('Water Data'!$G$30,0,10*ROW('Water Data'!G138)))</f>
        <v/>
      </c>
      <c r="CH144" s="33" t="str">
        <f ca="true">+IF(OFFSET('Water Data'!$H$28,0,10*ROW('Water Data'!H138))="","",OFFSET('Water Data'!$H$28,0,10*ROW('Water Data'!H138)))</f>
        <v/>
      </c>
      <c r="CI144" s="33" t="str">
        <f ca="true">+IF(OFFSET('Water Data'!$H$29,0,10*ROW('Water Data'!H138))="","",OFFSET('Water Data'!$H$29,0,10*ROW('Water Data'!H138)))</f>
        <v/>
      </c>
      <c r="CJ144" s="33" t="str">
        <f ca="true">+IF(OFFSET('Water Data'!$H$30,0,10*ROW('Water Data'!H138))="","",OFFSET('Water Data'!$H$30,0,10*ROW('Water Data'!H138)))</f>
        <v/>
      </c>
      <c r="CK144" s="33" t="str">
        <f ca="true">+IF(OFFSET('Sanitation Data'!$C$29,0,10*ROW('Sanitation Data'!C138))="","",OFFSET('Sanitation Data'!$C$29,0,10*ROW('Sanitation Data'!C138)))</f>
        <v/>
      </c>
      <c r="CL144" s="33" t="str">
        <f ca="true">+IF(OFFSET('Sanitation Data'!$C$30,0,10*ROW('Sanitation Data'!C138))="","",OFFSET('Sanitation Data'!$C$30,0,10*ROW('Sanitation Data'!C138)))</f>
        <v/>
      </c>
      <c r="CM144" s="33" t="str">
        <f ca="true">+IF(OFFSET('Sanitation Data'!$C$31,0,10*ROW('Sanitation Data'!C138))="","",OFFSET('Sanitation Data'!$C$31,0,10*ROW('Sanitation Data'!C138)))</f>
        <v/>
      </c>
      <c r="CN144" s="33" t="str">
        <f ca="true">+IF(OFFSET('Sanitation Data'!$C$32,0,10*ROW('Sanitation Data'!C138))="","",OFFSET('Sanitation Data'!$C$32,0,10*ROW('Sanitation Data'!C138)))</f>
        <v/>
      </c>
      <c r="CO144" s="33" t="str">
        <f ca="true">+IF(OFFSET('Sanitation Data'!$C$33,0,10*ROW('Sanitation Data'!C138))="","",OFFSET('Sanitation Data'!$C$33,0,10*ROW('Sanitation Data'!C138)))</f>
        <v/>
      </c>
      <c r="CP144" s="33" t="str">
        <f ca="true">+IF(OFFSET('Sanitation Data'!$D$29,0,10*ROW('Sanitation Data'!D138))="","",OFFSET('Sanitation Data'!$D$29,0,10*ROW('Sanitation Data'!D138)))</f>
        <v/>
      </c>
      <c r="CQ144" s="33" t="str">
        <f ca="true">+IF(OFFSET('Sanitation Data'!$D$30,0,10*ROW('Sanitation Data'!D138))="","",OFFSET('Sanitation Data'!$D$30,0,10*ROW('Sanitation Data'!D138)))</f>
        <v/>
      </c>
      <c r="CR144" s="33" t="str">
        <f ca="true">+IF(OFFSET('Sanitation Data'!$D$31,0,10*ROW('Sanitation Data'!D138))="","",OFFSET('Sanitation Data'!$D$31,0,10*ROW('Sanitation Data'!D138)))</f>
        <v/>
      </c>
      <c r="CS144" s="33" t="str">
        <f ca="true">+IF(OFFSET('Sanitation Data'!$D$32,0,10*ROW('Sanitation Data'!D138))="","",OFFSET('Sanitation Data'!$D$32,0,10*ROW('Sanitation Data'!D138)))</f>
        <v/>
      </c>
      <c r="CT144" s="33" t="str">
        <f ca="true">+IF(OFFSET('Sanitation Data'!$D$33,0,10*ROW('Sanitation Data'!D138))="","",OFFSET('Sanitation Data'!$D$33,0,10*ROW('Sanitation Data'!D138)))</f>
        <v/>
      </c>
      <c r="CU144" s="33" t="str">
        <f ca="true">+IF(OFFSET('Sanitation Data'!$E$29,0,10*ROW('Sanitation Data'!E138))="","",OFFSET('Sanitation Data'!$E$29,0,10*ROW('Sanitation Data'!E138)))</f>
        <v/>
      </c>
      <c r="CV144" s="33" t="str">
        <f ca="true">+IF(OFFSET('Sanitation Data'!$E$30,0,10*ROW('Sanitation Data'!E138))="","",OFFSET('Sanitation Data'!$E$30,0,10*ROW('Sanitation Data'!E138)))</f>
        <v/>
      </c>
      <c r="CW144" s="33" t="str">
        <f ca="true">+IF(OFFSET('Sanitation Data'!$E$31,0,10*ROW('Sanitation Data'!E138))="","",OFFSET('Sanitation Data'!$E$31,0,10*ROW('Sanitation Data'!E138)))</f>
        <v/>
      </c>
      <c r="CX144" s="33" t="str">
        <f ca="true">+IF(OFFSET('Sanitation Data'!$E$32,0,10*ROW('Sanitation Data'!E138))="","",OFFSET('Sanitation Data'!$E$32,0,10*ROW('Sanitation Data'!E138)))</f>
        <v/>
      </c>
      <c r="CY144" s="33" t="str">
        <f ca="true">+IF(OFFSET('Sanitation Data'!$E$33,0,10*ROW('Sanitation Data'!E138))="","",OFFSET('Sanitation Data'!$E$33,0,10*ROW('Sanitation Data'!E138)))</f>
        <v/>
      </c>
      <c r="CZ144" s="33" t="str">
        <f ca="true">+IF(OFFSET('Sanitation Data'!$F$29,0,10*ROW('Sanitation Data'!F138))="","",OFFSET('Sanitation Data'!$F$29,0,10*ROW('Sanitation Data'!F138)))</f>
        <v/>
      </c>
      <c r="DA144" s="33" t="str">
        <f ca="true">+IF(OFFSET('Sanitation Data'!$F$30,0,10*ROW('Sanitation Data'!F138))="","",OFFSET('Sanitation Data'!$F$30,0,10*ROW('Sanitation Data'!F138)))</f>
        <v/>
      </c>
      <c r="DB144" s="33" t="str">
        <f ca="true">+IF(OFFSET('Sanitation Data'!$F$31,0,10*ROW('Sanitation Data'!F138))="","",OFFSET('Sanitation Data'!$F$31,0,10*ROW('Sanitation Data'!F138)))</f>
        <v/>
      </c>
      <c r="DC144" s="33" t="str">
        <f ca="true">+IF(OFFSET('Sanitation Data'!$F$32,0,10*ROW('Sanitation Data'!F138))="","",OFFSET('Sanitation Data'!$F$32,0,10*ROW('Sanitation Data'!F138)))</f>
        <v/>
      </c>
      <c r="DD144" s="33" t="str">
        <f ca="true">+IF(OFFSET('Sanitation Data'!$F$33,0,10*ROW('Sanitation Data'!F138))="","",OFFSET('Sanitation Data'!$F$33,0,10*ROW('Sanitation Data'!F138)))</f>
        <v/>
      </c>
      <c r="DE144" s="33" t="str">
        <f ca="true">+IF(OFFSET('Sanitation Data'!$G$29,0,10*ROW('Sanitation Data'!G138))="","",OFFSET('Sanitation Data'!$G$29,0,10*ROW('Sanitation Data'!G138)))</f>
        <v/>
      </c>
      <c r="DF144" s="33" t="str">
        <f ca="true">+IF(OFFSET('Sanitation Data'!$G$30,0,10*ROW('Sanitation Data'!G138))="","",OFFSET('Sanitation Data'!$G$30,0,10*ROW('Sanitation Data'!G138)))</f>
        <v/>
      </c>
      <c r="DG144" s="33" t="str">
        <f ca="true">+IF(OFFSET('Sanitation Data'!$G$31,0,10*ROW('Sanitation Data'!G138))="","",OFFSET('Sanitation Data'!$G$31,0,10*ROW('Sanitation Data'!G138)))</f>
        <v/>
      </c>
      <c r="DH144" s="33" t="str">
        <f ca="true">+IF(OFFSET('Sanitation Data'!$G$32,0,10*ROW('Sanitation Data'!G138))="","",OFFSET('Sanitation Data'!$G$32,0,10*ROW('Sanitation Data'!G138)))</f>
        <v/>
      </c>
      <c r="DI144" s="33" t="str">
        <f ca="true">+IF(OFFSET('Sanitation Data'!$G$33,0,10*ROW('Sanitation Data'!G138))="","",OFFSET('Sanitation Data'!$G$33,0,10*ROW('Sanitation Data'!G138)))</f>
        <v/>
      </c>
      <c r="DJ144" s="33" t="str">
        <f ca="true">+IF(OFFSET('Sanitation Data'!$H$29,0,10*ROW('Sanitation Data'!H138))="","",OFFSET('Sanitation Data'!$H$29,0,10*ROW('Sanitation Data'!H138)))</f>
        <v/>
      </c>
      <c r="DK144" s="33" t="str">
        <f ca="true">+IF(OFFSET('Sanitation Data'!$H$30,0,10*ROW('Sanitation Data'!H138))="","",OFFSET('Sanitation Data'!$H$30,0,10*ROW('Sanitation Data'!H138)))</f>
        <v/>
      </c>
      <c r="DL144" s="33" t="str">
        <f ca="true">+IF(OFFSET('Sanitation Data'!$H$31,0,10*ROW('Sanitation Data'!H138))="","",OFFSET('Sanitation Data'!$H$31,0,10*ROW('Sanitation Data'!H138)))</f>
        <v/>
      </c>
      <c r="DM144" s="33" t="str">
        <f ca="true">+IF(OFFSET('Sanitation Data'!$H$32,0,10*ROW('Sanitation Data'!H138))="","",OFFSET('Sanitation Data'!$H$32,0,10*ROW('Sanitation Data'!H138)))</f>
        <v/>
      </c>
      <c r="DN144" s="33" t="str">
        <f ca="true">+IF(OFFSET('Sanitation Data'!$H$33,0,10*ROW('Sanitation Data'!H138))="","",OFFSET('Sanitation Data'!$H$33,0,10*ROW('Sanitation Data'!H138)))</f>
        <v/>
      </c>
      <c r="DO144" s="33" t="str">
        <f ca="true">+IF(OFFSET('Hygiene Data'!$C$12,0,10*ROW('Hygiene Data'!C138))="","",OFFSET('Hygiene Data'!$C$12,0,10*ROW('Hygiene Data'!C138)))</f>
        <v/>
      </c>
      <c r="DP144" s="33" t="str">
        <f ca="true">+IF(OFFSET('Hygiene Data'!$C$13,0,10*ROW('Hygiene Data'!C138))="","",OFFSET('Hygiene Data'!$C$13,0,10*ROW('Hygiene Data'!C138)))</f>
        <v/>
      </c>
      <c r="DQ144" s="33" t="str">
        <f ca="true">+IF(OFFSET('Hygiene Data'!$C$14,0,10*ROW('Hygiene Data'!C138))="","",OFFSET('Hygiene Data'!$C$14,0,10*ROW('Hygiene Data'!C138)))</f>
        <v/>
      </c>
      <c r="DR144" s="33" t="str">
        <f ca="true">+IF(OFFSET('Hygiene Data'!$D$12,0,10*ROW('Hygiene Data'!D138))="","",OFFSET('Hygiene Data'!$D$12,0,10*ROW('Hygiene Data'!D138)))</f>
        <v/>
      </c>
      <c r="DS144" s="33" t="str">
        <f ca="true">+IF(OFFSET('Hygiene Data'!$D$13,0,10*ROW('Hygiene Data'!D138))="","",OFFSET('Hygiene Data'!$D$13,0,10*ROW('Hygiene Data'!D138)))</f>
        <v/>
      </c>
      <c r="DT144" s="33" t="str">
        <f ca="true">+IF(OFFSET('Hygiene Data'!$D$14,0,10*ROW('Hygiene Data'!D138))="","",OFFSET('Hygiene Data'!$D$14,0,10*ROW('Hygiene Data'!D138)))</f>
        <v/>
      </c>
      <c r="DU144" s="33" t="str">
        <f ca="true">+IF(OFFSET('Hygiene Data'!$E$12,0,10*ROW('Hygiene Data'!E138))="","",OFFSET('Hygiene Data'!$E$12,0,10*ROW('Hygiene Data'!E138)))</f>
        <v/>
      </c>
      <c r="DV144" s="33" t="str">
        <f ca="true">+IF(OFFSET('Hygiene Data'!$E$13,0,10*ROW('Hygiene Data'!E138))="","",OFFSET('Hygiene Data'!$E$13,0,10*ROW('Hygiene Data'!E138)))</f>
        <v/>
      </c>
      <c r="DW144" s="33" t="str">
        <f ca="true">+IF(OFFSET('Hygiene Data'!$E$14,0,10*ROW('Hygiene Data'!E138))="","",OFFSET('Hygiene Data'!$E$14,0,10*ROW('Hygiene Data'!E138)))</f>
        <v/>
      </c>
      <c r="DX144" s="33" t="str">
        <f ca="true">+IF(OFFSET('Hygiene Data'!$F$12,0,10*ROW('Hygiene Data'!F138))="","",OFFSET('Hygiene Data'!$F$12,0,10*ROW('Hygiene Data'!F138)))</f>
        <v/>
      </c>
      <c r="DY144" s="33" t="str">
        <f ca="true">+IF(OFFSET('Hygiene Data'!$F$13,0,10*ROW('Hygiene Data'!F138))="","",OFFSET('Hygiene Data'!$F$13,0,10*ROW('Hygiene Data'!F138)))</f>
        <v/>
      </c>
      <c r="DZ144" s="33" t="str">
        <f ca="true">+IF(OFFSET('Hygiene Data'!$F$14,0,10*ROW('Hygiene Data'!F138))="","",OFFSET('Hygiene Data'!$F$14,0,10*ROW('Hygiene Data'!F138)))</f>
        <v/>
      </c>
      <c r="EA144" s="33" t="str">
        <f ca="true">+IF(OFFSET('Hygiene Data'!$G$12,0,10*ROW('Hygiene Data'!G138))="","",OFFSET('Hygiene Data'!$G$12,0,10*ROW('Hygiene Data'!G138)))</f>
        <v/>
      </c>
      <c r="EB144" s="33" t="str">
        <f ca="true">+IF(OFFSET('Hygiene Data'!$G$13,0,10*ROW('Hygiene Data'!G138))="","",OFFSET('Hygiene Data'!$G$13,0,10*ROW('Hygiene Data'!G138)))</f>
        <v/>
      </c>
      <c r="EC144" s="33" t="str">
        <f ca="true">+IF(OFFSET('Hygiene Data'!$G$14,0,10*ROW('Hygiene Data'!G138))="","",OFFSET('Hygiene Data'!$G$14,0,10*ROW('Hygiene Data'!G138)))</f>
        <v/>
      </c>
      <c r="ED144" s="33" t="str">
        <f ca="true">+IF(OFFSET('Hygiene Data'!$H$12,0,10*ROW('Hygiene Data'!H138))="","",OFFSET('Hygiene Data'!$H$12,0,10*ROW('Hygiene Data'!H138)))</f>
        <v/>
      </c>
      <c r="EE144" s="33" t="str">
        <f ca="true">+IF(OFFSET('Hygiene Data'!$H$13,0,10*ROW('Hygiene Data'!H138))="","",OFFSET('Hygiene Data'!$H$13,0,10*ROW('Hygiene Data'!H138)))</f>
        <v/>
      </c>
      <c r="EF144" s="33" t="str">
        <f ca="true">+IF(OFFSET('Hygiene Data'!$H$14,0,10*ROW('Hygiene Data'!H138))="","",OFFSET('Hygiene Data'!$H$14,0,10*ROW('Hygiene Data'!H138)))</f>
        <v/>
      </c>
    </row>
    <row r="145" x14ac:dyDescent="0.2">
      <c r="A145" s="56" t="str">
        <f ca="true">+IF(OFFSET('Water Data'!$B$1,0,10*ROW('Water Data'!B142))="","",OFFSET('Water Data'!$B$1,0,10*ROW('Water Data'!B142)))</f>
        <v/>
      </c>
      <c r="B145" s="56" t="str">
        <f ca="true">+IF(OFFSET('Water Data'!$A$3,0,10*ROW('Water Data'!A142))="","",OFFSET('Water Data'!$A$3,0,10*ROW('Water Data'!A142)))</f>
        <v/>
      </c>
      <c r="C145" s="56" t="str">
        <f ca="true">+IF(OFFSET('Water Data'!$C$3,0,10*ROW('Water Data'!C142))="","",OFFSET('Water Data'!$C$3,0,10*ROW('Water Data'!C142)))</f>
        <v/>
      </c>
      <c r="D145" s="244"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4"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4"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4"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4"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4"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4"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4"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4"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4"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4"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4"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4"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4"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4"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4"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4"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4"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5"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5"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5"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5"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5"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5"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5"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5"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5"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5"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5"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5"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5"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5"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5"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5"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5"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5"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5"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5"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5"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5"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5"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5"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5"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5"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5"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5"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5"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5"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6"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6"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6"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6"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6"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6"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6"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6"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6"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6"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6"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6"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6"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6"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6"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6"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6"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6"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3" t="str">
        <f ca="true">+IF(OFFSET('Water Data'!$C$28,0,10*ROW('Water Data'!C139))="","",OFFSET('Water Data'!$C$28,0,10*ROW('Water Data'!C139)))</f>
        <v/>
      </c>
      <c r="BT145" s="33" t="str">
        <f ca="true">+IF(OFFSET('Water Data'!$C$29,0,10*ROW('Water Data'!C139))="","",OFFSET('Water Data'!$C$29,0,10*ROW('Water Data'!C139)))</f>
        <v/>
      </c>
      <c r="BU145" s="33" t="str">
        <f ca="true">+IF(OFFSET('Water Data'!$C$30,0,10*ROW('Water Data'!C139))="","",OFFSET('Water Data'!$C$30,0,10*ROW('Water Data'!C139)))</f>
        <v/>
      </c>
      <c r="BV145" s="33" t="str">
        <f ca="true">+IF(OFFSET('Water Data'!$D$28,0,10*ROW('Water Data'!D139))="","",OFFSET('Water Data'!$D$28,0,10*ROW('Water Data'!D139)))</f>
        <v/>
      </c>
      <c r="BW145" s="33" t="str">
        <f ca="true">+IF(OFFSET('Water Data'!$D$29,0,10*ROW('Water Data'!D139))="","",OFFSET('Water Data'!$D$29,0,10*ROW('Water Data'!D139)))</f>
        <v/>
      </c>
      <c r="BX145" s="33" t="str">
        <f ca="true">+IF(OFFSET('Water Data'!$D$30,0,10*ROW('Water Data'!D139))="","",OFFSET('Water Data'!$D$30,0,10*ROW('Water Data'!D139)))</f>
        <v/>
      </c>
      <c r="BY145" s="33" t="str">
        <f ca="true">+IF(OFFSET('Water Data'!$E$28,0,10*ROW('Water Data'!E139))="","",OFFSET('Water Data'!$E$28,0,10*ROW('Water Data'!E139)))</f>
        <v/>
      </c>
      <c r="BZ145" s="33" t="str">
        <f ca="true">+IF(OFFSET('Water Data'!$E$29,0,10*ROW('Water Data'!E139))="","",OFFSET('Water Data'!$E$29,0,10*ROW('Water Data'!E139)))</f>
        <v/>
      </c>
      <c r="CA145" s="33" t="str">
        <f ca="true">+IF(OFFSET('Water Data'!$E$30,0,10*ROW('Water Data'!E139))="","",OFFSET('Water Data'!$E$30,0,10*ROW('Water Data'!E139)))</f>
        <v/>
      </c>
      <c r="CB145" s="33" t="str">
        <f ca="true">+IF(OFFSET('Water Data'!$F$28,0,10*ROW('Water Data'!F139))="","",OFFSET('Water Data'!$F$28,0,10*ROW('Water Data'!F139)))</f>
        <v/>
      </c>
      <c r="CC145" s="33" t="str">
        <f ca="true">+IF(OFFSET('Water Data'!$F$29,0,10*ROW('Water Data'!F139))="","",OFFSET('Water Data'!$F$29,0,10*ROW('Water Data'!F139)))</f>
        <v/>
      </c>
      <c r="CD145" s="33" t="str">
        <f ca="true">+IF(OFFSET('Water Data'!$F$30,0,10*ROW('Water Data'!F139))="","",OFFSET('Water Data'!$F$30,0,10*ROW('Water Data'!F139)))</f>
        <v/>
      </c>
      <c r="CE145" s="33" t="str">
        <f ca="true">+IF(OFFSET('Water Data'!$G$28,0,10*ROW('Water Data'!G139))="","",OFFSET('Water Data'!$G$28,0,10*ROW('Water Data'!G139)))</f>
        <v/>
      </c>
      <c r="CF145" s="33" t="str">
        <f ca="true">+IF(OFFSET('Water Data'!$G$29,0,10*ROW('Water Data'!G139))="","",OFFSET('Water Data'!$G$29,0,10*ROW('Water Data'!G139)))</f>
        <v/>
      </c>
      <c r="CG145" s="33" t="str">
        <f ca="true">+IF(OFFSET('Water Data'!$G$30,0,10*ROW('Water Data'!G139))="","",OFFSET('Water Data'!$G$30,0,10*ROW('Water Data'!G139)))</f>
        <v/>
      </c>
      <c r="CH145" s="33" t="str">
        <f ca="true">+IF(OFFSET('Water Data'!$H$28,0,10*ROW('Water Data'!H139))="","",OFFSET('Water Data'!$H$28,0,10*ROW('Water Data'!H139)))</f>
        <v/>
      </c>
      <c r="CI145" s="33" t="str">
        <f ca="true">+IF(OFFSET('Water Data'!$H$29,0,10*ROW('Water Data'!H139))="","",OFFSET('Water Data'!$H$29,0,10*ROW('Water Data'!H139)))</f>
        <v/>
      </c>
      <c r="CJ145" s="33" t="str">
        <f ca="true">+IF(OFFSET('Water Data'!$H$30,0,10*ROW('Water Data'!H139))="","",OFFSET('Water Data'!$H$30,0,10*ROW('Water Data'!H139)))</f>
        <v/>
      </c>
      <c r="CK145" s="33" t="str">
        <f ca="true">+IF(OFFSET('Sanitation Data'!$C$29,0,10*ROW('Sanitation Data'!C139))="","",OFFSET('Sanitation Data'!$C$29,0,10*ROW('Sanitation Data'!C139)))</f>
        <v/>
      </c>
      <c r="CL145" s="33" t="str">
        <f ca="true">+IF(OFFSET('Sanitation Data'!$C$30,0,10*ROW('Sanitation Data'!C139))="","",OFFSET('Sanitation Data'!$C$30,0,10*ROW('Sanitation Data'!C139)))</f>
        <v/>
      </c>
      <c r="CM145" s="33" t="str">
        <f ca="true">+IF(OFFSET('Sanitation Data'!$C$31,0,10*ROW('Sanitation Data'!C139))="","",OFFSET('Sanitation Data'!$C$31,0,10*ROW('Sanitation Data'!C139)))</f>
        <v/>
      </c>
      <c r="CN145" s="33" t="str">
        <f ca="true">+IF(OFFSET('Sanitation Data'!$C$32,0,10*ROW('Sanitation Data'!C139))="","",OFFSET('Sanitation Data'!$C$32,0,10*ROW('Sanitation Data'!C139)))</f>
        <v/>
      </c>
      <c r="CO145" s="33" t="str">
        <f ca="true">+IF(OFFSET('Sanitation Data'!$C$33,0,10*ROW('Sanitation Data'!C139))="","",OFFSET('Sanitation Data'!$C$33,0,10*ROW('Sanitation Data'!C139)))</f>
        <v/>
      </c>
      <c r="CP145" s="33" t="str">
        <f ca="true">+IF(OFFSET('Sanitation Data'!$D$29,0,10*ROW('Sanitation Data'!D139))="","",OFFSET('Sanitation Data'!$D$29,0,10*ROW('Sanitation Data'!D139)))</f>
        <v/>
      </c>
      <c r="CQ145" s="33" t="str">
        <f ca="true">+IF(OFFSET('Sanitation Data'!$D$30,0,10*ROW('Sanitation Data'!D139))="","",OFFSET('Sanitation Data'!$D$30,0,10*ROW('Sanitation Data'!D139)))</f>
        <v/>
      </c>
      <c r="CR145" s="33" t="str">
        <f ca="true">+IF(OFFSET('Sanitation Data'!$D$31,0,10*ROW('Sanitation Data'!D139))="","",OFFSET('Sanitation Data'!$D$31,0,10*ROW('Sanitation Data'!D139)))</f>
        <v/>
      </c>
      <c r="CS145" s="33" t="str">
        <f ca="true">+IF(OFFSET('Sanitation Data'!$D$32,0,10*ROW('Sanitation Data'!D139))="","",OFFSET('Sanitation Data'!$D$32,0,10*ROW('Sanitation Data'!D139)))</f>
        <v/>
      </c>
      <c r="CT145" s="33" t="str">
        <f ca="true">+IF(OFFSET('Sanitation Data'!$D$33,0,10*ROW('Sanitation Data'!D139))="","",OFFSET('Sanitation Data'!$D$33,0,10*ROW('Sanitation Data'!D139)))</f>
        <v/>
      </c>
      <c r="CU145" s="33" t="str">
        <f ca="true">+IF(OFFSET('Sanitation Data'!$E$29,0,10*ROW('Sanitation Data'!E139))="","",OFFSET('Sanitation Data'!$E$29,0,10*ROW('Sanitation Data'!E139)))</f>
        <v/>
      </c>
      <c r="CV145" s="33" t="str">
        <f ca="true">+IF(OFFSET('Sanitation Data'!$E$30,0,10*ROW('Sanitation Data'!E139))="","",OFFSET('Sanitation Data'!$E$30,0,10*ROW('Sanitation Data'!E139)))</f>
        <v/>
      </c>
      <c r="CW145" s="33" t="str">
        <f ca="true">+IF(OFFSET('Sanitation Data'!$E$31,0,10*ROW('Sanitation Data'!E139))="","",OFFSET('Sanitation Data'!$E$31,0,10*ROW('Sanitation Data'!E139)))</f>
        <v/>
      </c>
      <c r="CX145" s="33" t="str">
        <f ca="true">+IF(OFFSET('Sanitation Data'!$E$32,0,10*ROW('Sanitation Data'!E139))="","",OFFSET('Sanitation Data'!$E$32,0,10*ROW('Sanitation Data'!E139)))</f>
        <v/>
      </c>
      <c r="CY145" s="33" t="str">
        <f ca="true">+IF(OFFSET('Sanitation Data'!$E$33,0,10*ROW('Sanitation Data'!E139))="","",OFFSET('Sanitation Data'!$E$33,0,10*ROW('Sanitation Data'!E139)))</f>
        <v/>
      </c>
      <c r="CZ145" s="33" t="str">
        <f ca="true">+IF(OFFSET('Sanitation Data'!$F$29,0,10*ROW('Sanitation Data'!F139))="","",OFFSET('Sanitation Data'!$F$29,0,10*ROW('Sanitation Data'!F139)))</f>
        <v/>
      </c>
      <c r="DA145" s="33" t="str">
        <f ca="true">+IF(OFFSET('Sanitation Data'!$F$30,0,10*ROW('Sanitation Data'!F139))="","",OFFSET('Sanitation Data'!$F$30,0,10*ROW('Sanitation Data'!F139)))</f>
        <v/>
      </c>
      <c r="DB145" s="33" t="str">
        <f ca="true">+IF(OFFSET('Sanitation Data'!$F$31,0,10*ROW('Sanitation Data'!F139))="","",OFFSET('Sanitation Data'!$F$31,0,10*ROW('Sanitation Data'!F139)))</f>
        <v/>
      </c>
      <c r="DC145" s="33" t="str">
        <f ca="true">+IF(OFFSET('Sanitation Data'!$F$32,0,10*ROW('Sanitation Data'!F139))="","",OFFSET('Sanitation Data'!$F$32,0,10*ROW('Sanitation Data'!F139)))</f>
        <v/>
      </c>
      <c r="DD145" s="33" t="str">
        <f ca="true">+IF(OFFSET('Sanitation Data'!$F$33,0,10*ROW('Sanitation Data'!F139))="","",OFFSET('Sanitation Data'!$F$33,0,10*ROW('Sanitation Data'!F139)))</f>
        <v/>
      </c>
      <c r="DE145" s="33" t="str">
        <f ca="true">+IF(OFFSET('Sanitation Data'!$G$29,0,10*ROW('Sanitation Data'!G139))="","",OFFSET('Sanitation Data'!$G$29,0,10*ROW('Sanitation Data'!G139)))</f>
        <v/>
      </c>
      <c r="DF145" s="33" t="str">
        <f ca="true">+IF(OFFSET('Sanitation Data'!$G$30,0,10*ROW('Sanitation Data'!G139))="","",OFFSET('Sanitation Data'!$G$30,0,10*ROW('Sanitation Data'!G139)))</f>
        <v/>
      </c>
      <c r="DG145" s="33" t="str">
        <f ca="true">+IF(OFFSET('Sanitation Data'!$G$31,0,10*ROW('Sanitation Data'!G139))="","",OFFSET('Sanitation Data'!$G$31,0,10*ROW('Sanitation Data'!G139)))</f>
        <v/>
      </c>
      <c r="DH145" s="33" t="str">
        <f ca="true">+IF(OFFSET('Sanitation Data'!$G$32,0,10*ROW('Sanitation Data'!G139))="","",OFFSET('Sanitation Data'!$G$32,0,10*ROW('Sanitation Data'!G139)))</f>
        <v/>
      </c>
      <c r="DI145" s="33" t="str">
        <f ca="true">+IF(OFFSET('Sanitation Data'!$G$33,0,10*ROW('Sanitation Data'!G139))="","",OFFSET('Sanitation Data'!$G$33,0,10*ROW('Sanitation Data'!G139)))</f>
        <v/>
      </c>
      <c r="DJ145" s="33" t="str">
        <f ca="true">+IF(OFFSET('Sanitation Data'!$H$29,0,10*ROW('Sanitation Data'!H139))="","",OFFSET('Sanitation Data'!$H$29,0,10*ROW('Sanitation Data'!H139)))</f>
        <v/>
      </c>
      <c r="DK145" s="33" t="str">
        <f ca="true">+IF(OFFSET('Sanitation Data'!$H$30,0,10*ROW('Sanitation Data'!H139))="","",OFFSET('Sanitation Data'!$H$30,0,10*ROW('Sanitation Data'!H139)))</f>
        <v/>
      </c>
      <c r="DL145" s="33" t="str">
        <f ca="true">+IF(OFFSET('Sanitation Data'!$H$31,0,10*ROW('Sanitation Data'!H139))="","",OFFSET('Sanitation Data'!$H$31,0,10*ROW('Sanitation Data'!H139)))</f>
        <v/>
      </c>
      <c r="DM145" s="33" t="str">
        <f ca="true">+IF(OFFSET('Sanitation Data'!$H$32,0,10*ROW('Sanitation Data'!H139))="","",OFFSET('Sanitation Data'!$H$32,0,10*ROW('Sanitation Data'!H139)))</f>
        <v/>
      </c>
      <c r="DN145" s="33" t="str">
        <f ca="true">+IF(OFFSET('Sanitation Data'!$H$33,0,10*ROW('Sanitation Data'!H139))="","",OFFSET('Sanitation Data'!$H$33,0,10*ROW('Sanitation Data'!H139)))</f>
        <v/>
      </c>
      <c r="DO145" s="33" t="str">
        <f ca="true">+IF(OFFSET('Hygiene Data'!$C$12,0,10*ROW('Hygiene Data'!C139))="","",OFFSET('Hygiene Data'!$C$12,0,10*ROW('Hygiene Data'!C139)))</f>
        <v/>
      </c>
      <c r="DP145" s="33" t="str">
        <f ca="true">+IF(OFFSET('Hygiene Data'!$C$13,0,10*ROW('Hygiene Data'!C139))="","",OFFSET('Hygiene Data'!$C$13,0,10*ROW('Hygiene Data'!C139)))</f>
        <v/>
      </c>
      <c r="DQ145" s="33" t="str">
        <f ca="true">+IF(OFFSET('Hygiene Data'!$C$14,0,10*ROW('Hygiene Data'!C139))="","",OFFSET('Hygiene Data'!$C$14,0,10*ROW('Hygiene Data'!C139)))</f>
        <v/>
      </c>
      <c r="DR145" s="33" t="str">
        <f ca="true">+IF(OFFSET('Hygiene Data'!$D$12,0,10*ROW('Hygiene Data'!D139))="","",OFFSET('Hygiene Data'!$D$12,0,10*ROW('Hygiene Data'!D139)))</f>
        <v/>
      </c>
      <c r="DS145" s="33" t="str">
        <f ca="true">+IF(OFFSET('Hygiene Data'!$D$13,0,10*ROW('Hygiene Data'!D139))="","",OFFSET('Hygiene Data'!$D$13,0,10*ROW('Hygiene Data'!D139)))</f>
        <v/>
      </c>
      <c r="DT145" s="33" t="str">
        <f ca="true">+IF(OFFSET('Hygiene Data'!$D$14,0,10*ROW('Hygiene Data'!D139))="","",OFFSET('Hygiene Data'!$D$14,0,10*ROW('Hygiene Data'!D139)))</f>
        <v/>
      </c>
      <c r="DU145" s="33" t="str">
        <f ca="true">+IF(OFFSET('Hygiene Data'!$E$12,0,10*ROW('Hygiene Data'!E139))="","",OFFSET('Hygiene Data'!$E$12,0,10*ROW('Hygiene Data'!E139)))</f>
        <v/>
      </c>
      <c r="DV145" s="33" t="str">
        <f ca="true">+IF(OFFSET('Hygiene Data'!$E$13,0,10*ROW('Hygiene Data'!E139))="","",OFFSET('Hygiene Data'!$E$13,0,10*ROW('Hygiene Data'!E139)))</f>
        <v/>
      </c>
      <c r="DW145" s="33" t="str">
        <f ca="true">+IF(OFFSET('Hygiene Data'!$E$14,0,10*ROW('Hygiene Data'!E139))="","",OFFSET('Hygiene Data'!$E$14,0,10*ROW('Hygiene Data'!E139)))</f>
        <v/>
      </c>
      <c r="DX145" s="33" t="str">
        <f ca="true">+IF(OFFSET('Hygiene Data'!$F$12,0,10*ROW('Hygiene Data'!F139))="","",OFFSET('Hygiene Data'!$F$12,0,10*ROW('Hygiene Data'!F139)))</f>
        <v/>
      </c>
      <c r="DY145" s="33" t="str">
        <f ca="true">+IF(OFFSET('Hygiene Data'!$F$13,0,10*ROW('Hygiene Data'!F139))="","",OFFSET('Hygiene Data'!$F$13,0,10*ROW('Hygiene Data'!F139)))</f>
        <v/>
      </c>
      <c r="DZ145" s="33" t="str">
        <f ca="true">+IF(OFFSET('Hygiene Data'!$F$14,0,10*ROW('Hygiene Data'!F139))="","",OFFSET('Hygiene Data'!$F$14,0,10*ROW('Hygiene Data'!F139)))</f>
        <v/>
      </c>
      <c r="EA145" s="33" t="str">
        <f ca="true">+IF(OFFSET('Hygiene Data'!$G$12,0,10*ROW('Hygiene Data'!G139))="","",OFFSET('Hygiene Data'!$G$12,0,10*ROW('Hygiene Data'!G139)))</f>
        <v/>
      </c>
      <c r="EB145" s="33" t="str">
        <f ca="true">+IF(OFFSET('Hygiene Data'!$G$13,0,10*ROW('Hygiene Data'!G139))="","",OFFSET('Hygiene Data'!$G$13,0,10*ROW('Hygiene Data'!G139)))</f>
        <v/>
      </c>
      <c r="EC145" s="33" t="str">
        <f ca="true">+IF(OFFSET('Hygiene Data'!$G$14,0,10*ROW('Hygiene Data'!G139))="","",OFFSET('Hygiene Data'!$G$14,0,10*ROW('Hygiene Data'!G139)))</f>
        <v/>
      </c>
      <c r="ED145" s="33" t="str">
        <f ca="true">+IF(OFFSET('Hygiene Data'!$H$12,0,10*ROW('Hygiene Data'!H139))="","",OFFSET('Hygiene Data'!$H$12,0,10*ROW('Hygiene Data'!H139)))</f>
        <v/>
      </c>
      <c r="EE145" s="33" t="str">
        <f ca="true">+IF(OFFSET('Hygiene Data'!$H$13,0,10*ROW('Hygiene Data'!H139))="","",OFFSET('Hygiene Data'!$H$13,0,10*ROW('Hygiene Data'!H139)))</f>
        <v/>
      </c>
      <c r="EF145" s="33" t="str">
        <f ca="true">+IF(OFFSET('Hygiene Data'!$H$14,0,10*ROW('Hygiene Data'!H139))="","",OFFSET('Hygiene Data'!$H$14,0,10*ROW('Hygiene Data'!H139)))</f>
        <v/>
      </c>
    </row>
    <row r="146" x14ac:dyDescent="0.2">
      <c r="A146" s="56" t="str">
        <f ca="true">+IF(OFFSET('Water Data'!$B$1,0,10*ROW('Water Data'!B143))="","",OFFSET('Water Data'!$B$1,0,10*ROW('Water Data'!B143)))</f>
        <v/>
      </c>
      <c r="B146" s="56" t="str">
        <f ca="true">+IF(OFFSET('Water Data'!$A$3,0,10*ROW('Water Data'!A143))="","",OFFSET('Water Data'!$A$3,0,10*ROW('Water Data'!A143)))</f>
        <v/>
      </c>
      <c r="C146" s="56" t="str">
        <f ca="true">+IF(OFFSET('Water Data'!$C$3,0,10*ROW('Water Data'!C143))="","",OFFSET('Water Data'!$C$3,0,10*ROW('Water Data'!C143)))</f>
        <v/>
      </c>
      <c r="D146" s="244"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4"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4"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4"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4"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4"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4"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4"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4"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4"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4"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4"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4"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4"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4"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4"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4"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4"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5"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5"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5"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5"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5"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5"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5"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5"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5"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5"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5"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5"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5"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5"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5"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5"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5"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5"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5"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5"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5"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5"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5"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5"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5"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5"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5"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5"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5"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5"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6"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6"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6"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6"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6"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6"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6"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6"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6"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6"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6"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6"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6"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6"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6"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6"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6"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6"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3" t="str">
        <f ca="true">+IF(OFFSET('Water Data'!$C$28,0,10*ROW('Water Data'!C140))="","",OFFSET('Water Data'!$C$28,0,10*ROW('Water Data'!C140)))</f>
        <v/>
      </c>
      <c r="BT146" s="33" t="str">
        <f ca="true">+IF(OFFSET('Water Data'!$C$29,0,10*ROW('Water Data'!C140))="","",OFFSET('Water Data'!$C$29,0,10*ROW('Water Data'!C140)))</f>
        <v/>
      </c>
      <c r="BU146" s="33" t="str">
        <f ca="true">+IF(OFFSET('Water Data'!$C$30,0,10*ROW('Water Data'!C140))="","",OFFSET('Water Data'!$C$30,0,10*ROW('Water Data'!C140)))</f>
        <v/>
      </c>
      <c r="BV146" s="33" t="str">
        <f ca="true">+IF(OFFSET('Water Data'!$D$28,0,10*ROW('Water Data'!D140))="","",OFFSET('Water Data'!$D$28,0,10*ROW('Water Data'!D140)))</f>
        <v/>
      </c>
      <c r="BW146" s="33" t="str">
        <f ca="true">+IF(OFFSET('Water Data'!$D$29,0,10*ROW('Water Data'!D140))="","",OFFSET('Water Data'!$D$29,0,10*ROW('Water Data'!D140)))</f>
        <v/>
      </c>
      <c r="BX146" s="33" t="str">
        <f ca="true">+IF(OFFSET('Water Data'!$D$30,0,10*ROW('Water Data'!D140))="","",OFFSET('Water Data'!$D$30,0,10*ROW('Water Data'!D140)))</f>
        <v/>
      </c>
      <c r="BY146" s="33" t="str">
        <f ca="true">+IF(OFFSET('Water Data'!$E$28,0,10*ROW('Water Data'!E140))="","",OFFSET('Water Data'!$E$28,0,10*ROW('Water Data'!E140)))</f>
        <v/>
      </c>
      <c r="BZ146" s="33" t="str">
        <f ca="true">+IF(OFFSET('Water Data'!$E$29,0,10*ROW('Water Data'!E140))="","",OFFSET('Water Data'!$E$29,0,10*ROW('Water Data'!E140)))</f>
        <v/>
      </c>
      <c r="CA146" s="33" t="str">
        <f ca="true">+IF(OFFSET('Water Data'!$E$30,0,10*ROW('Water Data'!E140))="","",OFFSET('Water Data'!$E$30,0,10*ROW('Water Data'!E140)))</f>
        <v/>
      </c>
      <c r="CB146" s="33" t="str">
        <f ca="true">+IF(OFFSET('Water Data'!$F$28,0,10*ROW('Water Data'!F140))="","",OFFSET('Water Data'!$F$28,0,10*ROW('Water Data'!F140)))</f>
        <v/>
      </c>
      <c r="CC146" s="33" t="str">
        <f ca="true">+IF(OFFSET('Water Data'!$F$29,0,10*ROW('Water Data'!F140))="","",OFFSET('Water Data'!$F$29,0,10*ROW('Water Data'!F140)))</f>
        <v/>
      </c>
      <c r="CD146" s="33" t="str">
        <f ca="true">+IF(OFFSET('Water Data'!$F$30,0,10*ROW('Water Data'!F140))="","",OFFSET('Water Data'!$F$30,0,10*ROW('Water Data'!F140)))</f>
        <v/>
      </c>
      <c r="CE146" s="33" t="str">
        <f ca="true">+IF(OFFSET('Water Data'!$G$28,0,10*ROW('Water Data'!G140))="","",OFFSET('Water Data'!$G$28,0,10*ROW('Water Data'!G140)))</f>
        <v/>
      </c>
      <c r="CF146" s="33" t="str">
        <f ca="true">+IF(OFFSET('Water Data'!$G$29,0,10*ROW('Water Data'!G140))="","",OFFSET('Water Data'!$G$29,0,10*ROW('Water Data'!G140)))</f>
        <v/>
      </c>
      <c r="CG146" s="33" t="str">
        <f ca="true">+IF(OFFSET('Water Data'!$G$30,0,10*ROW('Water Data'!G140))="","",OFFSET('Water Data'!$G$30,0,10*ROW('Water Data'!G140)))</f>
        <v/>
      </c>
      <c r="CH146" s="33" t="str">
        <f ca="true">+IF(OFFSET('Water Data'!$H$28,0,10*ROW('Water Data'!H140))="","",OFFSET('Water Data'!$H$28,0,10*ROW('Water Data'!H140)))</f>
        <v/>
      </c>
      <c r="CI146" s="33" t="str">
        <f ca="true">+IF(OFFSET('Water Data'!$H$29,0,10*ROW('Water Data'!H140))="","",OFFSET('Water Data'!$H$29,0,10*ROW('Water Data'!H140)))</f>
        <v/>
      </c>
      <c r="CJ146" s="33" t="str">
        <f ca="true">+IF(OFFSET('Water Data'!$H$30,0,10*ROW('Water Data'!H140))="","",OFFSET('Water Data'!$H$30,0,10*ROW('Water Data'!H140)))</f>
        <v/>
      </c>
      <c r="CK146" s="33" t="str">
        <f ca="true">+IF(OFFSET('Sanitation Data'!$C$29,0,10*ROW('Sanitation Data'!C140))="","",OFFSET('Sanitation Data'!$C$29,0,10*ROW('Sanitation Data'!C140)))</f>
        <v/>
      </c>
      <c r="CL146" s="33" t="str">
        <f ca="true">+IF(OFFSET('Sanitation Data'!$C$30,0,10*ROW('Sanitation Data'!C140))="","",OFFSET('Sanitation Data'!$C$30,0,10*ROW('Sanitation Data'!C140)))</f>
        <v/>
      </c>
      <c r="CM146" s="33" t="str">
        <f ca="true">+IF(OFFSET('Sanitation Data'!$C$31,0,10*ROW('Sanitation Data'!C140))="","",OFFSET('Sanitation Data'!$C$31,0,10*ROW('Sanitation Data'!C140)))</f>
        <v/>
      </c>
      <c r="CN146" s="33" t="str">
        <f ca="true">+IF(OFFSET('Sanitation Data'!$C$32,0,10*ROW('Sanitation Data'!C140))="","",OFFSET('Sanitation Data'!$C$32,0,10*ROW('Sanitation Data'!C140)))</f>
        <v/>
      </c>
      <c r="CO146" s="33" t="str">
        <f ca="true">+IF(OFFSET('Sanitation Data'!$C$33,0,10*ROW('Sanitation Data'!C140))="","",OFFSET('Sanitation Data'!$C$33,0,10*ROW('Sanitation Data'!C140)))</f>
        <v/>
      </c>
      <c r="CP146" s="33" t="str">
        <f ca="true">+IF(OFFSET('Sanitation Data'!$D$29,0,10*ROW('Sanitation Data'!D140))="","",OFFSET('Sanitation Data'!$D$29,0,10*ROW('Sanitation Data'!D140)))</f>
        <v/>
      </c>
      <c r="CQ146" s="33" t="str">
        <f ca="true">+IF(OFFSET('Sanitation Data'!$D$30,0,10*ROW('Sanitation Data'!D140))="","",OFFSET('Sanitation Data'!$D$30,0,10*ROW('Sanitation Data'!D140)))</f>
        <v/>
      </c>
      <c r="CR146" s="33" t="str">
        <f ca="true">+IF(OFFSET('Sanitation Data'!$D$31,0,10*ROW('Sanitation Data'!D140))="","",OFFSET('Sanitation Data'!$D$31,0,10*ROW('Sanitation Data'!D140)))</f>
        <v/>
      </c>
      <c r="CS146" s="33" t="str">
        <f ca="true">+IF(OFFSET('Sanitation Data'!$D$32,0,10*ROW('Sanitation Data'!D140))="","",OFFSET('Sanitation Data'!$D$32,0,10*ROW('Sanitation Data'!D140)))</f>
        <v/>
      </c>
      <c r="CT146" s="33" t="str">
        <f ca="true">+IF(OFFSET('Sanitation Data'!$D$33,0,10*ROW('Sanitation Data'!D140))="","",OFFSET('Sanitation Data'!$D$33,0,10*ROW('Sanitation Data'!D140)))</f>
        <v/>
      </c>
      <c r="CU146" s="33" t="str">
        <f ca="true">+IF(OFFSET('Sanitation Data'!$E$29,0,10*ROW('Sanitation Data'!E140))="","",OFFSET('Sanitation Data'!$E$29,0,10*ROW('Sanitation Data'!E140)))</f>
        <v/>
      </c>
      <c r="CV146" s="33" t="str">
        <f ca="true">+IF(OFFSET('Sanitation Data'!$E$30,0,10*ROW('Sanitation Data'!E140))="","",OFFSET('Sanitation Data'!$E$30,0,10*ROW('Sanitation Data'!E140)))</f>
        <v/>
      </c>
      <c r="CW146" s="33" t="str">
        <f ca="true">+IF(OFFSET('Sanitation Data'!$E$31,0,10*ROW('Sanitation Data'!E140))="","",OFFSET('Sanitation Data'!$E$31,0,10*ROW('Sanitation Data'!E140)))</f>
        <v/>
      </c>
      <c r="CX146" s="33" t="str">
        <f ca="true">+IF(OFFSET('Sanitation Data'!$E$32,0,10*ROW('Sanitation Data'!E140))="","",OFFSET('Sanitation Data'!$E$32,0,10*ROW('Sanitation Data'!E140)))</f>
        <v/>
      </c>
      <c r="CY146" s="33" t="str">
        <f ca="true">+IF(OFFSET('Sanitation Data'!$E$33,0,10*ROW('Sanitation Data'!E140))="","",OFFSET('Sanitation Data'!$E$33,0,10*ROW('Sanitation Data'!E140)))</f>
        <v/>
      </c>
      <c r="CZ146" s="33" t="str">
        <f ca="true">+IF(OFFSET('Sanitation Data'!$F$29,0,10*ROW('Sanitation Data'!F140))="","",OFFSET('Sanitation Data'!$F$29,0,10*ROW('Sanitation Data'!F140)))</f>
        <v/>
      </c>
      <c r="DA146" s="33" t="str">
        <f ca="true">+IF(OFFSET('Sanitation Data'!$F$30,0,10*ROW('Sanitation Data'!F140))="","",OFFSET('Sanitation Data'!$F$30,0,10*ROW('Sanitation Data'!F140)))</f>
        <v/>
      </c>
      <c r="DB146" s="33" t="str">
        <f ca="true">+IF(OFFSET('Sanitation Data'!$F$31,0,10*ROW('Sanitation Data'!F140))="","",OFFSET('Sanitation Data'!$F$31,0,10*ROW('Sanitation Data'!F140)))</f>
        <v/>
      </c>
      <c r="DC146" s="33" t="str">
        <f ca="true">+IF(OFFSET('Sanitation Data'!$F$32,0,10*ROW('Sanitation Data'!F140))="","",OFFSET('Sanitation Data'!$F$32,0,10*ROW('Sanitation Data'!F140)))</f>
        <v/>
      </c>
      <c r="DD146" s="33" t="str">
        <f ca="true">+IF(OFFSET('Sanitation Data'!$F$33,0,10*ROW('Sanitation Data'!F140))="","",OFFSET('Sanitation Data'!$F$33,0,10*ROW('Sanitation Data'!F140)))</f>
        <v/>
      </c>
      <c r="DE146" s="33" t="str">
        <f ca="true">+IF(OFFSET('Sanitation Data'!$G$29,0,10*ROW('Sanitation Data'!G140))="","",OFFSET('Sanitation Data'!$G$29,0,10*ROW('Sanitation Data'!G140)))</f>
        <v/>
      </c>
      <c r="DF146" s="33" t="str">
        <f ca="true">+IF(OFFSET('Sanitation Data'!$G$30,0,10*ROW('Sanitation Data'!G140))="","",OFFSET('Sanitation Data'!$G$30,0,10*ROW('Sanitation Data'!G140)))</f>
        <v/>
      </c>
      <c r="DG146" s="33" t="str">
        <f ca="true">+IF(OFFSET('Sanitation Data'!$G$31,0,10*ROW('Sanitation Data'!G140))="","",OFFSET('Sanitation Data'!$G$31,0,10*ROW('Sanitation Data'!G140)))</f>
        <v/>
      </c>
      <c r="DH146" s="33" t="str">
        <f ca="true">+IF(OFFSET('Sanitation Data'!$G$32,0,10*ROW('Sanitation Data'!G140))="","",OFFSET('Sanitation Data'!$G$32,0,10*ROW('Sanitation Data'!G140)))</f>
        <v/>
      </c>
      <c r="DI146" s="33" t="str">
        <f ca="true">+IF(OFFSET('Sanitation Data'!$G$33,0,10*ROW('Sanitation Data'!G140))="","",OFFSET('Sanitation Data'!$G$33,0,10*ROW('Sanitation Data'!G140)))</f>
        <v/>
      </c>
      <c r="DJ146" s="33" t="str">
        <f ca="true">+IF(OFFSET('Sanitation Data'!$H$29,0,10*ROW('Sanitation Data'!H140))="","",OFFSET('Sanitation Data'!$H$29,0,10*ROW('Sanitation Data'!H140)))</f>
        <v/>
      </c>
      <c r="DK146" s="33" t="str">
        <f ca="true">+IF(OFFSET('Sanitation Data'!$H$30,0,10*ROW('Sanitation Data'!H140))="","",OFFSET('Sanitation Data'!$H$30,0,10*ROW('Sanitation Data'!H140)))</f>
        <v/>
      </c>
      <c r="DL146" s="33" t="str">
        <f ca="true">+IF(OFFSET('Sanitation Data'!$H$31,0,10*ROW('Sanitation Data'!H140))="","",OFFSET('Sanitation Data'!$H$31,0,10*ROW('Sanitation Data'!H140)))</f>
        <v/>
      </c>
      <c r="DM146" s="33" t="str">
        <f ca="true">+IF(OFFSET('Sanitation Data'!$H$32,0,10*ROW('Sanitation Data'!H140))="","",OFFSET('Sanitation Data'!$H$32,0,10*ROW('Sanitation Data'!H140)))</f>
        <v/>
      </c>
      <c r="DN146" s="33" t="str">
        <f ca="true">+IF(OFFSET('Sanitation Data'!$H$33,0,10*ROW('Sanitation Data'!H140))="","",OFFSET('Sanitation Data'!$H$33,0,10*ROW('Sanitation Data'!H140)))</f>
        <v/>
      </c>
      <c r="DO146" s="33" t="str">
        <f ca="true">+IF(OFFSET('Hygiene Data'!$C$12,0,10*ROW('Hygiene Data'!C140))="","",OFFSET('Hygiene Data'!$C$12,0,10*ROW('Hygiene Data'!C140)))</f>
        <v/>
      </c>
      <c r="DP146" s="33" t="str">
        <f ca="true">+IF(OFFSET('Hygiene Data'!$C$13,0,10*ROW('Hygiene Data'!C140))="","",OFFSET('Hygiene Data'!$C$13,0,10*ROW('Hygiene Data'!C140)))</f>
        <v/>
      </c>
      <c r="DQ146" s="33" t="str">
        <f ca="true">+IF(OFFSET('Hygiene Data'!$C$14,0,10*ROW('Hygiene Data'!C140))="","",OFFSET('Hygiene Data'!$C$14,0,10*ROW('Hygiene Data'!C140)))</f>
        <v/>
      </c>
      <c r="DR146" s="33" t="str">
        <f ca="true">+IF(OFFSET('Hygiene Data'!$D$12,0,10*ROW('Hygiene Data'!D140))="","",OFFSET('Hygiene Data'!$D$12,0,10*ROW('Hygiene Data'!D140)))</f>
        <v/>
      </c>
      <c r="DS146" s="33" t="str">
        <f ca="true">+IF(OFFSET('Hygiene Data'!$D$13,0,10*ROW('Hygiene Data'!D140))="","",OFFSET('Hygiene Data'!$D$13,0,10*ROW('Hygiene Data'!D140)))</f>
        <v/>
      </c>
      <c r="DT146" s="33" t="str">
        <f ca="true">+IF(OFFSET('Hygiene Data'!$D$14,0,10*ROW('Hygiene Data'!D140))="","",OFFSET('Hygiene Data'!$D$14,0,10*ROW('Hygiene Data'!D140)))</f>
        <v/>
      </c>
      <c r="DU146" s="33" t="str">
        <f ca="true">+IF(OFFSET('Hygiene Data'!$E$12,0,10*ROW('Hygiene Data'!E140))="","",OFFSET('Hygiene Data'!$E$12,0,10*ROW('Hygiene Data'!E140)))</f>
        <v/>
      </c>
      <c r="DV146" s="33" t="str">
        <f ca="true">+IF(OFFSET('Hygiene Data'!$E$13,0,10*ROW('Hygiene Data'!E140))="","",OFFSET('Hygiene Data'!$E$13,0,10*ROW('Hygiene Data'!E140)))</f>
        <v/>
      </c>
      <c r="DW146" s="33" t="str">
        <f ca="true">+IF(OFFSET('Hygiene Data'!$E$14,0,10*ROW('Hygiene Data'!E140))="","",OFFSET('Hygiene Data'!$E$14,0,10*ROW('Hygiene Data'!E140)))</f>
        <v/>
      </c>
      <c r="DX146" s="33" t="str">
        <f ca="true">+IF(OFFSET('Hygiene Data'!$F$12,0,10*ROW('Hygiene Data'!F140))="","",OFFSET('Hygiene Data'!$F$12,0,10*ROW('Hygiene Data'!F140)))</f>
        <v/>
      </c>
      <c r="DY146" s="33" t="str">
        <f ca="true">+IF(OFFSET('Hygiene Data'!$F$13,0,10*ROW('Hygiene Data'!F140))="","",OFFSET('Hygiene Data'!$F$13,0,10*ROW('Hygiene Data'!F140)))</f>
        <v/>
      </c>
      <c r="DZ146" s="33" t="str">
        <f ca="true">+IF(OFFSET('Hygiene Data'!$F$14,0,10*ROW('Hygiene Data'!F140))="","",OFFSET('Hygiene Data'!$F$14,0,10*ROW('Hygiene Data'!F140)))</f>
        <v/>
      </c>
      <c r="EA146" s="33" t="str">
        <f ca="true">+IF(OFFSET('Hygiene Data'!$G$12,0,10*ROW('Hygiene Data'!G140))="","",OFFSET('Hygiene Data'!$G$12,0,10*ROW('Hygiene Data'!G140)))</f>
        <v/>
      </c>
      <c r="EB146" s="33" t="str">
        <f ca="true">+IF(OFFSET('Hygiene Data'!$G$13,0,10*ROW('Hygiene Data'!G140))="","",OFFSET('Hygiene Data'!$G$13,0,10*ROW('Hygiene Data'!G140)))</f>
        <v/>
      </c>
      <c r="EC146" s="33" t="str">
        <f ca="true">+IF(OFFSET('Hygiene Data'!$G$14,0,10*ROW('Hygiene Data'!G140))="","",OFFSET('Hygiene Data'!$G$14,0,10*ROW('Hygiene Data'!G140)))</f>
        <v/>
      </c>
      <c r="ED146" s="33" t="str">
        <f ca="true">+IF(OFFSET('Hygiene Data'!$H$12,0,10*ROW('Hygiene Data'!H140))="","",OFFSET('Hygiene Data'!$H$12,0,10*ROW('Hygiene Data'!H140)))</f>
        <v/>
      </c>
      <c r="EE146" s="33" t="str">
        <f ca="true">+IF(OFFSET('Hygiene Data'!$H$13,0,10*ROW('Hygiene Data'!H140))="","",OFFSET('Hygiene Data'!$H$13,0,10*ROW('Hygiene Data'!H140)))</f>
        <v/>
      </c>
      <c r="EF146" s="33" t="str">
        <f ca="true">+IF(OFFSET('Hygiene Data'!$H$14,0,10*ROW('Hygiene Data'!H140))="","",OFFSET('Hygiene Data'!$H$14,0,10*ROW('Hygiene Data'!H140)))</f>
        <v/>
      </c>
    </row>
    <row r="147" x14ac:dyDescent="0.2">
      <c r="A147" s="56" t="str">
        <f ca="true">+IF(OFFSET('Water Data'!$B$1,0,10*ROW('Water Data'!B144))="","",OFFSET('Water Data'!$B$1,0,10*ROW('Water Data'!B144)))</f>
        <v/>
      </c>
      <c r="B147" s="56" t="str">
        <f ca="true">+IF(OFFSET('Water Data'!$A$3,0,10*ROW('Water Data'!A144))="","",OFFSET('Water Data'!$A$3,0,10*ROW('Water Data'!A144)))</f>
        <v/>
      </c>
      <c r="C147" s="56" t="str">
        <f ca="true">+IF(OFFSET('Water Data'!$C$3,0,10*ROW('Water Data'!C144))="","",OFFSET('Water Data'!$C$3,0,10*ROW('Water Data'!C144)))</f>
        <v/>
      </c>
      <c r="D147" s="244"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4"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4"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4"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4"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4"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4"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4"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4"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4"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4"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4"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4"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4"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4"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4"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4"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4"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5"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5"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5"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5"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5"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5"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5"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5"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5"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5"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5"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5"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5"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5"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5"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5"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5"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5"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5"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5"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5"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5"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5"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5"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5"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5"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5"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5"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5"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5"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6"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6"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6"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6"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6"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6"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6"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6"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6"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6"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6"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6"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6"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6"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6"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6"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6"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6"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3" t="str">
        <f ca="true">+IF(OFFSET('Water Data'!$C$28,0,10*ROW('Water Data'!C141))="","",OFFSET('Water Data'!$C$28,0,10*ROW('Water Data'!C141)))</f>
        <v/>
      </c>
      <c r="BT147" s="33" t="str">
        <f ca="true">+IF(OFFSET('Water Data'!$C$29,0,10*ROW('Water Data'!C141))="","",OFFSET('Water Data'!$C$29,0,10*ROW('Water Data'!C141)))</f>
        <v/>
      </c>
      <c r="BU147" s="33" t="str">
        <f ca="true">+IF(OFFSET('Water Data'!$C$30,0,10*ROW('Water Data'!C141))="","",OFFSET('Water Data'!$C$30,0,10*ROW('Water Data'!C141)))</f>
        <v/>
      </c>
      <c r="BV147" s="33" t="str">
        <f ca="true">+IF(OFFSET('Water Data'!$D$28,0,10*ROW('Water Data'!D141))="","",OFFSET('Water Data'!$D$28,0,10*ROW('Water Data'!D141)))</f>
        <v/>
      </c>
      <c r="BW147" s="33" t="str">
        <f ca="true">+IF(OFFSET('Water Data'!$D$29,0,10*ROW('Water Data'!D141))="","",OFFSET('Water Data'!$D$29,0,10*ROW('Water Data'!D141)))</f>
        <v/>
      </c>
      <c r="BX147" s="33" t="str">
        <f ca="true">+IF(OFFSET('Water Data'!$D$30,0,10*ROW('Water Data'!D141))="","",OFFSET('Water Data'!$D$30,0,10*ROW('Water Data'!D141)))</f>
        <v/>
      </c>
      <c r="BY147" s="33" t="str">
        <f ca="true">+IF(OFFSET('Water Data'!$E$28,0,10*ROW('Water Data'!E141))="","",OFFSET('Water Data'!$E$28,0,10*ROW('Water Data'!E141)))</f>
        <v/>
      </c>
      <c r="BZ147" s="33" t="str">
        <f ca="true">+IF(OFFSET('Water Data'!$E$29,0,10*ROW('Water Data'!E141))="","",OFFSET('Water Data'!$E$29,0,10*ROW('Water Data'!E141)))</f>
        <v/>
      </c>
      <c r="CA147" s="33" t="str">
        <f ca="true">+IF(OFFSET('Water Data'!$E$30,0,10*ROW('Water Data'!E141))="","",OFFSET('Water Data'!$E$30,0,10*ROW('Water Data'!E141)))</f>
        <v/>
      </c>
      <c r="CB147" s="33" t="str">
        <f ca="true">+IF(OFFSET('Water Data'!$F$28,0,10*ROW('Water Data'!F141))="","",OFFSET('Water Data'!$F$28,0,10*ROW('Water Data'!F141)))</f>
        <v/>
      </c>
      <c r="CC147" s="33" t="str">
        <f ca="true">+IF(OFFSET('Water Data'!$F$29,0,10*ROW('Water Data'!F141))="","",OFFSET('Water Data'!$F$29,0,10*ROW('Water Data'!F141)))</f>
        <v/>
      </c>
      <c r="CD147" s="33" t="str">
        <f ca="true">+IF(OFFSET('Water Data'!$F$30,0,10*ROW('Water Data'!F141))="","",OFFSET('Water Data'!$F$30,0,10*ROW('Water Data'!F141)))</f>
        <v/>
      </c>
      <c r="CE147" s="33" t="str">
        <f ca="true">+IF(OFFSET('Water Data'!$G$28,0,10*ROW('Water Data'!G141))="","",OFFSET('Water Data'!$G$28,0,10*ROW('Water Data'!G141)))</f>
        <v/>
      </c>
      <c r="CF147" s="33" t="str">
        <f ca="true">+IF(OFFSET('Water Data'!$G$29,0,10*ROW('Water Data'!G141))="","",OFFSET('Water Data'!$G$29,0,10*ROW('Water Data'!G141)))</f>
        <v/>
      </c>
      <c r="CG147" s="33" t="str">
        <f ca="true">+IF(OFFSET('Water Data'!$G$30,0,10*ROW('Water Data'!G141))="","",OFFSET('Water Data'!$G$30,0,10*ROW('Water Data'!G141)))</f>
        <v/>
      </c>
      <c r="CH147" s="33" t="str">
        <f ca="true">+IF(OFFSET('Water Data'!$H$28,0,10*ROW('Water Data'!H141))="","",OFFSET('Water Data'!$H$28,0,10*ROW('Water Data'!H141)))</f>
        <v/>
      </c>
      <c r="CI147" s="33" t="str">
        <f ca="true">+IF(OFFSET('Water Data'!$H$29,0,10*ROW('Water Data'!H141))="","",OFFSET('Water Data'!$H$29,0,10*ROW('Water Data'!H141)))</f>
        <v/>
      </c>
      <c r="CJ147" s="33" t="str">
        <f ca="true">+IF(OFFSET('Water Data'!$H$30,0,10*ROW('Water Data'!H141))="","",OFFSET('Water Data'!$H$30,0,10*ROW('Water Data'!H141)))</f>
        <v/>
      </c>
      <c r="CK147" s="33" t="str">
        <f ca="true">+IF(OFFSET('Sanitation Data'!$C$29,0,10*ROW('Sanitation Data'!C141))="","",OFFSET('Sanitation Data'!$C$29,0,10*ROW('Sanitation Data'!C141)))</f>
        <v/>
      </c>
      <c r="CL147" s="33" t="str">
        <f ca="true">+IF(OFFSET('Sanitation Data'!$C$30,0,10*ROW('Sanitation Data'!C141))="","",OFFSET('Sanitation Data'!$C$30,0,10*ROW('Sanitation Data'!C141)))</f>
        <v/>
      </c>
      <c r="CM147" s="33" t="str">
        <f ca="true">+IF(OFFSET('Sanitation Data'!$C$31,0,10*ROW('Sanitation Data'!C141))="","",OFFSET('Sanitation Data'!$C$31,0,10*ROW('Sanitation Data'!C141)))</f>
        <v/>
      </c>
      <c r="CN147" s="33" t="str">
        <f ca="true">+IF(OFFSET('Sanitation Data'!$C$32,0,10*ROW('Sanitation Data'!C141))="","",OFFSET('Sanitation Data'!$C$32,0,10*ROW('Sanitation Data'!C141)))</f>
        <v/>
      </c>
      <c r="CO147" s="33" t="str">
        <f ca="true">+IF(OFFSET('Sanitation Data'!$C$33,0,10*ROW('Sanitation Data'!C141))="","",OFFSET('Sanitation Data'!$C$33,0,10*ROW('Sanitation Data'!C141)))</f>
        <v/>
      </c>
      <c r="CP147" s="33" t="str">
        <f ca="true">+IF(OFFSET('Sanitation Data'!$D$29,0,10*ROW('Sanitation Data'!D141))="","",OFFSET('Sanitation Data'!$D$29,0,10*ROW('Sanitation Data'!D141)))</f>
        <v/>
      </c>
      <c r="CQ147" s="33" t="str">
        <f ca="true">+IF(OFFSET('Sanitation Data'!$D$30,0,10*ROW('Sanitation Data'!D141))="","",OFFSET('Sanitation Data'!$D$30,0,10*ROW('Sanitation Data'!D141)))</f>
        <v/>
      </c>
      <c r="CR147" s="33" t="str">
        <f ca="true">+IF(OFFSET('Sanitation Data'!$D$31,0,10*ROW('Sanitation Data'!D141))="","",OFFSET('Sanitation Data'!$D$31,0,10*ROW('Sanitation Data'!D141)))</f>
        <v/>
      </c>
      <c r="CS147" s="33" t="str">
        <f ca="true">+IF(OFFSET('Sanitation Data'!$D$32,0,10*ROW('Sanitation Data'!D141))="","",OFFSET('Sanitation Data'!$D$32,0,10*ROW('Sanitation Data'!D141)))</f>
        <v/>
      </c>
      <c r="CT147" s="33" t="str">
        <f ca="true">+IF(OFFSET('Sanitation Data'!$D$33,0,10*ROW('Sanitation Data'!D141))="","",OFFSET('Sanitation Data'!$D$33,0,10*ROW('Sanitation Data'!D141)))</f>
        <v/>
      </c>
      <c r="CU147" s="33" t="str">
        <f ca="true">+IF(OFFSET('Sanitation Data'!$E$29,0,10*ROW('Sanitation Data'!E141))="","",OFFSET('Sanitation Data'!$E$29,0,10*ROW('Sanitation Data'!E141)))</f>
        <v/>
      </c>
      <c r="CV147" s="33" t="str">
        <f ca="true">+IF(OFFSET('Sanitation Data'!$E$30,0,10*ROW('Sanitation Data'!E141))="","",OFFSET('Sanitation Data'!$E$30,0,10*ROW('Sanitation Data'!E141)))</f>
        <v/>
      </c>
      <c r="CW147" s="33" t="str">
        <f ca="true">+IF(OFFSET('Sanitation Data'!$E$31,0,10*ROW('Sanitation Data'!E141))="","",OFFSET('Sanitation Data'!$E$31,0,10*ROW('Sanitation Data'!E141)))</f>
        <v/>
      </c>
      <c r="CX147" s="33" t="str">
        <f ca="true">+IF(OFFSET('Sanitation Data'!$E$32,0,10*ROW('Sanitation Data'!E141))="","",OFFSET('Sanitation Data'!$E$32,0,10*ROW('Sanitation Data'!E141)))</f>
        <v/>
      </c>
      <c r="CY147" s="33" t="str">
        <f ca="true">+IF(OFFSET('Sanitation Data'!$E$33,0,10*ROW('Sanitation Data'!E141))="","",OFFSET('Sanitation Data'!$E$33,0,10*ROW('Sanitation Data'!E141)))</f>
        <v/>
      </c>
      <c r="CZ147" s="33" t="str">
        <f ca="true">+IF(OFFSET('Sanitation Data'!$F$29,0,10*ROW('Sanitation Data'!F141))="","",OFFSET('Sanitation Data'!$F$29,0,10*ROW('Sanitation Data'!F141)))</f>
        <v/>
      </c>
      <c r="DA147" s="33" t="str">
        <f ca="true">+IF(OFFSET('Sanitation Data'!$F$30,0,10*ROW('Sanitation Data'!F141))="","",OFFSET('Sanitation Data'!$F$30,0,10*ROW('Sanitation Data'!F141)))</f>
        <v/>
      </c>
      <c r="DB147" s="33" t="str">
        <f ca="true">+IF(OFFSET('Sanitation Data'!$F$31,0,10*ROW('Sanitation Data'!F141))="","",OFFSET('Sanitation Data'!$F$31,0,10*ROW('Sanitation Data'!F141)))</f>
        <v/>
      </c>
      <c r="DC147" s="33" t="str">
        <f ca="true">+IF(OFFSET('Sanitation Data'!$F$32,0,10*ROW('Sanitation Data'!F141))="","",OFFSET('Sanitation Data'!$F$32,0,10*ROW('Sanitation Data'!F141)))</f>
        <v/>
      </c>
      <c r="DD147" s="33" t="str">
        <f ca="true">+IF(OFFSET('Sanitation Data'!$F$33,0,10*ROW('Sanitation Data'!F141))="","",OFFSET('Sanitation Data'!$F$33,0,10*ROW('Sanitation Data'!F141)))</f>
        <v/>
      </c>
      <c r="DE147" s="33" t="str">
        <f ca="true">+IF(OFFSET('Sanitation Data'!$G$29,0,10*ROW('Sanitation Data'!G141))="","",OFFSET('Sanitation Data'!$G$29,0,10*ROW('Sanitation Data'!G141)))</f>
        <v/>
      </c>
      <c r="DF147" s="33" t="str">
        <f ca="true">+IF(OFFSET('Sanitation Data'!$G$30,0,10*ROW('Sanitation Data'!G141))="","",OFFSET('Sanitation Data'!$G$30,0,10*ROW('Sanitation Data'!G141)))</f>
        <v/>
      </c>
      <c r="DG147" s="33" t="str">
        <f ca="true">+IF(OFFSET('Sanitation Data'!$G$31,0,10*ROW('Sanitation Data'!G141))="","",OFFSET('Sanitation Data'!$G$31,0,10*ROW('Sanitation Data'!G141)))</f>
        <v/>
      </c>
      <c r="DH147" s="33" t="str">
        <f ca="true">+IF(OFFSET('Sanitation Data'!$G$32,0,10*ROW('Sanitation Data'!G141))="","",OFFSET('Sanitation Data'!$G$32,0,10*ROW('Sanitation Data'!G141)))</f>
        <v/>
      </c>
      <c r="DI147" s="33" t="str">
        <f ca="true">+IF(OFFSET('Sanitation Data'!$G$33,0,10*ROW('Sanitation Data'!G141))="","",OFFSET('Sanitation Data'!$G$33,0,10*ROW('Sanitation Data'!G141)))</f>
        <v/>
      </c>
      <c r="DJ147" s="33" t="str">
        <f ca="true">+IF(OFFSET('Sanitation Data'!$H$29,0,10*ROW('Sanitation Data'!H141))="","",OFFSET('Sanitation Data'!$H$29,0,10*ROW('Sanitation Data'!H141)))</f>
        <v/>
      </c>
      <c r="DK147" s="33" t="str">
        <f ca="true">+IF(OFFSET('Sanitation Data'!$H$30,0,10*ROW('Sanitation Data'!H141))="","",OFFSET('Sanitation Data'!$H$30,0,10*ROW('Sanitation Data'!H141)))</f>
        <v/>
      </c>
      <c r="DL147" s="33" t="str">
        <f ca="true">+IF(OFFSET('Sanitation Data'!$H$31,0,10*ROW('Sanitation Data'!H141))="","",OFFSET('Sanitation Data'!$H$31,0,10*ROW('Sanitation Data'!H141)))</f>
        <v/>
      </c>
      <c r="DM147" s="33" t="str">
        <f ca="true">+IF(OFFSET('Sanitation Data'!$H$32,0,10*ROW('Sanitation Data'!H141))="","",OFFSET('Sanitation Data'!$H$32,0,10*ROW('Sanitation Data'!H141)))</f>
        <v/>
      </c>
      <c r="DN147" s="33" t="str">
        <f ca="true">+IF(OFFSET('Sanitation Data'!$H$33,0,10*ROW('Sanitation Data'!H141))="","",OFFSET('Sanitation Data'!$H$33,0,10*ROW('Sanitation Data'!H141)))</f>
        <v/>
      </c>
      <c r="DO147" s="33" t="str">
        <f ca="true">+IF(OFFSET('Hygiene Data'!$C$12,0,10*ROW('Hygiene Data'!C141))="","",OFFSET('Hygiene Data'!$C$12,0,10*ROW('Hygiene Data'!C141)))</f>
        <v/>
      </c>
      <c r="DP147" s="33" t="str">
        <f ca="true">+IF(OFFSET('Hygiene Data'!$C$13,0,10*ROW('Hygiene Data'!C141))="","",OFFSET('Hygiene Data'!$C$13,0,10*ROW('Hygiene Data'!C141)))</f>
        <v/>
      </c>
      <c r="DQ147" s="33" t="str">
        <f ca="true">+IF(OFFSET('Hygiene Data'!$C$14,0,10*ROW('Hygiene Data'!C141))="","",OFFSET('Hygiene Data'!$C$14,0,10*ROW('Hygiene Data'!C141)))</f>
        <v/>
      </c>
      <c r="DR147" s="33" t="str">
        <f ca="true">+IF(OFFSET('Hygiene Data'!$D$12,0,10*ROW('Hygiene Data'!D141))="","",OFFSET('Hygiene Data'!$D$12,0,10*ROW('Hygiene Data'!D141)))</f>
        <v/>
      </c>
      <c r="DS147" s="33" t="str">
        <f ca="true">+IF(OFFSET('Hygiene Data'!$D$13,0,10*ROW('Hygiene Data'!D141))="","",OFFSET('Hygiene Data'!$D$13,0,10*ROW('Hygiene Data'!D141)))</f>
        <v/>
      </c>
      <c r="DT147" s="33" t="str">
        <f ca="true">+IF(OFFSET('Hygiene Data'!$D$14,0,10*ROW('Hygiene Data'!D141))="","",OFFSET('Hygiene Data'!$D$14,0,10*ROW('Hygiene Data'!D141)))</f>
        <v/>
      </c>
      <c r="DU147" s="33" t="str">
        <f ca="true">+IF(OFFSET('Hygiene Data'!$E$12,0,10*ROW('Hygiene Data'!E141))="","",OFFSET('Hygiene Data'!$E$12,0,10*ROW('Hygiene Data'!E141)))</f>
        <v/>
      </c>
      <c r="DV147" s="33" t="str">
        <f ca="true">+IF(OFFSET('Hygiene Data'!$E$13,0,10*ROW('Hygiene Data'!E141))="","",OFFSET('Hygiene Data'!$E$13,0,10*ROW('Hygiene Data'!E141)))</f>
        <v/>
      </c>
      <c r="DW147" s="33" t="str">
        <f ca="true">+IF(OFFSET('Hygiene Data'!$E$14,0,10*ROW('Hygiene Data'!E141))="","",OFFSET('Hygiene Data'!$E$14,0,10*ROW('Hygiene Data'!E141)))</f>
        <v/>
      </c>
      <c r="DX147" s="33" t="str">
        <f ca="true">+IF(OFFSET('Hygiene Data'!$F$12,0,10*ROW('Hygiene Data'!F141))="","",OFFSET('Hygiene Data'!$F$12,0,10*ROW('Hygiene Data'!F141)))</f>
        <v/>
      </c>
      <c r="DY147" s="33" t="str">
        <f ca="true">+IF(OFFSET('Hygiene Data'!$F$13,0,10*ROW('Hygiene Data'!F141))="","",OFFSET('Hygiene Data'!$F$13,0,10*ROW('Hygiene Data'!F141)))</f>
        <v/>
      </c>
      <c r="DZ147" s="33" t="str">
        <f ca="true">+IF(OFFSET('Hygiene Data'!$F$14,0,10*ROW('Hygiene Data'!F141))="","",OFFSET('Hygiene Data'!$F$14,0,10*ROW('Hygiene Data'!F141)))</f>
        <v/>
      </c>
      <c r="EA147" s="33" t="str">
        <f ca="true">+IF(OFFSET('Hygiene Data'!$G$12,0,10*ROW('Hygiene Data'!G141))="","",OFFSET('Hygiene Data'!$G$12,0,10*ROW('Hygiene Data'!G141)))</f>
        <v/>
      </c>
      <c r="EB147" s="33" t="str">
        <f ca="true">+IF(OFFSET('Hygiene Data'!$G$13,0,10*ROW('Hygiene Data'!G141))="","",OFFSET('Hygiene Data'!$G$13,0,10*ROW('Hygiene Data'!G141)))</f>
        <v/>
      </c>
      <c r="EC147" s="33" t="str">
        <f ca="true">+IF(OFFSET('Hygiene Data'!$G$14,0,10*ROW('Hygiene Data'!G141))="","",OFFSET('Hygiene Data'!$G$14,0,10*ROW('Hygiene Data'!G141)))</f>
        <v/>
      </c>
      <c r="ED147" s="33" t="str">
        <f ca="true">+IF(OFFSET('Hygiene Data'!$H$12,0,10*ROW('Hygiene Data'!H141))="","",OFFSET('Hygiene Data'!$H$12,0,10*ROW('Hygiene Data'!H141)))</f>
        <v/>
      </c>
      <c r="EE147" s="33" t="str">
        <f ca="true">+IF(OFFSET('Hygiene Data'!$H$13,0,10*ROW('Hygiene Data'!H141))="","",OFFSET('Hygiene Data'!$H$13,0,10*ROW('Hygiene Data'!H141)))</f>
        <v/>
      </c>
      <c r="EF147" s="33" t="str">
        <f ca="true">+IF(OFFSET('Hygiene Data'!$H$14,0,10*ROW('Hygiene Data'!H141))="","",OFFSET('Hygiene Data'!$H$14,0,10*ROW('Hygiene Data'!H141)))</f>
        <v/>
      </c>
    </row>
    <row r="148" x14ac:dyDescent="0.2">
      <c r="A148" s="56" t="str">
        <f ca="true">+IF(OFFSET('Water Data'!$B$1,0,10*ROW('Water Data'!B145))="","",OFFSET('Water Data'!$B$1,0,10*ROW('Water Data'!B145)))</f>
        <v/>
      </c>
      <c r="B148" s="56" t="str">
        <f ca="true">+IF(OFFSET('Water Data'!$A$3,0,10*ROW('Water Data'!A145))="","",OFFSET('Water Data'!$A$3,0,10*ROW('Water Data'!A145)))</f>
        <v/>
      </c>
      <c r="C148" s="56" t="str">
        <f ca="true">+IF(OFFSET('Water Data'!$C$3,0,10*ROW('Water Data'!C145))="","",OFFSET('Water Data'!$C$3,0,10*ROW('Water Data'!C145)))</f>
        <v/>
      </c>
      <c r="D148" s="244"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4"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4"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4"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4"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4"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4"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4"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4"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4"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4"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4"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4"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4"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4"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4"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4"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4"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5"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5"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5"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5"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5"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5"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5"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5"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5"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5"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5"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5"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5"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5"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5"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5"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5"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5"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5"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5"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5"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5"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5"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5"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5"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5"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5"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5"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5"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5"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6"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6"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6"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6"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6"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6"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6"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6"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6"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6"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6"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6"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6"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6"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6"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6"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6"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6"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3" t="str">
        <f ca="true">+IF(OFFSET('Water Data'!$C$28,0,10*ROW('Water Data'!C142))="","",OFFSET('Water Data'!$C$28,0,10*ROW('Water Data'!C142)))</f>
        <v/>
      </c>
      <c r="BT148" s="33" t="str">
        <f ca="true">+IF(OFFSET('Water Data'!$C$29,0,10*ROW('Water Data'!C142))="","",OFFSET('Water Data'!$C$29,0,10*ROW('Water Data'!C142)))</f>
        <v/>
      </c>
      <c r="BU148" s="33" t="str">
        <f ca="true">+IF(OFFSET('Water Data'!$C$30,0,10*ROW('Water Data'!C142))="","",OFFSET('Water Data'!$C$30,0,10*ROW('Water Data'!C142)))</f>
        <v/>
      </c>
      <c r="BV148" s="33" t="str">
        <f ca="true">+IF(OFFSET('Water Data'!$D$28,0,10*ROW('Water Data'!D142))="","",OFFSET('Water Data'!$D$28,0,10*ROW('Water Data'!D142)))</f>
        <v/>
      </c>
      <c r="BW148" s="33" t="str">
        <f ca="true">+IF(OFFSET('Water Data'!$D$29,0,10*ROW('Water Data'!D142))="","",OFFSET('Water Data'!$D$29,0,10*ROW('Water Data'!D142)))</f>
        <v/>
      </c>
      <c r="BX148" s="33" t="str">
        <f ca="true">+IF(OFFSET('Water Data'!$D$30,0,10*ROW('Water Data'!D142))="","",OFFSET('Water Data'!$D$30,0,10*ROW('Water Data'!D142)))</f>
        <v/>
      </c>
      <c r="BY148" s="33" t="str">
        <f ca="true">+IF(OFFSET('Water Data'!$E$28,0,10*ROW('Water Data'!E142))="","",OFFSET('Water Data'!$E$28,0,10*ROW('Water Data'!E142)))</f>
        <v/>
      </c>
      <c r="BZ148" s="33" t="str">
        <f ca="true">+IF(OFFSET('Water Data'!$E$29,0,10*ROW('Water Data'!E142))="","",OFFSET('Water Data'!$E$29,0,10*ROW('Water Data'!E142)))</f>
        <v/>
      </c>
      <c r="CA148" s="33" t="str">
        <f ca="true">+IF(OFFSET('Water Data'!$E$30,0,10*ROW('Water Data'!E142))="","",OFFSET('Water Data'!$E$30,0,10*ROW('Water Data'!E142)))</f>
        <v/>
      </c>
      <c r="CB148" s="33" t="str">
        <f ca="true">+IF(OFFSET('Water Data'!$F$28,0,10*ROW('Water Data'!F142))="","",OFFSET('Water Data'!$F$28,0,10*ROW('Water Data'!F142)))</f>
        <v/>
      </c>
      <c r="CC148" s="33" t="str">
        <f ca="true">+IF(OFFSET('Water Data'!$F$29,0,10*ROW('Water Data'!F142))="","",OFFSET('Water Data'!$F$29,0,10*ROW('Water Data'!F142)))</f>
        <v/>
      </c>
      <c r="CD148" s="33" t="str">
        <f ca="true">+IF(OFFSET('Water Data'!$F$30,0,10*ROW('Water Data'!F142))="","",OFFSET('Water Data'!$F$30,0,10*ROW('Water Data'!F142)))</f>
        <v/>
      </c>
      <c r="CE148" s="33" t="str">
        <f ca="true">+IF(OFFSET('Water Data'!$G$28,0,10*ROW('Water Data'!G142))="","",OFFSET('Water Data'!$G$28,0,10*ROW('Water Data'!G142)))</f>
        <v/>
      </c>
      <c r="CF148" s="33" t="str">
        <f ca="true">+IF(OFFSET('Water Data'!$G$29,0,10*ROW('Water Data'!G142))="","",OFFSET('Water Data'!$G$29,0,10*ROW('Water Data'!G142)))</f>
        <v/>
      </c>
      <c r="CG148" s="33" t="str">
        <f ca="true">+IF(OFFSET('Water Data'!$G$30,0,10*ROW('Water Data'!G142))="","",OFFSET('Water Data'!$G$30,0,10*ROW('Water Data'!G142)))</f>
        <v/>
      </c>
      <c r="CH148" s="33" t="str">
        <f ca="true">+IF(OFFSET('Water Data'!$H$28,0,10*ROW('Water Data'!H142))="","",OFFSET('Water Data'!$H$28,0,10*ROW('Water Data'!H142)))</f>
        <v/>
      </c>
      <c r="CI148" s="33" t="str">
        <f ca="true">+IF(OFFSET('Water Data'!$H$29,0,10*ROW('Water Data'!H142))="","",OFFSET('Water Data'!$H$29,0,10*ROW('Water Data'!H142)))</f>
        <v/>
      </c>
      <c r="CJ148" s="33" t="str">
        <f ca="true">+IF(OFFSET('Water Data'!$H$30,0,10*ROW('Water Data'!H142))="","",OFFSET('Water Data'!$H$30,0,10*ROW('Water Data'!H142)))</f>
        <v/>
      </c>
      <c r="CK148" s="33" t="str">
        <f ca="true">+IF(OFFSET('Sanitation Data'!$C$29,0,10*ROW('Sanitation Data'!C142))="","",OFFSET('Sanitation Data'!$C$29,0,10*ROW('Sanitation Data'!C142)))</f>
        <v/>
      </c>
      <c r="CL148" s="33" t="str">
        <f ca="true">+IF(OFFSET('Sanitation Data'!$C$30,0,10*ROW('Sanitation Data'!C142))="","",OFFSET('Sanitation Data'!$C$30,0,10*ROW('Sanitation Data'!C142)))</f>
        <v/>
      </c>
      <c r="CM148" s="33" t="str">
        <f ca="true">+IF(OFFSET('Sanitation Data'!$C$31,0,10*ROW('Sanitation Data'!C142))="","",OFFSET('Sanitation Data'!$C$31,0,10*ROW('Sanitation Data'!C142)))</f>
        <v/>
      </c>
      <c r="CN148" s="33" t="str">
        <f ca="true">+IF(OFFSET('Sanitation Data'!$C$32,0,10*ROW('Sanitation Data'!C142))="","",OFFSET('Sanitation Data'!$C$32,0,10*ROW('Sanitation Data'!C142)))</f>
        <v/>
      </c>
      <c r="CO148" s="33" t="str">
        <f ca="true">+IF(OFFSET('Sanitation Data'!$C$33,0,10*ROW('Sanitation Data'!C142))="","",OFFSET('Sanitation Data'!$C$33,0,10*ROW('Sanitation Data'!C142)))</f>
        <v/>
      </c>
      <c r="CP148" s="33" t="str">
        <f ca="true">+IF(OFFSET('Sanitation Data'!$D$29,0,10*ROW('Sanitation Data'!D142))="","",OFFSET('Sanitation Data'!$D$29,0,10*ROW('Sanitation Data'!D142)))</f>
        <v/>
      </c>
      <c r="CQ148" s="33" t="str">
        <f ca="true">+IF(OFFSET('Sanitation Data'!$D$30,0,10*ROW('Sanitation Data'!D142))="","",OFFSET('Sanitation Data'!$D$30,0,10*ROW('Sanitation Data'!D142)))</f>
        <v/>
      </c>
      <c r="CR148" s="33" t="str">
        <f ca="true">+IF(OFFSET('Sanitation Data'!$D$31,0,10*ROW('Sanitation Data'!D142))="","",OFFSET('Sanitation Data'!$D$31,0,10*ROW('Sanitation Data'!D142)))</f>
        <v/>
      </c>
      <c r="CS148" s="33" t="str">
        <f ca="true">+IF(OFFSET('Sanitation Data'!$D$32,0,10*ROW('Sanitation Data'!D142))="","",OFFSET('Sanitation Data'!$D$32,0,10*ROW('Sanitation Data'!D142)))</f>
        <v/>
      </c>
      <c r="CT148" s="33" t="str">
        <f ca="true">+IF(OFFSET('Sanitation Data'!$D$33,0,10*ROW('Sanitation Data'!D142))="","",OFFSET('Sanitation Data'!$D$33,0,10*ROW('Sanitation Data'!D142)))</f>
        <v/>
      </c>
      <c r="CU148" s="33" t="str">
        <f ca="true">+IF(OFFSET('Sanitation Data'!$E$29,0,10*ROW('Sanitation Data'!E142))="","",OFFSET('Sanitation Data'!$E$29,0,10*ROW('Sanitation Data'!E142)))</f>
        <v/>
      </c>
      <c r="CV148" s="33" t="str">
        <f ca="true">+IF(OFFSET('Sanitation Data'!$E$30,0,10*ROW('Sanitation Data'!E142))="","",OFFSET('Sanitation Data'!$E$30,0,10*ROW('Sanitation Data'!E142)))</f>
        <v/>
      </c>
      <c r="CW148" s="33" t="str">
        <f ca="true">+IF(OFFSET('Sanitation Data'!$E$31,0,10*ROW('Sanitation Data'!E142))="","",OFFSET('Sanitation Data'!$E$31,0,10*ROW('Sanitation Data'!E142)))</f>
        <v/>
      </c>
      <c r="CX148" s="33" t="str">
        <f ca="true">+IF(OFFSET('Sanitation Data'!$E$32,0,10*ROW('Sanitation Data'!E142))="","",OFFSET('Sanitation Data'!$E$32,0,10*ROW('Sanitation Data'!E142)))</f>
        <v/>
      </c>
      <c r="CY148" s="33" t="str">
        <f ca="true">+IF(OFFSET('Sanitation Data'!$E$33,0,10*ROW('Sanitation Data'!E142))="","",OFFSET('Sanitation Data'!$E$33,0,10*ROW('Sanitation Data'!E142)))</f>
        <v/>
      </c>
      <c r="CZ148" s="33" t="str">
        <f ca="true">+IF(OFFSET('Sanitation Data'!$F$29,0,10*ROW('Sanitation Data'!F142))="","",OFFSET('Sanitation Data'!$F$29,0,10*ROW('Sanitation Data'!F142)))</f>
        <v/>
      </c>
      <c r="DA148" s="33" t="str">
        <f ca="true">+IF(OFFSET('Sanitation Data'!$F$30,0,10*ROW('Sanitation Data'!F142))="","",OFFSET('Sanitation Data'!$F$30,0,10*ROW('Sanitation Data'!F142)))</f>
        <v/>
      </c>
      <c r="DB148" s="33" t="str">
        <f ca="true">+IF(OFFSET('Sanitation Data'!$F$31,0,10*ROW('Sanitation Data'!F142))="","",OFFSET('Sanitation Data'!$F$31,0,10*ROW('Sanitation Data'!F142)))</f>
        <v/>
      </c>
      <c r="DC148" s="33" t="str">
        <f ca="true">+IF(OFFSET('Sanitation Data'!$F$32,0,10*ROW('Sanitation Data'!F142))="","",OFFSET('Sanitation Data'!$F$32,0,10*ROW('Sanitation Data'!F142)))</f>
        <v/>
      </c>
      <c r="DD148" s="33" t="str">
        <f ca="true">+IF(OFFSET('Sanitation Data'!$F$33,0,10*ROW('Sanitation Data'!F142))="","",OFFSET('Sanitation Data'!$F$33,0,10*ROW('Sanitation Data'!F142)))</f>
        <v/>
      </c>
      <c r="DE148" s="33" t="str">
        <f ca="true">+IF(OFFSET('Sanitation Data'!$G$29,0,10*ROW('Sanitation Data'!G142))="","",OFFSET('Sanitation Data'!$G$29,0,10*ROW('Sanitation Data'!G142)))</f>
        <v/>
      </c>
      <c r="DF148" s="33" t="str">
        <f ca="true">+IF(OFFSET('Sanitation Data'!$G$30,0,10*ROW('Sanitation Data'!G142))="","",OFFSET('Sanitation Data'!$G$30,0,10*ROW('Sanitation Data'!G142)))</f>
        <v/>
      </c>
      <c r="DG148" s="33" t="str">
        <f ca="true">+IF(OFFSET('Sanitation Data'!$G$31,0,10*ROW('Sanitation Data'!G142))="","",OFFSET('Sanitation Data'!$G$31,0,10*ROW('Sanitation Data'!G142)))</f>
        <v/>
      </c>
      <c r="DH148" s="33" t="str">
        <f ca="true">+IF(OFFSET('Sanitation Data'!$G$32,0,10*ROW('Sanitation Data'!G142))="","",OFFSET('Sanitation Data'!$G$32,0,10*ROW('Sanitation Data'!G142)))</f>
        <v/>
      </c>
      <c r="DI148" s="33" t="str">
        <f ca="true">+IF(OFFSET('Sanitation Data'!$G$33,0,10*ROW('Sanitation Data'!G142))="","",OFFSET('Sanitation Data'!$G$33,0,10*ROW('Sanitation Data'!G142)))</f>
        <v/>
      </c>
      <c r="DJ148" s="33" t="str">
        <f ca="true">+IF(OFFSET('Sanitation Data'!$H$29,0,10*ROW('Sanitation Data'!H142))="","",OFFSET('Sanitation Data'!$H$29,0,10*ROW('Sanitation Data'!H142)))</f>
        <v/>
      </c>
      <c r="DK148" s="33" t="str">
        <f ca="true">+IF(OFFSET('Sanitation Data'!$H$30,0,10*ROW('Sanitation Data'!H142))="","",OFFSET('Sanitation Data'!$H$30,0,10*ROW('Sanitation Data'!H142)))</f>
        <v/>
      </c>
      <c r="DL148" s="33" t="str">
        <f ca="true">+IF(OFFSET('Sanitation Data'!$H$31,0,10*ROW('Sanitation Data'!H142))="","",OFFSET('Sanitation Data'!$H$31,0,10*ROW('Sanitation Data'!H142)))</f>
        <v/>
      </c>
      <c r="DM148" s="33" t="str">
        <f ca="true">+IF(OFFSET('Sanitation Data'!$H$32,0,10*ROW('Sanitation Data'!H142))="","",OFFSET('Sanitation Data'!$H$32,0,10*ROW('Sanitation Data'!H142)))</f>
        <v/>
      </c>
      <c r="DN148" s="33" t="str">
        <f ca="true">+IF(OFFSET('Sanitation Data'!$H$33,0,10*ROW('Sanitation Data'!H142))="","",OFFSET('Sanitation Data'!$H$33,0,10*ROW('Sanitation Data'!H142)))</f>
        <v/>
      </c>
      <c r="DO148" s="33" t="str">
        <f ca="true">+IF(OFFSET('Hygiene Data'!$C$12,0,10*ROW('Hygiene Data'!C142))="","",OFFSET('Hygiene Data'!$C$12,0,10*ROW('Hygiene Data'!C142)))</f>
        <v/>
      </c>
      <c r="DP148" s="33" t="str">
        <f ca="true">+IF(OFFSET('Hygiene Data'!$C$13,0,10*ROW('Hygiene Data'!C142))="","",OFFSET('Hygiene Data'!$C$13,0,10*ROW('Hygiene Data'!C142)))</f>
        <v/>
      </c>
      <c r="DQ148" s="33" t="str">
        <f ca="true">+IF(OFFSET('Hygiene Data'!$C$14,0,10*ROW('Hygiene Data'!C142))="","",OFFSET('Hygiene Data'!$C$14,0,10*ROW('Hygiene Data'!C142)))</f>
        <v/>
      </c>
      <c r="DR148" s="33" t="str">
        <f ca="true">+IF(OFFSET('Hygiene Data'!$D$12,0,10*ROW('Hygiene Data'!D142))="","",OFFSET('Hygiene Data'!$D$12,0,10*ROW('Hygiene Data'!D142)))</f>
        <v/>
      </c>
      <c r="DS148" s="33" t="str">
        <f ca="true">+IF(OFFSET('Hygiene Data'!$D$13,0,10*ROW('Hygiene Data'!D142))="","",OFFSET('Hygiene Data'!$D$13,0,10*ROW('Hygiene Data'!D142)))</f>
        <v/>
      </c>
      <c r="DT148" s="33" t="str">
        <f ca="true">+IF(OFFSET('Hygiene Data'!$D$14,0,10*ROW('Hygiene Data'!D142))="","",OFFSET('Hygiene Data'!$D$14,0,10*ROW('Hygiene Data'!D142)))</f>
        <v/>
      </c>
      <c r="DU148" s="33" t="str">
        <f ca="true">+IF(OFFSET('Hygiene Data'!$E$12,0,10*ROW('Hygiene Data'!E142))="","",OFFSET('Hygiene Data'!$E$12,0,10*ROW('Hygiene Data'!E142)))</f>
        <v/>
      </c>
      <c r="DV148" s="33" t="str">
        <f ca="true">+IF(OFFSET('Hygiene Data'!$E$13,0,10*ROW('Hygiene Data'!E142))="","",OFFSET('Hygiene Data'!$E$13,0,10*ROW('Hygiene Data'!E142)))</f>
        <v/>
      </c>
      <c r="DW148" s="33" t="str">
        <f ca="true">+IF(OFFSET('Hygiene Data'!$E$14,0,10*ROW('Hygiene Data'!E142))="","",OFFSET('Hygiene Data'!$E$14,0,10*ROW('Hygiene Data'!E142)))</f>
        <v/>
      </c>
      <c r="DX148" s="33" t="str">
        <f ca="true">+IF(OFFSET('Hygiene Data'!$F$12,0,10*ROW('Hygiene Data'!F142))="","",OFFSET('Hygiene Data'!$F$12,0,10*ROW('Hygiene Data'!F142)))</f>
        <v/>
      </c>
      <c r="DY148" s="33" t="str">
        <f ca="true">+IF(OFFSET('Hygiene Data'!$F$13,0,10*ROW('Hygiene Data'!F142))="","",OFFSET('Hygiene Data'!$F$13,0,10*ROW('Hygiene Data'!F142)))</f>
        <v/>
      </c>
      <c r="DZ148" s="33" t="str">
        <f ca="true">+IF(OFFSET('Hygiene Data'!$F$14,0,10*ROW('Hygiene Data'!F142))="","",OFFSET('Hygiene Data'!$F$14,0,10*ROW('Hygiene Data'!F142)))</f>
        <v/>
      </c>
      <c r="EA148" s="33" t="str">
        <f ca="true">+IF(OFFSET('Hygiene Data'!$G$12,0,10*ROW('Hygiene Data'!G142))="","",OFFSET('Hygiene Data'!$G$12,0,10*ROW('Hygiene Data'!G142)))</f>
        <v/>
      </c>
      <c r="EB148" s="33" t="str">
        <f ca="true">+IF(OFFSET('Hygiene Data'!$G$13,0,10*ROW('Hygiene Data'!G142))="","",OFFSET('Hygiene Data'!$G$13,0,10*ROW('Hygiene Data'!G142)))</f>
        <v/>
      </c>
      <c r="EC148" s="33" t="str">
        <f ca="true">+IF(OFFSET('Hygiene Data'!$G$14,0,10*ROW('Hygiene Data'!G142))="","",OFFSET('Hygiene Data'!$G$14,0,10*ROW('Hygiene Data'!G142)))</f>
        <v/>
      </c>
      <c r="ED148" s="33" t="str">
        <f ca="true">+IF(OFFSET('Hygiene Data'!$H$12,0,10*ROW('Hygiene Data'!H142))="","",OFFSET('Hygiene Data'!$H$12,0,10*ROW('Hygiene Data'!H142)))</f>
        <v/>
      </c>
      <c r="EE148" s="33" t="str">
        <f ca="true">+IF(OFFSET('Hygiene Data'!$H$13,0,10*ROW('Hygiene Data'!H142))="","",OFFSET('Hygiene Data'!$H$13,0,10*ROW('Hygiene Data'!H142)))</f>
        <v/>
      </c>
      <c r="EF148" s="33" t="str">
        <f ca="true">+IF(OFFSET('Hygiene Data'!$H$14,0,10*ROW('Hygiene Data'!H142))="","",OFFSET('Hygiene Data'!$H$14,0,10*ROW('Hygiene Data'!H142)))</f>
        <v/>
      </c>
    </row>
    <row r="149" x14ac:dyDescent="0.2">
      <c r="A149" s="56" t="str">
        <f ca="true">+IF(OFFSET('Water Data'!$B$1,0,10*ROW('Water Data'!B146))="","",OFFSET('Water Data'!$B$1,0,10*ROW('Water Data'!B146)))</f>
        <v/>
      </c>
      <c r="B149" s="56" t="str">
        <f ca="true">+IF(OFFSET('Water Data'!$A$3,0,10*ROW('Water Data'!A146))="","",OFFSET('Water Data'!$A$3,0,10*ROW('Water Data'!A146)))</f>
        <v/>
      </c>
      <c r="C149" s="56" t="str">
        <f ca="true">+IF(OFFSET('Water Data'!$C$3,0,10*ROW('Water Data'!C146))="","",OFFSET('Water Data'!$C$3,0,10*ROW('Water Data'!C146)))</f>
        <v/>
      </c>
      <c r="D149" s="244"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4"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4"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4"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4"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4"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4"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4"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4"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4"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4"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4"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4"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4"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4"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4"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4"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4"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5"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5"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5"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5"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5"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5"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5"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5"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5"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5"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5"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5"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5"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5"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5"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5"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5"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5"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5"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5"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5"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5"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5"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5"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5"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5"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5"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5"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5"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5"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6"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6"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6"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6"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6"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6"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6"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6"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6"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6"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6"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6"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6"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6"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6"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6"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6"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6"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3" t="str">
        <f ca="true">+IF(OFFSET('Water Data'!$C$28,0,10*ROW('Water Data'!C143))="","",OFFSET('Water Data'!$C$28,0,10*ROW('Water Data'!C143)))</f>
        <v/>
      </c>
      <c r="BT149" s="33" t="str">
        <f ca="true">+IF(OFFSET('Water Data'!$C$29,0,10*ROW('Water Data'!C143))="","",OFFSET('Water Data'!$C$29,0,10*ROW('Water Data'!C143)))</f>
        <v/>
      </c>
      <c r="BU149" s="33" t="str">
        <f ca="true">+IF(OFFSET('Water Data'!$C$30,0,10*ROW('Water Data'!C143))="","",OFFSET('Water Data'!$C$30,0,10*ROW('Water Data'!C143)))</f>
        <v/>
      </c>
      <c r="BV149" s="33" t="str">
        <f ca="true">+IF(OFFSET('Water Data'!$D$28,0,10*ROW('Water Data'!D143))="","",OFFSET('Water Data'!$D$28,0,10*ROW('Water Data'!D143)))</f>
        <v/>
      </c>
      <c r="BW149" s="33" t="str">
        <f ca="true">+IF(OFFSET('Water Data'!$D$29,0,10*ROW('Water Data'!D143))="","",OFFSET('Water Data'!$D$29,0,10*ROW('Water Data'!D143)))</f>
        <v/>
      </c>
      <c r="BX149" s="33" t="str">
        <f ca="true">+IF(OFFSET('Water Data'!$D$30,0,10*ROW('Water Data'!D143))="","",OFFSET('Water Data'!$D$30,0,10*ROW('Water Data'!D143)))</f>
        <v/>
      </c>
      <c r="BY149" s="33" t="str">
        <f ca="true">+IF(OFFSET('Water Data'!$E$28,0,10*ROW('Water Data'!E143))="","",OFFSET('Water Data'!$E$28,0,10*ROW('Water Data'!E143)))</f>
        <v/>
      </c>
      <c r="BZ149" s="33" t="str">
        <f ca="true">+IF(OFFSET('Water Data'!$E$29,0,10*ROW('Water Data'!E143))="","",OFFSET('Water Data'!$E$29,0,10*ROW('Water Data'!E143)))</f>
        <v/>
      </c>
      <c r="CA149" s="33" t="str">
        <f ca="true">+IF(OFFSET('Water Data'!$E$30,0,10*ROW('Water Data'!E143))="","",OFFSET('Water Data'!$E$30,0,10*ROW('Water Data'!E143)))</f>
        <v/>
      </c>
      <c r="CB149" s="33" t="str">
        <f ca="true">+IF(OFFSET('Water Data'!$F$28,0,10*ROW('Water Data'!F143))="","",OFFSET('Water Data'!$F$28,0,10*ROW('Water Data'!F143)))</f>
        <v/>
      </c>
      <c r="CC149" s="33" t="str">
        <f ca="true">+IF(OFFSET('Water Data'!$F$29,0,10*ROW('Water Data'!F143))="","",OFFSET('Water Data'!$F$29,0,10*ROW('Water Data'!F143)))</f>
        <v/>
      </c>
      <c r="CD149" s="33" t="str">
        <f ca="true">+IF(OFFSET('Water Data'!$F$30,0,10*ROW('Water Data'!F143))="","",OFFSET('Water Data'!$F$30,0,10*ROW('Water Data'!F143)))</f>
        <v/>
      </c>
      <c r="CE149" s="33" t="str">
        <f ca="true">+IF(OFFSET('Water Data'!$G$28,0,10*ROW('Water Data'!G143))="","",OFFSET('Water Data'!$G$28,0,10*ROW('Water Data'!G143)))</f>
        <v/>
      </c>
      <c r="CF149" s="33" t="str">
        <f ca="true">+IF(OFFSET('Water Data'!$G$29,0,10*ROW('Water Data'!G143))="","",OFFSET('Water Data'!$G$29,0,10*ROW('Water Data'!G143)))</f>
        <v/>
      </c>
      <c r="CG149" s="33" t="str">
        <f ca="true">+IF(OFFSET('Water Data'!$G$30,0,10*ROW('Water Data'!G143))="","",OFFSET('Water Data'!$G$30,0,10*ROW('Water Data'!G143)))</f>
        <v/>
      </c>
      <c r="CH149" s="33" t="str">
        <f ca="true">+IF(OFFSET('Water Data'!$H$28,0,10*ROW('Water Data'!H143))="","",OFFSET('Water Data'!$H$28,0,10*ROW('Water Data'!H143)))</f>
        <v/>
      </c>
      <c r="CI149" s="33" t="str">
        <f ca="true">+IF(OFFSET('Water Data'!$H$29,0,10*ROW('Water Data'!H143))="","",OFFSET('Water Data'!$H$29,0,10*ROW('Water Data'!H143)))</f>
        <v/>
      </c>
      <c r="CJ149" s="33" t="str">
        <f ca="true">+IF(OFFSET('Water Data'!$H$30,0,10*ROW('Water Data'!H143))="","",OFFSET('Water Data'!$H$30,0,10*ROW('Water Data'!H143)))</f>
        <v/>
      </c>
      <c r="CK149" s="33" t="str">
        <f ca="true">+IF(OFFSET('Sanitation Data'!$C$29,0,10*ROW('Sanitation Data'!C143))="","",OFFSET('Sanitation Data'!$C$29,0,10*ROW('Sanitation Data'!C143)))</f>
        <v/>
      </c>
      <c r="CL149" s="33" t="str">
        <f ca="true">+IF(OFFSET('Sanitation Data'!$C$30,0,10*ROW('Sanitation Data'!C143))="","",OFFSET('Sanitation Data'!$C$30,0,10*ROW('Sanitation Data'!C143)))</f>
        <v/>
      </c>
      <c r="CM149" s="33" t="str">
        <f ca="true">+IF(OFFSET('Sanitation Data'!$C$31,0,10*ROW('Sanitation Data'!C143))="","",OFFSET('Sanitation Data'!$C$31,0,10*ROW('Sanitation Data'!C143)))</f>
        <v/>
      </c>
      <c r="CN149" s="33" t="str">
        <f ca="true">+IF(OFFSET('Sanitation Data'!$C$32,0,10*ROW('Sanitation Data'!C143))="","",OFFSET('Sanitation Data'!$C$32,0,10*ROW('Sanitation Data'!C143)))</f>
        <v/>
      </c>
      <c r="CO149" s="33" t="str">
        <f ca="true">+IF(OFFSET('Sanitation Data'!$C$33,0,10*ROW('Sanitation Data'!C143))="","",OFFSET('Sanitation Data'!$C$33,0,10*ROW('Sanitation Data'!C143)))</f>
        <v/>
      </c>
      <c r="CP149" s="33" t="str">
        <f ca="true">+IF(OFFSET('Sanitation Data'!$D$29,0,10*ROW('Sanitation Data'!D143))="","",OFFSET('Sanitation Data'!$D$29,0,10*ROW('Sanitation Data'!D143)))</f>
        <v/>
      </c>
      <c r="CQ149" s="33" t="str">
        <f ca="true">+IF(OFFSET('Sanitation Data'!$D$30,0,10*ROW('Sanitation Data'!D143))="","",OFFSET('Sanitation Data'!$D$30,0,10*ROW('Sanitation Data'!D143)))</f>
        <v/>
      </c>
      <c r="CR149" s="33" t="str">
        <f ca="true">+IF(OFFSET('Sanitation Data'!$D$31,0,10*ROW('Sanitation Data'!D143))="","",OFFSET('Sanitation Data'!$D$31,0,10*ROW('Sanitation Data'!D143)))</f>
        <v/>
      </c>
      <c r="CS149" s="33" t="str">
        <f ca="true">+IF(OFFSET('Sanitation Data'!$D$32,0,10*ROW('Sanitation Data'!D143))="","",OFFSET('Sanitation Data'!$D$32,0,10*ROW('Sanitation Data'!D143)))</f>
        <v/>
      </c>
      <c r="CT149" s="33" t="str">
        <f ca="true">+IF(OFFSET('Sanitation Data'!$D$33,0,10*ROW('Sanitation Data'!D143))="","",OFFSET('Sanitation Data'!$D$33,0,10*ROW('Sanitation Data'!D143)))</f>
        <v/>
      </c>
      <c r="CU149" s="33" t="str">
        <f ca="true">+IF(OFFSET('Sanitation Data'!$E$29,0,10*ROW('Sanitation Data'!E143))="","",OFFSET('Sanitation Data'!$E$29,0,10*ROW('Sanitation Data'!E143)))</f>
        <v/>
      </c>
      <c r="CV149" s="33" t="str">
        <f ca="true">+IF(OFFSET('Sanitation Data'!$E$30,0,10*ROW('Sanitation Data'!E143))="","",OFFSET('Sanitation Data'!$E$30,0,10*ROW('Sanitation Data'!E143)))</f>
        <v/>
      </c>
      <c r="CW149" s="33" t="str">
        <f ca="true">+IF(OFFSET('Sanitation Data'!$E$31,0,10*ROW('Sanitation Data'!E143))="","",OFFSET('Sanitation Data'!$E$31,0,10*ROW('Sanitation Data'!E143)))</f>
        <v/>
      </c>
      <c r="CX149" s="33" t="str">
        <f ca="true">+IF(OFFSET('Sanitation Data'!$E$32,0,10*ROW('Sanitation Data'!E143))="","",OFFSET('Sanitation Data'!$E$32,0,10*ROW('Sanitation Data'!E143)))</f>
        <v/>
      </c>
      <c r="CY149" s="33" t="str">
        <f ca="true">+IF(OFFSET('Sanitation Data'!$E$33,0,10*ROW('Sanitation Data'!E143))="","",OFFSET('Sanitation Data'!$E$33,0,10*ROW('Sanitation Data'!E143)))</f>
        <v/>
      </c>
      <c r="CZ149" s="33" t="str">
        <f ca="true">+IF(OFFSET('Sanitation Data'!$F$29,0,10*ROW('Sanitation Data'!F143))="","",OFFSET('Sanitation Data'!$F$29,0,10*ROW('Sanitation Data'!F143)))</f>
        <v/>
      </c>
      <c r="DA149" s="33" t="str">
        <f ca="true">+IF(OFFSET('Sanitation Data'!$F$30,0,10*ROW('Sanitation Data'!F143))="","",OFFSET('Sanitation Data'!$F$30,0,10*ROW('Sanitation Data'!F143)))</f>
        <v/>
      </c>
      <c r="DB149" s="33" t="str">
        <f ca="true">+IF(OFFSET('Sanitation Data'!$F$31,0,10*ROW('Sanitation Data'!F143))="","",OFFSET('Sanitation Data'!$F$31,0,10*ROW('Sanitation Data'!F143)))</f>
        <v/>
      </c>
      <c r="DC149" s="33" t="str">
        <f ca="true">+IF(OFFSET('Sanitation Data'!$F$32,0,10*ROW('Sanitation Data'!F143))="","",OFFSET('Sanitation Data'!$F$32,0,10*ROW('Sanitation Data'!F143)))</f>
        <v/>
      </c>
      <c r="DD149" s="33" t="str">
        <f ca="true">+IF(OFFSET('Sanitation Data'!$F$33,0,10*ROW('Sanitation Data'!F143))="","",OFFSET('Sanitation Data'!$F$33,0,10*ROW('Sanitation Data'!F143)))</f>
        <v/>
      </c>
      <c r="DE149" s="33" t="str">
        <f ca="true">+IF(OFFSET('Sanitation Data'!$G$29,0,10*ROW('Sanitation Data'!G143))="","",OFFSET('Sanitation Data'!$G$29,0,10*ROW('Sanitation Data'!G143)))</f>
        <v/>
      </c>
      <c r="DF149" s="33" t="str">
        <f ca="true">+IF(OFFSET('Sanitation Data'!$G$30,0,10*ROW('Sanitation Data'!G143))="","",OFFSET('Sanitation Data'!$G$30,0,10*ROW('Sanitation Data'!G143)))</f>
        <v/>
      </c>
      <c r="DG149" s="33" t="str">
        <f ca="true">+IF(OFFSET('Sanitation Data'!$G$31,0,10*ROW('Sanitation Data'!G143))="","",OFFSET('Sanitation Data'!$G$31,0,10*ROW('Sanitation Data'!G143)))</f>
        <v/>
      </c>
      <c r="DH149" s="33" t="str">
        <f ca="true">+IF(OFFSET('Sanitation Data'!$G$32,0,10*ROW('Sanitation Data'!G143))="","",OFFSET('Sanitation Data'!$G$32,0,10*ROW('Sanitation Data'!G143)))</f>
        <v/>
      </c>
      <c r="DI149" s="33" t="str">
        <f ca="true">+IF(OFFSET('Sanitation Data'!$G$33,0,10*ROW('Sanitation Data'!G143))="","",OFFSET('Sanitation Data'!$G$33,0,10*ROW('Sanitation Data'!G143)))</f>
        <v/>
      </c>
      <c r="DJ149" s="33" t="str">
        <f ca="true">+IF(OFFSET('Sanitation Data'!$H$29,0,10*ROW('Sanitation Data'!H143))="","",OFFSET('Sanitation Data'!$H$29,0,10*ROW('Sanitation Data'!H143)))</f>
        <v/>
      </c>
      <c r="DK149" s="33" t="str">
        <f ca="true">+IF(OFFSET('Sanitation Data'!$H$30,0,10*ROW('Sanitation Data'!H143))="","",OFFSET('Sanitation Data'!$H$30,0,10*ROW('Sanitation Data'!H143)))</f>
        <v/>
      </c>
      <c r="DL149" s="33" t="str">
        <f ca="true">+IF(OFFSET('Sanitation Data'!$H$31,0,10*ROW('Sanitation Data'!H143))="","",OFFSET('Sanitation Data'!$H$31,0,10*ROW('Sanitation Data'!H143)))</f>
        <v/>
      </c>
      <c r="DM149" s="33" t="str">
        <f ca="true">+IF(OFFSET('Sanitation Data'!$H$32,0,10*ROW('Sanitation Data'!H143))="","",OFFSET('Sanitation Data'!$H$32,0,10*ROW('Sanitation Data'!H143)))</f>
        <v/>
      </c>
      <c r="DN149" s="33" t="str">
        <f ca="true">+IF(OFFSET('Sanitation Data'!$H$33,0,10*ROW('Sanitation Data'!H143))="","",OFFSET('Sanitation Data'!$H$33,0,10*ROW('Sanitation Data'!H143)))</f>
        <v/>
      </c>
      <c r="DO149" s="33" t="str">
        <f ca="true">+IF(OFFSET('Hygiene Data'!$C$12,0,10*ROW('Hygiene Data'!C143))="","",OFFSET('Hygiene Data'!$C$12,0,10*ROW('Hygiene Data'!C143)))</f>
        <v/>
      </c>
      <c r="DP149" s="33" t="str">
        <f ca="true">+IF(OFFSET('Hygiene Data'!$C$13,0,10*ROW('Hygiene Data'!C143))="","",OFFSET('Hygiene Data'!$C$13,0,10*ROW('Hygiene Data'!C143)))</f>
        <v/>
      </c>
      <c r="DQ149" s="33" t="str">
        <f ca="true">+IF(OFFSET('Hygiene Data'!$C$14,0,10*ROW('Hygiene Data'!C143))="","",OFFSET('Hygiene Data'!$C$14,0,10*ROW('Hygiene Data'!C143)))</f>
        <v/>
      </c>
      <c r="DR149" s="33" t="str">
        <f ca="true">+IF(OFFSET('Hygiene Data'!$D$12,0,10*ROW('Hygiene Data'!D143))="","",OFFSET('Hygiene Data'!$D$12,0,10*ROW('Hygiene Data'!D143)))</f>
        <v/>
      </c>
      <c r="DS149" s="33" t="str">
        <f ca="true">+IF(OFFSET('Hygiene Data'!$D$13,0,10*ROW('Hygiene Data'!D143))="","",OFFSET('Hygiene Data'!$D$13,0,10*ROW('Hygiene Data'!D143)))</f>
        <v/>
      </c>
      <c r="DT149" s="33" t="str">
        <f ca="true">+IF(OFFSET('Hygiene Data'!$D$14,0,10*ROW('Hygiene Data'!D143))="","",OFFSET('Hygiene Data'!$D$14,0,10*ROW('Hygiene Data'!D143)))</f>
        <v/>
      </c>
      <c r="DU149" s="33" t="str">
        <f ca="true">+IF(OFFSET('Hygiene Data'!$E$12,0,10*ROW('Hygiene Data'!E143))="","",OFFSET('Hygiene Data'!$E$12,0,10*ROW('Hygiene Data'!E143)))</f>
        <v/>
      </c>
      <c r="DV149" s="33" t="str">
        <f ca="true">+IF(OFFSET('Hygiene Data'!$E$13,0,10*ROW('Hygiene Data'!E143))="","",OFFSET('Hygiene Data'!$E$13,0,10*ROW('Hygiene Data'!E143)))</f>
        <v/>
      </c>
      <c r="DW149" s="33" t="str">
        <f ca="true">+IF(OFFSET('Hygiene Data'!$E$14,0,10*ROW('Hygiene Data'!E143))="","",OFFSET('Hygiene Data'!$E$14,0,10*ROW('Hygiene Data'!E143)))</f>
        <v/>
      </c>
      <c r="DX149" s="33" t="str">
        <f ca="true">+IF(OFFSET('Hygiene Data'!$F$12,0,10*ROW('Hygiene Data'!F143))="","",OFFSET('Hygiene Data'!$F$12,0,10*ROW('Hygiene Data'!F143)))</f>
        <v/>
      </c>
      <c r="DY149" s="33" t="str">
        <f ca="true">+IF(OFFSET('Hygiene Data'!$F$13,0,10*ROW('Hygiene Data'!F143))="","",OFFSET('Hygiene Data'!$F$13,0,10*ROW('Hygiene Data'!F143)))</f>
        <v/>
      </c>
      <c r="DZ149" s="33" t="str">
        <f ca="true">+IF(OFFSET('Hygiene Data'!$F$14,0,10*ROW('Hygiene Data'!F143))="","",OFFSET('Hygiene Data'!$F$14,0,10*ROW('Hygiene Data'!F143)))</f>
        <v/>
      </c>
      <c r="EA149" s="33" t="str">
        <f ca="true">+IF(OFFSET('Hygiene Data'!$G$12,0,10*ROW('Hygiene Data'!G143))="","",OFFSET('Hygiene Data'!$G$12,0,10*ROW('Hygiene Data'!G143)))</f>
        <v/>
      </c>
      <c r="EB149" s="33" t="str">
        <f ca="true">+IF(OFFSET('Hygiene Data'!$G$13,0,10*ROW('Hygiene Data'!G143))="","",OFFSET('Hygiene Data'!$G$13,0,10*ROW('Hygiene Data'!G143)))</f>
        <v/>
      </c>
      <c r="EC149" s="33" t="str">
        <f ca="true">+IF(OFFSET('Hygiene Data'!$G$14,0,10*ROW('Hygiene Data'!G143))="","",OFFSET('Hygiene Data'!$G$14,0,10*ROW('Hygiene Data'!G143)))</f>
        <v/>
      </c>
      <c r="ED149" s="33" t="str">
        <f ca="true">+IF(OFFSET('Hygiene Data'!$H$12,0,10*ROW('Hygiene Data'!H143))="","",OFFSET('Hygiene Data'!$H$12,0,10*ROW('Hygiene Data'!H143)))</f>
        <v/>
      </c>
      <c r="EE149" s="33" t="str">
        <f ca="true">+IF(OFFSET('Hygiene Data'!$H$13,0,10*ROW('Hygiene Data'!H143))="","",OFFSET('Hygiene Data'!$H$13,0,10*ROW('Hygiene Data'!H143)))</f>
        <v/>
      </c>
      <c r="EF149" s="33" t="str">
        <f ca="true">+IF(OFFSET('Hygiene Data'!$H$14,0,10*ROW('Hygiene Data'!H143))="","",OFFSET('Hygiene Data'!$H$14,0,10*ROW('Hygiene Data'!H143)))</f>
        <v/>
      </c>
    </row>
    <row r="150" x14ac:dyDescent="0.2">
      <c r="A150" s="56" t="str">
        <f ca="true">+IF(OFFSET('Water Data'!$B$1,0,10*ROW('Water Data'!B147))="","",OFFSET('Water Data'!$B$1,0,10*ROW('Water Data'!B147)))</f>
        <v/>
      </c>
      <c r="B150" s="56" t="str">
        <f ca="true">+IF(OFFSET('Water Data'!$A$3,0,10*ROW('Water Data'!A147))="","",OFFSET('Water Data'!$A$3,0,10*ROW('Water Data'!A147)))</f>
        <v/>
      </c>
      <c r="C150" s="56" t="str">
        <f ca="true">+IF(OFFSET('Water Data'!$C$3,0,10*ROW('Water Data'!C147))="","",OFFSET('Water Data'!$C$3,0,10*ROW('Water Data'!C147)))</f>
        <v/>
      </c>
      <c r="D150" s="244"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4"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4"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4"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4"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4"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4"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4"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4"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4"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4"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4"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4"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4"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4"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4"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4"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4"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5"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5"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5"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5"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5"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5"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5"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5"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5"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5"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5"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5"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5"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5"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5"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5"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5"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5"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5"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5"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5"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5"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5"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5"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5"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5"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5"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5"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5"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5"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6"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6"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6"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6"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6"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6"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6"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6"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6"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6"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6"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6"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6"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6"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6"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6"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6"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6"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3" t="str">
        <f ca="true">+IF(OFFSET('Water Data'!$C$28,0,10*ROW('Water Data'!C144))="","",OFFSET('Water Data'!$C$28,0,10*ROW('Water Data'!C144)))</f>
        <v/>
      </c>
      <c r="BT150" s="33" t="str">
        <f ca="true">+IF(OFFSET('Water Data'!$C$29,0,10*ROW('Water Data'!C144))="","",OFFSET('Water Data'!$C$29,0,10*ROW('Water Data'!C144)))</f>
        <v/>
      </c>
      <c r="BU150" s="33" t="str">
        <f ca="true">+IF(OFFSET('Water Data'!$C$30,0,10*ROW('Water Data'!C144))="","",OFFSET('Water Data'!$C$30,0,10*ROW('Water Data'!C144)))</f>
        <v/>
      </c>
      <c r="BV150" s="33" t="str">
        <f ca="true">+IF(OFFSET('Water Data'!$D$28,0,10*ROW('Water Data'!D144))="","",OFFSET('Water Data'!$D$28,0,10*ROW('Water Data'!D144)))</f>
        <v/>
      </c>
      <c r="BW150" s="33" t="str">
        <f ca="true">+IF(OFFSET('Water Data'!$D$29,0,10*ROW('Water Data'!D144))="","",OFFSET('Water Data'!$D$29,0,10*ROW('Water Data'!D144)))</f>
        <v/>
      </c>
      <c r="BX150" s="33" t="str">
        <f ca="true">+IF(OFFSET('Water Data'!$D$30,0,10*ROW('Water Data'!D144))="","",OFFSET('Water Data'!$D$30,0,10*ROW('Water Data'!D144)))</f>
        <v/>
      </c>
      <c r="BY150" s="33" t="str">
        <f ca="true">+IF(OFFSET('Water Data'!$E$28,0,10*ROW('Water Data'!E144))="","",OFFSET('Water Data'!$E$28,0,10*ROW('Water Data'!E144)))</f>
        <v/>
      </c>
      <c r="BZ150" s="33" t="str">
        <f ca="true">+IF(OFFSET('Water Data'!$E$29,0,10*ROW('Water Data'!E144))="","",OFFSET('Water Data'!$E$29,0,10*ROW('Water Data'!E144)))</f>
        <v/>
      </c>
      <c r="CA150" s="33" t="str">
        <f ca="true">+IF(OFFSET('Water Data'!$E$30,0,10*ROW('Water Data'!E144))="","",OFFSET('Water Data'!$E$30,0,10*ROW('Water Data'!E144)))</f>
        <v/>
      </c>
      <c r="CB150" s="33" t="str">
        <f ca="true">+IF(OFFSET('Water Data'!$F$28,0,10*ROW('Water Data'!F144))="","",OFFSET('Water Data'!$F$28,0,10*ROW('Water Data'!F144)))</f>
        <v/>
      </c>
      <c r="CC150" s="33" t="str">
        <f ca="true">+IF(OFFSET('Water Data'!$F$29,0,10*ROW('Water Data'!F144))="","",OFFSET('Water Data'!$F$29,0,10*ROW('Water Data'!F144)))</f>
        <v/>
      </c>
      <c r="CD150" s="33" t="str">
        <f ca="true">+IF(OFFSET('Water Data'!$F$30,0,10*ROW('Water Data'!F144))="","",OFFSET('Water Data'!$F$30,0,10*ROW('Water Data'!F144)))</f>
        <v/>
      </c>
      <c r="CE150" s="33" t="str">
        <f ca="true">+IF(OFFSET('Water Data'!$G$28,0,10*ROW('Water Data'!G144))="","",OFFSET('Water Data'!$G$28,0,10*ROW('Water Data'!G144)))</f>
        <v/>
      </c>
      <c r="CF150" s="33" t="str">
        <f ca="true">+IF(OFFSET('Water Data'!$G$29,0,10*ROW('Water Data'!G144))="","",OFFSET('Water Data'!$G$29,0,10*ROW('Water Data'!G144)))</f>
        <v/>
      </c>
      <c r="CG150" s="33" t="str">
        <f ca="true">+IF(OFFSET('Water Data'!$G$30,0,10*ROW('Water Data'!G144))="","",OFFSET('Water Data'!$G$30,0,10*ROW('Water Data'!G144)))</f>
        <v/>
      </c>
      <c r="CH150" s="33" t="str">
        <f ca="true">+IF(OFFSET('Water Data'!$H$28,0,10*ROW('Water Data'!H144))="","",OFFSET('Water Data'!$H$28,0,10*ROW('Water Data'!H144)))</f>
        <v/>
      </c>
      <c r="CI150" s="33" t="str">
        <f ca="true">+IF(OFFSET('Water Data'!$H$29,0,10*ROW('Water Data'!H144))="","",OFFSET('Water Data'!$H$29,0,10*ROW('Water Data'!H144)))</f>
        <v/>
      </c>
      <c r="CJ150" s="33" t="str">
        <f ca="true">+IF(OFFSET('Water Data'!$H$30,0,10*ROW('Water Data'!H144))="","",OFFSET('Water Data'!$H$30,0,10*ROW('Water Data'!H144)))</f>
        <v/>
      </c>
      <c r="CK150" s="33" t="str">
        <f ca="true">+IF(OFFSET('Sanitation Data'!$C$29,0,10*ROW('Sanitation Data'!C144))="","",OFFSET('Sanitation Data'!$C$29,0,10*ROW('Sanitation Data'!C144)))</f>
        <v/>
      </c>
      <c r="CL150" s="33" t="str">
        <f ca="true">+IF(OFFSET('Sanitation Data'!$C$30,0,10*ROW('Sanitation Data'!C144))="","",OFFSET('Sanitation Data'!$C$30,0,10*ROW('Sanitation Data'!C144)))</f>
        <v/>
      </c>
      <c r="CM150" s="33" t="str">
        <f ca="true">+IF(OFFSET('Sanitation Data'!$C$31,0,10*ROW('Sanitation Data'!C144))="","",OFFSET('Sanitation Data'!$C$31,0,10*ROW('Sanitation Data'!C144)))</f>
        <v/>
      </c>
      <c r="CN150" s="33" t="str">
        <f ca="true">+IF(OFFSET('Sanitation Data'!$C$32,0,10*ROW('Sanitation Data'!C144))="","",OFFSET('Sanitation Data'!$C$32,0,10*ROW('Sanitation Data'!C144)))</f>
        <v/>
      </c>
      <c r="CO150" s="33" t="str">
        <f ca="true">+IF(OFFSET('Sanitation Data'!$C$33,0,10*ROW('Sanitation Data'!C144))="","",OFFSET('Sanitation Data'!$C$33,0,10*ROW('Sanitation Data'!C144)))</f>
        <v/>
      </c>
      <c r="CP150" s="33" t="str">
        <f ca="true">+IF(OFFSET('Sanitation Data'!$D$29,0,10*ROW('Sanitation Data'!D144))="","",OFFSET('Sanitation Data'!$D$29,0,10*ROW('Sanitation Data'!D144)))</f>
        <v/>
      </c>
      <c r="CQ150" s="33" t="str">
        <f ca="true">+IF(OFFSET('Sanitation Data'!$D$30,0,10*ROW('Sanitation Data'!D144))="","",OFFSET('Sanitation Data'!$D$30,0,10*ROW('Sanitation Data'!D144)))</f>
        <v/>
      </c>
      <c r="CR150" s="33" t="str">
        <f ca="true">+IF(OFFSET('Sanitation Data'!$D$31,0,10*ROW('Sanitation Data'!D144))="","",OFFSET('Sanitation Data'!$D$31,0,10*ROW('Sanitation Data'!D144)))</f>
        <v/>
      </c>
      <c r="CS150" s="33" t="str">
        <f ca="true">+IF(OFFSET('Sanitation Data'!$D$32,0,10*ROW('Sanitation Data'!D144))="","",OFFSET('Sanitation Data'!$D$32,0,10*ROW('Sanitation Data'!D144)))</f>
        <v/>
      </c>
      <c r="CT150" s="33" t="str">
        <f ca="true">+IF(OFFSET('Sanitation Data'!$D$33,0,10*ROW('Sanitation Data'!D144))="","",OFFSET('Sanitation Data'!$D$33,0,10*ROW('Sanitation Data'!D144)))</f>
        <v/>
      </c>
      <c r="CU150" s="33" t="str">
        <f ca="true">+IF(OFFSET('Sanitation Data'!$E$29,0,10*ROW('Sanitation Data'!E144))="","",OFFSET('Sanitation Data'!$E$29,0,10*ROW('Sanitation Data'!E144)))</f>
        <v/>
      </c>
      <c r="CV150" s="33" t="str">
        <f ca="true">+IF(OFFSET('Sanitation Data'!$E$30,0,10*ROW('Sanitation Data'!E144))="","",OFFSET('Sanitation Data'!$E$30,0,10*ROW('Sanitation Data'!E144)))</f>
        <v/>
      </c>
      <c r="CW150" s="33" t="str">
        <f ca="true">+IF(OFFSET('Sanitation Data'!$E$31,0,10*ROW('Sanitation Data'!E144))="","",OFFSET('Sanitation Data'!$E$31,0,10*ROW('Sanitation Data'!E144)))</f>
        <v/>
      </c>
      <c r="CX150" s="33" t="str">
        <f ca="true">+IF(OFFSET('Sanitation Data'!$E$32,0,10*ROW('Sanitation Data'!E144))="","",OFFSET('Sanitation Data'!$E$32,0,10*ROW('Sanitation Data'!E144)))</f>
        <v/>
      </c>
      <c r="CY150" s="33" t="str">
        <f ca="true">+IF(OFFSET('Sanitation Data'!$E$33,0,10*ROW('Sanitation Data'!E144))="","",OFFSET('Sanitation Data'!$E$33,0,10*ROW('Sanitation Data'!E144)))</f>
        <v/>
      </c>
      <c r="CZ150" s="33" t="str">
        <f ca="true">+IF(OFFSET('Sanitation Data'!$F$29,0,10*ROW('Sanitation Data'!F144))="","",OFFSET('Sanitation Data'!$F$29,0,10*ROW('Sanitation Data'!F144)))</f>
        <v/>
      </c>
      <c r="DA150" s="33" t="str">
        <f ca="true">+IF(OFFSET('Sanitation Data'!$F$30,0,10*ROW('Sanitation Data'!F144))="","",OFFSET('Sanitation Data'!$F$30,0,10*ROW('Sanitation Data'!F144)))</f>
        <v/>
      </c>
      <c r="DB150" s="33" t="str">
        <f ca="true">+IF(OFFSET('Sanitation Data'!$F$31,0,10*ROW('Sanitation Data'!F144))="","",OFFSET('Sanitation Data'!$F$31,0,10*ROW('Sanitation Data'!F144)))</f>
        <v/>
      </c>
      <c r="DC150" s="33" t="str">
        <f ca="true">+IF(OFFSET('Sanitation Data'!$F$32,0,10*ROW('Sanitation Data'!F144))="","",OFFSET('Sanitation Data'!$F$32,0,10*ROW('Sanitation Data'!F144)))</f>
        <v/>
      </c>
      <c r="DD150" s="33" t="str">
        <f ca="true">+IF(OFFSET('Sanitation Data'!$F$33,0,10*ROW('Sanitation Data'!F144))="","",OFFSET('Sanitation Data'!$F$33,0,10*ROW('Sanitation Data'!F144)))</f>
        <v/>
      </c>
      <c r="DE150" s="33" t="str">
        <f ca="true">+IF(OFFSET('Sanitation Data'!$G$29,0,10*ROW('Sanitation Data'!G144))="","",OFFSET('Sanitation Data'!$G$29,0,10*ROW('Sanitation Data'!G144)))</f>
        <v/>
      </c>
      <c r="DF150" s="33" t="str">
        <f ca="true">+IF(OFFSET('Sanitation Data'!$G$30,0,10*ROW('Sanitation Data'!G144))="","",OFFSET('Sanitation Data'!$G$30,0,10*ROW('Sanitation Data'!G144)))</f>
        <v/>
      </c>
      <c r="DG150" s="33" t="str">
        <f ca="true">+IF(OFFSET('Sanitation Data'!$G$31,0,10*ROW('Sanitation Data'!G144))="","",OFFSET('Sanitation Data'!$G$31,0,10*ROW('Sanitation Data'!G144)))</f>
        <v/>
      </c>
      <c r="DH150" s="33" t="str">
        <f ca="true">+IF(OFFSET('Sanitation Data'!$G$32,0,10*ROW('Sanitation Data'!G144))="","",OFFSET('Sanitation Data'!$G$32,0,10*ROW('Sanitation Data'!G144)))</f>
        <v/>
      </c>
      <c r="DI150" s="33" t="str">
        <f ca="true">+IF(OFFSET('Sanitation Data'!$G$33,0,10*ROW('Sanitation Data'!G144))="","",OFFSET('Sanitation Data'!$G$33,0,10*ROW('Sanitation Data'!G144)))</f>
        <v/>
      </c>
      <c r="DJ150" s="33" t="str">
        <f ca="true">+IF(OFFSET('Sanitation Data'!$H$29,0,10*ROW('Sanitation Data'!H144))="","",OFFSET('Sanitation Data'!$H$29,0,10*ROW('Sanitation Data'!H144)))</f>
        <v/>
      </c>
      <c r="DK150" s="33" t="str">
        <f ca="true">+IF(OFFSET('Sanitation Data'!$H$30,0,10*ROW('Sanitation Data'!H144))="","",OFFSET('Sanitation Data'!$H$30,0,10*ROW('Sanitation Data'!H144)))</f>
        <v/>
      </c>
      <c r="DL150" s="33" t="str">
        <f ca="true">+IF(OFFSET('Sanitation Data'!$H$31,0,10*ROW('Sanitation Data'!H144))="","",OFFSET('Sanitation Data'!$H$31,0,10*ROW('Sanitation Data'!H144)))</f>
        <v/>
      </c>
      <c r="DM150" s="33" t="str">
        <f ca="true">+IF(OFFSET('Sanitation Data'!$H$32,0,10*ROW('Sanitation Data'!H144))="","",OFFSET('Sanitation Data'!$H$32,0,10*ROW('Sanitation Data'!H144)))</f>
        <v/>
      </c>
      <c r="DN150" s="33" t="str">
        <f ca="true">+IF(OFFSET('Sanitation Data'!$H$33,0,10*ROW('Sanitation Data'!H144))="","",OFFSET('Sanitation Data'!$H$33,0,10*ROW('Sanitation Data'!H144)))</f>
        <v/>
      </c>
      <c r="DO150" s="33" t="str">
        <f ca="true">+IF(OFFSET('Hygiene Data'!$C$12,0,10*ROW('Hygiene Data'!C144))="","",OFFSET('Hygiene Data'!$C$12,0,10*ROW('Hygiene Data'!C144)))</f>
        <v/>
      </c>
      <c r="DP150" s="33" t="str">
        <f ca="true">+IF(OFFSET('Hygiene Data'!$C$13,0,10*ROW('Hygiene Data'!C144))="","",OFFSET('Hygiene Data'!$C$13,0,10*ROW('Hygiene Data'!C144)))</f>
        <v/>
      </c>
      <c r="DQ150" s="33" t="str">
        <f ca="true">+IF(OFFSET('Hygiene Data'!$C$14,0,10*ROW('Hygiene Data'!C144))="","",OFFSET('Hygiene Data'!$C$14,0,10*ROW('Hygiene Data'!C144)))</f>
        <v/>
      </c>
      <c r="DR150" s="33" t="str">
        <f ca="true">+IF(OFFSET('Hygiene Data'!$D$12,0,10*ROW('Hygiene Data'!D144))="","",OFFSET('Hygiene Data'!$D$12,0,10*ROW('Hygiene Data'!D144)))</f>
        <v/>
      </c>
      <c r="DS150" s="33" t="str">
        <f ca="true">+IF(OFFSET('Hygiene Data'!$D$13,0,10*ROW('Hygiene Data'!D144))="","",OFFSET('Hygiene Data'!$D$13,0,10*ROW('Hygiene Data'!D144)))</f>
        <v/>
      </c>
      <c r="DT150" s="33" t="str">
        <f ca="true">+IF(OFFSET('Hygiene Data'!$D$14,0,10*ROW('Hygiene Data'!D144))="","",OFFSET('Hygiene Data'!$D$14,0,10*ROW('Hygiene Data'!D144)))</f>
        <v/>
      </c>
      <c r="DU150" s="33" t="str">
        <f ca="true">+IF(OFFSET('Hygiene Data'!$E$12,0,10*ROW('Hygiene Data'!E144))="","",OFFSET('Hygiene Data'!$E$12,0,10*ROW('Hygiene Data'!E144)))</f>
        <v/>
      </c>
      <c r="DV150" s="33" t="str">
        <f ca="true">+IF(OFFSET('Hygiene Data'!$E$13,0,10*ROW('Hygiene Data'!E144))="","",OFFSET('Hygiene Data'!$E$13,0,10*ROW('Hygiene Data'!E144)))</f>
        <v/>
      </c>
      <c r="DW150" s="33" t="str">
        <f ca="true">+IF(OFFSET('Hygiene Data'!$E$14,0,10*ROW('Hygiene Data'!E144))="","",OFFSET('Hygiene Data'!$E$14,0,10*ROW('Hygiene Data'!E144)))</f>
        <v/>
      </c>
      <c r="DX150" s="33" t="str">
        <f ca="true">+IF(OFFSET('Hygiene Data'!$F$12,0,10*ROW('Hygiene Data'!F144))="","",OFFSET('Hygiene Data'!$F$12,0,10*ROW('Hygiene Data'!F144)))</f>
        <v/>
      </c>
      <c r="DY150" s="33" t="str">
        <f ca="true">+IF(OFFSET('Hygiene Data'!$F$13,0,10*ROW('Hygiene Data'!F144))="","",OFFSET('Hygiene Data'!$F$13,0,10*ROW('Hygiene Data'!F144)))</f>
        <v/>
      </c>
      <c r="DZ150" s="33" t="str">
        <f ca="true">+IF(OFFSET('Hygiene Data'!$F$14,0,10*ROW('Hygiene Data'!F144))="","",OFFSET('Hygiene Data'!$F$14,0,10*ROW('Hygiene Data'!F144)))</f>
        <v/>
      </c>
      <c r="EA150" s="33" t="str">
        <f ca="true">+IF(OFFSET('Hygiene Data'!$G$12,0,10*ROW('Hygiene Data'!G144))="","",OFFSET('Hygiene Data'!$G$12,0,10*ROW('Hygiene Data'!G144)))</f>
        <v/>
      </c>
      <c r="EB150" s="33" t="str">
        <f ca="true">+IF(OFFSET('Hygiene Data'!$G$13,0,10*ROW('Hygiene Data'!G144))="","",OFFSET('Hygiene Data'!$G$13,0,10*ROW('Hygiene Data'!G144)))</f>
        <v/>
      </c>
      <c r="EC150" s="33" t="str">
        <f ca="true">+IF(OFFSET('Hygiene Data'!$G$14,0,10*ROW('Hygiene Data'!G144))="","",OFFSET('Hygiene Data'!$G$14,0,10*ROW('Hygiene Data'!G144)))</f>
        <v/>
      </c>
      <c r="ED150" s="33" t="str">
        <f ca="true">+IF(OFFSET('Hygiene Data'!$H$12,0,10*ROW('Hygiene Data'!H144))="","",OFFSET('Hygiene Data'!$H$12,0,10*ROW('Hygiene Data'!H144)))</f>
        <v/>
      </c>
      <c r="EE150" s="33" t="str">
        <f ca="true">+IF(OFFSET('Hygiene Data'!$H$13,0,10*ROW('Hygiene Data'!H144))="","",OFFSET('Hygiene Data'!$H$13,0,10*ROW('Hygiene Data'!H144)))</f>
        <v/>
      </c>
      <c r="EF150" s="33" t="str">
        <f ca="true">+IF(OFFSET('Hygiene Data'!$H$14,0,10*ROW('Hygiene Data'!H144))="","",OFFSET('Hygiene Data'!$H$14,0,10*ROW('Hygiene Data'!H144)))</f>
        <v/>
      </c>
    </row>
    <row r="151" x14ac:dyDescent="0.2">
      <c r="A151" s="56" t="str">
        <f ca="true">+IF(OFFSET('Water Data'!$B$1,0,10*ROW('Water Data'!B148))="","",OFFSET('Water Data'!$B$1,0,10*ROW('Water Data'!B148)))</f>
        <v/>
      </c>
      <c r="B151" s="56" t="str">
        <f ca="true">+IF(OFFSET('Water Data'!$A$3,0,10*ROW('Water Data'!A148))="","",OFFSET('Water Data'!$A$3,0,10*ROW('Water Data'!A148)))</f>
        <v/>
      </c>
      <c r="C151" s="56" t="str">
        <f ca="true">+IF(OFFSET('Water Data'!$C$3,0,10*ROW('Water Data'!C148))="","",OFFSET('Water Data'!$C$3,0,10*ROW('Water Data'!C148)))</f>
        <v/>
      </c>
      <c r="D151" s="244"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4"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4"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4"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4"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4"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4"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4"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4"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4"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4"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4"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4"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4"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4"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4"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4"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4"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5"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5"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5"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5"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5"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5"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5"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5"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5"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5"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5"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5"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5"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5"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5"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5"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5"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5"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5"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5"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5"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5"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5"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5"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5"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5"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5"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5"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5"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5"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6"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6"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6"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6"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6"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6"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6"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6"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6"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6"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6"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6"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6"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6"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6"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6"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6"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6"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3" t="str">
        <f ca="true">+IF(OFFSET('Water Data'!$C$28,0,10*ROW('Water Data'!C145))="","",OFFSET('Water Data'!$C$28,0,10*ROW('Water Data'!C145)))</f>
        <v/>
      </c>
      <c r="BT151" s="33" t="str">
        <f ca="true">+IF(OFFSET('Water Data'!$C$29,0,10*ROW('Water Data'!C145))="","",OFFSET('Water Data'!$C$29,0,10*ROW('Water Data'!C145)))</f>
        <v/>
      </c>
      <c r="BU151" s="33" t="str">
        <f ca="true">+IF(OFFSET('Water Data'!$C$30,0,10*ROW('Water Data'!C145))="","",OFFSET('Water Data'!$C$30,0,10*ROW('Water Data'!C145)))</f>
        <v/>
      </c>
      <c r="BV151" s="33" t="str">
        <f ca="true">+IF(OFFSET('Water Data'!$D$28,0,10*ROW('Water Data'!D145))="","",OFFSET('Water Data'!$D$28,0,10*ROW('Water Data'!D145)))</f>
        <v/>
      </c>
      <c r="BW151" s="33" t="str">
        <f ca="true">+IF(OFFSET('Water Data'!$D$29,0,10*ROW('Water Data'!D145))="","",OFFSET('Water Data'!$D$29,0,10*ROW('Water Data'!D145)))</f>
        <v/>
      </c>
      <c r="BX151" s="33" t="str">
        <f ca="true">+IF(OFFSET('Water Data'!$D$30,0,10*ROW('Water Data'!D145))="","",OFFSET('Water Data'!$D$30,0,10*ROW('Water Data'!D145)))</f>
        <v/>
      </c>
      <c r="BY151" s="33" t="str">
        <f ca="true">+IF(OFFSET('Water Data'!$E$28,0,10*ROW('Water Data'!E145))="","",OFFSET('Water Data'!$E$28,0,10*ROW('Water Data'!E145)))</f>
        <v/>
      </c>
      <c r="BZ151" s="33" t="str">
        <f ca="true">+IF(OFFSET('Water Data'!$E$29,0,10*ROW('Water Data'!E145))="","",OFFSET('Water Data'!$E$29,0,10*ROW('Water Data'!E145)))</f>
        <v/>
      </c>
      <c r="CA151" s="33" t="str">
        <f ca="true">+IF(OFFSET('Water Data'!$E$30,0,10*ROW('Water Data'!E145))="","",OFFSET('Water Data'!$E$30,0,10*ROW('Water Data'!E145)))</f>
        <v/>
      </c>
      <c r="CB151" s="33" t="str">
        <f ca="true">+IF(OFFSET('Water Data'!$F$28,0,10*ROW('Water Data'!F145))="","",OFFSET('Water Data'!$F$28,0,10*ROW('Water Data'!F145)))</f>
        <v/>
      </c>
      <c r="CC151" s="33" t="str">
        <f ca="true">+IF(OFFSET('Water Data'!$F$29,0,10*ROW('Water Data'!F145))="","",OFFSET('Water Data'!$F$29,0,10*ROW('Water Data'!F145)))</f>
        <v/>
      </c>
      <c r="CD151" s="33" t="str">
        <f ca="true">+IF(OFFSET('Water Data'!$F$30,0,10*ROW('Water Data'!F145))="","",OFFSET('Water Data'!$F$30,0,10*ROW('Water Data'!F145)))</f>
        <v/>
      </c>
      <c r="CE151" s="33" t="str">
        <f ca="true">+IF(OFFSET('Water Data'!$G$28,0,10*ROW('Water Data'!G145))="","",OFFSET('Water Data'!$G$28,0,10*ROW('Water Data'!G145)))</f>
        <v/>
      </c>
      <c r="CF151" s="33" t="str">
        <f ca="true">+IF(OFFSET('Water Data'!$G$29,0,10*ROW('Water Data'!G145))="","",OFFSET('Water Data'!$G$29,0,10*ROW('Water Data'!G145)))</f>
        <v/>
      </c>
      <c r="CG151" s="33" t="str">
        <f ca="true">+IF(OFFSET('Water Data'!$G$30,0,10*ROW('Water Data'!G145))="","",OFFSET('Water Data'!$G$30,0,10*ROW('Water Data'!G145)))</f>
        <v/>
      </c>
      <c r="CH151" s="33" t="str">
        <f ca="true">+IF(OFFSET('Water Data'!$H$28,0,10*ROW('Water Data'!H145))="","",OFFSET('Water Data'!$H$28,0,10*ROW('Water Data'!H145)))</f>
        <v/>
      </c>
      <c r="CI151" s="33" t="str">
        <f ca="true">+IF(OFFSET('Water Data'!$H$29,0,10*ROW('Water Data'!H145))="","",OFFSET('Water Data'!$H$29,0,10*ROW('Water Data'!H145)))</f>
        <v/>
      </c>
      <c r="CJ151" s="33" t="str">
        <f ca="true">+IF(OFFSET('Water Data'!$H$30,0,10*ROW('Water Data'!H145))="","",OFFSET('Water Data'!$H$30,0,10*ROW('Water Data'!H145)))</f>
        <v/>
      </c>
      <c r="CK151" s="33" t="str">
        <f ca="true">+IF(OFFSET('Sanitation Data'!$C$29,0,10*ROW('Sanitation Data'!C145))="","",OFFSET('Sanitation Data'!$C$29,0,10*ROW('Sanitation Data'!C145)))</f>
        <v/>
      </c>
      <c r="CL151" s="33" t="str">
        <f ca="true">+IF(OFFSET('Sanitation Data'!$C$30,0,10*ROW('Sanitation Data'!C145))="","",OFFSET('Sanitation Data'!$C$30,0,10*ROW('Sanitation Data'!C145)))</f>
        <v/>
      </c>
      <c r="CM151" s="33" t="str">
        <f ca="true">+IF(OFFSET('Sanitation Data'!$C$31,0,10*ROW('Sanitation Data'!C145))="","",OFFSET('Sanitation Data'!$C$31,0,10*ROW('Sanitation Data'!C145)))</f>
        <v/>
      </c>
      <c r="CN151" s="33" t="str">
        <f ca="true">+IF(OFFSET('Sanitation Data'!$C$32,0,10*ROW('Sanitation Data'!C145))="","",OFFSET('Sanitation Data'!$C$32,0,10*ROW('Sanitation Data'!C145)))</f>
        <v/>
      </c>
      <c r="CO151" s="33" t="str">
        <f ca="true">+IF(OFFSET('Sanitation Data'!$C$33,0,10*ROW('Sanitation Data'!C145))="","",OFFSET('Sanitation Data'!$C$33,0,10*ROW('Sanitation Data'!C145)))</f>
        <v/>
      </c>
      <c r="CP151" s="33" t="str">
        <f ca="true">+IF(OFFSET('Sanitation Data'!$D$29,0,10*ROW('Sanitation Data'!D145))="","",OFFSET('Sanitation Data'!$D$29,0,10*ROW('Sanitation Data'!D145)))</f>
        <v/>
      </c>
      <c r="CQ151" s="33" t="str">
        <f ca="true">+IF(OFFSET('Sanitation Data'!$D$30,0,10*ROW('Sanitation Data'!D145))="","",OFFSET('Sanitation Data'!$D$30,0,10*ROW('Sanitation Data'!D145)))</f>
        <v/>
      </c>
      <c r="CR151" s="33" t="str">
        <f ca="true">+IF(OFFSET('Sanitation Data'!$D$31,0,10*ROW('Sanitation Data'!D145))="","",OFFSET('Sanitation Data'!$D$31,0,10*ROW('Sanitation Data'!D145)))</f>
        <v/>
      </c>
      <c r="CS151" s="33" t="str">
        <f ca="true">+IF(OFFSET('Sanitation Data'!$D$32,0,10*ROW('Sanitation Data'!D145))="","",OFFSET('Sanitation Data'!$D$32,0,10*ROW('Sanitation Data'!D145)))</f>
        <v/>
      </c>
      <c r="CT151" s="33" t="str">
        <f ca="true">+IF(OFFSET('Sanitation Data'!$D$33,0,10*ROW('Sanitation Data'!D145))="","",OFFSET('Sanitation Data'!$D$33,0,10*ROW('Sanitation Data'!D145)))</f>
        <v/>
      </c>
      <c r="CU151" s="33" t="str">
        <f ca="true">+IF(OFFSET('Sanitation Data'!$E$29,0,10*ROW('Sanitation Data'!E145))="","",OFFSET('Sanitation Data'!$E$29,0,10*ROW('Sanitation Data'!E145)))</f>
        <v/>
      </c>
      <c r="CV151" s="33" t="str">
        <f ca="true">+IF(OFFSET('Sanitation Data'!$E$30,0,10*ROW('Sanitation Data'!E145))="","",OFFSET('Sanitation Data'!$E$30,0,10*ROW('Sanitation Data'!E145)))</f>
        <v/>
      </c>
      <c r="CW151" s="33" t="str">
        <f ca="true">+IF(OFFSET('Sanitation Data'!$E$31,0,10*ROW('Sanitation Data'!E145))="","",OFFSET('Sanitation Data'!$E$31,0,10*ROW('Sanitation Data'!E145)))</f>
        <v/>
      </c>
      <c r="CX151" s="33" t="str">
        <f ca="true">+IF(OFFSET('Sanitation Data'!$E$32,0,10*ROW('Sanitation Data'!E145))="","",OFFSET('Sanitation Data'!$E$32,0,10*ROW('Sanitation Data'!E145)))</f>
        <v/>
      </c>
      <c r="CY151" s="33" t="str">
        <f ca="true">+IF(OFFSET('Sanitation Data'!$E$33,0,10*ROW('Sanitation Data'!E145))="","",OFFSET('Sanitation Data'!$E$33,0,10*ROW('Sanitation Data'!E145)))</f>
        <v/>
      </c>
      <c r="CZ151" s="33" t="str">
        <f ca="true">+IF(OFFSET('Sanitation Data'!$F$29,0,10*ROW('Sanitation Data'!F145))="","",OFFSET('Sanitation Data'!$F$29,0,10*ROW('Sanitation Data'!F145)))</f>
        <v/>
      </c>
      <c r="DA151" s="33" t="str">
        <f ca="true">+IF(OFFSET('Sanitation Data'!$F$30,0,10*ROW('Sanitation Data'!F145))="","",OFFSET('Sanitation Data'!$F$30,0,10*ROW('Sanitation Data'!F145)))</f>
        <v/>
      </c>
      <c r="DB151" s="33" t="str">
        <f ca="true">+IF(OFFSET('Sanitation Data'!$F$31,0,10*ROW('Sanitation Data'!F145))="","",OFFSET('Sanitation Data'!$F$31,0,10*ROW('Sanitation Data'!F145)))</f>
        <v/>
      </c>
      <c r="DC151" s="33" t="str">
        <f ca="true">+IF(OFFSET('Sanitation Data'!$F$32,0,10*ROW('Sanitation Data'!F145))="","",OFFSET('Sanitation Data'!$F$32,0,10*ROW('Sanitation Data'!F145)))</f>
        <v/>
      </c>
      <c r="DD151" s="33" t="str">
        <f ca="true">+IF(OFFSET('Sanitation Data'!$F$33,0,10*ROW('Sanitation Data'!F145))="","",OFFSET('Sanitation Data'!$F$33,0,10*ROW('Sanitation Data'!F145)))</f>
        <v/>
      </c>
      <c r="DE151" s="33" t="str">
        <f ca="true">+IF(OFFSET('Sanitation Data'!$G$29,0,10*ROW('Sanitation Data'!G145))="","",OFFSET('Sanitation Data'!$G$29,0,10*ROW('Sanitation Data'!G145)))</f>
        <v/>
      </c>
      <c r="DF151" s="33" t="str">
        <f ca="true">+IF(OFFSET('Sanitation Data'!$G$30,0,10*ROW('Sanitation Data'!G145))="","",OFFSET('Sanitation Data'!$G$30,0,10*ROW('Sanitation Data'!G145)))</f>
        <v/>
      </c>
      <c r="DG151" s="33" t="str">
        <f ca="true">+IF(OFFSET('Sanitation Data'!$G$31,0,10*ROW('Sanitation Data'!G145))="","",OFFSET('Sanitation Data'!$G$31,0,10*ROW('Sanitation Data'!G145)))</f>
        <v/>
      </c>
      <c r="DH151" s="33" t="str">
        <f ca="true">+IF(OFFSET('Sanitation Data'!$G$32,0,10*ROW('Sanitation Data'!G145))="","",OFFSET('Sanitation Data'!$G$32,0,10*ROW('Sanitation Data'!G145)))</f>
        <v/>
      </c>
      <c r="DI151" s="33" t="str">
        <f ca="true">+IF(OFFSET('Sanitation Data'!$G$33,0,10*ROW('Sanitation Data'!G145))="","",OFFSET('Sanitation Data'!$G$33,0,10*ROW('Sanitation Data'!G145)))</f>
        <v/>
      </c>
      <c r="DJ151" s="33" t="str">
        <f ca="true">+IF(OFFSET('Sanitation Data'!$H$29,0,10*ROW('Sanitation Data'!H145))="","",OFFSET('Sanitation Data'!$H$29,0,10*ROW('Sanitation Data'!H145)))</f>
        <v/>
      </c>
      <c r="DK151" s="33" t="str">
        <f ca="true">+IF(OFFSET('Sanitation Data'!$H$30,0,10*ROW('Sanitation Data'!H145))="","",OFFSET('Sanitation Data'!$H$30,0,10*ROW('Sanitation Data'!H145)))</f>
        <v/>
      </c>
      <c r="DL151" s="33" t="str">
        <f ca="true">+IF(OFFSET('Sanitation Data'!$H$31,0,10*ROW('Sanitation Data'!H145))="","",OFFSET('Sanitation Data'!$H$31,0,10*ROW('Sanitation Data'!H145)))</f>
        <v/>
      </c>
      <c r="DM151" s="33" t="str">
        <f ca="true">+IF(OFFSET('Sanitation Data'!$H$32,0,10*ROW('Sanitation Data'!H145))="","",OFFSET('Sanitation Data'!$H$32,0,10*ROW('Sanitation Data'!H145)))</f>
        <v/>
      </c>
      <c r="DN151" s="33" t="str">
        <f ca="true">+IF(OFFSET('Sanitation Data'!$H$33,0,10*ROW('Sanitation Data'!H145))="","",OFFSET('Sanitation Data'!$H$33,0,10*ROW('Sanitation Data'!H145)))</f>
        <v/>
      </c>
      <c r="DO151" s="33" t="str">
        <f ca="true">+IF(OFFSET('Hygiene Data'!$C$12,0,10*ROW('Hygiene Data'!C145))="","",OFFSET('Hygiene Data'!$C$12,0,10*ROW('Hygiene Data'!C145)))</f>
        <v/>
      </c>
      <c r="DP151" s="33" t="str">
        <f ca="true">+IF(OFFSET('Hygiene Data'!$C$13,0,10*ROW('Hygiene Data'!C145))="","",OFFSET('Hygiene Data'!$C$13,0,10*ROW('Hygiene Data'!C145)))</f>
        <v/>
      </c>
      <c r="DQ151" s="33" t="str">
        <f ca="true">+IF(OFFSET('Hygiene Data'!$C$14,0,10*ROW('Hygiene Data'!C145))="","",OFFSET('Hygiene Data'!$C$14,0,10*ROW('Hygiene Data'!C145)))</f>
        <v/>
      </c>
      <c r="DR151" s="33" t="str">
        <f ca="true">+IF(OFFSET('Hygiene Data'!$D$12,0,10*ROW('Hygiene Data'!D145))="","",OFFSET('Hygiene Data'!$D$12,0,10*ROW('Hygiene Data'!D145)))</f>
        <v/>
      </c>
      <c r="DS151" s="33" t="str">
        <f ca="true">+IF(OFFSET('Hygiene Data'!$D$13,0,10*ROW('Hygiene Data'!D145))="","",OFFSET('Hygiene Data'!$D$13,0,10*ROW('Hygiene Data'!D145)))</f>
        <v/>
      </c>
      <c r="DT151" s="33" t="str">
        <f ca="true">+IF(OFFSET('Hygiene Data'!$D$14,0,10*ROW('Hygiene Data'!D145))="","",OFFSET('Hygiene Data'!$D$14,0,10*ROW('Hygiene Data'!D145)))</f>
        <v/>
      </c>
      <c r="DU151" s="33" t="str">
        <f ca="true">+IF(OFFSET('Hygiene Data'!$E$12,0,10*ROW('Hygiene Data'!E145))="","",OFFSET('Hygiene Data'!$E$12,0,10*ROW('Hygiene Data'!E145)))</f>
        <v/>
      </c>
      <c r="DV151" s="33" t="str">
        <f ca="true">+IF(OFFSET('Hygiene Data'!$E$13,0,10*ROW('Hygiene Data'!E145))="","",OFFSET('Hygiene Data'!$E$13,0,10*ROW('Hygiene Data'!E145)))</f>
        <v/>
      </c>
      <c r="DW151" s="33" t="str">
        <f ca="true">+IF(OFFSET('Hygiene Data'!$E$14,0,10*ROW('Hygiene Data'!E145))="","",OFFSET('Hygiene Data'!$E$14,0,10*ROW('Hygiene Data'!E145)))</f>
        <v/>
      </c>
      <c r="DX151" s="33" t="str">
        <f ca="true">+IF(OFFSET('Hygiene Data'!$F$12,0,10*ROW('Hygiene Data'!F145))="","",OFFSET('Hygiene Data'!$F$12,0,10*ROW('Hygiene Data'!F145)))</f>
        <v/>
      </c>
      <c r="DY151" s="33" t="str">
        <f ca="true">+IF(OFFSET('Hygiene Data'!$F$13,0,10*ROW('Hygiene Data'!F145))="","",OFFSET('Hygiene Data'!$F$13,0,10*ROW('Hygiene Data'!F145)))</f>
        <v/>
      </c>
      <c r="DZ151" s="33" t="str">
        <f ca="true">+IF(OFFSET('Hygiene Data'!$F$14,0,10*ROW('Hygiene Data'!F145))="","",OFFSET('Hygiene Data'!$F$14,0,10*ROW('Hygiene Data'!F145)))</f>
        <v/>
      </c>
      <c r="EA151" s="33" t="str">
        <f ca="true">+IF(OFFSET('Hygiene Data'!$G$12,0,10*ROW('Hygiene Data'!G145))="","",OFFSET('Hygiene Data'!$G$12,0,10*ROW('Hygiene Data'!G145)))</f>
        <v/>
      </c>
      <c r="EB151" s="33" t="str">
        <f ca="true">+IF(OFFSET('Hygiene Data'!$G$13,0,10*ROW('Hygiene Data'!G145))="","",OFFSET('Hygiene Data'!$G$13,0,10*ROW('Hygiene Data'!G145)))</f>
        <v/>
      </c>
      <c r="EC151" s="33" t="str">
        <f ca="true">+IF(OFFSET('Hygiene Data'!$G$14,0,10*ROW('Hygiene Data'!G145))="","",OFFSET('Hygiene Data'!$G$14,0,10*ROW('Hygiene Data'!G145)))</f>
        <v/>
      </c>
      <c r="ED151" s="33" t="str">
        <f ca="true">+IF(OFFSET('Hygiene Data'!$H$12,0,10*ROW('Hygiene Data'!H145))="","",OFFSET('Hygiene Data'!$H$12,0,10*ROW('Hygiene Data'!H145)))</f>
        <v/>
      </c>
      <c r="EE151" s="33" t="str">
        <f ca="true">+IF(OFFSET('Hygiene Data'!$H$13,0,10*ROW('Hygiene Data'!H145))="","",OFFSET('Hygiene Data'!$H$13,0,10*ROW('Hygiene Data'!H145)))</f>
        <v/>
      </c>
      <c r="EF151" s="33" t="str">
        <f ca="true">+IF(OFFSET('Hygiene Data'!$H$14,0,10*ROW('Hygiene Data'!H145))="","",OFFSET('Hygiene Data'!$H$14,0,10*ROW('Hygiene Data'!H145)))</f>
        <v/>
      </c>
    </row>
    <row r="152" x14ac:dyDescent="0.2">
      <c r="A152" s="56" t="str">
        <f ca="true">+IF(OFFSET('Water Data'!$B$1,0,10*ROW('Water Data'!B149))="","",OFFSET('Water Data'!$B$1,0,10*ROW('Water Data'!B149)))</f>
        <v/>
      </c>
      <c r="B152" s="56" t="str">
        <f ca="true">+IF(OFFSET('Water Data'!$A$3,0,10*ROW('Water Data'!A149))="","",OFFSET('Water Data'!$A$3,0,10*ROW('Water Data'!A149)))</f>
        <v/>
      </c>
      <c r="C152" s="56" t="str">
        <f ca="true">+IF(OFFSET('Water Data'!$C$3,0,10*ROW('Water Data'!C149))="","",OFFSET('Water Data'!$C$3,0,10*ROW('Water Data'!C149)))</f>
        <v/>
      </c>
      <c r="D152" s="244"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4"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4"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4"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4"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4"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4"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4"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4"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4"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4"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4"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4"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4"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4"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4"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4"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4"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5"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5"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5"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5"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5"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5"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5"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5"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5"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5"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5"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5"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5"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5"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5"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5"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5"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5"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5"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5"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5"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5"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5"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5"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5"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5"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5"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5"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5"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5"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6"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6"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6"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6"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6"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6"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6"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6"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6"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6"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6"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6"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6"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6"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6"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6"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6"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6"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3" t="str">
        <f ca="true">+IF(OFFSET('Water Data'!$C$28,0,10*ROW('Water Data'!C146))="","",OFFSET('Water Data'!$C$28,0,10*ROW('Water Data'!C146)))</f>
        <v/>
      </c>
      <c r="BT152" s="33" t="str">
        <f ca="true">+IF(OFFSET('Water Data'!$C$29,0,10*ROW('Water Data'!C146))="","",OFFSET('Water Data'!$C$29,0,10*ROW('Water Data'!C146)))</f>
        <v/>
      </c>
      <c r="BU152" s="33" t="str">
        <f ca="true">+IF(OFFSET('Water Data'!$C$30,0,10*ROW('Water Data'!C146))="","",OFFSET('Water Data'!$C$30,0,10*ROW('Water Data'!C146)))</f>
        <v/>
      </c>
      <c r="BV152" s="33" t="str">
        <f ca="true">+IF(OFFSET('Water Data'!$D$28,0,10*ROW('Water Data'!D146))="","",OFFSET('Water Data'!$D$28,0,10*ROW('Water Data'!D146)))</f>
        <v/>
      </c>
      <c r="BW152" s="33" t="str">
        <f ca="true">+IF(OFFSET('Water Data'!$D$29,0,10*ROW('Water Data'!D146))="","",OFFSET('Water Data'!$D$29,0,10*ROW('Water Data'!D146)))</f>
        <v/>
      </c>
      <c r="BX152" s="33" t="str">
        <f ca="true">+IF(OFFSET('Water Data'!$D$30,0,10*ROW('Water Data'!D146))="","",OFFSET('Water Data'!$D$30,0,10*ROW('Water Data'!D146)))</f>
        <v/>
      </c>
      <c r="BY152" s="33" t="str">
        <f ca="true">+IF(OFFSET('Water Data'!$E$28,0,10*ROW('Water Data'!E146))="","",OFFSET('Water Data'!$E$28,0,10*ROW('Water Data'!E146)))</f>
        <v/>
      </c>
      <c r="BZ152" s="33" t="str">
        <f ca="true">+IF(OFFSET('Water Data'!$E$29,0,10*ROW('Water Data'!E146))="","",OFFSET('Water Data'!$E$29,0,10*ROW('Water Data'!E146)))</f>
        <v/>
      </c>
      <c r="CA152" s="33" t="str">
        <f ca="true">+IF(OFFSET('Water Data'!$E$30,0,10*ROW('Water Data'!E146))="","",OFFSET('Water Data'!$E$30,0,10*ROW('Water Data'!E146)))</f>
        <v/>
      </c>
      <c r="CB152" s="33" t="str">
        <f ca="true">+IF(OFFSET('Water Data'!$F$28,0,10*ROW('Water Data'!F146))="","",OFFSET('Water Data'!$F$28,0,10*ROW('Water Data'!F146)))</f>
        <v/>
      </c>
      <c r="CC152" s="33" t="str">
        <f ca="true">+IF(OFFSET('Water Data'!$F$29,0,10*ROW('Water Data'!F146))="","",OFFSET('Water Data'!$F$29,0,10*ROW('Water Data'!F146)))</f>
        <v/>
      </c>
      <c r="CD152" s="33" t="str">
        <f ca="true">+IF(OFFSET('Water Data'!$F$30,0,10*ROW('Water Data'!F146))="","",OFFSET('Water Data'!$F$30,0,10*ROW('Water Data'!F146)))</f>
        <v/>
      </c>
      <c r="CE152" s="33" t="str">
        <f ca="true">+IF(OFFSET('Water Data'!$G$28,0,10*ROW('Water Data'!G146))="","",OFFSET('Water Data'!$G$28,0,10*ROW('Water Data'!G146)))</f>
        <v/>
      </c>
      <c r="CF152" s="33" t="str">
        <f ca="true">+IF(OFFSET('Water Data'!$G$29,0,10*ROW('Water Data'!G146))="","",OFFSET('Water Data'!$G$29,0,10*ROW('Water Data'!G146)))</f>
        <v/>
      </c>
      <c r="CG152" s="33" t="str">
        <f ca="true">+IF(OFFSET('Water Data'!$G$30,0,10*ROW('Water Data'!G146))="","",OFFSET('Water Data'!$G$30,0,10*ROW('Water Data'!G146)))</f>
        <v/>
      </c>
      <c r="CH152" s="33" t="str">
        <f ca="true">+IF(OFFSET('Water Data'!$H$28,0,10*ROW('Water Data'!H146))="","",OFFSET('Water Data'!$H$28,0,10*ROW('Water Data'!H146)))</f>
        <v/>
      </c>
      <c r="CI152" s="33" t="str">
        <f ca="true">+IF(OFFSET('Water Data'!$H$29,0,10*ROW('Water Data'!H146))="","",OFFSET('Water Data'!$H$29,0,10*ROW('Water Data'!H146)))</f>
        <v/>
      </c>
      <c r="CJ152" s="33" t="str">
        <f ca="true">+IF(OFFSET('Water Data'!$H$30,0,10*ROW('Water Data'!H146))="","",OFFSET('Water Data'!$H$30,0,10*ROW('Water Data'!H146)))</f>
        <v/>
      </c>
      <c r="CK152" s="33" t="str">
        <f ca="true">+IF(OFFSET('Sanitation Data'!$C$29,0,10*ROW('Sanitation Data'!C146))="","",OFFSET('Sanitation Data'!$C$29,0,10*ROW('Sanitation Data'!C146)))</f>
        <v/>
      </c>
      <c r="CL152" s="33" t="str">
        <f ca="true">+IF(OFFSET('Sanitation Data'!$C$30,0,10*ROW('Sanitation Data'!C146))="","",OFFSET('Sanitation Data'!$C$30,0,10*ROW('Sanitation Data'!C146)))</f>
        <v/>
      </c>
      <c r="CM152" s="33" t="str">
        <f ca="true">+IF(OFFSET('Sanitation Data'!$C$31,0,10*ROW('Sanitation Data'!C146))="","",OFFSET('Sanitation Data'!$C$31,0,10*ROW('Sanitation Data'!C146)))</f>
        <v/>
      </c>
      <c r="CN152" s="33" t="str">
        <f ca="true">+IF(OFFSET('Sanitation Data'!$C$32,0,10*ROW('Sanitation Data'!C146))="","",OFFSET('Sanitation Data'!$C$32,0,10*ROW('Sanitation Data'!C146)))</f>
        <v/>
      </c>
      <c r="CO152" s="33" t="str">
        <f ca="true">+IF(OFFSET('Sanitation Data'!$C$33,0,10*ROW('Sanitation Data'!C146))="","",OFFSET('Sanitation Data'!$C$33,0,10*ROW('Sanitation Data'!C146)))</f>
        <v/>
      </c>
      <c r="CP152" s="33" t="str">
        <f ca="true">+IF(OFFSET('Sanitation Data'!$D$29,0,10*ROW('Sanitation Data'!D146))="","",OFFSET('Sanitation Data'!$D$29,0,10*ROW('Sanitation Data'!D146)))</f>
        <v/>
      </c>
      <c r="CQ152" s="33" t="str">
        <f ca="true">+IF(OFFSET('Sanitation Data'!$D$30,0,10*ROW('Sanitation Data'!D146))="","",OFFSET('Sanitation Data'!$D$30,0,10*ROW('Sanitation Data'!D146)))</f>
        <v/>
      </c>
      <c r="CR152" s="33" t="str">
        <f ca="true">+IF(OFFSET('Sanitation Data'!$D$31,0,10*ROW('Sanitation Data'!D146))="","",OFFSET('Sanitation Data'!$D$31,0,10*ROW('Sanitation Data'!D146)))</f>
        <v/>
      </c>
      <c r="CS152" s="33" t="str">
        <f ca="true">+IF(OFFSET('Sanitation Data'!$D$32,0,10*ROW('Sanitation Data'!D146))="","",OFFSET('Sanitation Data'!$D$32,0,10*ROW('Sanitation Data'!D146)))</f>
        <v/>
      </c>
      <c r="CT152" s="33" t="str">
        <f ca="true">+IF(OFFSET('Sanitation Data'!$D$33,0,10*ROW('Sanitation Data'!D146))="","",OFFSET('Sanitation Data'!$D$33,0,10*ROW('Sanitation Data'!D146)))</f>
        <v/>
      </c>
      <c r="CU152" s="33" t="str">
        <f ca="true">+IF(OFFSET('Sanitation Data'!$E$29,0,10*ROW('Sanitation Data'!E146))="","",OFFSET('Sanitation Data'!$E$29,0,10*ROW('Sanitation Data'!E146)))</f>
        <v/>
      </c>
      <c r="CV152" s="33" t="str">
        <f ca="true">+IF(OFFSET('Sanitation Data'!$E$30,0,10*ROW('Sanitation Data'!E146))="","",OFFSET('Sanitation Data'!$E$30,0,10*ROW('Sanitation Data'!E146)))</f>
        <v/>
      </c>
      <c r="CW152" s="33" t="str">
        <f ca="true">+IF(OFFSET('Sanitation Data'!$E$31,0,10*ROW('Sanitation Data'!E146))="","",OFFSET('Sanitation Data'!$E$31,0,10*ROW('Sanitation Data'!E146)))</f>
        <v/>
      </c>
      <c r="CX152" s="33" t="str">
        <f ca="true">+IF(OFFSET('Sanitation Data'!$E$32,0,10*ROW('Sanitation Data'!E146))="","",OFFSET('Sanitation Data'!$E$32,0,10*ROW('Sanitation Data'!E146)))</f>
        <v/>
      </c>
      <c r="CY152" s="33" t="str">
        <f ca="true">+IF(OFFSET('Sanitation Data'!$E$33,0,10*ROW('Sanitation Data'!E146))="","",OFFSET('Sanitation Data'!$E$33,0,10*ROW('Sanitation Data'!E146)))</f>
        <v/>
      </c>
      <c r="CZ152" s="33" t="str">
        <f ca="true">+IF(OFFSET('Sanitation Data'!$F$29,0,10*ROW('Sanitation Data'!F146))="","",OFFSET('Sanitation Data'!$F$29,0,10*ROW('Sanitation Data'!F146)))</f>
        <v/>
      </c>
      <c r="DA152" s="33" t="str">
        <f ca="true">+IF(OFFSET('Sanitation Data'!$F$30,0,10*ROW('Sanitation Data'!F146))="","",OFFSET('Sanitation Data'!$F$30,0,10*ROW('Sanitation Data'!F146)))</f>
        <v/>
      </c>
      <c r="DB152" s="33" t="str">
        <f ca="true">+IF(OFFSET('Sanitation Data'!$F$31,0,10*ROW('Sanitation Data'!F146))="","",OFFSET('Sanitation Data'!$F$31,0,10*ROW('Sanitation Data'!F146)))</f>
        <v/>
      </c>
      <c r="DC152" s="33" t="str">
        <f ca="true">+IF(OFFSET('Sanitation Data'!$F$32,0,10*ROW('Sanitation Data'!F146))="","",OFFSET('Sanitation Data'!$F$32,0,10*ROW('Sanitation Data'!F146)))</f>
        <v/>
      </c>
      <c r="DD152" s="33" t="str">
        <f ca="true">+IF(OFFSET('Sanitation Data'!$F$33,0,10*ROW('Sanitation Data'!F146))="","",OFFSET('Sanitation Data'!$F$33,0,10*ROW('Sanitation Data'!F146)))</f>
        <v/>
      </c>
      <c r="DE152" s="33" t="str">
        <f ca="true">+IF(OFFSET('Sanitation Data'!$G$29,0,10*ROW('Sanitation Data'!G146))="","",OFFSET('Sanitation Data'!$G$29,0,10*ROW('Sanitation Data'!G146)))</f>
        <v/>
      </c>
      <c r="DF152" s="33" t="str">
        <f ca="true">+IF(OFFSET('Sanitation Data'!$G$30,0,10*ROW('Sanitation Data'!G146))="","",OFFSET('Sanitation Data'!$G$30,0,10*ROW('Sanitation Data'!G146)))</f>
        <v/>
      </c>
      <c r="DG152" s="33" t="str">
        <f ca="true">+IF(OFFSET('Sanitation Data'!$G$31,0,10*ROW('Sanitation Data'!G146))="","",OFFSET('Sanitation Data'!$G$31,0,10*ROW('Sanitation Data'!G146)))</f>
        <v/>
      </c>
      <c r="DH152" s="33" t="str">
        <f ca="true">+IF(OFFSET('Sanitation Data'!$G$32,0,10*ROW('Sanitation Data'!G146))="","",OFFSET('Sanitation Data'!$G$32,0,10*ROW('Sanitation Data'!G146)))</f>
        <v/>
      </c>
      <c r="DI152" s="33" t="str">
        <f ca="true">+IF(OFFSET('Sanitation Data'!$G$33,0,10*ROW('Sanitation Data'!G146))="","",OFFSET('Sanitation Data'!$G$33,0,10*ROW('Sanitation Data'!G146)))</f>
        <v/>
      </c>
      <c r="DJ152" s="33" t="str">
        <f ca="true">+IF(OFFSET('Sanitation Data'!$H$29,0,10*ROW('Sanitation Data'!H146))="","",OFFSET('Sanitation Data'!$H$29,0,10*ROW('Sanitation Data'!H146)))</f>
        <v/>
      </c>
      <c r="DK152" s="33" t="str">
        <f ca="true">+IF(OFFSET('Sanitation Data'!$H$30,0,10*ROW('Sanitation Data'!H146))="","",OFFSET('Sanitation Data'!$H$30,0,10*ROW('Sanitation Data'!H146)))</f>
        <v/>
      </c>
      <c r="DL152" s="33" t="str">
        <f ca="true">+IF(OFFSET('Sanitation Data'!$H$31,0,10*ROW('Sanitation Data'!H146))="","",OFFSET('Sanitation Data'!$H$31,0,10*ROW('Sanitation Data'!H146)))</f>
        <v/>
      </c>
      <c r="DM152" s="33" t="str">
        <f ca="true">+IF(OFFSET('Sanitation Data'!$H$32,0,10*ROW('Sanitation Data'!H146))="","",OFFSET('Sanitation Data'!$H$32,0,10*ROW('Sanitation Data'!H146)))</f>
        <v/>
      </c>
      <c r="DN152" s="33" t="str">
        <f ca="true">+IF(OFFSET('Sanitation Data'!$H$33,0,10*ROW('Sanitation Data'!H146))="","",OFFSET('Sanitation Data'!$H$33,0,10*ROW('Sanitation Data'!H146)))</f>
        <v/>
      </c>
      <c r="DO152" s="33" t="str">
        <f ca="true">+IF(OFFSET('Hygiene Data'!$C$12,0,10*ROW('Hygiene Data'!C146))="","",OFFSET('Hygiene Data'!$C$12,0,10*ROW('Hygiene Data'!C146)))</f>
        <v/>
      </c>
      <c r="DP152" s="33" t="str">
        <f ca="true">+IF(OFFSET('Hygiene Data'!$C$13,0,10*ROW('Hygiene Data'!C146))="","",OFFSET('Hygiene Data'!$C$13,0,10*ROW('Hygiene Data'!C146)))</f>
        <v/>
      </c>
      <c r="DQ152" s="33" t="str">
        <f ca="true">+IF(OFFSET('Hygiene Data'!$C$14,0,10*ROW('Hygiene Data'!C146))="","",OFFSET('Hygiene Data'!$C$14,0,10*ROW('Hygiene Data'!C146)))</f>
        <v/>
      </c>
      <c r="DR152" s="33" t="str">
        <f ca="true">+IF(OFFSET('Hygiene Data'!$D$12,0,10*ROW('Hygiene Data'!D146))="","",OFFSET('Hygiene Data'!$D$12,0,10*ROW('Hygiene Data'!D146)))</f>
        <v/>
      </c>
      <c r="DS152" s="33" t="str">
        <f ca="true">+IF(OFFSET('Hygiene Data'!$D$13,0,10*ROW('Hygiene Data'!D146))="","",OFFSET('Hygiene Data'!$D$13,0,10*ROW('Hygiene Data'!D146)))</f>
        <v/>
      </c>
      <c r="DT152" s="33" t="str">
        <f ca="true">+IF(OFFSET('Hygiene Data'!$D$14,0,10*ROW('Hygiene Data'!D146))="","",OFFSET('Hygiene Data'!$D$14,0,10*ROW('Hygiene Data'!D146)))</f>
        <v/>
      </c>
      <c r="DU152" s="33" t="str">
        <f ca="true">+IF(OFFSET('Hygiene Data'!$E$12,0,10*ROW('Hygiene Data'!E146))="","",OFFSET('Hygiene Data'!$E$12,0,10*ROW('Hygiene Data'!E146)))</f>
        <v/>
      </c>
      <c r="DV152" s="33" t="str">
        <f ca="true">+IF(OFFSET('Hygiene Data'!$E$13,0,10*ROW('Hygiene Data'!E146))="","",OFFSET('Hygiene Data'!$E$13,0,10*ROW('Hygiene Data'!E146)))</f>
        <v/>
      </c>
      <c r="DW152" s="33" t="str">
        <f ca="true">+IF(OFFSET('Hygiene Data'!$E$14,0,10*ROW('Hygiene Data'!E146))="","",OFFSET('Hygiene Data'!$E$14,0,10*ROW('Hygiene Data'!E146)))</f>
        <v/>
      </c>
      <c r="DX152" s="33" t="str">
        <f ca="true">+IF(OFFSET('Hygiene Data'!$F$12,0,10*ROW('Hygiene Data'!F146))="","",OFFSET('Hygiene Data'!$F$12,0,10*ROW('Hygiene Data'!F146)))</f>
        <v/>
      </c>
      <c r="DY152" s="33" t="str">
        <f ca="true">+IF(OFFSET('Hygiene Data'!$F$13,0,10*ROW('Hygiene Data'!F146))="","",OFFSET('Hygiene Data'!$F$13,0,10*ROW('Hygiene Data'!F146)))</f>
        <v/>
      </c>
      <c r="DZ152" s="33" t="str">
        <f ca="true">+IF(OFFSET('Hygiene Data'!$F$14,0,10*ROW('Hygiene Data'!F146))="","",OFFSET('Hygiene Data'!$F$14,0,10*ROW('Hygiene Data'!F146)))</f>
        <v/>
      </c>
      <c r="EA152" s="33" t="str">
        <f ca="true">+IF(OFFSET('Hygiene Data'!$G$12,0,10*ROW('Hygiene Data'!G146))="","",OFFSET('Hygiene Data'!$G$12,0,10*ROW('Hygiene Data'!G146)))</f>
        <v/>
      </c>
      <c r="EB152" s="33" t="str">
        <f ca="true">+IF(OFFSET('Hygiene Data'!$G$13,0,10*ROW('Hygiene Data'!G146))="","",OFFSET('Hygiene Data'!$G$13,0,10*ROW('Hygiene Data'!G146)))</f>
        <v/>
      </c>
      <c r="EC152" s="33" t="str">
        <f ca="true">+IF(OFFSET('Hygiene Data'!$G$14,0,10*ROW('Hygiene Data'!G146))="","",OFFSET('Hygiene Data'!$G$14,0,10*ROW('Hygiene Data'!G146)))</f>
        <v/>
      </c>
      <c r="ED152" s="33" t="str">
        <f ca="true">+IF(OFFSET('Hygiene Data'!$H$12,0,10*ROW('Hygiene Data'!H146))="","",OFFSET('Hygiene Data'!$H$12,0,10*ROW('Hygiene Data'!H146)))</f>
        <v/>
      </c>
      <c r="EE152" s="33" t="str">
        <f ca="true">+IF(OFFSET('Hygiene Data'!$H$13,0,10*ROW('Hygiene Data'!H146))="","",OFFSET('Hygiene Data'!$H$13,0,10*ROW('Hygiene Data'!H146)))</f>
        <v/>
      </c>
      <c r="EF152" s="33" t="str">
        <f ca="true">+IF(OFFSET('Hygiene Data'!$H$14,0,10*ROW('Hygiene Data'!H146))="","",OFFSET('Hygiene Data'!$H$14,0,10*ROW('Hygiene Data'!H146)))</f>
        <v/>
      </c>
    </row>
    <row r="153" x14ac:dyDescent="0.2">
      <c r="A153" s="56" t="str">
        <f ca="true">+IF(OFFSET('Water Data'!$B$1,0,10*ROW('Water Data'!B150))="","",OFFSET('Water Data'!$B$1,0,10*ROW('Water Data'!B150)))</f>
        <v/>
      </c>
      <c r="B153" s="56" t="str">
        <f ca="true">+IF(OFFSET('Water Data'!$A$3,0,10*ROW('Water Data'!A150))="","",OFFSET('Water Data'!$A$3,0,10*ROW('Water Data'!A150)))</f>
        <v/>
      </c>
      <c r="C153" s="56" t="str">
        <f ca="true">+IF(OFFSET('Water Data'!$C$3,0,10*ROW('Water Data'!C150))="","",OFFSET('Water Data'!$C$3,0,10*ROW('Water Data'!C150)))</f>
        <v/>
      </c>
      <c r="D153" s="244"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4"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4"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4"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4"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4"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4"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4"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4"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4"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4"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4"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4"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4"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4"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4"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4"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4"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5"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5"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5"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5"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5"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5"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5"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5"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5"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5"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5"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5"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5"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5"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5"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5"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5"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5"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5"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5"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5"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5"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5"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5"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5"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5"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5"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5"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5"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5"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6"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6"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6"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6"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6"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6"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6"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6"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6"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6"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6"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6"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6"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6"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6"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6"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6"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6"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3" t="str">
        <f ca="true">+IF(OFFSET('Water Data'!$C$28,0,10*ROW('Water Data'!C147))="","",OFFSET('Water Data'!$C$28,0,10*ROW('Water Data'!C147)))</f>
        <v/>
      </c>
      <c r="BT153" s="33" t="str">
        <f ca="true">+IF(OFFSET('Water Data'!$C$29,0,10*ROW('Water Data'!C147))="","",OFFSET('Water Data'!$C$29,0,10*ROW('Water Data'!C147)))</f>
        <v/>
      </c>
      <c r="BU153" s="33" t="str">
        <f ca="true">+IF(OFFSET('Water Data'!$C$30,0,10*ROW('Water Data'!C147))="","",OFFSET('Water Data'!$C$30,0,10*ROW('Water Data'!C147)))</f>
        <v/>
      </c>
      <c r="BV153" s="33" t="str">
        <f ca="true">+IF(OFFSET('Water Data'!$D$28,0,10*ROW('Water Data'!D147))="","",OFFSET('Water Data'!$D$28,0,10*ROW('Water Data'!D147)))</f>
        <v/>
      </c>
      <c r="BW153" s="33" t="str">
        <f ca="true">+IF(OFFSET('Water Data'!$D$29,0,10*ROW('Water Data'!D147))="","",OFFSET('Water Data'!$D$29,0,10*ROW('Water Data'!D147)))</f>
        <v/>
      </c>
      <c r="BX153" s="33" t="str">
        <f ca="true">+IF(OFFSET('Water Data'!$D$30,0,10*ROW('Water Data'!D147))="","",OFFSET('Water Data'!$D$30,0,10*ROW('Water Data'!D147)))</f>
        <v/>
      </c>
      <c r="BY153" s="33" t="str">
        <f ca="true">+IF(OFFSET('Water Data'!$E$28,0,10*ROW('Water Data'!E147))="","",OFFSET('Water Data'!$E$28,0,10*ROW('Water Data'!E147)))</f>
        <v/>
      </c>
      <c r="BZ153" s="33" t="str">
        <f ca="true">+IF(OFFSET('Water Data'!$E$29,0,10*ROW('Water Data'!E147))="","",OFFSET('Water Data'!$E$29,0,10*ROW('Water Data'!E147)))</f>
        <v/>
      </c>
      <c r="CA153" s="33" t="str">
        <f ca="true">+IF(OFFSET('Water Data'!$E$30,0,10*ROW('Water Data'!E147))="","",OFFSET('Water Data'!$E$30,0,10*ROW('Water Data'!E147)))</f>
        <v/>
      </c>
      <c r="CB153" s="33" t="str">
        <f ca="true">+IF(OFFSET('Water Data'!$F$28,0,10*ROW('Water Data'!F147))="","",OFFSET('Water Data'!$F$28,0,10*ROW('Water Data'!F147)))</f>
        <v/>
      </c>
      <c r="CC153" s="33" t="str">
        <f ca="true">+IF(OFFSET('Water Data'!$F$29,0,10*ROW('Water Data'!F147))="","",OFFSET('Water Data'!$F$29,0,10*ROW('Water Data'!F147)))</f>
        <v/>
      </c>
      <c r="CD153" s="33" t="str">
        <f ca="true">+IF(OFFSET('Water Data'!$F$30,0,10*ROW('Water Data'!F147))="","",OFFSET('Water Data'!$F$30,0,10*ROW('Water Data'!F147)))</f>
        <v/>
      </c>
      <c r="CE153" s="33" t="str">
        <f ca="true">+IF(OFFSET('Water Data'!$G$28,0,10*ROW('Water Data'!G147))="","",OFFSET('Water Data'!$G$28,0,10*ROW('Water Data'!G147)))</f>
        <v/>
      </c>
      <c r="CF153" s="33" t="str">
        <f ca="true">+IF(OFFSET('Water Data'!$G$29,0,10*ROW('Water Data'!G147))="","",OFFSET('Water Data'!$G$29,0,10*ROW('Water Data'!G147)))</f>
        <v/>
      </c>
      <c r="CG153" s="33" t="str">
        <f ca="true">+IF(OFFSET('Water Data'!$G$30,0,10*ROW('Water Data'!G147))="","",OFFSET('Water Data'!$G$30,0,10*ROW('Water Data'!G147)))</f>
        <v/>
      </c>
      <c r="CH153" s="33" t="str">
        <f ca="true">+IF(OFFSET('Water Data'!$H$28,0,10*ROW('Water Data'!H147))="","",OFFSET('Water Data'!$H$28,0,10*ROW('Water Data'!H147)))</f>
        <v/>
      </c>
      <c r="CI153" s="33" t="str">
        <f ca="true">+IF(OFFSET('Water Data'!$H$29,0,10*ROW('Water Data'!H147))="","",OFFSET('Water Data'!$H$29,0,10*ROW('Water Data'!H147)))</f>
        <v/>
      </c>
      <c r="CJ153" s="33" t="str">
        <f ca="true">+IF(OFFSET('Water Data'!$H$30,0,10*ROW('Water Data'!H147))="","",OFFSET('Water Data'!$H$30,0,10*ROW('Water Data'!H147)))</f>
        <v/>
      </c>
      <c r="CK153" s="33" t="str">
        <f ca="true">+IF(OFFSET('Sanitation Data'!$C$29,0,10*ROW('Sanitation Data'!C147))="","",OFFSET('Sanitation Data'!$C$29,0,10*ROW('Sanitation Data'!C147)))</f>
        <v/>
      </c>
      <c r="CL153" s="33" t="str">
        <f ca="true">+IF(OFFSET('Sanitation Data'!$C$30,0,10*ROW('Sanitation Data'!C147))="","",OFFSET('Sanitation Data'!$C$30,0,10*ROW('Sanitation Data'!C147)))</f>
        <v/>
      </c>
      <c r="CM153" s="33" t="str">
        <f ca="true">+IF(OFFSET('Sanitation Data'!$C$31,0,10*ROW('Sanitation Data'!C147))="","",OFFSET('Sanitation Data'!$C$31,0,10*ROW('Sanitation Data'!C147)))</f>
        <v/>
      </c>
      <c r="CN153" s="33" t="str">
        <f ca="true">+IF(OFFSET('Sanitation Data'!$C$32,0,10*ROW('Sanitation Data'!C147))="","",OFFSET('Sanitation Data'!$C$32,0,10*ROW('Sanitation Data'!C147)))</f>
        <v/>
      </c>
      <c r="CO153" s="33" t="str">
        <f ca="true">+IF(OFFSET('Sanitation Data'!$C$33,0,10*ROW('Sanitation Data'!C147))="","",OFFSET('Sanitation Data'!$C$33,0,10*ROW('Sanitation Data'!C147)))</f>
        <v/>
      </c>
      <c r="CP153" s="33" t="str">
        <f ca="true">+IF(OFFSET('Sanitation Data'!$D$29,0,10*ROW('Sanitation Data'!D147))="","",OFFSET('Sanitation Data'!$D$29,0,10*ROW('Sanitation Data'!D147)))</f>
        <v/>
      </c>
      <c r="CQ153" s="33" t="str">
        <f ca="true">+IF(OFFSET('Sanitation Data'!$D$30,0,10*ROW('Sanitation Data'!D147))="","",OFFSET('Sanitation Data'!$D$30,0,10*ROW('Sanitation Data'!D147)))</f>
        <v/>
      </c>
      <c r="CR153" s="33" t="str">
        <f ca="true">+IF(OFFSET('Sanitation Data'!$D$31,0,10*ROW('Sanitation Data'!D147))="","",OFFSET('Sanitation Data'!$D$31,0,10*ROW('Sanitation Data'!D147)))</f>
        <v/>
      </c>
      <c r="CS153" s="33" t="str">
        <f ca="true">+IF(OFFSET('Sanitation Data'!$D$32,0,10*ROW('Sanitation Data'!D147))="","",OFFSET('Sanitation Data'!$D$32,0,10*ROW('Sanitation Data'!D147)))</f>
        <v/>
      </c>
      <c r="CT153" s="33" t="str">
        <f ca="true">+IF(OFFSET('Sanitation Data'!$D$33,0,10*ROW('Sanitation Data'!D147))="","",OFFSET('Sanitation Data'!$D$33,0,10*ROW('Sanitation Data'!D147)))</f>
        <v/>
      </c>
      <c r="CU153" s="33" t="str">
        <f ca="true">+IF(OFFSET('Sanitation Data'!$E$29,0,10*ROW('Sanitation Data'!E147))="","",OFFSET('Sanitation Data'!$E$29,0,10*ROW('Sanitation Data'!E147)))</f>
        <v/>
      </c>
      <c r="CV153" s="33" t="str">
        <f ca="true">+IF(OFFSET('Sanitation Data'!$E$30,0,10*ROW('Sanitation Data'!E147))="","",OFFSET('Sanitation Data'!$E$30,0,10*ROW('Sanitation Data'!E147)))</f>
        <v/>
      </c>
      <c r="CW153" s="33" t="str">
        <f ca="true">+IF(OFFSET('Sanitation Data'!$E$31,0,10*ROW('Sanitation Data'!E147))="","",OFFSET('Sanitation Data'!$E$31,0,10*ROW('Sanitation Data'!E147)))</f>
        <v/>
      </c>
      <c r="CX153" s="33" t="str">
        <f ca="true">+IF(OFFSET('Sanitation Data'!$E$32,0,10*ROW('Sanitation Data'!E147))="","",OFFSET('Sanitation Data'!$E$32,0,10*ROW('Sanitation Data'!E147)))</f>
        <v/>
      </c>
      <c r="CY153" s="33" t="str">
        <f ca="true">+IF(OFFSET('Sanitation Data'!$E$33,0,10*ROW('Sanitation Data'!E147))="","",OFFSET('Sanitation Data'!$E$33,0,10*ROW('Sanitation Data'!E147)))</f>
        <v/>
      </c>
      <c r="CZ153" s="33" t="str">
        <f ca="true">+IF(OFFSET('Sanitation Data'!$F$29,0,10*ROW('Sanitation Data'!F147))="","",OFFSET('Sanitation Data'!$F$29,0,10*ROW('Sanitation Data'!F147)))</f>
        <v/>
      </c>
      <c r="DA153" s="33" t="str">
        <f ca="true">+IF(OFFSET('Sanitation Data'!$F$30,0,10*ROW('Sanitation Data'!F147))="","",OFFSET('Sanitation Data'!$F$30,0,10*ROW('Sanitation Data'!F147)))</f>
        <v/>
      </c>
      <c r="DB153" s="33" t="str">
        <f ca="true">+IF(OFFSET('Sanitation Data'!$F$31,0,10*ROW('Sanitation Data'!F147))="","",OFFSET('Sanitation Data'!$F$31,0,10*ROW('Sanitation Data'!F147)))</f>
        <v/>
      </c>
      <c r="DC153" s="33" t="str">
        <f ca="true">+IF(OFFSET('Sanitation Data'!$F$32,0,10*ROW('Sanitation Data'!F147))="","",OFFSET('Sanitation Data'!$F$32,0,10*ROW('Sanitation Data'!F147)))</f>
        <v/>
      </c>
      <c r="DD153" s="33" t="str">
        <f ca="true">+IF(OFFSET('Sanitation Data'!$F$33,0,10*ROW('Sanitation Data'!F147))="","",OFFSET('Sanitation Data'!$F$33,0,10*ROW('Sanitation Data'!F147)))</f>
        <v/>
      </c>
      <c r="DE153" s="33" t="str">
        <f ca="true">+IF(OFFSET('Sanitation Data'!$G$29,0,10*ROW('Sanitation Data'!G147))="","",OFFSET('Sanitation Data'!$G$29,0,10*ROW('Sanitation Data'!G147)))</f>
        <v/>
      </c>
      <c r="DF153" s="33" t="str">
        <f ca="true">+IF(OFFSET('Sanitation Data'!$G$30,0,10*ROW('Sanitation Data'!G147))="","",OFFSET('Sanitation Data'!$G$30,0,10*ROW('Sanitation Data'!G147)))</f>
        <v/>
      </c>
      <c r="DG153" s="33" t="str">
        <f ca="true">+IF(OFFSET('Sanitation Data'!$G$31,0,10*ROW('Sanitation Data'!G147))="","",OFFSET('Sanitation Data'!$G$31,0,10*ROW('Sanitation Data'!G147)))</f>
        <v/>
      </c>
      <c r="DH153" s="33" t="str">
        <f ca="true">+IF(OFFSET('Sanitation Data'!$G$32,0,10*ROW('Sanitation Data'!G147))="","",OFFSET('Sanitation Data'!$G$32,0,10*ROW('Sanitation Data'!G147)))</f>
        <v/>
      </c>
      <c r="DI153" s="33" t="str">
        <f ca="true">+IF(OFFSET('Sanitation Data'!$G$33,0,10*ROW('Sanitation Data'!G147))="","",OFFSET('Sanitation Data'!$G$33,0,10*ROW('Sanitation Data'!G147)))</f>
        <v/>
      </c>
      <c r="DJ153" s="33" t="str">
        <f ca="true">+IF(OFFSET('Sanitation Data'!$H$29,0,10*ROW('Sanitation Data'!H147))="","",OFFSET('Sanitation Data'!$H$29,0,10*ROW('Sanitation Data'!H147)))</f>
        <v/>
      </c>
      <c r="DK153" s="33" t="str">
        <f ca="true">+IF(OFFSET('Sanitation Data'!$H$30,0,10*ROW('Sanitation Data'!H147))="","",OFFSET('Sanitation Data'!$H$30,0,10*ROW('Sanitation Data'!H147)))</f>
        <v/>
      </c>
      <c r="DL153" s="33" t="str">
        <f ca="true">+IF(OFFSET('Sanitation Data'!$H$31,0,10*ROW('Sanitation Data'!H147))="","",OFFSET('Sanitation Data'!$H$31,0,10*ROW('Sanitation Data'!H147)))</f>
        <v/>
      </c>
      <c r="DM153" s="33" t="str">
        <f ca="true">+IF(OFFSET('Sanitation Data'!$H$32,0,10*ROW('Sanitation Data'!H147))="","",OFFSET('Sanitation Data'!$H$32,0,10*ROW('Sanitation Data'!H147)))</f>
        <v/>
      </c>
      <c r="DN153" s="33" t="str">
        <f ca="true">+IF(OFFSET('Sanitation Data'!$H$33,0,10*ROW('Sanitation Data'!H147))="","",OFFSET('Sanitation Data'!$H$33,0,10*ROW('Sanitation Data'!H147)))</f>
        <v/>
      </c>
      <c r="DO153" s="33" t="str">
        <f ca="true">+IF(OFFSET('Hygiene Data'!$C$12,0,10*ROW('Hygiene Data'!C147))="","",OFFSET('Hygiene Data'!$C$12,0,10*ROW('Hygiene Data'!C147)))</f>
        <v/>
      </c>
      <c r="DP153" s="33" t="str">
        <f ca="true">+IF(OFFSET('Hygiene Data'!$C$13,0,10*ROW('Hygiene Data'!C147))="","",OFFSET('Hygiene Data'!$C$13,0,10*ROW('Hygiene Data'!C147)))</f>
        <v/>
      </c>
      <c r="DQ153" s="33" t="str">
        <f ca="true">+IF(OFFSET('Hygiene Data'!$C$14,0,10*ROW('Hygiene Data'!C147))="","",OFFSET('Hygiene Data'!$C$14,0,10*ROW('Hygiene Data'!C147)))</f>
        <v/>
      </c>
      <c r="DR153" s="33" t="str">
        <f ca="true">+IF(OFFSET('Hygiene Data'!$D$12,0,10*ROW('Hygiene Data'!D147))="","",OFFSET('Hygiene Data'!$D$12,0,10*ROW('Hygiene Data'!D147)))</f>
        <v/>
      </c>
      <c r="DS153" s="33" t="str">
        <f ca="true">+IF(OFFSET('Hygiene Data'!$D$13,0,10*ROW('Hygiene Data'!D147))="","",OFFSET('Hygiene Data'!$D$13,0,10*ROW('Hygiene Data'!D147)))</f>
        <v/>
      </c>
      <c r="DT153" s="33" t="str">
        <f ca="true">+IF(OFFSET('Hygiene Data'!$D$14,0,10*ROW('Hygiene Data'!D147))="","",OFFSET('Hygiene Data'!$D$14,0,10*ROW('Hygiene Data'!D147)))</f>
        <v/>
      </c>
      <c r="DU153" s="33" t="str">
        <f ca="true">+IF(OFFSET('Hygiene Data'!$E$12,0,10*ROW('Hygiene Data'!E147))="","",OFFSET('Hygiene Data'!$E$12,0,10*ROW('Hygiene Data'!E147)))</f>
        <v/>
      </c>
      <c r="DV153" s="33" t="str">
        <f ca="true">+IF(OFFSET('Hygiene Data'!$E$13,0,10*ROW('Hygiene Data'!E147))="","",OFFSET('Hygiene Data'!$E$13,0,10*ROW('Hygiene Data'!E147)))</f>
        <v/>
      </c>
      <c r="DW153" s="33" t="str">
        <f ca="true">+IF(OFFSET('Hygiene Data'!$E$14,0,10*ROW('Hygiene Data'!E147))="","",OFFSET('Hygiene Data'!$E$14,0,10*ROW('Hygiene Data'!E147)))</f>
        <v/>
      </c>
      <c r="DX153" s="33" t="str">
        <f ca="true">+IF(OFFSET('Hygiene Data'!$F$12,0,10*ROW('Hygiene Data'!F147))="","",OFFSET('Hygiene Data'!$F$12,0,10*ROW('Hygiene Data'!F147)))</f>
        <v/>
      </c>
      <c r="DY153" s="33" t="str">
        <f ca="true">+IF(OFFSET('Hygiene Data'!$F$13,0,10*ROW('Hygiene Data'!F147))="","",OFFSET('Hygiene Data'!$F$13,0,10*ROW('Hygiene Data'!F147)))</f>
        <v/>
      </c>
      <c r="DZ153" s="33" t="str">
        <f ca="true">+IF(OFFSET('Hygiene Data'!$F$14,0,10*ROW('Hygiene Data'!F147))="","",OFFSET('Hygiene Data'!$F$14,0,10*ROW('Hygiene Data'!F147)))</f>
        <v/>
      </c>
      <c r="EA153" s="33" t="str">
        <f ca="true">+IF(OFFSET('Hygiene Data'!$G$12,0,10*ROW('Hygiene Data'!G147))="","",OFFSET('Hygiene Data'!$G$12,0,10*ROW('Hygiene Data'!G147)))</f>
        <v/>
      </c>
      <c r="EB153" s="33" t="str">
        <f ca="true">+IF(OFFSET('Hygiene Data'!$G$13,0,10*ROW('Hygiene Data'!G147))="","",OFFSET('Hygiene Data'!$G$13,0,10*ROW('Hygiene Data'!G147)))</f>
        <v/>
      </c>
      <c r="EC153" s="33" t="str">
        <f ca="true">+IF(OFFSET('Hygiene Data'!$G$14,0,10*ROW('Hygiene Data'!G147))="","",OFFSET('Hygiene Data'!$G$14,0,10*ROW('Hygiene Data'!G147)))</f>
        <v/>
      </c>
      <c r="ED153" s="33" t="str">
        <f ca="true">+IF(OFFSET('Hygiene Data'!$H$12,0,10*ROW('Hygiene Data'!H147))="","",OFFSET('Hygiene Data'!$H$12,0,10*ROW('Hygiene Data'!H147)))</f>
        <v/>
      </c>
      <c r="EE153" s="33" t="str">
        <f ca="true">+IF(OFFSET('Hygiene Data'!$H$13,0,10*ROW('Hygiene Data'!H147))="","",OFFSET('Hygiene Data'!$H$13,0,10*ROW('Hygiene Data'!H147)))</f>
        <v/>
      </c>
      <c r="EF153" s="33" t="str">
        <f ca="true">+IF(OFFSET('Hygiene Data'!$H$14,0,10*ROW('Hygiene Data'!H147))="","",OFFSET('Hygiene Data'!$H$14,0,10*ROW('Hygiene Data'!H147)))</f>
        <v/>
      </c>
    </row>
    <row r="154" x14ac:dyDescent="0.2">
      <c r="A154" s="56" t="str">
        <f ca="true">+IF(OFFSET('Water Data'!$B$1,0,10*ROW('Water Data'!B151))="","",OFFSET('Water Data'!$B$1,0,10*ROW('Water Data'!B151)))</f>
        <v/>
      </c>
      <c r="B154" s="56" t="str">
        <f ca="true">+IF(OFFSET('Water Data'!$A$3,0,10*ROW('Water Data'!A151))="","",OFFSET('Water Data'!$A$3,0,10*ROW('Water Data'!A151)))</f>
        <v/>
      </c>
      <c r="C154" s="56" t="str">
        <f ca="true">+IF(OFFSET('Water Data'!$C$3,0,10*ROW('Water Data'!C151))="","",OFFSET('Water Data'!$C$3,0,10*ROW('Water Data'!C151)))</f>
        <v/>
      </c>
      <c r="D154" s="244"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4"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4"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4"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4"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4"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4"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4"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4"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4"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4"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4"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4"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4"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4"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4"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4"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4"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5"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5"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5"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5"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5"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5"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5"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5"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5"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5"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5"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5"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5"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5"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5"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5"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5"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5"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5"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5"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5"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5"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5"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5"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5"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5"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5"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5"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5"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5"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6"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6"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6"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6"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6"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6"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6"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6"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6"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6"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6"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6"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6"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6"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6"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6"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6"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6"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3" t="str">
        <f ca="true">+IF(OFFSET('Water Data'!$C$28,0,10*ROW('Water Data'!C148))="","",OFFSET('Water Data'!$C$28,0,10*ROW('Water Data'!C148)))</f>
        <v/>
      </c>
      <c r="BT154" s="33" t="str">
        <f ca="true">+IF(OFFSET('Water Data'!$C$29,0,10*ROW('Water Data'!C148))="","",OFFSET('Water Data'!$C$29,0,10*ROW('Water Data'!C148)))</f>
        <v/>
      </c>
      <c r="BU154" s="33" t="str">
        <f ca="true">+IF(OFFSET('Water Data'!$C$30,0,10*ROW('Water Data'!C148))="","",OFFSET('Water Data'!$C$30,0,10*ROW('Water Data'!C148)))</f>
        <v/>
      </c>
      <c r="BV154" s="33" t="str">
        <f ca="true">+IF(OFFSET('Water Data'!$D$28,0,10*ROW('Water Data'!D148))="","",OFFSET('Water Data'!$D$28,0,10*ROW('Water Data'!D148)))</f>
        <v/>
      </c>
      <c r="BW154" s="33" t="str">
        <f ca="true">+IF(OFFSET('Water Data'!$D$29,0,10*ROW('Water Data'!D148))="","",OFFSET('Water Data'!$D$29,0,10*ROW('Water Data'!D148)))</f>
        <v/>
      </c>
      <c r="BX154" s="33" t="str">
        <f ca="true">+IF(OFFSET('Water Data'!$D$30,0,10*ROW('Water Data'!D148))="","",OFFSET('Water Data'!$D$30,0,10*ROW('Water Data'!D148)))</f>
        <v/>
      </c>
      <c r="BY154" s="33" t="str">
        <f ca="true">+IF(OFFSET('Water Data'!$E$28,0,10*ROW('Water Data'!E148))="","",OFFSET('Water Data'!$E$28,0,10*ROW('Water Data'!E148)))</f>
        <v/>
      </c>
      <c r="BZ154" s="33" t="str">
        <f ca="true">+IF(OFFSET('Water Data'!$E$29,0,10*ROW('Water Data'!E148))="","",OFFSET('Water Data'!$E$29,0,10*ROW('Water Data'!E148)))</f>
        <v/>
      </c>
      <c r="CA154" s="33" t="str">
        <f ca="true">+IF(OFFSET('Water Data'!$E$30,0,10*ROW('Water Data'!E148))="","",OFFSET('Water Data'!$E$30,0,10*ROW('Water Data'!E148)))</f>
        <v/>
      </c>
      <c r="CB154" s="33" t="str">
        <f ca="true">+IF(OFFSET('Water Data'!$F$28,0,10*ROW('Water Data'!F148))="","",OFFSET('Water Data'!$F$28,0,10*ROW('Water Data'!F148)))</f>
        <v/>
      </c>
      <c r="CC154" s="33" t="str">
        <f ca="true">+IF(OFFSET('Water Data'!$F$29,0,10*ROW('Water Data'!F148))="","",OFFSET('Water Data'!$F$29,0,10*ROW('Water Data'!F148)))</f>
        <v/>
      </c>
      <c r="CD154" s="33" t="str">
        <f ca="true">+IF(OFFSET('Water Data'!$F$30,0,10*ROW('Water Data'!F148))="","",OFFSET('Water Data'!$F$30,0,10*ROW('Water Data'!F148)))</f>
        <v/>
      </c>
      <c r="CE154" s="33" t="str">
        <f ca="true">+IF(OFFSET('Water Data'!$G$28,0,10*ROW('Water Data'!G148))="","",OFFSET('Water Data'!$G$28,0,10*ROW('Water Data'!G148)))</f>
        <v/>
      </c>
      <c r="CF154" s="33" t="str">
        <f ca="true">+IF(OFFSET('Water Data'!$G$29,0,10*ROW('Water Data'!G148))="","",OFFSET('Water Data'!$G$29,0,10*ROW('Water Data'!G148)))</f>
        <v/>
      </c>
      <c r="CG154" s="33" t="str">
        <f ca="true">+IF(OFFSET('Water Data'!$G$30,0,10*ROW('Water Data'!G148))="","",OFFSET('Water Data'!$G$30,0,10*ROW('Water Data'!G148)))</f>
        <v/>
      </c>
      <c r="CH154" s="33" t="str">
        <f ca="true">+IF(OFFSET('Water Data'!$H$28,0,10*ROW('Water Data'!H148))="","",OFFSET('Water Data'!$H$28,0,10*ROW('Water Data'!H148)))</f>
        <v/>
      </c>
      <c r="CI154" s="33" t="str">
        <f ca="true">+IF(OFFSET('Water Data'!$H$29,0,10*ROW('Water Data'!H148))="","",OFFSET('Water Data'!$H$29,0,10*ROW('Water Data'!H148)))</f>
        <v/>
      </c>
      <c r="CJ154" s="33" t="str">
        <f ca="true">+IF(OFFSET('Water Data'!$H$30,0,10*ROW('Water Data'!H148))="","",OFFSET('Water Data'!$H$30,0,10*ROW('Water Data'!H148)))</f>
        <v/>
      </c>
      <c r="CK154" s="33" t="str">
        <f ca="true">+IF(OFFSET('Sanitation Data'!$C$29,0,10*ROW('Sanitation Data'!C148))="","",OFFSET('Sanitation Data'!$C$29,0,10*ROW('Sanitation Data'!C148)))</f>
        <v/>
      </c>
      <c r="CL154" s="33" t="str">
        <f ca="true">+IF(OFFSET('Sanitation Data'!$C$30,0,10*ROW('Sanitation Data'!C148))="","",OFFSET('Sanitation Data'!$C$30,0,10*ROW('Sanitation Data'!C148)))</f>
        <v/>
      </c>
      <c r="CM154" s="33" t="str">
        <f ca="true">+IF(OFFSET('Sanitation Data'!$C$31,0,10*ROW('Sanitation Data'!C148))="","",OFFSET('Sanitation Data'!$C$31,0,10*ROW('Sanitation Data'!C148)))</f>
        <v/>
      </c>
      <c r="CN154" s="33" t="str">
        <f ca="true">+IF(OFFSET('Sanitation Data'!$C$32,0,10*ROW('Sanitation Data'!C148))="","",OFFSET('Sanitation Data'!$C$32,0,10*ROW('Sanitation Data'!C148)))</f>
        <v/>
      </c>
      <c r="CO154" s="33" t="str">
        <f ca="true">+IF(OFFSET('Sanitation Data'!$C$33,0,10*ROW('Sanitation Data'!C148))="","",OFFSET('Sanitation Data'!$C$33,0,10*ROW('Sanitation Data'!C148)))</f>
        <v/>
      </c>
      <c r="CP154" s="33" t="str">
        <f ca="true">+IF(OFFSET('Sanitation Data'!$D$29,0,10*ROW('Sanitation Data'!D148))="","",OFFSET('Sanitation Data'!$D$29,0,10*ROW('Sanitation Data'!D148)))</f>
        <v/>
      </c>
      <c r="CQ154" s="33" t="str">
        <f ca="true">+IF(OFFSET('Sanitation Data'!$D$30,0,10*ROW('Sanitation Data'!D148))="","",OFFSET('Sanitation Data'!$D$30,0,10*ROW('Sanitation Data'!D148)))</f>
        <v/>
      </c>
      <c r="CR154" s="33" t="str">
        <f ca="true">+IF(OFFSET('Sanitation Data'!$D$31,0,10*ROW('Sanitation Data'!D148))="","",OFFSET('Sanitation Data'!$D$31,0,10*ROW('Sanitation Data'!D148)))</f>
        <v/>
      </c>
      <c r="CS154" s="33" t="str">
        <f ca="true">+IF(OFFSET('Sanitation Data'!$D$32,0,10*ROW('Sanitation Data'!D148))="","",OFFSET('Sanitation Data'!$D$32,0,10*ROW('Sanitation Data'!D148)))</f>
        <v/>
      </c>
      <c r="CT154" s="33" t="str">
        <f ca="true">+IF(OFFSET('Sanitation Data'!$D$33,0,10*ROW('Sanitation Data'!D148))="","",OFFSET('Sanitation Data'!$D$33,0,10*ROW('Sanitation Data'!D148)))</f>
        <v/>
      </c>
      <c r="CU154" s="33" t="str">
        <f ca="true">+IF(OFFSET('Sanitation Data'!$E$29,0,10*ROW('Sanitation Data'!E148))="","",OFFSET('Sanitation Data'!$E$29,0,10*ROW('Sanitation Data'!E148)))</f>
        <v/>
      </c>
      <c r="CV154" s="33" t="str">
        <f ca="true">+IF(OFFSET('Sanitation Data'!$E$30,0,10*ROW('Sanitation Data'!E148))="","",OFFSET('Sanitation Data'!$E$30,0,10*ROW('Sanitation Data'!E148)))</f>
        <v/>
      </c>
      <c r="CW154" s="33" t="str">
        <f ca="true">+IF(OFFSET('Sanitation Data'!$E$31,0,10*ROW('Sanitation Data'!E148))="","",OFFSET('Sanitation Data'!$E$31,0,10*ROW('Sanitation Data'!E148)))</f>
        <v/>
      </c>
      <c r="CX154" s="33" t="str">
        <f ca="true">+IF(OFFSET('Sanitation Data'!$E$32,0,10*ROW('Sanitation Data'!E148))="","",OFFSET('Sanitation Data'!$E$32,0,10*ROW('Sanitation Data'!E148)))</f>
        <v/>
      </c>
      <c r="CY154" s="33" t="str">
        <f ca="true">+IF(OFFSET('Sanitation Data'!$E$33,0,10*ROW('Sanitation Data'!E148))="","",OFFSET('Sanitation Data'!$E$33,0,10*ROW('Sanitation Data'!E148)))</f>
        <v/>
      </c>
      <c r="CZ154" s="33" t="str">
        <f ca="true">+IF(OFFSET('Sanitation Data'!$F$29,0,10*ROW('Sanitation Data'!F148))="","",OFFSET('Sanitation Data'!$F$29,0,10*ROW('Sanitation Data'!F148)))</f>
        <v/>
      </c>
      <c r="DA154" s="33" t="str">
        <f ca="true">+IF(OFFSET('Sanitation Data'!$F$30,0,10*ROW('Sanitation Data'!F148))="","",OFFSET('Sanitation Data'!$F$30,0,10*ROW('Sanitation Data'!F148)))</f>
        <v/>
      </c>
      <c r="DB154" s="33" t="str">
        <f ca="true">+IF(OFFSET('Sanitation Data'!$F$31,0,10*ROW('Sanitation Data'!F148))="","",OFFSET('Sanitation Data'!$F$31,0,10*ROW('Sanitation Data'!F148)))</f>
        <v/>
      </c>
      <c r="DC154" s="33" t="str">
        <f ca="true">+IF(OFFSET('Sanitation Data'!$F$32,0,10*ROW('Sanitation Data'!F148))="","",OFFSET('Sanitation Data'!$F$32,0,10*ROW('Sanitation Data'!F148)))</f>
        <v/>
      </c>
      <c r="DD154" s="33" t="str">
        <f ca="true">+IF(OFFSET('Sanitation Data'!$F$33,0,10*ROW('Sanitation Data'!F148))="","",OFFSET('Sanitation Data'!$F$33,0,10*ROW('Sanitation Data'!F148)))</f>
        <v/>
      </c>
      <c r="DE154" s="33" t="str">
        <f ca="true">+IF(OFFSET('Sanitation Data'!$G$29,0,10*ROW('Sanitation Data'!G148))="","",OFFSET('Sanitation Data'!$G$29,0,10*ROW('Sanitation Data'!G148)))</f>
        <v/>
      </c>
      <c r="DF154" s="33" t="str">
        <f ca="true">+IF(OFFSET('Sanitation Data'!$G$30,0,10*ROW('Sanitation Data'!G148))="","",OFFSET('Sanitation Data'!$G$30,0,10*ROW('Sanitation Data'!G148)))</f>
        <v/>
      </c>
      <c r="DG154" s="33" t="str">
        <f ca="true">+IF(OFFSET('Sanitation Data'!$G$31,0,10*ROW('Sanitation Data'!G148))="","",OFFSET('Sanitation Data'!$G$31,0,10*ROW('Sanitation Data'!G148)))</f>
        <v/>
      </c>
      <c r="DH154" s="33" t="str">
        <f ca="true">+IF(OFFSET('Sanitation Data'!$G$32,0,10*ROW('Sanitation Data'!G148))="","",OFFSET('Sanitation Data'!$G$32,0,10*ROW('Sanitation Data'!G148)))</f>
        <v/>
      </c>
      <c r="DI154" s="33" t="str">
        <f ca="true">+IF(OFFSET('Sanitation Data'!$G$33,0,10*ROW('Sanitation Data'!G148))="","",OFFSET('Sanitation Data'!$G$33,0,10*ROW('Sanitation Data'!G148)))</f>
        <v/>
      </c>
      <c r="DJ154" s="33" t="str">
        <f ca="true">+IF(OFFSET('Sanitation Data'!$H$29,0,10*ROW('Sanitation Data'!H148))="","",OFFSET('Sanitation Data'!$H$29,0,10*ROW('Sanitation Data'!H148)))</f>
        <v/>
      </c>
      <c r="DK154" s="33" t="str">
        <f ca="true">+IF(OFFSET('Sanitation Data'!$H$30,0,10*ROW('Sanitation Data'!H148))="","",OFFSET('Sanitation Data'!$H$30,0,10*ROW('Sanitation Data'!H148)))</f>
        <v/>
      </c>
      <c r="DL154" s="33" t="str">
        <f ca="true">+IF(OFFSET('Sanitation Data'!$H$31,0,10*ROW('Sanitation Data'!H148))="","",OFFSET('Sanitation Data'!$H$31,0,10*ROW('Sanitation Data'!H148)))</f>
        <v/>
      </c>
      <c r="DM154" s="33" t="str">
        <f ca="true">+IF(OFFSET('Sanitation Data'!$H$32,0,10*ROW('Sanitation Data'!H148))="","",OFFSET('Sanitation Data'!$H$32,0,10*ROW('Sanitation Data'!H148)))</f>
        <v/>
      </c>
      <c r="DN154" s="33" t="str">
        <f ca="true">+IF(OFFSET('Sanitation Data'!$H$33,0,10*ROW('Sanitation Data'!H148))="","",OFFSET('Sanitation Data'!$H$33,0,10*ROW('Sanitation Data'!H148)))</f>
        <v/>
      </c>
      <c r="DO154" s="33" t="str">
        <f ca="true">+IF(OFFSET('Hygiene Data'!$C$12,0,10*ROW('Hygiene Data'!C148))="","",OFFSET('Hygiene Data'!$C$12,0,10*ROW('Hygiene Data'!C148)))</f>
        <v/>
      </c>
      <c r="DP154" s="33" t="str">
        <f ca="true">+IF(OFFSET('Hygiene Data'!$C$13,0,10*ROW('Hygiene Data'!C148))="","",OFFSET('Hygiene Data'!$C$13,0,10*ROW('Hygiene Data'!C148)))</f>
        <v/>
      </c>
      <c r="DQ154" s="33" t="str">
        <f ca="true">+IF(OFFSET('Hygiene Data'!$C$14,0,10*ROW('Hygiene Data'!C148))="","",OFFSET('Hygiene Data'!$C$14,0,10*ROW('Hygiene Data'!C148)))</f>
        <v/>
      </c>
      <c r="DR154" s="33" t="str">
        <f ca="true">+IF(OFFSET('Hygiene Data'!$D$12,0,10*ROW('Hygiene Data'!D148))="","",OFFSET('Hygiene Data'!$D$12,0,10*ROW('Hygiene Data'!D148)))</f>
        <v/>
      </c>
      <c r="DS154" s="33" t="str">
        <f ca="true">+IF(OFFSET('Hygiene Data'!$D$13,0,10*ROW('Hygiene Data'!D148))="","",OFFSET('Hygiene Data'!$D$13,0,10*ROW('Hygiene Data'!D148)))</f>
        <v/>
      </c>
      <c r="DT154" s="33" t="str">
        <f ca="true">+IF(OFFSET('Hygiene Data'!$D$14,0,10*ROW('Hygiene Data'!D148))="","",OFFSET('Hygiene Data'!$D$14,0,10*ROW('Hygiene Data'!D148)))</f>
        <v/>
      </c>
      <c r="DU154" s="33" t="str">
        <f ca="true">+IF(OFFSET('Hygiene Data'!$E$12,0,10*ROW('Hygiene Data'!E148))="","",OFFSET('Hygiene Data'!$E$12,0,10*ROW('Hygiene Data'!E148)))</f>
        <v/>
      </c>
      <c r="DV154" s="33" t="str">
        <f ca="true">+IF(OFFSET('Hygiene Data'!$E$13,0,10*ROW('Hygiene Data'!E148))="","",OFFSET('Hygiene Data'!$E$13,0,10*ROW('Hygiene Data'!E148)))</f>
        <v/>
      </c>
      <c r="DW154" s="33" t="str">
        <f ca="true">+IF(OFFSET('Hygiene Data'!$E$14,0,10*ROW('Hygiene Data'!E148))="","",OFFSET('Hygiene Data'!$E$14,0,10*ROW('Hygiene Data'!E148)))</f>
        <v/>
      </c>
      <c r="DX154" s="33" t="str">
        <f ca="true">+IF(OFFSET('Hygiene Data'!$F$12,0,10*ROW('Hygiene Data'!F148))="","",OFFSET('Hygiene Data'!$F$12,0,10*ROW('Hygiene Data'!F148)))</f>
        <v/>
      </c>
      <c r="DY154" s="33" t="str">
        <f ca="true">+IF(OFFSET('Hygiene Data'!$F$13,0,10*ROW('Hygiene Data'!F148))="","",OFFSET('Hygiene Data'!$F$13,0,10*ROW('Hygiene Data'!F148)))</f>
        <v/>
      </c>
      <c r="DZ154" s="33" t="str">
        <f ca="true">+IF(OFFSET('Hygiene Data'!$F$14,0,10*ROW('Hygiene Data'!F148))="","",OFFSET('Hygiene Data'!$F$14,0,10*ROW('Hygiene Data'!F148)))</f>
        <v/>
      </c>
      <c r="EA154" s="33" t="str">
        <f ca="true">+IF(OFFSET('Hygiene Data'!$G$12,0,10*ROW('Hygiene Data'!G148))="","",OFFSET('Hygiene Data'!$G$12,0,10*ROW('Hygiene Data'!G148)))</f>
        <v/>
      </c>
      <c r="EB154" s="33" t="str">
        <f ca="true">+IF(OFFSET('Hygiene Data'!$G$13,0,10*ROW('Hygiene Data'!G148))="","",OFFSET('Hygiene Data'!$G$13,0,10*ROW('Hygiene Data'!G148)))</f>
        <v/>
      </c>
      <c r="EC154" s="33" t="str">
        <f ca="true">+IF(OFFSET('Hygiene Data'!$G$14,0,10*ROW('Hygiene Data'!G148))="","",OFFSET('Hygiene Data'!$G$14,0,10*ROW('Hygiene Data'!G148)))</f>
        <v/>
      </c>
      <c r="ED154" s="33" t="str">
        <f ca="true">+IF(OFFSET('Hygiene Data'!$H$12,0,10*ROW('Hygiene Data'!H148))="","",OFFSET('Hygiene Data'!$H$12,0,10*ROW('Hygiene Data'!H148)))</f>
        <v/>
      </c>
      <c r="EE154" s="33" t="str">
        <f ca="true">+IF(OFFSET('Hygiene Data'!$H$13,0,10*ROW('Hygiene Data'!H148))="","",OFFSET('Hygiene Data'!$H$13,0,10*ROW('Hygiene Data'!H148)))</f>
        <v/>
      </c>
      <c r="EF154" s="33" t="str">
        <f ca="true">+IF(OFFSET('Hygiene Data'!$H$14,0,10*ROW('Hygiene Data'!H148))="","",OFFSET('Hygiene Data'!$H$14,0,10*ROW('Hygiene Data'!H148)))</f>
        <v/>
      </c>
    </row>
    <row r="155" x14ac:dyDescent="0.2">
      <c r="A155" s="56" t="str">
        <f ca="true">+IF(OFFSET('Water Data'!$B$1,0,10*ROW('Water Data'!B152))="","",OFFSET('Water Data'!$B$1,0,10*ROW('Water Data'!B152)))</f>
        <v/>
      </c>
      <c r="B155" s="56" t="str">
        <f ca="true">+IF(OFFSET('Water Data'!$A$3,0,10*ROW('Water Data'!A152))="","",OFFSET('Water Data'!$A$3,0,10*ROW('Water Data'!A152)))</f>
        <v/>
      </c>
      <c r="C155" s="56" t="str">
        <f ca="true">+IF(OFFSET('Water Data'!$C$3,0,10*ROW('Water Data'!C152))="","",OFFSET('Water Data'!$C$3,0,10*ROW('Water Data'!C152)))</f>
        <v/>
      </c>
      <c r="D155" s="244"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4"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4"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4"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4"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4"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4"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4"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4"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4"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4"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4"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4"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4"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4"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4"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4"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4"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5"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5"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5"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5"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5"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5"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5"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5"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5"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5"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5"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5"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5"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5"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5"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5"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5"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5"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5"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5"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5"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5"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5"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5"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5"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5"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5"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5"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5"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5"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6"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6"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6"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6"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6"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6"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6"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6"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6"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6"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6"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6"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6"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6"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6"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6"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6"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6"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3" t="str">
        <f ca="true">+IF(OFFSET('Water Data'!$C$28,0,10*ROW('Water Data'!C149))="","",OFFSET('Water Data'!$C$28,0,10*ROW('Water Data'!C149)))</f>
        <v/>
      </c>
      <c r="BT155" s="33" t="str">
        <f ca="true">+IF(OFFSET('Water Data'!$C$29,0,10*ROW('Water Data'!C149))="","",OFFSET('Water Data'!$C$29,0,10*ROW('Water Data'!C149)))</f>
        <v/>
      </c>
      <c r="BU155" s="33" t="str">
        <f ca="true">+IF(OFFSET('Water Data'!$C$30,0,10*ROW('Water Data'!C149))="","",OFFSET('Water Data'!$C$30,0,10*ROW('Water Data'!C149)))</f>
        <v/>
      </c>
      <c r="BV155" s="33" t="str">
        <f ca="true">+IF(OFFSET('Water Data'!$D$28,0,10*ROW('Water Data'!D149))="","",OFFSET('Water Data'!$D$28,0,10*ROW('Water Data'!D149)))</f>
        <v/>
      </c>
      <c r="BW155" s="33" t="str">
        <f ca="true">+IF(OFFSET('Water Data'!$D$29,0,10*ROW('Water Data'!D149))="","",OFFSET('Water Data'!$D$29,0,10*ROW('Water Data'!D149)))</f>
        <v/>
      </c>
      <c r="BX155" s="33" t="str">
        <f ca="true">+IF(OFFSET('Water Data'!$D$30,0,10*ROW('Water Data'!D149))="","",OFFSET('Water Data'!$D$30,0,10*ROW('Water Data'!D149)))</f>
        <v/>
      </c>
      <c r="BY155" s="33" t="str">
        <f ca="true">+IF(OFFSET('Water Data'!$E$28,0,10*ROW('Water Data'!E149))="","",OFFSET('Water Data'!$E$28,0,10*ROW('Water Data'!E149)))</f>
        <v/>
      </c>
      <c r="BZ155" s="33" t="str">
        <f ca="true">+IF(OFFSET('Water Data'!$E$29,0,10*ROW('Water Data'!E149))="","",OFFSET('Water Data'!$E$29,0,10*ROW('Water Data'!E149)))</f>
        <v/>
      </c>
      <c r="CA155" s="33" t="str">
        <f ca="true">+IF(OFFSET('Water Data'!$E$30,0,10*ROW('Water Data'!E149))="","",OFFSET('Water Data'!$E$30,0,10*ROW('Water Data'!E149)))</f>
        <v/>
      </c>
      <c r="CB155" s="33" t="str">
        <f ca="true">+IF(OFFSET('Water Data'!$F$28,0,10*ROW('Water Data'!F149))="","",OFFSET('Water Data'!$F$28,0,10*ROW('Water Data'!F149)))</f>
        <v/>
      </c>
      <c r="CC155" s="33" t="str">
        <f ca="true">+IF(OFFSET('Water Data'!$F$29,0,10*ROW('Water Data'!F149))="","",OFFSET('Water Data'!$F$29,0,10*ROW('Water Data'!F149)))</f>
        <v/>
      </c>
      <c r="CD155" s="33" t="str">
        <f ca="true">+IF(OFFSET('Water Data'!$F$30,0,10*ROW('Water Data'!F149))="","",OFFSET('Water Data'!$F$30,0,10*ROW('Water Data'!F149)))</f>
        <v/>
      </c>
      <c r="CE155" s="33" t="str">
        <f ca="true">+IF(OFFSET('Water Data'!$G$28,0,10*ROW('Water Data'!G149))="","",OFFSET('Water Data'!$G$28,0,10*ROW('Water Data'!G149)))</f>
        <v/>
      </c>
      <c r="CF155" s="33" t="str">
        <f ca="true">+IF(OFFSET('Water Data'!$G$29,0,10*ROW('Water Data'!G149))="","",OFFSET('Water Data'!$G$29,0,10*ROW('Water Data'!G149)))</f>
        <v/>
      </c>
      <c r="CG155" s="33" t="str">
        <f ca="true">+IF(OFFSET('Water Data'!$G$30,0,10*ROW('Water Data'!G149))="","",OFFSET('Water Data'!$G$30,0,10*ROW('Water Data'!G149)))</f>
        <v/>
      </c>
      <c r="CH155" s="33" t="str">
        <f ca="true">+IF(OFFSET('Water Data'!$H$28,0,10*ROW('Water Data'!H149))="","",OFFSET('Water Data'!$H$28,0,10*ROW('Water Data'!H149)))</f>
        <v/>
      </c>
      <c r="CI155" s="33" t="str">
        <f ca="true">+IF(OFFSET('Water Data'!$H$29,0,10*ROW('Water Data'!H149))="","",OFFSET('Water Data'!$H$29,0,10*ROW('Water Data'!H149)))</f>
        <v/>
      </c>
      <c r="CJ155" s="33" t="str">
        <f ca="true">+IF(OFFSET('Water Data'!$H$30,0,10*ROW('Water Data'!H149))="","",OFFSET('Water Data'!$H$30,0,10*ROW('Water Data'!H149)))</f>
        <v/>
      </c>
      <c r="CK155" s="33" t="str">
        <f ca="true">+IF(OFFSET('Sanitation Data'!$C$29,0,10*ROW('Sanitation Data'!C149))="","",OFFSET('Sanitation Data'!$C$29,0,10*ROW('Sanitation Data'!C149)))</f>
        <v/>
      </c>
      <c r="CL155" s="33" t="str">
        <f ca="true">+IF(OFFSET('Sanitation Data'!$C$30,0,10*ROW('Sanitation Data'!C149))="","",OFFSET('Sanitation Data'!$C$30,0,10*ROW('Sanitation Data'!C149)))</f>
        <v/>
      </c>
      <c r="CM155" s="33" t="str">
        <f ca="true">+IF(OFFSET('Sanitation Data'!$C$31,0,10*ROW('Sanitation Data'!C149))="","",OFFSET('Sanitation Data'!$C$31,0,10*ROW('Sanitation Data'!C149)))</f>
        <v/>
      </c>
      <c r="CN155" s="33" t="str">
        <f ca="true">+IF(OFFSET('Sanitation Data'!$C$32,0,10*ROW('Sanitation Data'!C149))="","",OFFSET('Sanitation Data'!$C$32,0,10*ROW('Sanitation Data'!C149)))</f>
        <v/>
      </c>
      <c r="CO155" s="33" t="str">
        <f ca="true">+IF(OFFSET('Sanitation Data'!$C$33,0,10*ROW('Sanitation Data'!C149))="","",OFFSET('Sanitation Data'!$C$33,0,10*ROW('Sanitation Data'!C149)))</f>
        <v/>
      </c>
      <c r="CP155" s="33" t="str">
        <f ca="true">+IF(OFFSET('Sanitation Data'!$D$29,0,10*ROW('Sanitation Data'!D149))="","",OFFSET('Sanitation Data'!$D$29,0,10*ROW('Sanitation Data'!D149)))</f>
        <v/>
      </c>
      <c r="CQ155" s="33" t="str">
        <f ca="true">+IF(OFFSET('Sanitation Data'!$D$30,0,10*ROW('Sanitation Data'!D149))="","",OFFSET('Sanitation Data'!$D$30,0,10*ROW('Sanitation Data'!D149)))</f>
        <v/>
      </c>
      <c r="CR155" s="33" t="str">
        <f ca="true">+IF(OFFSET('Sanitation Data'!$D$31,0,10*ROW('Sanitation Data'!D149))="","",OFFSET('Sanitation Data'!$D$31,0,10*ROW('Sanitation Data'!D149)))</f>
        <v/>
      </c>
      <c r="CS155" s="33" t="str">
        <f ca="true">+IF(OFFSET('Sanitation Data'!$D$32,0,10*ROW('Sanitation Data'!D149))="","",OFFSET('Sanitation Data'!$D$32,0,10*ROW('Sanitation Data'!D149)))</f>
        <v/>
      </c>
      <c r="CT155" s="33" t="str">
        <f ca="true">+IF(OFFSET('Sanitation Data'!$D$33,0,10*ROW('Sanitation Data'!D149))="","",OFFSET('Sanitation Data'!$D$33,0,10*ROW('Sanitation Data'!D149)))</f>
        <v/>
      </c>
      <c r="CU155" s="33" t="str">
        <f ca="true">+IF(OFFSET('Sanitation Data'!$E$29,0,10*ROW('Sanitation Data'!E149))="","",OFFSET('Sanitation Data'!$E$29,0,10*ROW('Sanitation Data'!E149)))</f>
        <v/>
      </c>
      <c r="CV155" s="33" t="str">
        <f ca="true">+IF(OFFSET('Sanitation Data'!$E$30,0,10*ROW('Sanitation Data'!E149))="","",OFFSET('Sanitation Data'!$E$30,0,10*ROW('Sanitation Data'!E149)))</f>
        <v/>
      </c>
      <c r="CW155" s="33" t="str">
        <f ca="true">+IF(OFFSET('Sanitation Data'!$E$31,0,10*ROW('Sanitation Data'!E149))="","",OFFSET('Sanitation Data'!$E$31,0,10*ROW('Sanitation Data'!E149)))</f>
        <v/>
      </c>
      <c r="CX155" s="33" t="str">
        <f ca="true">+IF(OFFSET('Sanitation Data'!$E$32,0,10*ROW('Sanitation Data'!E149))="","",OFFSET('Sanitation Data'!$E$32,0,10*ROW('Sanitation Data'!E149)))</f>
        <v/>
      </c>
      <c r="CY155" s="33" t="str">
        <f ca="true">+IF(OFFSET('Sanitation Data'!$E$33,0,10*ROW('Sanitation Data'!E149))="","",OFFSET('Sanitation Data'!$E$33,0,10*ROW('Sanitation Data'!E149)))</f>
        <v/>
      </c>
      <c r="CZ155" s="33" t="str">
        <f ca="true">+IF(OFFSET('Sanitation Data'!$F$29,0,10*ROW('Sanitation Data'!F149))="","",OFFSET('Sanitation Data'!$F$29,0,10*ROW('Sanitation Data'!F149)))</f>
        <v/>
      </c>
      <c r="DA155" s="33" t="str">
        <f ca="true">+IF(OFFSET('Sanitation Data'!$F$30,0,10*ROW('Sanitation Data'!F149))="","",OFFSET('Sanitation Data'!$F$30,0,10*ROW('Sanitation Data'!F149)))</f>
        <v/>
      </c>
      <c r="DB155" s="33" t="str">
        <f ca="true">+IF(OFFSET('Sanitation Data'!$F$31,0,10*ROW('Sanitation Data'!F149))="","",OFFSET('Sanitation Data'!$F$31,0,10*ROW('Sanitation Data'!F149)))</f>
        <v/>
      </c>
      <c r="DC155" s="33" t="str">
        <f ca="true">+IF(OFFSET('Sanitation Data'!$F$32,0,10*ROW('Sanitation Data'!F149))="","",OFFSET('Sanitation Data'!$F$32,0,10*ROW('Sanitation Data'!F149)))</f>
        <v/>
      </c>
      <c r="DD155" s="33" t="str">
        <f ca="true">+IF(OFFSET('Sanitation Data'!$F$33,0,10*ROW('Sanitation Data'!F149))="","",OFFSET('Sanitation Data'!$F$33,0,10*ROW('Sanitation Data'!F149)))</f>
        <v/>
      </c>
      <c r="DE155" s="33" t="str">
        <f ca="true">+IF(OFFSET('Sanitation Data'!$G$29,0,10*ROW('Sanitation Data'!G149))="","",OFFSET('Sanitation Data'!$G$29,0,10*ROW('Sanitation Data'!G149)))</f>
        <v/>
      </c>
      <c r="DF155" s="33" t="str">
        <f ca="true">+IF(OFFSET('Sanitation Data'!$G$30,0,10*ROW('Sanitation Data'!G149))="","",OFFSET('Sanitation Data'!$G$30,0,10*ROW('Sanitation Data'!G149)))</f>
        <v/>
      </c>
      <c r="DG155" s="33" t="str">
        <f ca="true">+IF(OFFSET('Sanitation Data'!$G$31,0,10*ROW('Sanitation Data'!G149))="","",OFFSET('Sanitation Data'!$G$31,0,10*ROW('Sanitation Data'!G149)))</f>
        <v/>
      </c>
      <c r="DH155" s="33" t="str">
        <f ca="true">+IF(OFFSET('Sanitation Data'!$G$32,0,10*ROW('Sanitation Data'!G149))="","",OFFSET('Sanitation Data'!$G$32,0,10*ROW('Sanitation Data'!G149)))</f>
        <v/>
      </c>
      <c r="DI155" s="33" t="str">
        <f ca="true">+IF(OFFSET('Sanitation Data'!$G$33,0,10*ROW('Sanitation Data'!G149))="","",OFFSET('Sanitation Data'!$G$33,0,10*ROW('Sanitation Data'!G149)))</f>
        <v/>
      </c>
      <c r="DJ155" s="33" t="str">
        <f ca="true">+IF(OFFSET('Sanitation Data'!$H$29,0,10*ROW('Sanitation Data'!H149))="","",OFFSET('Sanitation Data'!$H$29,0,10*ROW('Sanitation Data'!H149)))</f>
        <v/>
      </c>
      <c r="DK155" s="33" t="str">
        <f ca="true">+IF(OFFSET('Sanitation Data'!$H$30,0,10*ROW('Sanitation Data'!H149))="","",OFFSET('Sanitation Data'!$H$30,0,10*ROW('Sanitation Data'!H149)))</f>
        <v/>
      </c>
      <c r="DL155" s="33" t="str">
        <f ca="true">+IF(OFFSET('Sanitation Data'!$H$31,0,10*ROW('Sanitation Data'!H149))="","",OFFSET('Sanitation Data'!$H$31,0,10*ROW('Sanitation Data'!H149)))</f>
        <v/>
      </c>
      <c r="DM155" s="33" t="str">
        <f ca="true">+IF(OFFSET('Sanitation Data'!$H$32,0,10*ROW('Sanitation Data'!H149))="","",OFFSET('Sanitation Data'!$H$32,0,10*ROW('Sanitation Data'!H149)))</f>
        <v/>
      </c>
      <c r="DN155" s="33" t="str">
        <f ca="true">+IF(OFFSET('Sanitation Data'!$H$33,0,10*ROW('Sanitation Data'!H149))="","",OFFSET('Sanitation Data'!$H$33,0,10*ROW('Sanitation Data'!H149)))</f>
        <v/>
      </c>
      <c r="DO155" s="33" t="str">
        <f ca="true">+IF(OFFSET('Hygiene Data'!$C$12,0,10*ROW('Hygiene Data'!C149))="","",OFFSET('Hygiene Data'!$C$12,0,10*ROW('Hygiene Data'!C149)))</f>
        <v/>
      </c>
      <c r="DP155" s="33" t="str">
        <f ca="true">+IF(OFFSET('Hygiene Data'!$C$13,0,10*ROW('Hygiene Data'!C149))="","",OFFSET('Hygiene Data'!$C$13,0,10*ROW('Hygiene Data'!C149)))</f>
        <v/>
      </c>
      <c r="DQ155" s="33" t="str">
        <f ca="true">+IF(OFFSET('Hygiene Data'!$C$14,0,10*ROW('Hygiene Data'!C149))="","",OFFSET('Hygiene Data'!$C$14,0,10*ROW('Hygiene Data'!C149)))</f>
        <v/>
      </c>
      <c r="DR155" s="33" t="str">
        <f ca="true">+IF(OFFSET('Hygiene Data'!$D$12,0,10*ROW('Hygiene Data'!D149))="","",OFFSET('Hygiene Data'!$D$12,0,10*ROW('Hygiene Data'!D149)))</f>
        <v/>
      </c>
      <c r="DS155" s="33" t="str">
        <f ca="true">+IF(OFFSET('Hygiene Data'!$D$13,0,10*ROW('Hygiene Data'!D149))="","",OFFSET('Hygiene Data'!$D$13,0,10*ROW('Hygiene Data'!D149)))</f>
        <v/>
      </c>
      <c r="DT155" s="33" t="str">
        <f ca="true">+IF(OFFSET('Hygiene Data'!$D$14,0,10*ROW('Hygiene Data'!D149))="","",OFFSET('Hygiene Data'!$D$14,0,10*ROW('Hygiene Data'!D149)))</f>
        <v/>
      </c>
      <c r="DU155" s="33" t="str">
        <f ca="true">+IF(OFFSET('Hygiene Data'!$E$12,0,10*ROW('Hygiene Data'!E149))="","",OFFSET('Hygiene Data'!$E$12,0,10*ROW('Hygiene Data'!E149)))</f>
        <v/>
      </c>
      <c r="DV155" s="33" t="str">
        <f ca="true">+IF(OFFSET('Hygiene Data'!$E$13,0,10*ROW('Hygiene Data'!E149))="","",OFFSET('Hygiene Data'!$E$13,0,10*ROW('Hygiene Data'!E149)))</f>
        <v/>
      </c>
      <c r="DW155" s="33" t="str">
        <f ca="true">+IF(OFFSET('Hygiene Data'!$E$14,0,10*ROW('Hygiene Data'!E149))="","",OFFSET('Hygiene Data'!$E$14,0,10*ROW('Hygiene Data'!E149)))</f>
        <v/>
      </c>
      <c r="DX155" s="33" t="str">
        <f ca="true">+IF(OFFSET('Hygiene Data'!$F$12,0,10*ROW('Hygiene Data'!F149))="","",OFFSET('Hygiene Data'!$F$12,0,10*ROW('Hygiene Data'!F149)))</f>
        <v/>
      </c>
      <c r="DY155" s="33" t="str">
        <f ca="true">+IF(OFFSET('Hygiene Data'!$F$13,0,10*ROW('Hygiene Data'!F149))="","",OFFSET('Hygiene Data'!$F$13,0,10*ROW('Hygiene Data'!F149)))</f>
        <v/>
      </c>
      <c r="DZ155" s="33" t="str">
        <f ca="true">+IF(OFFSET('Hygiene Data'!$F$14,0,10*ROW('Hygiene Data'!F149))="","",OFFSET('Hygiene Data'!$F$14,0,10*ROW('Hygiene Data'!F149)))</f>
        <v/>
      </c>
      <c r="EA155" s="33" t="str">
        <f ca="true">+IF(OFFSET('Hygiene Data'!$G$12,0,10*ROW('Hygiene Data'!G149))="","",OFFSET('Hygiene Data'!$G$12,0,10*ROW('Hygiene Data'!G149)))</f>
        <v/>
      </c>
      <c r="EB155" s="33" t="str">
        <f ca="true">+IF(OFFSET('Hygiene Data'!$G$13,0,10*ROW('Hygiene Data'!G149))="","",OFFSET('Hygiene Data'!$G$13,0,10*ROW('Hygiene Data'!G149)))</f>
        <v/>
      </c>
      <c r="EC155" s="33" t="str">
        <f ca="true">+IF(OFFSET('Hygiene Data'!$G$14,0,10*ROW('Hygiene Data'!G149))="","",OFFSET('Hygiene Data'!$G$14,0,10*ROW('Hygiene Data'!G149)))</f>
        <v/>
      </c>
      <c r="ED155" s="33" t="str">
        <f ca="true">+IF(OFFSET('Hygiene Data'!$H$12,0,10*ROW('Hygiene Data'!H149))="","",OFFSET('Hygiene Data'!$H$12,0,10*ROW('Hygiene Data'!H149)))</f>
        <v/>
      </c>
      <c r="EE155" s="33" t="str">
        <f ca="true">+IF(OFFSET('Hygiene Data'!$H$13,0,10*ROW('Hygiene Data'!H149))="","",OFFSET('Hygiene Data'!$H$13,0,10*ROW('Hygiene Data'!H149)))</f>
        <v/>
      </c>
      <c r="EF155" s="33" t="str">
        <f ca="true">+IF(OFFSET('Hygiene Data'!$H$14,0,10*ROW('Hygiene Data'!H149))="","",OFFSET('Hygiene Data'!$H$14,0,10*ROW('Hygiene Data'!H149)))</f>
        <v/>
      </c>
    </row>
    <row r="156" x14ac:dyDescent="0.2">
      <c r="A156" s="56" t="str">
        <f ca="true">+IF(OFFSET('Water Data'!$B$1,0,10*ROW('Water Data'!B153))="","",OFFSET('Water Data'!$B$1,0,10*ROW('Water Data'!B153)))</f>
        <v/>
      </c>
      <c r="B156" s="56" t="str">
        <f ca="true">+IF(OFFSET('Water Data'!$A$3,0,10*ROW('Water Data'!A153))="","",OFFSET('Water Data'!$A$3,0,10*ROW('Water Data'!A153)))</f>
        <v/>
      </c>
      <c r="C156" s="56" t="str">
        <f ca="true">+IF(OFFSET('Water Data'!$C$3,0,10*ROW('Water Data'!C153))="","",OFFSET('Water Data'!$C$3,0,10*ROW('Water Data'!C153)))</f>
        <v/>
      </c>
      <c r="D156" s="244"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4"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4"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4"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4"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4"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4"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4"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4"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4"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4"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4"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4"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4"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4"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4"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4"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4"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5"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5"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5"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5"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5"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5"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5"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5"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5"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5"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5"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5"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5"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5"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5"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5"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5"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5"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5"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5"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5"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5"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5"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5"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5"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5"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5"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5"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5"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5"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6"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6"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6"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6"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6"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6"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6"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6"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6"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6"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6"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6"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6"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6"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6"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6"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6"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6"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3" t="str">
        <f ca="true">+IF(OFFSET('Water Data'!$C$28,0,10*ROW('Water Data'!C150))="","",OFFSET('Water Data'!$C$28,0,10*ROW('Water Data'!C150)))</f>
        <v/>
      </c>
      <c r="BT156" s="33" t="str">
        <f ca="true">+IF(OFFSET('Water Data'!$C$29,0,10*ROW('Water Data'!C150))="","",OFFSET('Water Data'!$C$29,0,10*ROW('Water Data'!C150)))</f>
        <v/>
      </c>
      <c r="BU156" s="33" t="str">
        <f ca="true">+IF(OFFSET('Water Data'!$C$30,0,10*ROW('Water Data'!C150))="","",OFFSET('Water Data'!$C$30,0,10*ROW('Water Data'!C150)))</f>
        <v/>
      </c>
      <c r="BV156" s="33" t="str">
        <f ca="true">+IF(OFFSET('Water Data'!$D$28,0,10*ROW('Water Data'!D150))="","",OFFSET('Water Data'!$D$28,0,10*ROW('Water Data'!D150)))</f>
        <v/>
      </c>
      <c r="BW156" s="33" t="str">
        <f ca="true">+IF(OFFSET('Water Data'!$D$29,0,10*ROW('Water Data'!D150))="","",OFFSET('Water Data'!$D$29,0,10*ROW('Water Data'!D150)))</f>
        <v/>
      </c>
      <c r="BX156" s="33" t="str">
        <f ca="true">+IF(OFFSET('Water Data'!$D$30,0,10*ROW('Water Data'!D150))="","",OFFSET('Water Data'!$D$30,0,10*ROW('Water Data'!D150)))</f>
        <v/>
      </c>
      <c r="BY156" s="33" t="str">
        <f ca="true">+IF(OFFSET('Water Data'!$E$28,0,10*ROW('Water Data'!E150))="","",OFFSET('Water Data'!$E$28,0,10*ROW('Water Data'!E150)))</f>
        <v/>
      </c>
      <c r="BZ156" s="33" t="str">
        <f ca="true">+IF(OFFSET('Water Data'!$E$29,0,10*ROW('Water Data'!E150))="","",OFFSET('Water Data'!$E$29,0,10*ROW('Water Data'!E150)))</f>
        <v/>
      </c>
      <c r="CA156" s="33" t="str">
        <f ca="true">+IF(OFFSET('Water Data'!$E$30,0,10*ROW('Water Data'!E150))="","",OFFSET('Water Data'!$E$30,0,10*ROW('Water Data'!E150)))</f>
        <v/>
      </c>
      <c r="CB156" s="33" t="str">
        <f ca="true">+IF(OFFSET('Water Data'!$F$28,0,10*ROW('Water Data'!F150))="","",OFFSET('Water Data'!$F$28,0,10*ROW('Water Data'!F150)))</f>
        <v/>
      </c>
      <c r="CC156" s="33" t="str">
        <f ca="true">+IF(OFFSET('Water Data'!$F$29,0,10*ROW('Water Data'!F150))="","",OFFSET('Water Data'!$F$29,0,10*ROW('Water Data'!F150)))</f>
        <v/>
      </c>
      <c r="CD156" s="33" t="str">
        <f ca="true">+IF(OFFSET('Water Data'!$F$30,0,10*ROW('Water Data'!F150))="","",OFFSET('Water Data'!$F$30,0,10*ROW('Water Data'!F150)))</f>
        <v/>
      </c>
      <c r="CE156" s="33" t="str">
        <f ca="true">+IF(OFFSET('Water Data'!$G$28,0,10*ROW('Water Data'!G150))="","",OFFSET('Water Data'!$G$28,0,10*ROW('Water Data'!G150)))</f>
        <v/>
      </c>
      <c r="CF156" s="33" t="str">
        <f ca="true">+IF(OFFSET('Water Data'!$G$29,0,10*ROW('Water Data'!G150))="","",OFFSET('Water Data'!$G$29,0,10*ROW('Water Data'!G150)))</f>
        <v/>
      </c>
      <c r="CG156" s="33" t="str">
        <f ca="true">+IF(OFFSET('Water Data'!$G$30,0,10*ROW('Water Data'!G150))="","",OFFSET('Water Data'!$G$30,0,10*ROW('Water Data'!G150)))</f>
        <v/>
      </c>
      <c r="CH156" s="33" t="str">
        <f ca="true">+IF(OFFSET('Water Data'!$H$28,0,10*ROW('Water Data'!H150))="","",OFFSET('Water Data'!$H$28,0,10*ROW('Water Data'!H150)))</f>
        <v/>
      </c>
      <c r="CI156" s="33" t="str">
        <f ca="true">+IF(OFFSET('Water Data'!$H$29,0,10*ROW('Water Data'!H150))="","",OFFSET('Water Data'!$H$29,0,10*ROW('Water Data'!H150)))</f>
        <v/>
      </c>
      <c r="CJ156" s="33" t="str">
        <f ca="true">+IF(OFFSET('Water Data'!$H$30,0,10*ROW('Water Data'!H150))="","",OFFSET('Water Data'!$H$30,0,10*ROW('Water Data'!H150)))</f>
        <v/>
      </c>
      <c r="CK156" s="33" t="str">
        <f ca="true">+IF(OFFSET('Sanitation Data'!$C$29,0,10*ROW('Sanitation Data'!C150))="","",OFFSET('Sanitation Data'!$C$29,0,10*ROW('Sanitation Data'!C150)))</f>
        <v/>
      </c>
      <c r="CL156" s="33" t="str">
        <f ca="true">+IF(OFFSET('Sanitation Data'!$C$30,0,10*ROW('Sanitation Data'!C150))="","",OFFSET('Sanitation Data'!$C$30,0,10*ROW('Sanitation Data'!C150)))</f>
        <v/>
      </c>
      <c r="CM156" s="33" t="str">
        <f ca="true">+IF(OFFSET('Sanitation Data'!$C$31,0,10*ROW('Sanitation Data'!C150))="","",OFFSET('Sanitation Data'!$C$31,0,10*ROW('Sanitation Data'!C150)))</f>
        <v/>
      </c>
      <c r="CN156" s="33" t="str">
        <f ca="true">+IF(OFFSET('Sanitation Data'!$C$32,0,10*ROW('Sanitation Data'!C150))="","",OFFSET('Sanitation Data'!$C$32,0,10*ROW('Sanitation Data'!C150)))</f>
        <v/>
      </c>
      <c r="CO156" s="33" t="str">
        <f ca="true">+IF(OFFSET('Sanitation Data'!$C$33,0,10*ROW('Sanitation Data'!C150))="","",OFFSET('Sanitation Data'!$C$33,0,10*ROW('Sanitation Data'!C150)))</f>
        <v/>
      </c>
      <c r="CP156" s="33" t="str">
        <f ca="true">+IF(OFFSET('Sanitation Data'!$D$29,0,10*ROW('Sanitation Data'!D150))="","",OFFSET('Sanitation Data'!$D$29,0,10*ROW('Sanitation Data'!D150)))</f>
        <v/>
      </c>
      <c r="CQ156" s="33" t="str">
        <f ca="true">+IF(OFFSET('Sanitation Data'!$D$30,0,10*ROW('Sanitation Data'!D150))="","",OFFSET('Sanitation Data'!$D$30,0,10*ROW('Sanitation Data'!D150)))</f>
        <v/>
      </c>
      <c r="CR156" s="33" t="str">
        <f ca="true">+IF(OFFSET('Sanitation Data'!$D$31,0,10*ROW('Sanitation Data'!D150))="","",OFFSET('Sanitation Data'!$D$31,0,10*ROW('Sanitation Data'!D150)))</f>
        <v/>
      </c>
      <c r="CS156" s="33" t="str">
        <f ca="true">+IF(OFFSET('Sanitation Data'!$D$32,0,10*ROW('Sanitation Data'!D150))="","",OFFSET('Sanitation Data'!$D$32,0,10*ROW('Sanitation Data'!D150)))</f>
        <v/>
      </c>
      <c r="CT156" s="33" t="str">
        <f ca="true">+IF(OFFSET('Sanitation Data'!$D$33,0,10*ROW('Sanitation Data'!D150))="","",OFFSET('Sanitation Data'!$D$33,0,10*ROW('Sanitation Data'!D150)))</f>
        <v/>
      </c>
      <c r="CU156" s="33" t="str">
        <f ca="true">+IF(OFFSET('Sanitation Data'!$E$29,0,10*ROW('Sanitation Data'!E150))="","",OFFSET('Sanitation Data'!$E$29,0,10*ROW('Sanitation Data'!E150)))</f>
        <v/>
      </c>
      <c r="CV156" s="33" t="str">
        <f ca="true">+IF(OFFSET('Sanitation Data'!$E$30,0,10*ROW('Sanitation Data'!E150))="","",OFFSET('Sanitation Data'!$E$30,0,10*ROW('Sanitation Data'!E150)))</f>
        <v/>
      </c>
      <c r="CW156" s="33" t="str">
        <f ca="true">+IF(OFFSET('Sanitation Data'!$E$31,0,10*ROW('Sanitation Data'!E150))="","",OFFSET('Sanitation Data'!$E$31,0,10*ROW('Sanitation Data'!E150)))</f>
        <v/>
      </c>
      <c r="CX156" s="33" t="str">
        <f ca="true">+IF(OFFSET('Sanitation Data'!$E$32,0,10*ROW('Sanitation Data'!E150))="","",OFFSET('Sanitation Data'!$E$32,0,10*ROW('Sanitation Data'!E150)))</f>
        <v/>
      </c>
      <c r="CY156" s="33" t="str">
        <f ca="true">+IF(OFFSET('Sanitation Data'!$E$33,0,10*ROW('Sanitation Data'!E150))="","",OFFSET('Sanitation Data'!$E$33,0,10*ROW('Sanitation Data'!E150)))</f>
        <v/>
      </c>
      <c r="CZ156" s="33" t="str">
        <f ca="true">+IF(OFFSET('Sanitation Data'!$F$29,0,10*ROW('Sanitation Data'!F150))="","",OFFSET('Sanitation Data'!$F$29,0,10*ROW('Sanitation Data'!F150)))</f>
        <v/>
      </c>
      <c r="DA156" s="33" t="str">
        <f ca="true">+IF(OFFSET('Sanitation Data'!$F$30,0,10*ROW('Sanitation Data'!F150))="","",OFFSET('Sanitation Data'!$F$30,0,10*ROW('Sanitation Data'!F150)))</f>
        <v/>
      </c>
      <c r="DB156" s="33" t="str">
        <f ca="true">+IF(OFFSET('Sanitation Data'!$F$31,0,10*ROW('Sanitation Data'!F150))="","",OFFSET('Sanitation Data'!$F$31,0,10*ROW('Sanitation Data'!F150)))</f>
        <v/>
      </c>
      <c r="DC156" s="33" t="str">
        <f ca="true">+IF(OFFSET('Sanitation Data'!$F$32,0,10*ROW('Sanitation Data'!F150))="","",OFFSET('Sanitation Data'!$F$32,0,10*ROW('Sanitation Data'!F150)))</f>
        <v/>
      </c>
      <c r="DD156" s="33" t="str">
        <f ca="true">+IF(OFFSET('Sanitation Data'!$F$33,0,10*ROW('Sanitation Data'!F150))="","",OFFSET('Sanitation Data'!$F$33,0,10*ROW('Sanitation Data'!F150)))</f>
        <v/>
      </c>
      <c r="DE156" s="33" t="str">
        <f ca="true">+IF(OFFSET('Sanitation Data'!$G$29,0,10*ROW('Sanitation Data'!G150))="","",OFFSET('Sanitation Data'!$G$29,0,10*ROW('Sanitation Data'!G150)))</f>
        <v/>
      </c>
      <c r="DF156" s="33" t="str">
        <f ca="true">+IF(OFFSET('Sanitation Data'!$G$30,0,10*ROW('Sanitation Data'!G150))="","",OFFSET('Sanitation Data'!$G$30,0,10*ROW('Sanitation Data'!G150)))</f>
        <v/>
      </c>
      <c r="DG156" s="33" t="str">
        <f ca="true">+IF(OFFSET('Sanitation Data'!$G$31,0,10*ROW('Sanitation Data'!G150))="","",OFFSET('Sanitation Data'!$G$31,0,10*ROW('Sanitation Data'!G150)))</f>
        <v/>
      </c>
      <c r="DH156" s="33" t="str">
        <f ca="true">+IF(OFFSET('Sanitation Data'!$G$32,0,10*ROW('Sanitation Data'!G150))="","",OFFSET('Sanitation Data'!$G$32,0,10*ROW('Sanitation Data'!G150)))</f>
        <v/>
      </c>
      <c r="DI156" s="33" t="str">
        <f ca="true">+IF(OFFSET('Sanitation Data'!$G$33,0,10*ROW('Sanitation Data'!G150))="","",OFFSET('Sanitation Data'!$G$33,0,10*ROW('Sanitation Data'!G150)))</f>
        <v/>
      </c>
      <c r="DJ156" s="33" t="str">
        <f ca="true">+IF(OFFSET('Sanitation Data'!$H$29,0,10*ROW('Sanitation Data'!H150))="","",OFFSET('Sanitation Data'!$H$29,0,10*ROW('Sanitation Data'!H150)))</f>
        <v/>
      </c>
      <c r="DK156" s="33" t="str">
        <f ca="true">+IF(OFFSET('Sanitation Data'!$H$30,0,10*ROW('Sanitation Data'!H150))="","",OFFSET('Sanitation Data'!$H$30,0,10*ROW('Sanitation Data'!H150)))</f>
        <v/>
      </c>
      <c r="DL156" s="33" t="str">
        <f ca="true">+IF(OFFSET('Sanitation Data'!$H$31,0,10*ROW('Sanitation Data'!H150))="","",OFFSET('Sanitation Data'!$H$31,0,10*ROW('Sanitation Data'!H150)))</f>
        <v/>
      </c>
      <c r="DM156" s="33" t="str">
        <f ca="true">+IF(OFFSET('Sanitation Data'!$H$32,0,10*ROW('Sanitation Data'!H150))="","",OFFSET('Sanitation Data'!$H$32,0,10*ROW('Sanitation Data'!H150)))</f>
        <v/>
      </c>
      <c r="DN156" s="33" t="str">
        <f ca="true">+IF(OFFSET('Sanitation Data'!$H$33,0,10*ROW('Sanitation Data'!H150))="","",OFFSET('Sanitation Data'!$H$33,0,10*ROW('Sanitation Data'!H150)))</f>
        <v/>
      </c>
      <c r="DO156" s="33" t="str">
        <f ca="true">+IF(OFFSET('Hygiene Data'!$C$12,0,10*ROW('Hygiene Data'!C150))="","",OFFSET('Hygiene Data'!$C$12,0,10*ROW('Hygiene Data'!C150)))</f>
        <v/>
      </c>
      <c r="DP156" s="33" t="str">
        <f ca="true">+IF(OFFSET('Hygiene Data'!$C$13,0,10*ROW('Hygiene Data'!C150))="","",OFFSET('Hygiene Data'!$C$13,0,10*ROW('Hygiene Data'!C150)))</f>
        <v/>
      </c>
      <c r="DQ156" s="33" t="str">
        <f ca="true">+IF(OFFSET('Hygiene Data'!$C$14,0,10*ROW('Hygiene Data'!C150))="","",OFFSET('Hygiene Data'!$C$14,0,10*ROW('Hygiene Data'!C150)))</f>
        <v/>
      </c>
      <c r="DR156" s="33" t="str">
        <f ca="true">+IF(OFFSET('Hygiene Data'!$D$12,0,10*ROW('Hygiene Data'!D150))="","",OFFSET('Hygiene Data'!$D$12,0,10*ROW('Hygiene Data'!D150)))</f>
        <v/>
      </c>
      <c r="DS156" s="33" t="str">
        <f ca="true">+IF(OFFSET('Hygiene Data'!$D$13,0,10*ROW('Hygiene Data'!D150))="","",OFFSET('Hygiene Data'!$D$13,0,10*ROW('Hygiene Data'!D150)))</f>
        <v/>
      </c>
      <c r="DT156" s="33" t="str">
        <f ca="true">+IF(OFFSET('Hygiene Data'!$D$14,0,10*ROW('Hygiene Data'!D150))="","",OFFSET('Hygiene Data'!$D$14,0,10*ROW('Hygiene Data'!D150)))</f>
        <v/>
      </c>
      <c r="DU156" s="33" t="str">
        <f ca="true">+IF(OFFSET('Hygiene Data'!$E$12,0,10*ROW('Hygiene Data'!E150))="","",OFFSET('Hygiene Data'!$E$12,0,10*ROW('Hygiene Data'!E150)))</f>
        <v/>
      </c>
      <c r="DV156" s="33" t="str">
        <f ca="true">+IF(OFFSET('Hygiene Data'!$E$13,0,10*ROW('Hygiene Data'!E150))="","",OFFSET('Hygiene Data'!$E$13,0,10*ROW('Hygiene Data'!E150)))</f>
        <v/>
      </c>
      <c r="DW156" s="33" t="str">
        <f ca="true">+IF(OFFSET('Hygiene Data'!$E$14,0,10*ROW('Hygiene Data'!E150))="","",OFFSET('Hygiene Data'!$E$14,0,10*ROW('Hygiene Data'!E150)))</f>
        <v/>
      </c>
      <c r="DX156" s="33" t="str">
        <f ca="true">+IF(OFFSET('Hygiene Data'!$F$12,0,10*ROW('Hygiene Data'!F150))="","",OFFSET('Hygiene Data'!$F$12,0,10*ROW('Hygiene Data'!F150)))</f>
        <v/>
      </c>
      <c r="DY156" s="33" t="str">
        <f ca="true">+IF(OFFSET('Hygiene Data'!$F$13,0,10*ROW('Hygiene Data'!F150))="","",OFFSET('Hygiene Data'!$F$13,0,10*ROW('Hygiene Data'!F150)))</f>
        <v/>
      </c>
      <c r="DZ156" s="33" t="str">
        <f ca="true">+IF(OFFSET('Hygiene Data'!$F$14,0,10*ROW('Hygiene Data'!F150))="","",OFFSET('Hygiene Data'!$F$14,0,10*ROW('Hygiene Data'!F150)))</f>
        <v/>
      </c>
      <c r="EA156" s="33" t="str">
        <f ca="true">+IF(OFFSET('Hygiene Data'!$G$12,0,10*ROW('Hygiene Data'!G150))="","",OFFSET('Hygiene Data'!$G$12,0,10*ROW('Hygiene Data'!G150)))</f>
        <v/>
      </c>
      <c r="EB156" s="33" t="str">
        <f ca="true">+IF(OFFSET('Hygiene Data'!$G$13,0,10*ROW('Hygiene Data'!G150))="","",OFFSET('Hygiene Data'!$G$13,0,10*ROW('Hygiene Data'!G150)))</f>
        <v/>
      </c>
      <c r="EC156" s="33" t="str">
        <f ca="true">+IF(OFFSET('Hygiene Data'!$G$14,0,10*ROW('Hygiene Data'!G150))="","",OFFSET('Hygiene Data'!$G$14,0,10*ROW('Hygiene Data'!G150)))</f>
        <v/>
      </c>
      <c r="ED156" s="33" t="str">
        <f ca="true">+IF(OFFSET('Hygiene Data'!$H$12,0,10*ROW('Hygiene Data'!H150))="","",OFFSET('Hygiene Data'!$H$12,0,10*ROW('Hygiene Data'!H150)))</f>
        <v/>
      </c>
      <c r="EE156" s="33" t="str">
        <f ca="true">+IF(OFFSET('Hygiene Data'!$H$13,0,10*ROW('Hygiene Data'!H150))="","",OFFSET('Hygiene Data'!$H$13,0,10*ROW('Hygiene Data'!H150)))</f>
        <v/>
      </c>
      <c r="EF156" s="33" t="str">
        <f ca="true">+IF(OFFSET('Hygiene Data'!$H$14,0,10*ROW('Hygiene Data'!H150))="","",OFFSET('Hygiene Data'!$H$14,0,10*ROW('Hygiene Data'!H150)))</f>
        <v/>
      </c>
    </row>
    <row r="157" x14ac:dyDescent="0.2">
      <c r="A157" s="56" t="str">
        <f ca="true">+IF(OFFSET('Water Data'!$B$1,0,10*ROW('Water Data'!B154))="","",OFFSET('Water Data'!$B$1,0,10*ROW('Water Data'!B154)))</f>
        <v/>
      </c>
      <c r="B157" s="56" t="str">
        <f ca="true">+IF(OFFSET('Water Data'!$A$3,0,10*ROW('Water Data'!A154))="","",OFFSET('Water Data'!$A$3,0,10*ROW('Water Data'!A154)))</f>
        <v/>
      </c>
      <c r="C157" s="56" t="str">
        <f ca="true">+IF(OFFSET('Water Data'!$C$3,0,10*ROW('Water Data'!C154))="","",OFFSET('Water Data'!$C$3,0,10*ROW('Water Data'!C154)))</f>
        <v/>
      </c>
      <c r="D157" s="244"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4"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4"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4"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4"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4"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4"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4"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4"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4"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4"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4"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4"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4"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4"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4"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4"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4"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5"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5"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5"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5"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5"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5"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5"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5"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5"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5"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5"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5"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5"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5"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5"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5"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5"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5"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5"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5"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5"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5"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5"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5"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5"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5"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5"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5"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5"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5"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6"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6"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6"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6"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6"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6"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6"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6"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6"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6"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6"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6"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6"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6"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6"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6"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6"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6"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3" t="str">
        <f ca="true">+IF(OFFSET('Water Data'!$C$28,0,10*ROW('Water Data'!C151))="","",OFFSET('Water Data'!$C$28,0,10*ROW('Water Data'!C151)))</f>
        <v/>
      </c>
      <c r="BT157" s="33" t="str">
        <f ca="true">+IF(OFFSET('Water Data'!$C$29,0,10*ROW('Water Data'!C151))="","",OFFSET('Water Data'!$C$29,0,10*ROW('Water Data'!C151)))</f>
        <v/>
      </c>
      <c r="BU157" s="33" t="str">
        <f ca="true">+IF(OFFSET('Water Data'!$C$30,0,10*ROW('Water Data'!C151))="","",OFFSET('Water Data'!$C$30,0,10*ROW('Water Data'!C151)))</f>
        <v/>
      </c>
      <c r="BV157" s="33" t="str">
        <f ca="true">+IF(OFFSET('Water Data'!$D$28,0,10*ROW('Water Data'!D151))="","",OFFSET('Water Data'!$D$28,0,10*ROW('Water Data'!D151)))</f>
        <v/>
      </c>
      <c r="BW157" s="33" t="str">
        <f ca="true">+IF(OFFSET('Water Data'!$D$29,0,10*ROW('Water Data'!D151))="","",OFFSET('Water Data'!$D$29,0,10*ROW('Water Data'!D151)))</f>
        <v/>
      </c>
      <c r="BX157" s="33" t="str">
        <f ca="true">+IF(OFFSET('Water Data'!$D$30,0,10*ROW('Water Data'!D151))="","",OFFSET('Water Data'!$D$30,0,10*ROW('Water Data'!D151)))</f>
        <v/>
      </c>
      <c r="BY157" s="33" t="str">
        <f ca="true">+IF(OFFSET('Water Data'!$E$28,0,10*ROW('Water Data'!E151))="","",OFFSET('Water Data'!$E$28,0,10*ROW('Water Data'!E151)))</f>
        <v/>
      </c>
      <c r="BZ157" s="33" t="str">
        <f ca="true">+IF(OFFSET('Water Data'!$E$29,0,10*ROW('Water Data'!E151))="","",OFFSET('Water Data'!$E$29,0,10*ROW('Water Data'!E151)))</f>
        <v/>
      </c>
      <c r="CA157" s="33" t="str">
        <f ca="true">+IF(OFFSET('Water Data'!$E$30,0,10*ROW('Water Data'!E151))="","",OFFSET('Water Data'!$E$30,0,10*ROW('Water Data'!E151)))</f>
        <v/>
      </c>
      <c r="CB157" s="33" t="str">
        <f ca="true">+IF(OFFSET('Water Data'!$F$28,0,10*ROW('Water Data'!F151))="","",OFFSET('Water Data'!$F$28,0,10*ROW('Water Data'!F151)))</f>
        <v/>
      </c>
      <c r="CC157" s="33" t="str">
        <f ca="true">+IF(OFFSET('Water Data'!$F$29,0,10*ROW('Water Data'!F151))="","",OFFSET('Water Data'!$F$29,0,10*ROW('Water Data'!F151)))</f>
        <v/>
      </c>
      <c r="CD157" s="33" t="str">
        <f ca="true">+IF(OFFSET('Water Data'!$F$30,0,10*ROW('Water Data'!F151))="","",OFFSET('Water Data'!$F$30,0,10*ROW('Water Data'!F151)))</f>
        <v/>
      </c>
      <c r="CE157" s="33" t="str">
        <f ca="true">+IF(OFFSET('Water Data'!$G$28,0,10*ROW('Water Data'!G151))="","",OFFSET('Water Data'!$G$28,0,10*ROW('Water Data'!G151)))</f>
        <v/>
      </c>
      <c r="CF157" s="33" t="str">
        <f ca="true">+IF(OFFSET('Water Data'!$G$29,0,10*ROW('Water Data'!G151))="","",OFFSET('Water Data'!$G$29,0,10*ROW('Water Data'!G151)))</f>
        <v/>
      </c>
      <c r="CG157" s="33" t="str">
        <f ca="true">+IF(OFFSET('Water Data'!$G$30,0,10*ROW('Water Data'!G151))="","",OFFSET('Water Data'!$G$30,0,10*ROW('Water Data'!G151)))</f>
        <v/>
      </c>
      <c r="CH157" s="33" t="str">
        <f ca="true">+IF(OFFSET('Water Data'!$H$28,0,10*ROW('Water Data'!H151))="","",OFFSET('Water Data'!$H$28,0,10*ROW('Water Data'!H151)))</f>
        <v/>
      </c>
      <c r="CI157" s="33" t="str">
        <f ca="true">+IF(OFFSET('Water Data'!$H$29,0,10*ROW('Water Data'!H151))="","",OFFSET('Water Data'!$H$29,0,10*ROW('Water Data'!H151)))</f>
        <v/>
      </c>
      <c r="CJ157" s="33" t="str">
        <f ca="true">+IF(OFFSET('Water Data'!$H$30,0,10*ROW('Water Data'!H151))="","",OFFSET('Water Data'!$H$30,0,10*ROW('Water Data'!H151)))</f>
        <v/>
      </c>
      <c r="CK157" s="33" t="str">
        <f ca="true">+IF(OFFSET('Sanitation Data'!$C$29,0,10*ROW('Sanitation Data'!C151))="","",OFFSET('Sanitation Data'!$C$29,0,10*ROW('Sanitation Data'!C151)))</f>
        <v/>
      </c>
      <c r="CL157" s="33" t="str">
        <f ca="true">+IF(OFFSET('Sanitation Data'!$C$30,0,10*ROW('Sanitation Data'!C151))="","",OFFSET('Sanitation Data'!$C$30,0,10*ROW('Sanitation Data'!C151)))</f>
        <v/>
      </c>
      <c r="CM157" s="33" t="str">
        <f ca="true">+IF(OFFSET('Sanitation Data'!$C$31,0,10*ROW('Sanitation Data'!C151))="","",OFFSET('Sanitation Data'!$C$31,0,10*ROW('Sanitation Data'!C151)))</f>
        <v/>
      </c>
      <c r="CN157" s="33" t="str">
        <f ca="true">+IF(OFFSET('Sanitation Data'!$C$32,0,10*ROW('Sanitation Data'!C151))="","",OFFSET('Sanitation Data'!$C$32,0,10*ROW('Sanitation Data'!C151)))</f>
        <v/>
      </c>
      <c r="CO157" s="33" t="str">
        <f ca="true">+IF(OFFSET('Sanitation Data'!$C$33,0,10*ROW('Sanitation Data'!C151))="","",OFFSET('Sanitation Data'!$C$33,0,10*ROW('Sanitation Data'!C151)))</f>
        <v/>
      </c>
      <c r="CP157" s="33" t="str">
        <f ca="true">+IF(OFFSET('Sanitation Data'!$D$29,0,10*ROW('Sanitation Data'!D151))="","",OFFSET('Sanitation Data'!$D$29,0,10*ROW('Sanitation Data'!D151)))</f>
        <v/>
      </c>
      <c r="CQ157" s="33" t="str">
        <f ca="true">+IF(OFFSET('Sanitation Data'!$D$30,0,10*ROW('Sanitation Data'!D151))="","",OFFSET('Sanitation Data'!$D$30,0,10*ROW('Sanitation Data'!D151)))</f>
        <v/>
      </c>
      <c r="CR157" s="33" t="str">
        <f ca="true">+IF(OFFSET('Sanitation Data'!$D$31,0,10*ROW('Sanitation Data'!D151))="","",OFFSET('Sanitation Data'!$D$31,0,10*ROW('Sanitation Data'!D151)))</f>
        <v/>
      </c>
      <c r="CS157" s="33" t="str">
        <f ca="true">+IF(OFFSET('Sanitation Data'!$D$32,0,10*ROW('Sanitation Data'!D151))="","",OFFSET('Sanitation Data'!$D$32,0,10*ROW('Sanitation Data'!D151)))</f>
        <v/>
      </c>
      <c r="CT157" s="33" t="str">
        <f ca="true">+IF(OFFSET('Sanitation Data'!$D$33,0,10*ROW('Sanitation Data'!D151))="","",OFFSET('Sanitation Data'!$D$33,0,10*ROW('Sanitation Data'!D151)))</f>
        <v/>
      </c>
      <c r="CU157" s="33" t="str">
        <f ca="true">+IF(OFFSET('Sanitation Data'!$E$29,0,10*ROW('Sanitation Data'!E151))="","",OFFSET('Sanitation Data'!$E$29,0,10*ROW('Sanitation Data'!E151)))</f>
        <v/>
      </c>
      <c r="CV157" s="33" t="str">
        <f ca="true">+IF(OFFSET('Sanitation Data'!$E$30,0,10*ROW('Sanitation Data'!E151))="","",OFFSET('Sanitation Data'!$E$30,0,10*ROW('Sanitation Data'!E151)))</f>
        <v/>
      </c>
      <c r="CW157" s="33" t="str">
        <f ca="true">+IF(OFFSET('Sanitation Data'!$E$31,0,10*ROW('Sanitation Data'!E151))="","",OFFSET('Sanitation Data'!$E$31,0,10*ROW('Sanitation Data'!E151)))</f>
        <v/>
      </c>
      <c r="CX157" s="33" t="str">
        <f ca="true">+IF(OFFSET('Sanitation Data'!$E$32,0,10*ROW('Sanitation Data'!E151))="","",OFFSET('Sanitation Data'!$E$32,0,10*ROW('Sanitation Data'!E151)))</f>
        <v/>
      </c>
      <c r="CY157" s="33" t="str">
        <f ca="true">+IF(OFFSET('Sanitation Data'!$E$33,0,10*ROW('Sanitation Data'!E151))="","",OFFSET('Sanitation Data'!$E$33,0,10*ROW('Sanitation Data'!E151)))</f>
        <v/>
      </c>
      <c r="CZ157" s="33" t="str">
        <f ca="true">+IF(OFFSET('Sanitation Data'!$F$29,0,10*ROW('Sanitation Data'!F151))="","",OFFSET('Sanitation Data'!$F$29,0,10*ROW('Sanitation Data'!F151)))</f>
        <v/>
      </c>
      <c r="DA157" s="33" t="str">
        <f ca="true">+IF(OFFSET('Sanitation Data'!$F$30,0,10*ROW('Sanitation Data'!F151))="","",OFFSET('Sanitation Data'!$F$30,0,10*ROW('Sanitation Data'!F151)))</f>
        <v/>
      </c>
      <c r="DB157" s="33" t="str">
        <f ca="true">+IF(OFFSET('Sanitation Data'!$F$31,0,10*ROW('Sanitation Data'!F151))="","",OFFSET('Sanitation Data'!$F$31,0,10*ROW('Sanitation Data'!F151)))</f>
        <v/>
      </c>
      <c r="DC157" s="33" t="str">
        <f ca="true">+IF(OFFSET('Sanitation Data'!$F$32,0,10*ROW('Sanitation Data'!F151))="","",OFFSET('Sanitation Data'!$F$32,0,10*ROW('Sanitation Data'!F151)))</f>
        <v/>
      </c>
      <c r="DD157" s="33" t="str">
        <f ca="true">+IF(OFFSET('Sanitation Data'!$F$33,0,10*ROW('Sanitation Data'!F151))="","",OFFSET('Sanitation Data'!$F$33,0,10*ROW('Sanitation Data'!F151)))</f>
        <v/>
      </c>
      <c r="DE157" s="33" t="str">
        <f ca="true">+IF(OFFSET('Sanitation Data'!$G$29,0,10*ROW('Sanitation Data'!G151))="","",OFFSET('Sanitation Data'!$G$29,0,10*ROW('Sanitation Data'!G151)))</f>
        <v/>
      </c>
      <c r="DF157" s="33" t="str">
        <f ca="true">+IF(OFFSET('Sanitation Data'!$G$30,0,10*ROW('Sanitation Data'!G151))="","",OFFSET('Sanitation Data'!$G$30,0,10*ROW('Sanitation Data'!G151)))</f>
        <v/>
      </c>
      <c r="DG157" s="33" t="str">
        <f ca="true">+IF(OFFSET('Sanitation Data'!$G$31,0,10*ROW('Sanitation Data'!G151))="","",OFFSET('Sanitation Data'!$G$31,0,10*ROW('Sanitation Data'!G151)))</f>
        <v/>
      </c>
      <c r="DH157" s="33" t="str">
        <f ca="true">+IF(OFFSET('Sanitation Data'!$G$32,0,10*ROW('Sanitation Data'!G151))="","",OFFSET('Sanitation Data'!$G$32,0,10*ROW('Sanitation Data'!G151)))</f>
        <v/>
      </c>
      <c r="DI157" s="33" t="str">
        <f ca="true">+IF(OFFSET('Sanitation Data'!$G$33,0,10*ROW('Sanitation Data'!G151))="","",OFFSET('Sanitation Data'!$G$33,0,10*ROW('Sanitation Data'!G151)))</f>
        <v/>
      </c>
      <c r="DJ157" s="33" t="str">
        <f ca="true">+IF(OFFSET('Sanitation Data'!$H$29,0,10*ROW('Sanitation Data'!H151))="","",OFFSET('Sanitation Data'!$H$29,0,10*ROW('Sanitation Data'!H151)))</f>
        <v/>
      </c>
      <c r="DK157" s="33" t="str">
        <f ca="true">+IF(OFFSET('Sanitation Data'!$H$30,0,10*ROW('Sanitation Data'!H151))="","",OFFSET('Sanitation Data'!$H$30,0,10*ROW('Sanitation Data'!H151)))</f>
        <v/>
      </c>
      <c r="DL157" s="33" t="str">
        <f ca="true">+IF(OFFSET('Sanitation Data'!$H$31,0,10*ROW('Sanitation Data'!H151))="","",OFFSET('Sanitation Data'!$H$31,0,10*ROW('Sanitation Data'!H151)))</f>
        <v/>
      </c>
      <c r="DM157" s="33" t="str">
        <f ca="true">+IF(OFFSET('Sanitation Data'!$H$32,0,10*ROW('Sanitation Data'!H151))="","",OFFSET('Sanitation Data'!$H$32,0,10*ROW('Sanitation Data'!H151)))</f>
        <v/>
      </c>
      <c r="DN157" s="33" t="str">
        <f ca="true">+IF(OFFSET('Sanitation Data'!$H$33,0,10*ROW('Sanitation Data'!H151))="","",OFFSET('Sanitation Data'!$H$33,0,10*ROW('Sanitation Data'!H151)))</f>
        <v/>
      </c>
      <c r="DO157" s="33" t="str">
        <f ca="true">+IF(OFFSET('Hygiene Data'!$C$12,0,10*ROW('Hygiene Data'!C151))="","",OFFSET('Hygiene Data'!$C$12,0,10*ROW('Hygiene Data'!C151)))</f>
        <v/>
      </c>
      <c r="DP157" s="33" t="str">
        <f ca="true">+IF(OFFSET('Hygiene Data'!$C$13,0,10*ROW('Hygiene Data'!C151))="","",OFFSET('Hygiene Data'!$C$13,0,10*ROW('Hygiene Data'!C151)))</f>
        <v/>
      </c>
      <c r="DQ157" s="33" t="str">
        <f ca="true">+IF(OFFSET('Hygiene Data'!$C$14,0,10*ROW('Hygiene Data'!C151))="","",OFFSET('Hygiene Data'!$C$14,0,10*ROW('Hygiene Data'!C151)))</f>
        <v/>
      </c>
      <c r="DR157" s="33" t="str">
        <f ca="true">+IF(OFFSET('Hygiene Data'!$D$12,0,10*ROW('Hygiene Data'!D151))="","",OFFSET('Hygiene Data'!$D$12,0,10*ROW('Hygiene Data'!D151)))</f>
        <v/>
      </c>
      <c r="DS157" s="33" t="str">
        <f ca="true">+IF(OFFSET('Hygiene Data'!$D$13,0,10*ROW('Hygiene Data'!D151))="","",OFFSET('Hygiene Data'!$D$13,0,10*ROW('Hygiene Data'!D151)))</f>
        <v/>
      </c>
      <c r="DT157" s="33" t="str">
        <f ca="true">+IF(OFFSET('Hygiene Data'!$D$14,0,10*ROW('Hygiene Data'!D151))="","",OFFSET('Hygiene Data'!$D$14,0,10*ROW('Hygiene Data'!D151)))</f>
        <v/>
      </c>
      <c r="DU157" s="33" t="str">
        <f ca="true">+IF(OFFSET('Hygiene Data'!$E$12,0,10*ROW('Hygiene Data'!E151))="","",OFFSET('Hygiene Data'!$E$12,0,10*ROW('Hygiene Data'!E151)))</f>
        <v/>
      </c>
      <c r="DV157" s="33" t="str">
        <f ca="true">+IF(OFFSET('Hygiene Data'!$E$13,0,10*ROW('Hygiene Data'!E151))="","",OFFSET('Hygiene Data'!$E$13,0,10*ROW('Hygiene Data'!E151)))</f>
        <v/>
      </c>
      <c r="DW157" s="33" t="str">
        <f ca="true">+IF(OFFSET('Hygiene Data'!$E$14,0,10*ROW('Hygiene Data'!E151))="","",OFFSET('Hygiene Data'!$E$14,0,10*ROW('Hygiene Data'!E151)))</f>
        <v/>
      </c>
      <c r="DX157" s="33" t="str">
        <f ca="true">+IF(OFFSET('Hygiene Data'!$F$12,0,10*ROW('Hygiene Data'!F151))="","",OFFSET('Hygiene Data'!$F$12,0,10*ROW('Hygiene Data'!F151)))</f>
        <v/>
      </c>
      <c r="DY157" s="33" t="str">
        <f ca="true">+IF(OFFSET('Hygiene Data'!$F$13,0,10*ROW('Hygiene Data'!F151))="","",OFFSET('Hygiene Data'!$F$13,0,10*ROW('Hygiene Data'!F151)))</f>
        <v/>
      </c>
      <c r="DZ157" s="33" t="str">
        <f ca="true">+IF(OFFSET('Hygiene Data'!$F$14,0,10*ROW('Hygiene Data'!F151))="","",OFFSET('Hygiene Data'!$F$14,0,10*ROW('Hygiene Data'!F151)))</f>
        <v/>
      </c>
      <c r="EA157" s="33" t="str">
        <f ca="true">+IF(OFFSET('Hygiene Data'!$G$12,0,10*ROW('Hygiene Data'!G151))="","",OFFSET('Hygiene Data'!$G$12,0,10*ROW('Hygiene Data'!G151)))</f>
        <v/>
      </c>
      <c r="EB157" s="33" t="str">
        <f ca="true">+IF(OFFSET('Hygiene Data'!$G$13,0,10*ROW('Hygiene Data'!G151))="","",OFFSET('Hygiene Data'!$G$13,0,10*ROW('Hygiene Data'!G151)))</f>
        <v/>
      </c>
      <c r="EC157" s="33" t="str">
        <f ca="true">+IF(OFFSET('Hygiene Data'!$G$14,0,10*ROW('Hygiene Data'!G151))="","",OFFSET('Hygiene Data'!$G$14,0,10*ROW('Hygiene Data'!G151)))</f>
        <v/>
      </c>
      <c r="ED157" s="33" t="str">
        <f ca="true">+IF(OFFSET('Hygiene Data'!$H$12,0,10*ROW('Hygiene Data'!H151))="","",OFFSET('Hygiene Data'!$H$12,0,10*ROW('Hygiene Data'!H151)))</f>
        <v/>
      </c>
      <c r="EE157" s="33" t="str">
        <f ca="true">+IF(OFFSET('Hygiene Data'!$H$13,0,10*ROW('Hygiene Data'!H151))="","",OFFSET('Hygiene Data'!$H$13,0,10*ROW('Hygiene Data'!H151)))</f>
        <v/>
      </c>
      <c r="EF157" s="33" t="str">
        <f ca="true">+IF(OFFSET('Hygiene Data'!$H$14,0,10*ROW('Hygiene Data'!H151))="","",OFFSET('Hygiene Data'!$H$14,0,10*ROW('Hygiene Data'!H151)))</f>
        <v/>
      </c>
    </row>
    <row r="158" x14ac:dyDescent="0.2">
      <c r="A158" s="56" t="str">
        <f ca="true">+IF(OFFSET('Water Data'!$B$1,0,10*ROW('Water Data'!B155))="","",OFFSET('Water Data'!$B$1,0,10*ROW('Water Data'!B155)))</f>
        <v/>
      </c>
      <c r="B158" s="56" t="str">
        <f ca="true">+IF(OFFSET('Water Data'!$A$3,0,10*ROW('Water Data'!A155))="","",OFFSET('Water Data'!$A$3,0,10*ROW('Water Data'!A155)))</f>
        <v/>
      </c>
      <c r="C158" s="56" t="str">
        <f ca="true">+IF(OFFSET('Water Data'!$C$3,0,10*ROW('Water Data'!C155))="","",OFFSET('Water Data'!$C$3,0,10*ROW('Water Data'!C155)))</f>
        <v/>
      </c>
      <c r="D158" s="244"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4"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4"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4"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4"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4"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4"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4"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4"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4"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4"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4"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4"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4"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4"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4"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4"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4"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5"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5"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5"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5"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5"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5"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5"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5"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5"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5"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5"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5"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5"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5"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5"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5"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5"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5"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5"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5"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5"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5"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5"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5"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5"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5"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5"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5"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5"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5"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6"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6"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6"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6"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6"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6"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6"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6"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6"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6"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6"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6"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6"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6"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6"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6"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6"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6"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3" t="str">
        <f ca="true">+IF(OFFSET('Water Data'!$C$28,0,10*ROW('Water Data'!C152))="","",OFFSET('Water Data'!$C$28,0,10*ROW('Water Data'!C152)))</f>
        <v/>
      </c>
      <c r="BT158" s="33" t="str">
        <f ca="true">+IF(OFFSET('Water Data'!$C$29,0,10*ROW('Water Data'!C152))="","",OFFSET('Water Data'!$C$29,0,10*ROW('Water Data'!C152)))</f>
        <v/>
      </c>
      <c r="BU158" s="33" t="str">
        <f ca="true">+IF(OFFSET('Water Data'!$C$30,0,10*ROW('Water Data'!C152))="","",OFFSET('Water Data'!$C$30,0,10*ROW('Water Data'!C152)))</f>
        <v/>
      </c>
      <c r="BV158" s="33" t="str">
        <f ca="true">+IF(OFFSET('Water Data'!$D$28,0,10*ROW('Water Data'!D152))="","",OFFSET('Water Data'!$D$28,0,10*ROW('Water Data'!D152)))</f>
        <v/>
      </c>
      <c r="BW158" s="33" t="str">
        <f ca="true">+IF(OFFSET('Water Data'!$D$29,0,10*ROW('Water Data'!D152))="","",OFFSET('Water Data'!$D$29,0,10*ROW('Water Data'!D152)))</f>
        <v/>
      </c>
      <c r="BX158" s="33" t="str">
        <f ca="true">+IF(OFFSET('Water Data'!$D$30,0,10*ROW('Water Data'!D152))="","",OFFSET('Water Data'!$D$30,0,10*ROW('Water Data'!D152)))</f>
        <v/>
      </c>
      <c r="BY158" s="33" t="str">
        <f ca="true">+IF(OFFSET('Water Data'!$E$28,0,10*ROW('Water Data'!E152))="","",OFFSET('Water Data'!$E$28,0,10*ROW('Water Data'!E152)))</f>
        <v/>
      </c>
      <c r="BZ158" s="33" t="str">
        <f ca="true">+IF(OFFSET('Water Data'!$E$29,0,10*ROW('Water Data'!E152))="","",OFFSET('Water Data'!$E$29,0,10*ROW('Water Data'!E152)))</f>
        <v/>
      </c>
      <c r="CA158" s="33" t="str">
        <f ca="true">+IF(OFFSET('Water Data'!$E$30,0,10*ROW('Water Data'!E152))="","",OFFSET('Water Data'!$E$30,0,10*ROW('Water Data'!E152)))</f>
        <v/>
      </c>
      <c r="CB158" s="33" t="str">
        <f ca="true">+IF(OFFSET('Water Data'!$F$28,0,10*ROW('Water Data'!F152))="","",OFFSET('Water Data'!$F$28,0,10*ROW('Water Data'!F152)))</f>
        <v/>
      </c>
      <c r="CC158" s="33" t="str">
        <f ca="true">+IF(OFFSET('Water Data'!$F$29,0,10*ROW('Water Data'!F152))="","",OFFSET('Water Data'!$F$29,0,10*ROW('Water Data'!F152)))</f>
        <v/>
      </c>
      <c r="CD158" s="33" t="str">
        <f ca="true">+IF(OFFSET('Water Data'!$F$30,0,10*ROW('Water Data'!F152))="","",OFFSET('Water Data'!$F$30,0,10*ROW('Water Data'!F152)))</f>
        <v/>
      </c>
      <c r="CE158" s="33" t="str">
        <f ca="true">+IF(OFFSET('Water Data'!$G$28,0,10*ROW('Water Data'!G152))="","",OFFSET('Water Data'!$G$28,0,10*ROW('Water Data'!G152)))</f>
        <v/>
      </c>
      <c r="CF158" s="33" t="str">
        <f ca="true">+IF(OFFSET('Water Data'!$G$29,0,10*ROW('Water Data'!G152))="","",OFFSET('Water Data'!$G$29,0,10*ROW('Water Data'!G152)))</f>
        <v/>
      </c>
      <c r="CG158" s="33" t="str">
        <f ca="true">+IF(OFFSET('Water Data'!$G$30,0,10*ROW('Water Data'!G152))="","",OFFSET('Water Data'!$G$30,0,10*ROW('Water Data'!G152)))</f>
        <v/>
      </c>
      <c r="CH158" s="33" t="str">
        <f ca="true">+IF(OFFSET('Water Data'!$H$28,0,10*ROW('Water Data'!H152))="","",OFFSET('Water Data'!$H$28,0,10*ROW('Water Data'!H152)))</f>
        <v/>
      </c>
      <c r="CI158" s="33" t="str">
        <f ca="true">+IF(OFFSET('Water Data'!$H$29,0,10*ROW('Water Data'!H152))="","",OFFSET('Water Data'!$H$29,0,10*ROW('Water Data'!H152)))</f>
        <v/>
      </c>
      <c r="CJ158" s="33" t="str">
        <f ca="true">+IF(OFFSET('Water Data'!$H$30,0,10*ROW('Water Data'!H152))="","",OFFSET('Water Data'!$H$30,0,10*ROW('Water Data'!H152)))</f>
        <v/>
      </c>
      <c r="CK158" s="33" t="str">
        <f ca="true">+IF(OFFSET('Sanitation Data'!$C$29,0,10*ROW('Sanitation Data'!C152))="","",OFFSET('Sanitation Data'!$C$29,0,10*ROW('Sanitation Data'!C152)))</f>
        <v/>
      </c>
      <c r="CL158" s="33" t="str">
        <f ca="true">+IF(OFFSET('Sanitation Data'!$C$30,0,10*ROW('Sanitation Data'!C152))="","",OFFSET('Sanitation Data'!$C$30,0,10*ROW('Sanitation Data'!C152)))</f>
        <v/>
      </c>
      <c r="CM158" s="33" t="str">
        <f ca="true">+IF(OFFSET('Sanitation Data'!$C$31,0,10*ROW('Sanitation Data'!C152))="","",OFFSET('Sanitation Data'!$C$31,0,10*ROW('Sanitation Data'!C152)))</f>
        <v/>
      </c>
      <c r="CN158" s="33" t="str">
        <f ca="true">+IF(OFFSET('Sanitation Data'!$C$32,0,10*ROW('Sanitation Data'!C152))="","",OFFSET('Sanitation Data'!$C$32,0,10*ROW('Sanitation Data'!C152)))</f>
        <v/>
      </c>
      <c r="CO158" s="33" t="str">
        <f ca="true">+IF(OFFSET('Sanitation Data'!$C$33,0,10*ROW('Sanitation Data'!C152))="","",OFFSET('Sanitation Data'!$C$33,0,10*ROW('Sanitation Data'!C152)))</f>
        <v/>
      </c>
      <c r="CP158" s="33" t="str">
        <f ca="true">+IF(OFFSET('Sanitation Data'!$D$29,0,10*ROW('Sanitation Data'!D152))="","",OFFSET('Sanitation Data'!$D$29,0,10*ROW('Sanitation Data'!D152)))</f>
        <v/>
      </c>
      <c r="CQ158" s="33" t="str">
        <f ca="true">+IF(OFFSET('Sanitation Data'!$D$30,0,10*ROW('Sanitation Data'!D152))="","",OFFSET('Sanitation Data'!$D$30,0,10*ROW('Sanitation Data'!D152)))</f>
        <v/>
      </c>
      <c r="CR158" s="33" t="str">
        <f ca="true">+IF(OFFSET('Sanitation Data'!$D$31,0,10*ROW('Sanitation Data'!D152))="","",OFFSET('Sanitation Data'!$D$31,0,10*ROW('Sanitation Data'!D152)))</f>
        <v/>
      </c>
      <c r="CS158" s="33" t="str">
        <f ca="true">+IF(OFFSET('Sanitation Data'!$D$32,0,10*ROW('Sanitation Data'!D152))="","",OFFSET('Sanitation Data'!$D$32,0,10*ROW('Sanitation Data'!D152)))</f>
        <v/>
      </c>
      <c r="CT158" s="33" t="str">
        <f ca="true">+IF(OFFSET('Sanitation Data'!$D$33,0,10*ROW('Sanitation Data'!D152))="","",OFFSET('Sanitation Data'!$D$33,0,10*ROW('Sanitation Data'!D152)))</f>
        <v/>
      </c>
      <c r="CU158" s="33" t="str">
        <f ca="true">+IF(OFFSET('Sanitation Data'!$E$29,0,10*ROW('Sanitation Data'!E152))="","",OFFSET('Sanitation Data'!$E$29,0,10*ROW('Sanitation Data'!E152)))</f>
        <v/>
      </c>
      <c r="CV158" s="33" t="str">
        <f ca="true">+IF(OFFSET('Sanitation Data'!$E$30,0,10*ROW('Sanitation Data'!E152))="","",OFFSET('Sanitation Data'!$E$30,0,10*ROW('Sanitation Data'!E152)))</f>
        <v/>
      </c>
      <c r="CW158" s="33" t="str">
        <f ca="true">+IF(OFFSET('Sanitation Data'!$E$31,0,10*ROW('Sanitation Data'!E152))="","",OFFSET('Sanitation Data'!$E$31,0,10*ROW('Sanitation Data'!E152)))</f>
        <v/>
      </c>
      <c r="CX158" s="33" t="str">
        <f ca="true">+IF(OFFSET('Sanitation Data'!$E$32,0,10*ROW('Sanitation Data'!E152))="","",OFFSET('Sanitation Data'!$E$32,0,10*ROW('Sanitation Data'!E152)))</f>
        <v/>
      </c>
      <c r="CY158" s="33" t="str">
        <f ca="true">+IF(OFFSET('Sanitation Data'!$E$33,0,10*ROW('Sanitation Data'!E152))="","",OFFSET('Sanitation Data'!$E$33,0,10*ROW('Sanitation Data'!E152)))</f>
        <v/>
      </c>
      <c r="CZ158" s="33" t="str">
        <f ca="true">+IF(OFFSET('Sanitation Data'!$F$29,0,10*ROW('Sanitation Data'!F152))="","",OFFSET('Sanitation Data'!$F$29,0,10*ROW('Sanitation Data'!F152)))</f>
        <v/>
      </c>
      <c r="DA158" s="33" t="str">
        <f ca="true">+IF(OFFSET('Sanitation Data'!$F$30,0,10*ROW('Sanitation Data'!F152))="","",OFFSET('Sanitation Data'!$F$30,0,10*ROW('Sanitation Data'!F152)))</f>
        <v/>
      </c>
      <c r="DB158" s="33" t="str">
        <f ca="true">+IF(OFFSET('Sanitation Data'!$F$31,0,10*ROW('Sanitation Data'!F152))="","",OFFSET('Sanitation Data'!$F$31,0,10*ROW('Sanitation Data'!F152)))</f>
        <v/>
      </c>
      <c r="DC158" s="33" t="str">
        <f ca="true">+IF(OFFSET('Sanitation Data'!$F$32,0,10*ROW('Sanitation Data'!F152))="","",OFFSET('Sanitation Data'!$F$32,0,10*ROW('Sanitation Data'!F152)))</f>
        <v/>
      </c>
      <c r="DD158" s="33" t="str">
        <f ca="true">+IF(OFFSET('Sanitation Data'!$F$33,0,10*ROW('Sanitation Data'!F152))="","",OFFSET('Sanitation Data'!$F$33,0,10*ROW('Sanitation Data'!F152)))</f>
        <v/>
      </c>
      <c r="DE158" s="33" t="str">
        <f ca="true">+IF(OFFSET('Sanitation Data'!$G$29,0,10*ROW('Sanitation Data'!G152))="","",OFFSET('Sanitation Data'!$G$29,0,10*ROW('Sanitation Data'!G152)))</f>
        <v/>
      </c>
      <c r="DF158" s="33" t="str">
        <f ca="true">+IF(OFFSET('Sanitation Data'!$G$30,0,10*ROW('Sanitation Data'!G152))="","",OFFSET('Sanitation Data'!$G$30,0,10*ROW('Sanitation Data'!G152)))</f>
        <v/>
      </c>
      <c r="DG158" s="33" t="str">
        <f ca="true">+IF(OFFSET('Sanitation Data'!$G$31,0,10*ROW('Sanitation Data'!G152))="","",OFFSET('Sanitation Data'!$G$31,0,10*ROW('Sanitation Data'!G152)))</f>
        <v/>
      </c>
      <c r="DH158" s="33" t="str">
        <f ca="true">+IF(OFFSET('Sanitation Data'!$G$32,0,10*ROW('Sanitation Data'!G152))="","",OFFSET('Sanitation Data'!$G$32,0,10*ROW('Sanitation Data'!G152)))</f>
        <v/>
      </c>
      <c r="DI158" s="33" t="str">
        <f ca="true">+IF(OFFSET('Sanitation Data'!$G$33,0,10*ROW('Sanitation Data'!G152))="","",OFFSET('Sanitation Data'!$G$33,0,10*ROW('Sanitation Data'!G152)))</f>
        <v/>
      </c>
      <c r="DJ158" s="33" t="str">
        <f ca="true">+IF(OFFSET('Sanitation Data'!$H$29,0,10*ROW('Sanitation Data'!H152))="","",OFFSET('Sanitation Data'!$H$29,0,10*ROW('Sanitation Data'!H152)))</f>
        <v/>
      </c>
      <c r="DK158" s="33" t="str">
        <f ca="true">+IF(OFFSET('Sanitation Data'!$H$30,0,10*ROW('Sanitation Data'!H152))="","",OFFSET('Sanitation Data'!$H$30,0,10*ROW('Sanitation Data'!H152)))</f>
        <v/>
      </c>
      <c r="DL158" s="33" t="str">
        <f ca="true">+IF(OFFSET('Sanitation Data'!$H$31,0,10*ROW('Sanitation Data'!H152))="","",OFFSET('Sanitation Data'!$H$31,0,10*ROW('Sanitation Data'!H152)))</f>
        <v/>
      </c>
      <c r="DM158" s="33" t="str">
        <f ca="true">+IF(OFFSET('Sanitation Data'!$H$32,0,10*ROW('Sanitation Data'!H152))="","",OFFSET('Sanitation Data'!$H$32,0,10*ROW('Sanitation Data'!H152)))</f>
        <v/>
      </c>
      <c r="DN158" s="33" t="str">
        <f ca="true">+IF(OFFSET('Sanitation Data'!$H$33,0,10*ROW('Sanitation Data'!H152))="","",OFFSET('Sanitation Data'!$H$33,0,10*ROW('Sanitation Data'!H152)))</f>
        <v/>
      </c>
      <c r="DO158" s="33" t="str">
        <f ca="true">+IF(OFFSET('Hygiene Data'!$C$12,0,10*ROW('Hygiene Data'!C152))="","",OFFSET('Hygiene Data'!$C$12,0,10*ROW('Hygiene Data'!C152)))</f>
        <v/>
      </c>
      <c r="DP158" s="33" t="str">
        <f ca="true">+IF(OFFSET('Hygiene Data'!$C$13,0,10*ROW('Hygiene Data'!C152))="","",OFFSET('Hygiene Data'!$C$13,0,10*ROW('Hygiene Data'!C152)))</f>
        <v/>
      </c>
      <c r="DQ158" s="33" t="str">
        <f ca="true">+IF(OFFSET('Hygiene Data'!$C$14,0,10*ROW('Hygiene Data'!C152))="","",OFFSET('Hygiene Data'!$C$14,0,10*ROW('Hygiene Data'!C152)))</f>
        <v/>
      </c>
      <c r="DR158" s="33" t="str">
        <f ca="true">+IF(OFFSET('Hygiene Data'!$D$12,0,10*ROW('Hygiene Data'!D152))="","",OFFSET('Hygiene Data'!$D$12,0,10*ROW('Hygiene Data'!D152)))</f>
        <v/>
      </c>
      <c r="DS158" s="33" t="str">
        <f ca="true">+IF(OFFSET('Hygiene Data'!$D$13,0,10*ROW('Hygiene Data'!D152))="","",OFFSET('Hygiene Data'!$D$13,0,10*ROW('Hygiene Data'!D152)))</f>
        <v/>
      </c>
      <c r="DT158" s="33" t="str">
        <f ca="true">+IF(OFFSET('Hygiene Data'!$D$14,0,10*ROW('Hygiene Data'!D152))="","",OFFSET('Hygiene Data'!$D$14,0,10*ROW('Hygiene Data'!D152)))</f>
        <v/>
      </c>
      <c r="DU158" s="33" t="str">
        <f ca="true">+IF(OFFSET('Hygiene Data'!$E$12,0,10*ROW('Hygiene Data'!E152))="","",OFFSET('Hygiene Data'!$E$12,0,10*ROW('Hygiene Data'!E152)))</f>
        <v/>
      </c>
      <c r="DV158" s="33" t="str">
        <f ca="true">+IF(OFFSET('Hygiene Data'!$E$13,0,10*ROW('Hygiene Data'!E152))="","",OFFSET('Hygiene Data'!$E$13,0,10*ROW('Hygiene Data'!E152)))</f>
        <v/>
      </c>
      <c r="DW158" s="33" t="str">
        <f ca="true">+IF(OFFSET('Hygiene Data'!$E$14,0,10*ROW('Hygiene Data'!E152))="","",OFFSET('Hygiene Data'!$E$14,0,10*ROW('Hygiene Data'!E152)))</f>
        <v/>
      </c>
      <c r="DX158" s="33" t="str">
        <f ca="true">+IF(OFFSET('Hygiene Data'!$F$12,0,10*ROW('Hygiene Data'!F152))="","",OFFSET('Hygiene Data'!$F$12,0,10*ROW('Hygiene Data'!F152)))</f>
        <v/>
      </c>
      <c r="DY158" s="33" t="str">
        <f ca="true">+IF(OFFSET('Hygiene Data'!$F$13,0,10*ROW('Hygiene Data'!F152))="","",OFFSET('Hygiene Data'!$F$13,0,10*ROW('Hygiene Data'!F152)))</f>
        <v/>
      </c>
      <c r="DZ158" s="33" t="str">
        <f ca="true">+IF(OFFSET('Hygiene Data'!$F$14,0,10*ROW('Hygiene Data'!F152))="","",OFFSET('Hygiene Data'!$F$14,0,10*ROW('Hygiene Data'!F152)))</f>
        <v/>
      </c>
      <c r="EA158" s="33" t="str">
        <f ca="true">+IF(OFFSET('Hygiene Data'!$G$12,0,10*ROW('Hygiene Data'!G152))="","",OFFSET('Hygiene Data'!$G$12,0,10*ROW('Hygiene Data'!G152)))</f>
        <v/>
      </c>
      <c r="EB158" s="33" t="str">
        <f ca="true">+IF(OFFSET('Hygiene Data'!$G$13,0,10*ROW('Hygiene Data'!G152))="","",OFFSET('Hygiene Data'!$G$13,0,10*ROW('Hygiene Data'!G152)))</f>
        <v/>
      </c>
      <c r="EC158" s="33" t="str">
        <f ca="true">+IF(OFFSET('Hygiene Data'!$G$14,0,10*ROW('Hygiene Data'!G152))="","",OFFSET('Hygiene Data'!$G$14,0,10*ROW('Hygiene Data'!G152)))</f>
        <v/>
      </c>
      <c r="ED158" s="33" t="str">
        <f ca="true">+IF(OFFSET('Hygiene Data'!$H$12,0,10*ROW('Hygiene Data'!H152))="","",OFFSET('Hygiene Data'!$H$12,0,10*ROW('Hygiene Data'!H152)))</f>
        <v/>
      </c>
      <c r="EE158" s="33" t="str">
        <f ca="true">+IF(OFFSET('Hygiene Data'!$H$13,0,10*ROW('Hygiene Data'!H152))="","",OFFSET('Hygiene Data'!$H$13,0,10*ROW('Hygiene Data'!H152)))</f>
        <v/>
      </c>
      <c r="EF158" s="33" t="str">
        <f ca="true">+IF(OFFSET('Hygiene Data'!$H$14,0,10*ROW('Hygiene Data'!H152))="","",OFFSET('Hygiene Data'!$H$14,0,10*ROW('Hygiene Data'!H152)))</f>
        <v/>
      </c>
    </row>
    <row r="159" x14ac:dyDescent="0.2">
      <c r="A159" s="56" t="str">
        <f ca="true">+IF(OFFSET('Water Data'!$B$1,0,10*ROW('Water Data'!B156))="","",OFFSET('Water Data'!$B$1,0,10*ROW('Water Data'!B156)))</f>
        <v/>
      </c>
      <c r="B159" s="56" t="str">
        <f ca="true">+IF(OFFSET('Water Data'!$A$3,0,10*ROW('Water Data'!A156))="","",OFFSET('Water Data'!$A$3,0,10*ROW('Water Data'!A156)))</f>
        <v/>
      </c>
      <c r="C159" s="56" t="str">
        <f ca="true">+IF(OFFSET('Water Data'!$C$3,0,10*ROW('Water Data'!C156))="","",OFFSET('Water Data'!$C$3,0,10*ROW('Water Data'!C156)))</f>
        <v/>
      </c>
      <c r="D159" s="244"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4"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4"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4"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4"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4"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4"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4"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4"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4"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4"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4"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4"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4"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4"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4"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4"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4"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5"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5"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5"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5"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5"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5"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5"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5"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5"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5"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5"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5"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5"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5"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5"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5"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5"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5"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5"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5"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5"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5"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5"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5"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5"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5"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5"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5"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5"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5"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6"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6"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6"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6"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6"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6"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6"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6"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6"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6"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6"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6"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6"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6"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6"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6"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6"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6"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3" t="str">
        <f ca="true">+IF(OFFSET('Water Data'!$C$28,0,10*ROW('Water Data'!C153))="","",OFFSET('Water Data'!$C$28,0,10*ROW('Water Data'!C153)))</f>
        <v/>
      </c>
      <c r="BT159" s="33" t="str">
        <f ca="true">+IF(OFFSET('Water Data'!$C$29,0,10*ROW('Water Data'!C153))="","",OFFSET('Water Data'!$C$29,0,10*ROW('Water Data'!C153)))</f>
        <v/>
      </c>
      <c r="BU159" s="33" t="str">
        <f ca="true">+IF(OFFSET('Water Data'!$C$30,0,10*ROW('Water Data'!C153))="","",OFFSET('Water Data'!$C$30,0,10*ROW('Water Data'!C153)))</f>
        <v/>
      </c>
      <c r="BV159" s="33" t="str">
        <f ca="true">+IF(OFFSET('Water Data'!$D$28,0,10*ROW('Water Data'!D153))="","",OFFSET('Water Data'!$D$28,0,10*ROW('Water Data'!D153)))</f>
        <v/>
      </c>
      <c r="BW159" s="33" t="str">
        <f ca="true">+IF(OFFSET('Water Data'!$D$29,0,10*ROW('Water Data'!D153))="","",OFFSET('Water Data'!$D$29,0,10*ROW('Water Data'!D153)))</f>
        <v/>
      </c>
      <c r="BX159" s="33" t="str">
        <f ca="true">+IF(OFFSET('Water Data'!$D$30,0,10*ROW('Water Data'!D153))="","",OFFSET('Water Data'!$D$30,0,10*ROW('Water Data'!D153)))</f>
        <v/>
      </c>
      <c r="BY159" s="33" t="str">
        <f ca="true">+IF(OFFSET('Water Data'!$E$28,0,10*ROW('Water Data'!E153))="","",OFFSET('Water Data'!$E$28,0,10*ROW('Water Data'!E153)))</f>
        <v/>
      </c>
      <c r="BZ159" s="33" t="str">
        <f ca="true">+IF(OFFSET('Water Data'!$E$29,0,10*ROW('Water Data'!E153))="","",OFFSET('Water Data'!$E$29,0,10*ROW('Water Data'!E153)))</f>
        <v/>
      </c>
      <c r="CA159" s="33" t="str">
        <f ca="true">+IF(OFFSET('Water Data'!$E$30,0,10*ROW('Water Data'!E153))="","",OFFSET('Water Data'!$E$30,0,10*ROW('Water Data'!E153)))</f>
        <v/>
      </c>
      <c r="CB159" s="33" t="str">
        <f ca="true">+IF(OFFSET('Water Data'!$F$28,0,10*ROW('Water Data'!F153))="","",OFFSET('Water Data'!$F$28,0,10*ROW('Water Data'!F153)))</f>
        <v/>
      </c>
      <c r="CC159" s="33" t="str">
        <f ca="true">+IF(OFFSET('Water Data'!$F$29,0,10*ROW('Water Data'!F153))="","",OFFSET('Water Data'!$F$29,0,10*ROW('Water Data'!F153)))</f>
        <v/>
      </c>
      <c r="CD159" s="33" t="str">
        <f ca="true">+IF(OFFSET('Water Data'!$F$30,0,10*ROW('Water Data'!F153))="","",OFFSET('Water Data'!$F$30,0,10*ROW('Water Data'!F153)))</f>
        <v/>
      </c>
      <c r="CE159" s="33" t="str">
        <f ca="true">+IF(OFFSET('Water Data'!$G$28,0,10*ROW('Water Data'!G153))="","",OFFSET('Water Data'!$G$28,0,10*ROW('Water Data'!G153)))</f>
        <v/>
      </c>
      <c r="CF159" s="33" t="str">
        <f ca="true">+IF(OFFSET('Water Data'!$G$29,0,10*ROW('Water Data'!G153))="","",OFFSET('Water Data'!$G$29,0,10*ROW('Water Data'!G153)))</f>
        <v/>
      </c>
      <c r="CG159" s="33" t="str">
        <f ca="true">+IF(OFFSET('Water Data'!$G$30,0,10*ROW('Water Data'!G153))="","",OFFSET('Water Data'!$G$30,0,10*ROW('Water Data'!G153)))</f>
        <v/>
      </c>
      <c r="CH159" s="33" t="str">
        <f ca="true">+IF(OFFSET('Water Data'!$H$28,0,10*ROW('Water Data'!H153))="","",OFFSET('Water Data'!$H$28,0,10*ROW('Water Data'!H153)))</f>
        <v/>
      </c>
      <c r="CI159" s="33" t="str">
        <f ca="true">+IF(OFFSET('Water Data'!$H$29,0,10*ROW('Water Data'!H153))="","",OFFSET('Water Data'!$H$29,0,10*ROW('Water Data'!H153)))</f>
        <v/>
      </c>
      <c r="CJ159" s="33" t="str">
        <f ca="true">+IF(OFFSET('Water Data'!$H$30,0,10*ROW('Water Data'!H153))="","",OFFSET('Water Data'!$H$30,0,10*ROW('Water Data'!H153)))</f>
        <v/>
      </c>
      <c r="CK159" s="33" t="str">
        <f ca="true">+IF(OFFSET('Sanitation Data'!$C$29,0,10*ROW('Sanitation Data'!C153))="","",OFFSET('Sanitation Data'!$C$29,0,10*ROW('Sanitation Data'!C153)))</f>
        <v/>
      </c>
      <c r="CL159" s="33" t="str">
        <f ca="true">+IF(OFFSET('Sanitation Data'!$C$30,0,10*ROW('Sanitation Data'!C153))="","",OFFSET('Sanitation Data'!$C$30,0,10*ROW('Sanitation Data'!C153)))</f>
        <v/>
      </c>
      <c r="CM159" s="33" t="str">
        <f ca="true">+IF(OFFSET('Sanitation Data'!$C$31,0,10*ROW('Sanitation Data'!C153))="","",OFFSET('Sanitation Data'!$C$31,0,10*ROW('Sanitation Data'!C153)))</f>
        <v/>
      </c>
      <c r="CN159" s="33" t="str">
        <f ca="true">+IF(OFFSET('Sanitation Data'!$C$32,0,10*ROW('Sanitation Data'!C153))="","",OFFSET('Sanitation Data'!$C$32,0,10*ROW('Sanitation Data'!C153)))</f>
        <v/>
      </c>
      <c r="CO159" s="33" t="str">
        <f ca="true">+IF(OFFSET('Sanitation Data'!$C$33,0,10*ROW('Sanitation Data'!C153))="","",OFFSET('Sanitation Data'!$C$33,0,10*ROW('Sanitation Data'!C153)))</f>
        <v/>
      </c>
      <c r="CP159" s="33" t="str">
        <f ca="true">+IF(OFFSET('Sanitation Data'!$D$29,0,10*ROW('Sanitation Data'!D153))="","",OFFSET('Sanitation Data'!$D$29,0,10*ROW('Sanitation Data'!D153)))</f>
        <v/>
      </c>
      <c r="CQ159" s="33" t="str">
        <f ca="true">+IF(OFFSET('Sanitation Data'!$D$30,0,10*ROW('Sanitation Data'!D153))="","",OFFSET('Sanitation Data'!$D$30,0,10*ROW('Sanitation Data'!D153)))</f>
        <v/>
      </c>
      <c r="CR159" s="33" t="str">
        <f ca="true">+IF(OFFSET('Sanitation Data'!$D$31,0,10*ROW('Sanitation Data'!D153))="","",OFFSET('Sanitation Data'!$D$31,0,10*ROW('Sanitation Data'!D153)))</f>
        <v/>
      </c>
      <c r="CS159" s="33" t="str">
        <f ca="true">+IF(OFFSET('Sanitation Data'!$D$32,0,10*ROW('Sanitation Data'!D153))="","",OFFSET('Sanitation Data'!$D$32,0,10*ROW('Sanitation Data'!D153)))</f>
        <v/>
      </c>
      <c r="CT159" s="33" t="str">
        <f ca="true">+IF(OFFSET('Sanitation Data'!$D$33,0,10*ROW('Sanitation Data'!D153))="","",OFFSET('Sanitation Data'!$D$33,0,10*ROW('Sanitation Data'!D153)))</f>
        <v/>
      </c>
      <c r="CU159" s="33" t="str">
        <f ca="true">+IF(OFFSET('Sanitation Data'!$E$29,0,10*ROW('Sanitation Data'!E153))="","",OFFSET('Sanitation Data'!$E$29,0,10*ROW('Sanitation Data'!E153)))</f>
        <v/>
      </c>
      <c r="CV159" s="33" t="str">
        <f ca="true">+IF(OFFSET('Sanitation Data'!$E$30,0,10*ROW('Sanitation Data'!E153))="","",OFFSET('Sanitation Data'!$E$30,0,10*ROW('Sanitation Data'!E153)))</f>
        <v/>
      </c>
      <c r="CW159" s="33" t="str">
        <f ca="true">+IF(OFFSET('Sanitation Data'!$E$31,0,10*ROW('Sanitation Data'!E153))="","",OFFSET('Sanitation Data'!$E$31,0,10*ROW('Sanitation Data'!E153)))</f>
        <v/>
      </c>
      <c r="CX159" s="33" t="str">
        <f ca="true">+IF(OFFSET('Sanitation Data'!$E$32,0,10*ROW('Sanitation Data'!E153))="","",OFFSET('Sanitation Data'!$E$32,0,10*ROW('Sanitation Data'!E153)))</f>
        <v/>
      </c>
      <c r="CY159" s="33" t="str">
        <f ca="true">+IF(OFFSET('Sanitation Data'!$E$33,0,10*ROW('Sanitation Data'!E153))="","",OFFSET('Sanitation Data'!$E$33,0,10*ROW('Sanitation Data'!E153)))</f>
        <v/>
      </c>
      <c r="CZ159" s="33" t="str">
        <f ca="true">+IF(OFFSET('Sanitation Data'!$F$29,0,10*ROW('Sanitation Data'!F153))="","",OFFSET('Sanitation Data'!$F$29,0,10*ROW('Sanitation Data'!F153)))</f>
        <v/>
      </c>
      <c r="DA159" s="33" t="str">
        <f ca="true">+IF(OFFSET('Sanitation Data'!$F$30,0,10*ROW('Sanitation Data'!F153))="","",OFFSET('Sanitation Data'!$F$30,0,10*ROW('Sanitation Data'!F153)))</f>
        <v/>
      </c>
      <c r="DB159" s="33" t="str">
        <f ca="true">+IF(OFFSET('Sanitation Data'!$F$31,0,10*ROW('Sanitation Data'!F153))="","",OFFSET('Sanitation Data'!$F$31,0,10*ROW('Sanitation Data'!F153)))</f>
        <v/>
      </c>
      <c r="DC159" s="33" t="str">
        <f ca="true">+IF(OFFSET('Sanitation Data'!$F$32,0,10*ROW('Sanitation Data'!F153))="","",OFFSET('Sanitation Data'!$F$32,0,10*ROW('Sanitation Data'!F153)))</f>
        <v/>
      </c>
      <c r="DD159" s="33" t="str">
        <f ca="true">+IF(OFFSET('Sanitation Data'!$F$33,0,10*ROW('Sanitation Data'!F153))="","",OFFSET('Sanitation Data'!$F$33,0,10*ROW('Sanitation Data'!F153)))</f>
        <v/>
      </c>
      <c r="DE159" s="33" t="str">
        <f ca="true">+IF(OFFSET('Sanitation Data'!$G$29,0,10*ROW('Sanitation Data'!G153))="","",OFFSET('Sanitation Data'!$G$29,0,10*ROW('Sanitation Data'!G153)))</f>
        <v/>
      </c>
      <c r="DF159" s="33" t="str">
        <f ca="true">+IF(OFFSET('Sanitation Data'!$G$30,0,10*ROW('Sanitation Data'!G153))="","",OFFSET('Sanitation Data'!$G$30,0,10*ROW('Sanitation Data'!G153)))</f>
        <v/>
      </c>
      <c r="DG159" s="33" t="str">
        <f ca="true">+IF(OFFSET('Sanitation Data'!$G$31,0,10*ROW('Sanitation Data'!G153))="","",OFFSET('Sanitation Data'!$G$31,0,10*ROW('Sanitation Data'!G153)))</f>
        <v/>
      </c>
      <c r="DH159" s="33" t="str">
        <f ca="true">+IF(OFFSET('Sanitation Data'!$G$32,0,10*ROW('Sanitation Data'!G153))="","",OFFSET('Sanitation Data'!$G$32,0,10*ROW('Sanitation Data'!G153)))</f>
        <v/>
      </c>
      <c r="DI159" s="33" t="str">
        <f ca="true">+IF(OFFSET('Sanitation Data'!$G$33,0,10*ROW('Sanitation Data'!G153))="","",OFFSET('Sanitation Data'!$G$33,0,10*ROW('Sanitation Data'!G153)))</f>
        <v/>
      </c>
      <c r="DJ159" s="33" t="str">
        <f ca="true">+IF(OFFSET('Sanitation Data'!$H$29,0,10*ROW('Sanitation Data'!H153))="","",OFFSET('Sanitation Data'!$H$29,0,10*ROW('Sanitation Data'!H153)))</f>
        <v/>
      </c>
      <c r="DK159" s="33" t="str">
        <f ca="true">+IF(OFFSET('Sanitation Data'!$H$30,0,10*ROW('Sanitation Data'!H153))="","",OFFSET('Sanitation Data'!$H$30,0,10*ROW('Sanitation Data'!H153)))</f>
        <v/>
      </c>
      <c r="DL159" s="33" t="str">
        <f ca="true">+IF(OFFSET('Sanitation Data'!$H$31,0,10*ROW('Sanitation Data'!H153))="","",OFFSET('Sanitation Data'!$H$31,0,10*ROW('Sanitation Data'!H153)))</f>
        <v/>
      </c>
      <c r="DM159" s="33" t="str">
        <f ca="true">+IF(OFFSET('Sanitation Data'!$H$32,0,10*ROW('Sanitation Data'!H153))="","",OFFSET('Sanitation Data'!$H$32,0,10*ROW('Sanitation Data'!H153)))</f>
        <v/>
      </c>
      <c r="DN159" s="33" t="str">
        <f ca="true">+IF(OFFSET('Sanitation Data'!$H$33,0,10*ROW('Sanitation Data'!H153))="","",OFFSET('Sanitation Data'!$H$33,0,10*ROW('Sanitation Data'!H153)))</f>
        <v/>
      </c>
      <c r="DO159" s="33" t="str">
        <f ca="true">+IF(OFFSET('Hygiene Data'!$C$12,0,10*ROW('Hygiene Data'!C153))="","",OFFSET('Hygiene Data'!$C$12,0,10*ROW('Hygiene Data'!C153)))</f>
        <v/>
      </c>
      <c r="DP159" s="33" t="str">
        <f ca="true">+IF(OFFSET('Hygiene Data'!$C$13,0,10*ROW('Hygiene Data'!C153))="","",OFFSET('Hygiene Data'!$C$13,0,10*ROW('Hygiene Data'!C153)))</f>
        <v/>
      </c>
      <c r="DQ159" s="33" t="str">
        <f ca="true">+IF(OFFSET('Hygiene Data'!$C$14,0,10*ROW('Hygiene Data'!C153))="","",OFFSET('Hygiene Data'!$C$14,0,10*ROW('Hygiene Data'!C153)))</f>
        <v/>
      </c>
      <c r="DR159" s="33" t="str">
        <f ca="true">+IF(OFFSET('Hygiene Data'!$D$12,0,10*ROW('Hygiene Data'!D153))="","",OFFSET('Hygiene Data'!$D$12,0,10*ROW('Hygiene Data'!D153)))</f>
        <v/>
      </c>
      <c r="DS159" s="33" t="str">
        <f ca="true">+IF(OFFSET('Hygiene Data'!$D$13,0,10*ROW('Hygiene Data'!D153))="","",OFFSET('Hygiene Data'!$D$13,0,10*ROW('Hygiene Data'!D153)))</f>
        <v/>
      </c>
      <c r="DT159" s="33" t="str">
        <f ca="true">+IF(OFFSET('Hygiene Data'!$D$14,0,10*ROW('Hygiene Data'!D153))="","",OFFSET('Hygiene Data'!$D$14,0,10*ROW('Hygiene Data'!D153)))</f>
        <v/>
      </c>
      <c r="DU159" s="33" t="str">
        <f ca="true">+IF(OFFSET('Hygiene Data'!$E$12,0,10*ROW('Hygiene Data'!E153))="","",OFFSET('Hygiene Data'!$E$12,0,10*ROW('Hygiene Data'!E153)))</f>
        <v/>
      </c>
      <c r="DV159" s="33" t="str">
        <f ca="true">+IF(OFFSET('Hygiene Data'!$E$13,0,10*ROW('Hygiene Data'!E153))="","",OFFSET('Hygiene Data'!$E$13,0,10*ROW('Hygiene Data'!E153)))</f>
        <v/>
      </c>
      <c r="DW159" s="33" t="str">
        <f ca="true">+IF(OFFSET('Hygiene Data'!$E$14,0,10*ROW('Hygiene Data'!E153))="","",OFFSET('Hygiene Data'!$E$14,0,10*ROW('Hygiene Data'!E153)))</f>
        <v/>
      </c>
      <c r="DX159" s="33" t="str">
        <f ca="true">+IF(OFFSET('Hygiene Data'!$F$12,0,10*ROW('Hygiene Data'!F153))="","",OFFSET('Hygiene Data'!$F$12,0,10*ROW('Hygiene Data'!F153)))</f>
        <v/>
      </c>
      <c r="DY159" s="33" t="str">
        <f ca="true">+IF(OFFSET('Hygiene Data'!$F$13,0,10*ROW('Hygiene Data'!F153))="","",OFFSET('Hygiene Data'!$F$13,0,10*ROW('Hygiene Data'!F153)))</f>
        <v/>
      </c>
      <c r="DZ159" s="33" t="str">
        <f ca="true">+IF(OFFSET('Hygiene Data'!$F$14,0,10*ROW('Hygiene Data'!F153))="","",OFFSET('Hygiene Data'!$F$14,0,10*ROW('Hygiene Data'!F153)))</f>
        <v/>
      </c>
      <c r="EA159" s="33" t="str">
        <f ca="true">+IF(OFFSET('Hygiene Data'!$G$12,0,10*ROW('Hygiene Data'!G153))="","",OFFSET('Hygiene Data'!$G$12,0,10*ROW('Hygiene Data'!G153)))</f>
        <v/>
      </c>
      <c r="EB159" s="33" t="str">
        <f ca="true">+IF(OFFSET('Hygiene Data'!$G$13,0,10*ROW('Hygiene Data'!G153))="","",OFFSET('Hygiene Data'!$G$13,0,10*ROW('Hygiene Data'!G153)))</f>
        <v/>
      </c>
      <c r="EC159" s="33" t="str">
        <f ca="true">+IF(OFFSET('Hygiene Data'!$G$14,0,10*ROW('Hygiene Data'!G153))="","",OFFSET('Hygiene Data'!$G$14,0,10*ROW('Hygiene Data'!G153)))</f>
        <v/>
      </c>
      <c r="ED159" s="33" t="str">
        <f ca="true">+IF(OFFSET('Hygiene Data'!$H$12,0,10*ROW('Hygiene Data'!H153))="","",OFFSET('Hygiene Data'!$H$12,0,10*ROW('Hygiene Data'!H153)))</f>
        <v/>
      </c>
      <c r="EE159" s="33" t="str">
        <f ca="true">+IF(OFFSET('Hygiene Data'!$H$13,0,10*ROW('Hygiene Data'!H153))="","",OFFSET('Hygiene Data'!$H$13,0,10*ROW('Hygiene Data'!H153)))</f>
        <v/>
      </c>
      <c r="EF159" s="33" t="str">
        <f ca="true">+IF(OFFSET('Hygiene Data'!$H$14,0,10*ROW('Hygiene Data'!H153))="","",OFFSET('Hygiene Data'!$H$14,0,10*ROW('Hygiene Data'!H153)))</f>
        <v/>
      </c>
    </row>
    <row r="160" x14ac:dyDescent="0.2">
      <c r="A160" s="56" t="str">
        <f ca="true">+IF(OFFSET('Water Data'!$B$1,0,10*ROW('Water Data'!B157))="","",OFFSET('Water Data'!$B$1,0,10*ROW('Water Data'!B157)))</f>
        <v/>
      </c>
      <c r="B160" s="56" t="str">
        <f ca="true">+IF(OFFSET('Water Data'!$A$3,0,10*ROW('Water Data'!A157))="","",OFFSET('Water Data'!$A$3,0,10*ROW('Water Data'!A157)))</f>
        <v/>
      </c>
      <c r="C160" s="56" t="str">
        <f ca="true">+IF(OFFSET('Water Data'!$C$3,0,10*ROW('Water Data'!C157))="","",OFFSET('Water Data'!$C$3,0,10*ROW('Water Data'!C157)))</f>
        <v/>
      </c>
      <c r="D160" s="244"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4"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4"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4"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4"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4"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4"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4"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4"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4"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4"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4"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4"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4"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4"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4"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4"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4"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5"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5"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5"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5"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5"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5"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5"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5"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5"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5"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5"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5"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5"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5"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5"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5"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5"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5"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5"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5"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5"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5"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5"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5"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5"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5"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5"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5"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5"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5"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6"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6"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6"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6"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6"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6"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6"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6"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6"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6"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6"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6"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6"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6"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6"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6"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6"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6"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3" t="str">
        <f ca="true">+IF(OFFSET('Water Data'!$C$28,0,10*ROW('Water Data'!C154))="","",OFFSET('Water Data'!$C$28,0,10*ROW('Water Data'!C154)))</f>
        <v/>
      </c>
      <c r="BT160" s="33" t="str">
        <f ca="true">+IF(OFFSET('Water Data'!$C$29,0,10*ROW('Water Data'!C154))="","",OFFSET('Water Data'!$C$29,0,10*ROW('Water Data'!C154)))</f>
        <v/>
      </c>
      <c r="BU160" s="33" t="str">
        <f ca="true">+IF(OFFSET('Water Data'!$C$30,0,10*ROW('Water Data'!C154))="","",OFFSET('Water Data'!$C$30,0,10*ROW('Water Data'!C154)))</f>
        <v/>
      </c>
      <c r="BV160" s="33" t="str">
        <f ca="true">+IF(OFFSET('Water Data'!$D$28,0,10*ROW('Water Data'!D154))="","",OFFSET('Water Data'!$D$28,0,10*ROW('Water Data'!D154)))</f>
        <v/>
      </c>
      <c r="BW160" s="33" t="str">
        <f ca="true">+IF(OFFSET('Water Data'!$D$29,0,10*ROW('Water Data'!D154))="","",OFFSET('Water Data'!$D$29,0,10*ROW('Water Data'!D154)))</f>
        <v/>
      </c>
      <c r="BX160" s="33" t="str">
        <f ca="true">+IF(OFFSET('Water Data'!$D$30,0,10*ROW('Water Data'!D154))="","",OFFSET('Water Data'!$D$30,0,10*ROW('Water Data'!D154)))</f>
        <v/>
      </c>
      <c r="BY160" s="33" t="str">
        <f ca="true">+IF(OFFSET('Water Data'!$E$28,0,10*ROW('Water Data'!E154))="","",OFFSET('Water Data'!$E$28,0,10*ROW('Water Data'!E154)))</f>
        <v/>
      </c>
      <c r="BZ160" s="33" t="str">
        <f ca="true">+IF(OFFSET('Water Data'!$E$29,0,10*ROW('Water Data'!E154))="","",OFFSET('Water Data'!$E$29,0,10*ROW('Water Data'!E154)))</f>
        <v/>
      </c>
      <c r="CA160" s="33" t="str">
        <f ca="true">+IF(OFFSET('Water Data'!$E$30,0,10*ROW('Water Data'!E154))="","",OFFSET('Water Data'!$E$30,0,10*ROW('Water Data'!E154)))</f>
        <v/>
      </c>
      <c r="CB160" s="33" t="str">
        <f ca="true">+IF(OFFSET('Water Data'!$F$28,0,10*ROW('Water Data'!F154))="","",OFFSET('Water Data'!$F$28,0,10*ROW('Water Data'!F154)))</f>
        <v/>
      </c>
      <c r="CC160" s="33" t="str">
        <f ca="true">+IF(OFFSET('Water Data'!$F$29,0,10*ROW('Water Data'!F154))="","",OFFSET('Water Data'!$F$29,0,10*ROW('Water Data'!F154)))</f>
        <v/>
      </c>
      <c r="CD160" s="33" t="str">
        <f ca="true">+IF(OFFSET('Water Data'!$F$30,0,10*ROW('Water Data'!F154))="","",OFFSET('Water Data'!$F$30,0,10*ROW('Water Data'!F154)))</f>
        <v/>
      </c>
      <c r="CE160" s="33" t="str">
        <f ca="true">+IF(OFFSET('Water Data'!$G$28,0,10*ROW('Water Data'!G154))="","",OFFSET('Water Data'!$G$28,0,10*ROW('Water Data'!G154)))</f>
        <v/>
      </c>
      <c r="CF160" s="33" t="str">
        <f ca="true">+IF(OFFSET('Water Data'!$G$29,0,10*ROW('Water Data'!G154))="","",OFFSET('Water Data'!$G$29,0,10*ROW('Water Data'!G154)))</f>
        <v/>
      </c>
      <c r="CG160" s="33" t="str">
        <f ca="true">+IF(OFFSET('Water Data'!$G$30,0,10*ROW('Water Data'!G154))="","",OFFSET('Water Data'!$G$30,0,10*ROW('Water Data'!G154)))</f>
        <v/>
      </c>
      <c r="CH160" s="33" t="str">
        <f ca="true">+IF(OFFSET('Water Data'!$H$28,0,10*ROW('Water Data'!H154))="","",OFFSET('Water Data'!$H$28,0,10*ROW('Water Data'!H154)))</f>
        <v/>
      </c>
      <c r="CI160" s="33" t="str">
        <f ca="true">+IF(OFFSET('Water Data'!$H$29,0,10*ROW('Water Data'!H154))="","",OFFSET('Water Data'!$H$29,0,10*ROW('Water Data'!H154)))</f>
        <v/>
      </c>
      <c r="CJ160" s="33" t="str">
        <f ca="true">+IF(OFFSET('Water Data'!$H$30,0,10*ROW('Water Data'!H154))="","",OFFSET('Water Data'!$H$30,0,10*ROW('Water Data'!H154)))</f>
        <v/>
      </c>
      <c r="CK160" s="33" t="str">
        <f ca="true">+IF(OFFSET('Sanitation Data'!$C$29,0,10*ROW('Sanitation Data'!C154))="","",OFFSET('Sanitation Data'!$C$29,0,10*ROW('Sanitation Data'!C154)))</f>
        <v/>
      </c>
      <c r="CL160" s="33" t="str">
        <f ca="true">+IF(OFFSET('Sanitation Data'!$C$30,0,10*ROW('Sanitation Data'!C154))="","",OFFSET('Sanitation Data'!$C$30,0,10*ROW('Sanitation Data'!C154)))</f>
        <v/>
      </c>
      <c r="CM160" s="33" t="str">
        <f ca="true">+IF(OFFSET('Sanitation Data'!$C$31,0,10*ROW('Sanitation Data'!C154))="","",OFFSET('Sanitation Data'!$C$31,0,10*ROW('Sanitation Data'!C154)))</f>
        <v/>
      </c>
      <c r="CN160" s="33" t="str">
        <f ca="true">+IF(OFFSET('Sanitation Data'!$C$32,0,10*ROW('Sanitation Data'!C154))="","",OFFSET('Sanitation Data'!$C$32,0,10*ROW('Sanitation Data'!C154)))</f>
        <v/>
      </c>
      <c r="CO160" s="33" t="str">
        <f ca="true">+IF(OFFSET('Sanitation Data'!$C$33,0,10*ROW('Sanitation Data'!C154))="","",OFFSET('Sanitation Data'!$C$33,0,10*ROW('Sanitation Data'!C154)))</f>
        <v/>
      </c>
      <c r="CP160" s="33" t="str">
        <f ca="true">+IF(OFFSET('Sanitation Data'!$D$29,0,10*ROW('Sanitation Data'!D154))="","",OFFSET('Sanitation Data'!$D$29,0,10*ROW('Sanitation Data'!D154)))</f>
        <v/>
      </c>
      <c r="CQ160" s="33" t="str">
        <f ca="true">+IF(OFFSET('Sanitation Data'!$D$30,0,10*ROW('Sanitation Data'!D154))="","",OFFSET('Sanitation Data'!$D$30,0,10*ROW('Sanitation Data'!D154)))</f>
        <v/>
      </c>
      <c r="CR160" s="33" t="str">
        <f ca="true">+IF(OFFSET('Sanitation Data'!$D$31,0,10*ROW('Sanitation Data'!D154))="","",OFFSET('Sanitation Data'!$D$31,0,10*ROW('Sanitation Data'!D154)))</f>
        <v/>
      </c>
      <c r="CS160" s="33" t="str">
        <f ca="true">+IF(OFFSET('Sanitation Data'!$D$32,0,10*ROW('Sanitation Data'!D154))="","",OFFSET('Sanitation Data'!$D$32,0,10*ROW('Sanitation Data'!D154)))</f>
        <v/>
      </c>
      <c r="CT160" s="33" t="str">
        <f ca="true">+IF(OFFSET('Sanitation Data'!$D$33,0,10*ROW('Sanitation Data'!D154))="","",OFFSET('Sanitation Data'!$D$33,0,10*ROW('Sanitation Data'!D154)))</f>
        <v/>
      </c>
      <c r="CU160" s="33" t="str">
        <f ca="true">+IF(OFFSET('Sanitation Data'!$E$29,0,10*ROW('Sanitation Data'!E154))="","",OFFSET('Sanitation Data'!$E$29,0,10*ROW('Sanitation Data'!E154)))</f>
        <v/>
      </c>
      <c r="CV160" s="33" t="str">
        <f ca="true">+IF(OFFSET('Sanitation Data'!$E$30,0,10*ROW('Sanitation Data'!E154))="","",OFFSET('Sanitation Data'!$E$30,0,10*ROW('Sanitation Data'!E154)))</f>
        <v/>
      </c>
      <c r="CW160" s="33" t="str">
        <f ca="true">+IF(OFFSET('Sanitation Data'!$E$31,0,10*ROW('Sanitation Data'!E154))="","",OFFSET('Sanitation Data'!$E$31,0,10*ROW('Sanitation Data'!E154)))</f>
        <v/>
      </c>
      <c r="CX160" s="33" t="str">
        <f ca="true">+IF(OFFSET('Sanitation Data'!$E$32,0,10*ROW('Sanitation Data'!E154))="","",OFFSET('Sanitation Data'!$E$32,0,10*ROW('Sanitation Data'!E154)))</f>
        <v/>
      </c>
      <c r="CY160" s="33" t="str">
        <f ca="true">+IF(OFFSET('Sanitation Data'!$E$33,0,10*ROW('Sanitation Data'!E154))="","",OFFSET('Sanitation Data'!$E$33,0,10*ROW('Sanitation Data'!E154)))</f>
        <v/>
      </c>
      <c r="CZ160" s="33" t="str">
        <f ca="true">+IF(OFFSET('Sanitation Data'!$F$29,0,10*ROW('Sanitation Data'!F154))="","",OFFSET('Sanitation Data'!$F$29,0,10*ROW('Sanitation Data'!F154)))</f>
        <v/>
      </c>
      <c r="DA160" s="33" t="str">
        <f ca="true">+IF(OFFSET('Sanitation Data'!$F$30,0,10*ROW('Sanitation Data'!F154))="","",OFFSET('Sanitation Data'!$F$30,0,10*ROW('Sanitation Data'!F154)))</f>
        <v/>
      </c>
      <c r="DB160" s="33" t="str">
        <f ca="true">+IF(OFFSET('Sanitation Data'!$F$31,0,10*ROW('Sanitation Data'!F154))="","",OFFSET('Sanitation Data'!$F$31,0,10*ROW('Sanitation Data'!F154)))</f>
        <v/>
      </c>
      <c r="DC160" s="33" t="str">
        <f ca="true">+IF(OFFSET('Sanitation Data'!$F$32,0,10*ROW('Sanitation Data'!F154))="","",OFFSET('Sanitation Data'!$F$32,0,10*ROW('Sanitation Data'!F154)))</f>
        <v/>
      </c>
      <c r="DD160" s="33" t="str">
        <f ca="true">+IF(OFFSET('Sanitation Data'!$F$33,0,10*ROW('Sanitation Data'!F154))="","",OFFSET('Sanitation Data'!$F$33,0,10*ROW('Sanitation Data'!F154)))</f>
        <v/>
      </c>
      <c r="DE160" s="33" t="str">
        <f ca="true">+IF(OFFSET('Sanitation Data'!$G$29,0,10*ROW('Sanitation Data'!G154))="","",OFFSET('Sanitation Data'!$G$29,0,10*ROW('Sanitation Data'!G154)))</f>
        <v/>
      </c>
      <c r="DF160" s="33" t="str">
        <f ca="true">+IF(OFFSET('Sanitation Data'!$G$30,0,10*ROW('Sanitation Data'!G154))="","",OFFSET('Sanitation Data'!$G$30,0,10*ROW('Sanitation Data'!G154)))</f>
        <v/>
      </c>
      <c r="DG160" s="33" t="str">
        <f ca="true">+IF(OFFSET('Sanitation Data'!$G$31,0,10*ROW('Sanitation Data'!G154))="","",OFFSET('Sanitation Data'!$G$31,0,10*ROW('Sanitation Data'!G154)))</f>
        <v/>
      </c>
      <c r="DH160" s="33" t="str">
        <f ca="true">+IF(OFFSET('Sanitation Data'!$G$32,0,10*ROW('Sanitation Data'!G154))="","",OFFSET('Sanitation Data'!$G$32,0,10*ROW('Sanitation Data'!G154)))</f>
        <v/>
      </c>
      <c r="DI160" s="33" t="str">
        <f ca="true">+IF(OFFSET('Sanitation Data'!$G$33,0,10*ROW('Sanitation Data'!G154))="","",OFFSET('Sanitation Data'!$G$33,0,10*ROW('Sanitation Data'!G154)))</f>
        <v/>
      </c>
      <c r="DJ160" s="33" t="str">
        <f ca="true">+IF(OFFSET('Sanitation Data'!$H$29,0,10*ROW('Sanitation Data'!H154))="","",OFFSET('Sanitation Data'!$H$29,0,10*ROW('Sanitation Data'!H154)))</f>
        <v/>
      </c>
      <c r="DK160" s="33" t="str">
        <f ca="true">+IF(OFFSET('Sanitation Data'!$H$30,0,10*ROW('Sanitation Data'!H154))="","",OFFSET('Sanitation Data'!$H$30,0,10*ROW('Sanitation Data'!H154)))</f>
        <v/>
      </c>
      <c r="DL160" s="33" t="str">
        <f ca="true">+IF(OFFSET('Sanitation Data'!$H$31,0,10*ROW('Sanitation Data'!H154))="","",OFFSET('Sanitation Data'!$H$31,0,10*ROW('Sanitation Data'!H154)))</f>
        <v/>
      </c>
      <c r="DM160" s="33" t="str">
        <f ca="true">+IF(OFFSET('Sanitation Data'!$H$32,0,10*ROW('Sanitation Data'!H154))="","",OFFSET('Sanitation Data'!$H$32,0,10*ROW('Sanitation Data'!H154)))</f>
        <v/>
      </c>
      <c r="DN160" s="33" t="str">
        <f ca="true">+IF(OFFSET('Sanitation Data'!$H$33,0,10*ROW('Sanitation Data'!H154))="","",OFFSET('Sanitation Data'!$H$33,0,10*ROW('Sanitation Data'!H154)))</f>
        <v/>
      </c>
      <c r="DO160" s="33" t="str">
        <f ca="true">+IF(OFFSET('Hygiene Data'!$C$12,0,10*ROW('Hygiene Data'!C154))="","",OFFSET('Hygiene Data'!$C$12,0,10*ROW('Hygiene Data'!C154)))</f>
        <v/>
      </c>
      <c r="DP160" s="33" t="str">
        <f ca="true">+IF(OFFSET('Hygiene Data'!$C$13,0,10*ROW('Hygiene Data'!C154))="","",OFFSET('Hygiene Data'!$C$13,0,10*ROW('Hygiene Data'!C154)))</f>
        <v/>
      </c>
      <c r="DQ160" s="33" t="str">
        <f ca="true">+IF(OFFSET('Hygiene Data'!$C$14,0,10*ROW('Hygiene Data'!C154))="","",OFFSET('Hygiene Data'!$C$14,0,10*ROW('Hygiene Data'!C154)))</f>
        <v/>
      </c>
      <c r="DR160" s="33" t="str">
        <f ca="true">+IF(OFFSET('Hygiene Data'!$D$12,0,10*ROW('Hygiene Data'!D154))="","",OFFSET('Hygiene Data'!$D$12,0,10*ROW('Hygiene Data'!D154)))</f>
        <v/>
      </c>
      <c r="DS160" s="33" t="str">
        <f ca="true">+IF(OFFSET('Hygiene Data'!$D$13,0,10*ROW('Hygiene Data'!D154))="","",OFFSET('Hygiene Data'!$D$13,0,10*ROW('Hygiene Data'!D154)))</f>
        <v/>
      </c>
      <c r="DT160" s="33" t="str">
        <f ca="true">+IF(OFFSET('Hygiene Data'!$D$14,0,10*ROW('Hygiene Data'!D154))="","",OFFSET('Hygiene Data'!$D$14,0,10*ROW('Hygiene Data'!D154)))</f>
        <v/>
      </c>
      <c r="DU160" s="33" t="str">
        <f ca="true">+IF(OFFSET('Hygiene Data'!$E$12,0,10*ROW('Hygiene Data'!E154))="","",OFFSET('Hygiene Data'!$E$12,0,10*ROW('Hygiene Data'!E154)))</f>
        <v/>
      </c>
      <c r="DV160" s="33" t="str">
        <f ca="true">+IF(OFFSET('Hygiene Data'!$E$13,0,10*ROW('Hygiene Data'!E154))="","",OFFSET('Hygiene Data'!$E$13,0,10*ROW('Hygiene Data'!E154)))</f>
        <v/>
      </c>
      <c r="DW160" s="33" t="str">
        <f ca="true">+IF(OFFSET('Hygiene Data'!$E$14,0,10*ROW('Hygiene Data'!E154))="","",OFFSET('Hygiene Data'!$E$14,0,10*ROW('Hygiene Data'!E154)))</f>
        <v/>
      </c>
      <c r="DX160" s="33" t="str">
        <f ca="true">+IF(OFFSET('Hygiene Data'!$F$12,0,10*ROW('Hygiene Data'!F154))="","",OFFSET('Hygiene Data'!$F$12,0,10*ROW('Hygiene Data'!F154)))</f>
        <v/>
      </c>
      <c r="DY160" s="33" t="str">
        <f ca="true">+IF(OFFSET('Hygiene Data'!$F$13,0,10*ROW('Hygiene Data'!F154))="","",OFFSET('Hygiene Data'!$F$13,0,10*ROW('Hygiene Data'!F154)))</f>
        <v/>
      </c>
      <c r="DZ160" s="33" t="str">
        <f ca="true">+IF(OFFSET('Hygiene Data'!$F$14,0,10*ROW('Hygiene Data'!F154))="","",OFFSET('Hygiene Data'!$F$14,0,10*ROW('Hygiene Data'!F154)))</f>
        <v/>
      </c>
      <c r="EA160" s="33" t="str">
        <f ca="true">+IF(OFFSET('Hygiene Data'!$G$12,0,10*ROW('Hygiene Data'!G154))="","",OFFSET('Hygiene Data'!$G$12,0,10*ROW('Hygiene Data'!G154)))</f>
        <v/>
      </c>
      <c r="EB160" s="33" t="str">
        <f ca="true">+IF(OFFSET('Hygiene Data'!$G$13,0,10*ROW('Hygiene Data'!G154))="","",OFFSET('Hygiene Data'!$G$13,0,10*ROW('Hygiene Data'!G154)))</f>
        <v/>
      </c>
      <c r="EC160" s="33" t="str">
        <f ca="true">+IF(OFFSET('Hygiene Data'!$G$14,0,10*ROW('Hygiene Data'!G154))="","",OFFSET('Hygiene Data'!$G$14,0,10*ROW('Hygiene Data'!G154)))</f>
        <v/>
      </c>
      <c r="ED160" s="33" t="str">
        <f ca="true">+IF(OFFSET('Hygiene Data'!$H$12,0,10*ROW('Hygiene Data'!H154))="","",OFFSET('Hygiene Data'!$H$12,0,10*ROW('Hygiene Data'!H154)))</f>
        <v/>
      </c>
      <c r="EE160" s="33" t="str">
        <f ca="true">+IF(OFFSET('Hygiene Data'!$H$13,0,10*ROW('Hygiene Data'!H154))="","",OFFSET('Hygiene Data'!$H$13,0,10*ROW('Hygiene Data'!H154)))</f>
        <v/>
      </c>
      <c r="EF160" s="33" t="str">
        <f ca="true">+IF(OFFSET('Hygiene Data'!$H$14,0,10*ROW('Hygiene Data'!H154))="","",OFFSET('Hygiene Data'!$H$14,0,10*ROW('Hygiene Data'!H154)))</f>
        <v/>
      </c>
    </row>
    <row r="161" x14ac:dyDescent="0.2">
      <c r="A161" s="56" t="str">
        <f ca="true">+IF(OFFSET('Water Data'!$B$1,0,10*ROW('Water Data'!B158))="","",OFFSET('Water Data'!$B$1,0,10*ROW('Water Data'!B158)))</f>
        <v/>
      </c>
      <c r="B161" s="56" t="str">
        <f ca="true">+IF(OFFSET('Water Data'!$A$3,0,10*ROW('Water Data'!A158))="","",OFFSET('Water Data'!$A$3,0,10*ROW('Water Data'!A158)))</f>
        <v/>
      </c>
      <c r="C161" s="56" t="str">
        <f ca="true">+IF(OFFSET('Water Data'!$C$3,0,10*ROW('Water Data'!C158))="","",OFFSET('Water Data'!$C$3,0,10*ROW('Water Data'!C158)))</f>
        <v/>
      </c>
      <c r="D161" s="244"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4"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4"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4"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4"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4"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4"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4"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4"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4"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4"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4"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4"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4"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4"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4"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4"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4"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5"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5"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5"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5"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5"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5"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5"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5"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5"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5"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5"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5"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5"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5"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5"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5"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5"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5"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5"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5"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5"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5"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5"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5"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5"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5"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5"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5"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5"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5"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6"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6"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6"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6"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6"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6"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6"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6"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6"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6"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6"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6"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6"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6"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6"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6"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6"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6"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3" t="str">
        <f ca="true">+IF(OFFSET('Water Data'!$C$28,0,10*ROW('Water Data'!C155))="","",OFFSET('Water Data'!$C$28,0,10*ROW('Water Data'!C155)))</f>
        <v/>
      </c>
      <c r="BT161" s="33" t="str">
        <f ca="true">+IF(OFFSET('Water Data'!$C$29,0,10*ROW('Water Data'!C155))="","",OFFSET('Water Data'!$C$29,0,10*ROW('Water Data'!C155)))</f>
        <v/>
      </c>
      <c r="BU161" s="33" t="str">
        <f ca="true">+IF(OFFSET('Water Data'!$C$30,0,10*ROW('Water Data'!C155))="","",OFFSET('Water Data'!$C$30,0,10*ROW('Water Data'!C155)))</f>
        <v/>
      </c>
      <c r="BV161" s="33" t="str">
        <f ca="true">+IF(OFFSET('Water Data'!$D$28,0,10*ROW('Water Data'!D155))="","",OFFSET('Water Data'!$D$28,0,10*ROW('Water Data'!D155)))</f>
        <v/>
      </c>
      <c r="BW161" s="33" t="str">
        <f ca="true">+IF(OFFSET('Water Data'!$D$29,0,10*ROW('Water Data'!D155))="","",OFFSET('Water Data'!$D$29,0,10*ROW('Water Data'!D155)))</f>
        <v/>
      </c>
      <c r="BX161" s="33" t="str">
        <f ca="true">+IF(OFFSET('Water Data'!$D$30,0,10*ROW('Water Data'!D155))="","",OFFSET('Water Data'!$D$30,0,10*ROW('Water Data'!D155)))</f>
        <v/>
      </c>
      <c r="BY161" s="33" t="str">
        <f ca="true">+IF(OFFSET('Water Data'!$E$28,0,10*ROW('Water Data'!E155))="","",OFFSET('Water Data'!$E$28,0,10*ROW('Water Data'!E155)))</f>
        <v/>
      </c>
      <c r="BZ161" s="33" t="str">
        <f ca="true">+IF(OFFSET('Water Data'!$E$29,0,10*ROW('Water Data'!E155))="","",OFFSET('Water Data'!$E$29,0,10*ROW('Water Data'!E155)))</f>
        <v/>
      </c>
      <c r="CA161" s="33" t="str">
        <f ca="true">+IF(OFFSET('Water Data'!$E$30,0,10*ROW('Water Data'!E155))="","",OFFSET('Water Data'!$E$30,0,10*ROW('Water Data'!E155)))</f>
        <v/>
      </c>
      <c r="CB161" s="33" t="str">
        <f ca="true">+IF(OFFSET('Water Data'!$F$28,0,10*ROW('Water Data'!F155))="","",OFFSET('Water Data'!$F$28,0,10*ROW('Water Data'!F155)))</f>
        <v/>
      </c>
      <c r="CC161" s="33" t="str">
        <f ca="true">+IF(OFFSET('Water Data'!$F$29,0,10*ROW('Water Data'!F155))="","",OFFSET('Water Data'!$F$29,0,10*ROW('Water Data'!F155)))</f>
        <v/>
      </c>
      <c r="CD161" s="33" t="str">
        <f ca="true">+IF(OFFSET('Water Data'!$F$30,0,10*ROW('Water Data'!F155))="","",OFFSET('Water Data'!$F$30,0,10*ROW('Water Data'!F155)))</f>
        <v/>
      </c>
      <c r="CE161" s="33" t="str">
        <f ca="true">+IF(OFFSET('Water Data'!$G$28,0,10*ROW('Water Data'!G155))="","",OFFSET('Water Data'!$G$28,0,10*ROW('Water Data'!G155)))</f>
        <v/>
      </c>
      <c r="CF161" s="33" t="str">
        <f ca="true">+IF(OFFSET('Water Data'!$G$29,0,10*ROW('Water Data'!G155))="","",OFFSET('Water Data'!$G$29,0,10*ROW('Water Data'!G155)))</f>
        <v/>
      </c>
      <c r="CG161" s="33" t="str">
        <f ca="true">+IF(OFFSET('Water Data'!$G$30,0,10*ROW('Water Data'!G155))="","",OFFSET('Water Data'!$G$30,0,10*ROW('Water Data'!G155)))</f>
        <v/>
      </c>
      <c r="CH161" s="33" t="str">
        <f ca="true">+IF(OFFSET('Water Data'!$H$28,0,10*ROW('Water Data'!H155))="","",OFFSET('Water Data'!$H$28,0,10*ROW('Water Data'!H155)))</f>
        <v/>
      </c>
      <c r="CI161" s="33" t="str">
        <f ca="true">+IF(OFFSET('Water Data'!$H$29,0,10*ROW('Water Data'!H155))="","",OFFSET('Water Data'!$H$29,0,10*ROW('Water Data'!H155)))</f>
        <v/>
      </c>
      <c r="CJ161" s="33" t="str">
        <f ca="true">+IF(OFFSET('Water Data'!$H$30,0,10*ROW('Water Data'!H155))="","",OFFSET('Water Data'!$H$30,0,10*ROW('Water Data'!H155)))</f>
        <v/>
      </c>
      <c r="CK161" s="33" t="str">
        <f ca="true">+IF(OFFSET('Sanitation Data'!$C$29,0,10*ROW('Sanitation Data'!C155))="","",OFFSET('Sanitation Data'!$C$29,0,10*ROW('Sanitation Data'!C155)))</f>
        <v/>
      </c>
      <c r="CL161" s="33" t="str">
        <f ca="true">+IF(OFFSET('Sanitation Data'!$C$30,0,10*ROW('Sanitation Data'!C155))="","",OFFSET('Sanitation Data'!$C$30,0,10*ROW('Sanitation Data'!C155)))</f>
        <v/>
      </c>
      <c r="CM161" s="33" t="str">
        <f ca="true">+IF(OFFSET('Sanitation Data'!$C$31,0,10*ROW('Sanitation Data'!C155))="","",OFFSET('Sanitation Data'!$C$31,0,10*ROW('Sanitation Data'!C155)))</f>
        <v/>
      </c>
      <c r="CN161" s="33" t="str">
        <f ca="true">+IF(OFFSET('Sanitation Data'!$C$32,0,10*ROW('Sanitation Data'!C155))="","",OFFSET('Sanitation Data'!$C$32,0,10*ROW('Sanitation Data'!C155)))</f>
        <v/>
      </c>
      <c r="CO161" s="33" t="str">
        <f ca="true">+IF(OFFSET('Sanitation Data'!$C$33,0,10*ROW('Sanitation Data'!C155))="","",OFFSET('Sanitation Data'!$C$33,0,10*ROW('Sanitation Data'!C155)))</f>
        <v/>
      </c>
      <c r="CP161" s="33" t="str">
        <f ca="true">+IF(OFFSET('Sanitation Data'!$D$29,0,10*ROW('Sanitation Data'!D155))="","",OFFSET('Sanitation Data'!$D$29,0,10*ROW('Sanitation Data'!D155)))</f>
        <v/>
      </c>
      <c r="CQ161" s="33" t="str">
        <f ca="true">+IF(OFFSET('Sanitation Data'!$D$30,0,10*ROW('Sanitation Data'!D155))="","",OFFSET('Sanitation Data'!$D$30,0,10*ROW('Sanitation Data'!D155)))</f>
        <v/>
      </c>
      <c r="CR161" s="33" t="str">
        <f ca="true">+IF(OFFSET('Sanitation Data'!$D$31,0,10*ROW('Sanitation Data'!D155))="","",OFFSET('Sanitation Data'!$D$31,0,10*ROW('Sanitation Data'!D155)))</f>
        <v/>
      </c>
      <c r="CS161" s="33" t="str">
        <f ca="true">+IF(OFFSET('Sanitation Data'!$D$32,0,10*ROW('Sanitation Data'!D155))="","",OFFSET('Sanitation Data'!$D$32,0,10*ROW('Sanitation Data'!D155)))</f>
        <v/>
      </c>
      <c r="CT161" s="33" t="str">
        <f ca="true">+IF(OFFSET('Sanitation Data'!$D$33,0,10*ROW('Sanitation Data'!D155))="","",OFFSET('Sanitation Data'!$D$33,0,10*ROW('Sanitation Data'!D155)))</f>
        <v/>
      </c>
      <c r="CU161" s="33" t="str">
        <f ca="true">+IF(OFFSET('Sanitation Data'!$E$29,0,10*ROW('Sanitation Data'!E155))="","",OFFSET('Sanitation Data'!$E$29,0,10*ROW('Sanitation Data'!E155)))</f>
        <v/>
      </c>
      <c r="CV161" s="33" t="str">
        <f ca="true">+IF(OFFSET('Sanitation Data'!$E$30,0,10*ROW('Sanitation Data'!E155))="","",OFFSET('Sanitation Data'!$E$30,0,10*ROW('Sanitation Data'!E155)))</f>
        <v/>
      </c>
      <c r="CW161" s="33" t="str">
        <f ca="true">+IF(OFFSET('Sanitation Data'!$E$31,0,10*ROW('Sanitation Data'!E155))="","",OFFSET('Sanitation Data'!$E$31,0,10*ROW('Sanitation Data'!E155)))</f>
        <v/>
      </c>
      <c r="CX161" s="33" t="str">
        <f ca="true">+IF(OFFSET('Sanitation Data'!$E$32,0,10*ROW('Sanitation Data'!E155))="","",OFFSET('Sanitation Data'!$E$32,0,10*ROW('Sanitation Data'!E155)))</f>
        <v/>
      </c>
      <c r="CY161" s="33" t="str">
        <f ca="true">+IF(OFFSET('Sanitation Data'!$E$33,0,10*ROW('Sanitation Data'!E155))="","",OFFSET('Sanitation Data'!$E$33,0,10*ROW('Sanitation Data'!E155)))</f>
        <v/>
      </c>
      <c r="CZ161" s="33" t="str">
        <f ca="true">+IF(OFFSET('Sanitation Data'!$F$29,0,10*ROW('Sanitation Data'!F155))="","",OFFSET('Sanitation Data'!$F$29,0,10*ROW('Sanitation Data'!F155)))</f>
        <v/>
      </c>
      <c r="DA161" s="33" t="str">
        <f ca="true">+IF(OFFSET('Sanitation Data'!$F$30,0,10*ROW('Sanitation Data'!F155))="","",OFFSET('Sanitation Data'!$F$30,0,10*ROW('Sanitation Data'!F155)))</f>
        <v/>
      </c>
      <c r="DB161" s="33" t="str">
        <f ca="true">+IF(OFFSET('Sanitation Data'!$F$31,0,10*ROW('Sanitation Data'!F155))="","",OFFSET('Sanitation Data'!$F$31,0,10*ROW('Sanitation Data'!F155)))</f>
        <v/>
      </c>
      <c r="DC161" s="33" t="str">
        <f ca="true">+IF(OFFSET('Sanitation Data'!$F$32,0,10*ROW('Sanitation Data'!F155))="","",OFFSET('Sanitation Data'!$F$32,0,10*ROW('Sanitation Data'!F155)))</f>
        <v/>
      </c>
      <c r="DD161" s="33" t="str">
        <f ca="true">+IF(OFFSET('Sanitation Data'!$F$33,0,10*ROW('Sanitation Data'!F155))="","",OFFSET('Sanitation Data'!$F$33,0,10*ROW('Sanitation Data'!F155)))</f>
        <v/>
      </c>
      <c r="DE161" s="33" t="str">
        <f ca="true">+IF(OFFSET('Sanitation Data'!$G$29,0,10*ROW('Sanitation Data'!G155))="","",OFFSET('Sanitation Data'!$G$29,0,10*ROW('Sanitation Data'!G155)))</f>
        <v/>
      </c>
      <c r="DF161" s="33" t="str">
        <f ca="true">+IF(OFFSET('Sanitation Data'!$G$30,0,10*ROW('Sanitation Data'!G155))="","",OFFSET('Sanitation Data'!$G$30,0,10*ROW('Sanitation Data'!G155)))</f>
        <v/>
      </c>
      <c r="DG161" s="33" t="str">
        <f ca="true">+IF(OFFSET('Sanitation Data'!$G$31,0,10*ROW('Sanitation Data'!G155))="","",OFFSET('Sanitation Data'!$G$31,0,10*ROW('Sanitation Data'!G155)))</f>
        <v/>
      </c>
      <c r="DH161" s="33" t="str">
        <f ca="true">+IF(OFFSET('Sanitation Data'!$G$32,0,10*ROW('Sanitation Data'!G155))="","",OFFSET('Sanitation Data'!$G$32,0,10*ROW('Sanitation Data'!G155)))</f>
        <v/>
      </c>
      <c r="DI161" s="33" t="str">
        <f ca="true">+IF(OFFSET('Sanitation Data'!$G$33,0,10*ROW('Sanitation Data'!G155))="","",OFFSET('Sanitation Data'!$G$33,0,10*ROW('Sanitation Data'!G155)))</f>
        <v/>
      </c>
      <c r="DJ161" s="33" t="str">
        <f ca="true">+IF(OFFSET('Sanitation Data'!$H$29,0,10*ROW('Sanitation Data'!H155))="","",OFFSET('Sanitation Data'!$H$29,0,10*ROW('Sanitation Data'!H155)))</f>
        <v/>
      </c>
      <c r="DK161" s="33" t="str">
        <f ca="true">+IF(OFFSET('Sanitation Data'!$H$30,0,10*ROW('Sanitation Data'!H155))="","",OFFSET('Sanitation Data'!$H$30,0,10*ROW('Sanitation Data'!H155)))</f>
        <v/>
      </c>
      <c r="DL161" s="33" t="str">
        <f ca="true">+IF(OFFSET('Sanitation Data'!$H$31,0,10*ROW('Sanitation Data'!H155))="","",OFFSET('Sanitation Data'!$H$31,0,10*ROW('Sanitation Data'!H155)))</f>
        <v/>
      </c>
      <c r="DM161" s="33" t="str">
        <f ca="true">+IF(OFFSET('Sanitation Data'!$H$32,0,10*ROW('Sanitation Data'!H155))="","",OFFSET('Sanitation Data'!$H$32,0,10*ROW('Sanitation Data'!H155)))</f>
        <v/>
      </c>
      <c r="DN161" s="33" t="str">
        <f ca="true">+IF(OFFSET('Sanitation Data'!$H$33,0,10*ROW('Sanitation Data'!H155))="","",OFFSET('Sanitation Data'!$H$33,0,10*ROW('Sanitation Data'!H155)))</f>
        <v/>
      </c>
      <c r="DO161" s="33" t="str">
        <f ca="true">+IF(OFFSET('Hygiene Data'!$C$12,0,10*ROW('Hygiene Data'!C155))="","",OFFSET('Hygiene Data'!$C$12,0,10*ROW('Hygiene Data'!C155)))</f>
        <v/>
      </c>
      <c r="DP161" s="33" t="str">
        <f ca="true">+IF(OFFSET('Hygiene Data'!$C$13,0,10*ROW('Hygiene Data'!C155))="","",OFFSET('Hygiene Data'!$C$13,0,10*ROW('Hygiene Data'!C155)))</f>
        <v/>
      </c>
      <c r="DQ161" s="33" t="str">
        <f ca="true">+IF(OFFSET('Hygiene Data'!$C$14,0,10*ROW('Hygiene Data'!C155))="","",OFFSET('Hygiene Data'!$C$14,0,10*ROW('Hygiene Data'!C155)))</f>
        <v/>
      </c>
      <c r="DR161" s="33" t="str">
        <f ca="true">+IF(OFFSET('Hygiene Data'!$D$12,0,10*ROW('Hygiene Data'!D155))="","",OFFSET('Hygiene Data'!$D$12,0,10*ROW('Hygiene Data'!D155)))</f>
        <v/>
      </c>
      <c r="DS161" s="33" t="str">
        <f ca="true">+IF(OFFSET('Hygiene Data'!$D$13,0,10*ROW('Hygiene Data'!D155))="","",OFFSET('Hygiene Data'!$D$13,0,10*ROW('Hygiene Data'!D155)))</f>
        <v/>
      </c>
      <c r="DT161" s="33" t="str">
        <f ca="true">+IF(OFFSET('Hygiene Data'!$D$14,0,10*ROW('Hygiene Data'!D155))="","",OFFSET('Hygiene Data'!$D$14,0,10*ROW('Hygiene Data'!D155)))</f>
        <v/>
      </c>
      <c r="DU161" s="33" t="str">
        <f ca="true">+IF(OFFSET('Hygiene Data'!$E$12,0,10*ROW('Hygiene Data'!E155))="","",OFFSET('Hygiene Data'!$E$12,0,10*ROW('Hygiene Data'!E155)))</f>
        <v/>
      </c>
      <c r="DV161" s="33" t="str">
        <f ca="true">+IF(OFFSET('Hygiene Data'!$E$13,0,10*ROW('Hygiene Data'!E155))="","",OFFSET('Hygiene Data'!$E$13,0,10*ROW('Hygiene Data'!E155)))</f>
        <v/>
      </c>
      <c r="DW161" s="33" t="str">
        <f ca="true">+IF(OFFSET('Hygiene Data'!$E$14,0,10*ROW('Hygiene Data'!E155))="","",OFFSET('Hygiene Data'!$E$14,0,10*ROW('Hygiene Data'!E155)))</f>
        <v/>
      </c>
      <c r="DX161" s="33" t="str">
        <f ca="true">+IF(OFFSET('Hygiene Data'!$F$12,0,10*ROW('Hygiene Data'!F155))="","",OFFSET('Hygiene Data'!$F$12,0,10*ROW('Hygiene Data'!F155)))</f>
        <v/>
      </c>
      <c r="DY161" s="33" t="str">
        <f ca="true">+IF(OFFSET('Hygiene Data'!$F$13,0,10*ROW('Hygiene Data'!F155))="","",OFFSET('Hygiene Data'!$F$13,0,10*ROW('Hygiene Data'!F155)))</f>
        <v/>
      </c>
      <c r="DZ161" s="33" t="str">
        <f ca="true">+IF(OFFSET('Hygiene Data'!$F$14,0,10*ROW('Hygiene Data'!F155))="","",OFFSET('Hygiene Data'!$F$14,0,10*ROW('Hygiene Data'!F155)))</f>
        <v/>
      </c>
      <c r="EA161" s="33" t="str">
        <f ca="true">+IF(OFFSET('Hygiene Data'!$G$12,0,10*ROW('Hygiene Data'!G155))="","",OFFSET('Hygiene Data'!$G$12,0,10*ROW('Hygiene Data'!G155)))</f>
        <v/>
      </c>
      <c r="EB161" s="33" t="str">
        <f ca="true">+IF(OFFSET('Hygiene Data'!$G$13,0,10*ROW('Hygiene Data'!G155))="","",OFFSET('Hygiene Data'!$G$13,0,10*ROW('Hygiene Data'!G155)))</f>
        <v/>
      </c>
      <c r="EC161" s="33" t="str">
        <f ca="true">+IF(OFFSET('Hygiene Data'!$G$14,0,10*ROW('Hygiene Data'!G155))="","",OFFSET('Hygiene Data'!$G$14,0,10*ROW('Hygiene Data'!G155)))</f>
        <v/>
      </c>
      <c r="ED161" s="33" t="str">
        <f ca="true">+IF(OFFSET('Hygiene Data'!$H$12,0,10*ROW('Hygiene Data'!H155))="","",OFFSET('Hygiene Data'!$H$12,0,10*ROW('Hygiene Data'!H155)))</f>
        <v/>
      </c>
      <c r="EE161" s="33" t="str">
        <f ca="true">+IF(OFFSET('Hygiene Data'!$H$13,0,10*ROW('Hygiene Data'!H155))="","",OFFSET('Hygiene Data'!$H$13,0,10*ROW('Hygiene Data'!H155)))</f>
        <v/>
      </c>
      <c r="EF161" s="33" t="str">
        <f ca="true">+IF(OFFSET('Hygiene Data'!$H$14,0,10*ROW('Hygiene Data'!H155))="","",OFFSET('Hygiene Data'!$H$14,0,10*ROW('Hygiene Data'!H155)))</f>
        <v/>
      </c>
    </row>
    <row r="162" x14ac:dyDescent="0.2">
      <c r="A162" s="56" t="str">
        <f ca="true">+IF(OFFSET('Water Data'!$B$1,0,10*ROW('Water Data'!B159))="","",OFFSET('Water Data'!$B$1,0,10*ROW('Water Data'!B159)))</f>
        <v/>
      </c>
      <c r="B162" s="56" t="str">
        <f ca="true">+IF(OFFSET('Water Data'!$A$3,0,10*ROW('Water Data'!A159))="","",OFFSET('Water Data'!$A$3,0,10*ROW('Water Data'!A159)))</f>
        <v/>
      </c>
      <c r="C162" s="56" t="str">
        <f ca="true">+IF(OFFSET('Water Data'!$C$3,0,10*ROW('Water Data'!C159))="","",OFFSET('Water Data'!$C$3,0,10*ROW('Water Data'!C159)))</f>
        <v/>
      </c>
      <c r="D162" s="244"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4"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4"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4"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4"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4"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4"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4"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4"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4"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4"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4"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4"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4"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4"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4"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4"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4"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5"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5"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5"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5"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5"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5"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5"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5"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5"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5"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5"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5"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5"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5"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5"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5"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5"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5"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5"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5"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5"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5"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5"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5"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5"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5"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5"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5"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5"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5"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6"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6"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6"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6"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6"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6"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6"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6"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6"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6"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6"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6"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6"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6"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6"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6"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6"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6"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3" t="str">
        <f ca="true">+IF(OFFSET('Water Data'!$C$28,0,10*ROW('Water Data'!C156))="","",OFFSET('Water Data'!$C$28,0,10*ROW('Water Data'!C156)))</f>
        <v/>
      </c>
      <c r="BT162" s="33" t="str">
        <f ca="true">+IF(OFFSET('Water Data'!$C$29,0,10*ROW('Water Data'!C156))="","",OFFSET('Water Data'!$C$29,0,10*ROW('Water Data'!C156)))</f>
        <v/>
      </c>
      <c r="BU162" s="33" t="str">
        <f ca="true">+IF(OFFSET('Water Data'!$C$30,0,10*ROW('Water Data'!C156))="","",OFFSET('Water Data'!$C$30,0,10*ROW('Water Data'!C156)))</f>
        <v/>
      </c>
      <c r="BV162" s="33" t="str">
        <f ca="true">+IF(OFFSET('Water Data'!$D$28,0,10*ROW('Water Data'!D156))="","",OFFSET('Water Data'!$D$28,0,10*ROW('Water Data'!D156)))</f>
        <v/>
      </c>
      <c r="BW162" s="33" t="str">
        <f ca="true">+IF(OFFSET('Water Data'!$D$29,0,10*ROW('Water Data'!D156))="","",OFFSET('Water Data'!$D$29,0,10*ROW('Water Data'!D156)))</f>
        <v/>
      </c>
      <c r="BX162" s="33" t="str">
        <f ca="true">+IF(OFFSET('Water Data'!$D$30,0,10*ROW('Water Data'!D156))="","",OFFSET('Water Data'!$D$30,0,10*ROW('Water Data'!D156)))</f>
        <v/>
      </c>
      <c r="BY162" s="33" t="str">
        <f ca="true">+IF(OFFSET('Water Data'!$E$28,0,10*ROW('Water Data'!E156))="","",OFFSET('Water Data'!$E$28,0,10*ROW('Water Data'!E156)))</f>
        <v/>
      </c>
      <c r="BZ162" s="33" t="str">
        <f ca="true">+IF(OFFSET('Water Data'!$E$29,0,10*ROW('Water Data'!E156))="","",OFFSET('Water Data'!$E$29,0,10*ROW('Water Data'!E156)))</f>
        <v/>
      </c>
      <c r="CA162" s="33" t="str">
        <f ca="true">+IF(OFFSET('Water Data'!$E$30,0,10*ROW('Water Data'!E156))="","",OFFSET('Water Data'!$E$30,0,10*ROW('Water Data'!E156)))</f>
        <v/>
      </c>
      <c r="CB162" s="33" t="str">
        <f ca="true">+IF(OFFSET('Water Data'!$F$28,0,10*ROW('Water Data'!F156))="","",OFFSET('Water Data'!$F$28,0,10*ROW('Water Data'!F156)))</f>
        <v/>
      </c>
      <c r="CC162" s="33" t="str">
        <f ca="true">+IF(OFFSET('Water Data'!$F$29,0,10*ROW('Water Data'!F156))="","",OFFSET('Water Data'!$F$29,0,10*ROW('Water Data'!F156)))</f>
        <v/>
      </c>
      <c r="CD162" s="33" t="str">
        <f ca="true">+IF(OFFSET('Water Data'!$F$30,0,10*ROW('Water Data'!F156))="","",OFFSET('Water Data'!$F$30,0,10*ROW('Water Data'!F156)))</f>
        <v/>
      </c>
      <c r="CE162" s="33" t="str">
        <f ca="true">+IF(OFFSET('Water Data'!$G$28,0,10*ROW('Water Data'!G156))="","",OFFSET('Water Data'!$G$28,0,10*ROW('Water Data'!G156)))</f>
        <v/>
      </c>
      <c r="CF162" s="33" t="str">
        <f ca="true">+IF(OFFSET('Water Data'!$G$29,0,10*ROW('Water Data'!G156))="","",OFFSET('Water Data'!$G$29,0,10*ROW('Water Data'!G156)))</f>
        <v/>
      </c>
      <c r="CG162" s="33" t="str">
        <f ca="true">+IF(OFFSET('Water Data'!$G$30,0,10*ROW('Water Data'!G156))="","",OFFSET('Water Data'!$G$30,0,10*ROW('Water Data'!G156)))</f>
        <v/>
      </c>
      <c r="CH162" s="33" t="str">
        <f ca="true">+IF(OFFSET('Water Data'!$H$28,0,10*ROW('Water Data'!H156))="","",OFFSET('Water Data'!$H$28,0,10*ROW('Water Data'!H156)))</f>
        <v/>
      </c>
      <c r="CI162" s="33" t="str">
        <f ca="true">+IF(OFFSET('Water Data'!$H$29,0,10*ROW('Water Data'!H156))="","",OFFSET('Water Data'!$H$29,0,10*ROW('Water Data'!H156)))</f>
        <v/>
      </c>
      <c r="CJ162" s="33" t="str">
        <f ca="true">+IF(OFFSET('Water Data'!$H$30,0,10*ROW('Water Data'!H156))="","",OFFSET('Water Data'!$H$30,0,10*ROW('Water Data'!H156)))</f>
        <v/>
      </c>
      <c r="CK162" s="33" t="str">
        <f ca="true">+IF(OFFSET('Sanitation Data'!$C$29,0,10*ROW('Sanitation Data'!C156))="","",OFFSET('Sanitation Data'!$C$29,0,10*ROW('Sanitation Data'!C156)))</f>
        <v/>
      </c>
      <c r="CL162" s="33" t="str">
        <f ca="true">+IF(OFFSET('Sanitation Data'!$C$30,0,10*ROW('Sanitation Data'!C156))="","",OFFSET('Sanitation Data'!$C$30,0,10*ROW('Sanitation Data'!C156)))</f>
        <v/>
      </c>
      <c r="CM162" s="33" t="str">
        <f ca="true">+IF(OFFSET('Sanitation Data'!$C$31,0,10*ROW('Sanitation Data'!C156))="","",OFFSET('Sanitation Data'!$C$31,0,10*ROW('Sanitation Data'!C156)))</f>
        <v/>
      </c>
      <c r="CN162" s="33" t="str">
        <f ca="true">+IF(OFFSET('Sanitation Data'!$C$32,0,10*ROW('Sanitation Data'!C156))="","",OFFSET('Sanitation Data'!$C$32,0,10*ROW('Sanitation Data'!C156)))</f>
        <v/>
      </c>
      <c r="CO162" s="33" t="str">
        <f ca="true">+IF(OFFSET('Sanitation Data'!$C$33,0,10*ROW('Sanitation Data'!C156))="","",OFFSET('Sanitation Data'!$C$33,0,10*ROW('Sanitation Data'!C156)))</f>
        <v/>
      </c>
      <c r="CP162" s="33" t="str">
        <f ca="true">+IF(OFFSET('Sanitation Data'!$D$29,0,10*ROW('Sanitation Data'!D156))="","",OFFSET('Sanitation Data'!$D$29,0,10*ROW('Sanitation Data'!D156)))</f>
        <v/>
      </c>
      <c r="CQ162" s="33" t="str">
        <f ca="true">+IF(OFFSET('Sanitation Data'!$D$30,0,10*ROW('Sanitation Data'!D156))="","",OFFSET('Sanitation Data'!$D$30,0,10*ROW('Sanitation Data'!D156)))</f>
        <v/>
      </c>
      <c r="CR162" s="33" t="str">
        <f ca="true">+IF(OFFSET('Sanitation Data'!$D$31,0,10*ROW('Sanitation Data'!D156))="","",OFFSET('Sanitation Data'!$D$31,0,10*ROW('Sanitation Data'!D156)))</f>
        <v/>
      </c>
      <c r="CS162" s="33" t="str">
        <f ca="true">+IF(OFFSET('Sanitation Data'!$D$32,0,10*ROW('Sanitation Data'!D156))="","",OFFSET('Sanitation Data'!$D$32,0,10*ROW('Sanitation Data'!D156)))</f>
        <v/>
      </c>
      <c r="CT162" s="33" t="str">
        <f ca="true">+IF(OFFSET('Sanitation Data'!$D$33,0,10*ROW('Sanitation Data'!D156))="","",OFFSET('Sanitation Data'!$D$33,0,10*ROW('Sanitation Data'!D156)))</f>
        <v/>
      </c>
      <c r="CU162" s="33" t="str">
        <f ca="true">+IF(OFFSET('Sanitation Data'!$E$29,0,10*ROW('Sanitation Data'!E156))="","",OFFSET('Sanitation Data'!$E$29,0,10*ROW('Sanitation Data'!E156)))</f>
        <v/>
      </c>
      <c r="CV162" s="33" t="str">
        <f ca="true">+IF(OFFSET('Sanitation Data'!$E$30,0,10*ROW('Sanitation Data'!E156))="","",OFFSET('Sanitation Data'!$E$30,0,10*ROW('Sanitation Data'!E156)))</f>
        <v/>
      </c>
      <c r="CW162" s="33" t="str">
        <f ca="true">+IF(OFFSET('Sanitation Data'!$E$31,0,10*ROW('Sanitation Data'!E156))="","",OFFSET('Sanitation Data'!$E$31,0,10*ROW('Sanitation Data'!E156)))</f>
        <v/>
      </c>
      <c r="CX162" s="33" t="str">
        <f ca="true">+IF(OFFSET('Sanitation Data'!$E$32,0,10*ROW('Sanitation Data'!E156))="","",OFFSET('Sanitation Data'!$E$32,0,10*ROW('Sanitation Data'!E156)))</f>
        <v/>
      </c>
      <c r="CY162" s="33" t="str">
        <f ca="true">+IF(OFFSET('Sanitation Data'!$E$33,0,10*ROW('Sanitation Data'!E156))="","",OFFSET('Sanitation Data'!$E$33,0,10*ROW('Sanitation Data'!E156)))</f>
        <v/>
      </c>
      <c r="CZ162" s="33" t="str">
        <f ca="true">+IF(OFFSET('Sanitation Data'!$F$29,0,10*ROW('Sanitation Data'!F156))="","",OFFSET('Sanitation Data'!$F$29,0,10*ROW('Sanitation Data'!F156)))</f>
        <v/>
      </c>
      <c r="DA162" s="33" t="str">
        <f ca="true">+IF(OFFSET('Sanitation Data'!$F$30,0,10*ROW('Sanitation Data'!F156))="","",OFFSET('Sanitation Data'!$F$30,0,10*ROW('Sanitation Data'!F156)))</f>
        <v/>
      </c>
      <c r="DB162" s="33" t="str">
        <f ca="true">+IF(OFFSET('Sanitation Data'!$F$31,0,10*ROW('Sanitation Data'!F156))="","",OFFSET('Sanitation Data'!$F$31,0,10*ROW('Sanitation Data'!F156)))</f>
        <v/>
      </c>
      <c r="DC162" s="33" t="str">
        <f ca="true">+IF(OFFSET('Sanitation Data'!$F$32,0,10*ROW('Sanitation Data'!F156))="","",OFFSET('Sanitation Data'!$F$32,0,10*ROW('Sanitation Data'!F156)))</f>
        <v/>
      </c>
      <c r="DD162" s="33" t="str">
        <f ca="true">+IF(OFFSET('Sanitation Data'!$F$33,0,10*ROW('Sanitation Data'!F156))="","",OFFSET('Sanitation Data'!$F$33,0,10*ROW('Sanitation Data'!F156)))</f>
        <v/>
      </c>
      <c r="DE162" s="33" t="str">
        <f ca="true">+IF(OFFSET('Sanitation Data'!$G$29,0,10*ROW('Sanitation Data'!G156))="","",OFFSET('Sanitation Data'!$G$29,0,10*ROW('Sanitation Data'!G156)))</f>
        <v/>
      </c>
      <c r="DF162" s="33" t="str">
        <f ca="true">+IF(OFFSET('Sanitation Data'!$G$30,0,10*ROW('Sanitation Data'!G156))="","",OFFSET('Sanitation Data'!$G$30,0,10*ROW('Sanitation Data'!G156)))</f>
        <v/>
      </c>
      <c r="DG162" s="33" t="str">
        <f ca="true">+IF(OFFSET('Sanitation Data'!$G$31,0,10*ROW('Sanitation Data'!G156))="","",OFFSET('Sanitation Data'!$G$31,0,10*ROW('Sanitation Data'!G156)))</f>
        <v/>
      </c>
      <c r="DH162" s="33" t="str">
        <f ca="true">+IF(OFFSET('Sanitation Data'!$G$32,0,10*ROW('Sanitation Data'!G156))="","",OFFSET('Sanitation Data'!$G$32,0,10*ROW('Sanitation Data'!G156)))</f>
        <v/>
      </c>
      <c r="DI162" s="33" t="str">
        <f ca="true">+IF(OFFSET('Sanitation Data'!$G$33,0,10*ROW('Sanitation Data'!G156))="","",OFFSET('Sanitation Data'!$G$33,0,10*ROW('Sanitation Data'!G156)))</f>
        <v/>
      </c>
      <c r="DJ162" s="33" t="str">
        <f ca="true">+IF(OFFSET('Sanitation Data'!$H$29,0,10*ROW('Sanitation Data'!H156))="","",OFFSET('Sanitation Data'!$H$29,0,10*ROW('Sanitation Data'!H156)))</f>
        <v/>
      </c>
      <c r="DK162" s="33" t="str">
        <f ca="true">+IF(OFFSET('Sanitation Data'!$H$30,0,10*ROW('Sanitation Data'!H156))="","",OFFSET('Sanitation Data'!$H$30,0,10*ROW('Sanitation Data'!H156)))</f>
        <v/>
      </c>
      <c r="DL162" s="33" t="str">
        <f ca="true">+IF(OFFSET('Sanitation Data'!$H$31,0,10*ROW('Sanitation Data'!H156))="","",OFFSET('Sanitation Data'!$H$31,0,10*ROW('Sanitation Data'!H156)))</f>
        <v/>
      </c>
      <c r="DM162" s="33" t="str">
        <f ca="true">+IF(OFFSET('Sanitation Data'!$H$32,0,10*ROW('Sanitation Data'!H156))="","",OFFSET('Sanitation Data'!$H$32,0,10*ROW('Sanitation Data'!H156)))</f>
        <v/>
      </c>
      <c r="DN162" s="33" t="str">
        <f ca="true">+IF(OFFSET('Sanitation Data'!$H$33,0,10*ROW('Sanitation Data'!H156))="","",OFFSET('Sanitation Data'!$H$33,0,10*ROW('Sanitation Data'!H156)))</f>
        <v/>
      </c>
      <c r="DO162" s="33" t="str">
        <f ca="true">+IF(OFFSET('Hygiene Data'!$C$12,0,10*ROW('Hygiene Data'!C156))="","",OFFSET('Hygiene Data'!$C$12,0,10*ROW('Hygiene Data'!C156)))</f>
        <v/>
      </c>
      <c r="DP162" s="33" t="str">
        <f ca="true">+IF(OFFSET('Hygiene Data'!$C$13,0,10*ROW('Hygiene Data'!C156))="","",OFFSET('Hygiene Data'!$C$13,0,10*ROW('Hygiene Data'!C156)))</f>
        <v/>
      </c>
      <c r="DQ162" s="33" t="str">
        <f ca="true">+IF(OFFSET('Hygiene Data'!$C$14,0,10*ROW('Hygiene Data'!C156))="","",OFFSET('Hygiene Data'!$C$14,0,10*ROW('Hygiene Data'!C156)))</f>
        <v/>
      </c>
      <c r="DR162" s="33" t="str">
        <f ca="true">+IF(OFFSET('Hygiene Data'!$D$12,0,10*ROW('Hygiene Data'!D156))="","",OFFSET('Hygiene Data'!$D$12,0,10*ROW('Hygiene Data'!D156)))</f>
        <v/>
      </c>
      <c r="DS162" s="33" t="str">
        <f ca="true">+IF(OFFSET('Hygiene Data'!$D$13,0,10*ROW('Hygiene Data'!D156))="","",OFFSET('Hygiene Data'!$D$13,0,10*ROW('Hygiene Data'!D156)))</f>
        <v/>
      </c>
      <c r="DT162" s="33" t="str">
        <f ca="true">+IF(OFFSET('Hygiene Data'!$D$14,0,10*ROW('Hygiene Data'!D156))="","",OFFSET('Hygiene Data'!$D$14,0,10*ROW('Hygiene Data'!D156)))</f>
        <v/>
      </c>
      <c r="DU162" s="33" t="str">
        <f ca="true">+IF(OFFSET('Hygiene Data'!$E$12,0,10*ROW('Hygiene Data'!E156))="","",OFFSET('Hygiene Data'!$E$12,0,10*ROW('Hygiene Data'!E156)))</f>
        <v/>
      </c>
      <c r="DV162" s="33" t="str">
        <f ca="true">+IF(OFFSET('Hygiene Data'!$E$13,0,10*ROW('Hygiene Data'!E156))="","",OFFSET('Hygiene Data'!$E$13,0,10*ROW('Hygiene Data'!E156)))</f>
        <v/>
      </c>
      <c r="DW162" s="33" t="str">
        <f ca="true">+IF(OFFSET('Hygiene Data'!$E$14,0,10*ROW('Hygiene Data'!E156))="","",OFFSET('Hygiene Data'!$E$14,0,10*ROW('Hygiene Data'!E156)))</f>
        <v/>
      </c>
      <c r="DX162" s="33" t="str">
        <f ca="true">+IF(OFFSET('Hygiene Data'!$F$12,0,10*ROW('Hygiene Data'!F156))="","",OFFSET('Hygiene Data'!$F$12,0,10*ROW('Hygiene Data'!F156)))</f>
        <v/>
      </c>
      <c r="DY162" s="33" t="str">
        <f ca="true">+IF(OFFSET('Hygiene Data'!$F$13,0,10*ROW('Hygiene Data'!F156))="","",OFFSET('Hygiene Data'!$F$13,0,10*ROW('Hygiene Data'!F156)))</f>
        <v/>
      </c>
      <c r="DZ162" s="33" t="str">
        <f ca="true">+IF(OFFSET('Hygiene Data'!$F$14,0,10*ROW('Hygiene Data'!F156))="","",OFFSET('Hygiene Data'!$F$14,0,10*ROW('Hygiene Data'!F156)))</f>
        <v/>
      </c>
      <c r="EA162" s="33" t="str">
        <f ca="true">+IF(OFFSET('Hygiene Data'!$G$12,0,10*ROW('Hygiene Data'!G156))="","",OFFSET('Hygiene Data'!$G$12,0,10*ROW('Hygiene Data'!G156)))</f>
        <v/>
      </c>
      <c r="EB162" s="33" t="str">
        <f ca="true">+IF(OFFSET('Hygiene Data'!$G$13,0,10*ROW('Hygiene Data'!G156))="","",OFFSET('Hygiene Data'!$G$13,0,10*ROW('Hygiene Data'!G156)))</f>
        <v/>
      </c>
      <c r="EC162" s="33" t="str">
        <f ca="true">+IF(OFFSET('Hygiene Data'!$G$14,0,10*ROW('Hygiene Data'!G156))="","",OFFSET('Hygiene Data'!$G$14,0,10*ROW('Hygiene Data'!G156)))</f>
        <v/>
      </c>
      <c r="ED162" s="33" t="str">
        <f ca="true">+IF(OFFSET('Hygiene Data'!$H$12,0,10*ROW('Hygiene Data'!H156))="","",OFFSET('Hygiene Data'!$H$12,0,10*ROW('Hygiene Data'!H156)))</f>
        <v/>
      </c>
      <c r="EE162" s="33" t="str">
        <f ca="true">+IF(OFFSET('Hygiene Data'!$H$13,0,10*ROW('Hygiene Data'!H156))="","",OFFSET('Hygiene Data'!$H$13,0,10*ROW('Hygiene Data'!H156)))</f>
        <v/>
      </c>
      <c r="EF162" s="33" t="str">
        <f ca="true">+IF(OFFSET('Hygiene Data'!$H$14,0,10*ROW('Hygiene Data'!H156))="","",OFFSET('Hygiene Data'!$H$14,0,10*ROW('Hygiene Data'!H156)))</f>
        <v/>
      </c>
    </row>
    <row r="163" x14ac:dyDescent="0.2">
      <c r="A163" s="56" t="str">
        <f ca="true">+IF(OFFSET('Water Data'!$B$1,0,10*ROW('Water Data'!B160))="","",OFFSET('Water Data'!$B$1,0,10*ROW('Water Data'!B160)))</f>
        <v/>
      </c>
      <c r="B163" s="56" t="str">
        <f ca="true">+IF(OFFSET('Water Data'!$A$3,0,10*ROW('Water Data'!A160))="","",OFFSET('Water Data'!$A$3,0,10*ROW('Water Data'!A160)))</f>
        <v/>
      </c>
      <c r="C163" s="56" t="str">
        <f ca="true">+IF(OFFSET('Water Data'!$C$3,0,10*ROW('Water Data'!C160))="","",OFFSET('Water Data'!$C$3,0,10*ROW('Water Data'!C160)))</f>
        <v/>
      </c>
      <c r="D163" s="244"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4"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4"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4"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4"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4"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4"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4"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4"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4"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4"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4"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4"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4"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4"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4"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4"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4"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5"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5"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5"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5"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5"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5"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5"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5"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5"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5"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5"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5"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5"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5"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5"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5"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5"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5"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5"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5"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5"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5"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5"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5"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5"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5"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5"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5"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5"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5"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6"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6"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6"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6"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6"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6"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6"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6"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6"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6"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6"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6"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6"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6"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6"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6"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6"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6"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3" t="str">
        <f ca="true">+IF(OFFSET('Water Data'!$C$28,0,10*ROW('Water Data'!C157))="","",OFFSET('Water Data'!$C$28,0,10*ROW('Water Data'!C157)))</f>
        <v/>
      </c>
      <c r="BT163" s="33" t="str">
        <f ca="true">+IF(OFFSET('Water Data'!$C$29,0,10*ROW('Water Data'!C157))="","",OFFSET('Water Data'!$C$29,0,10*ROW('Water Data'!C157)))</f>
        <v/>
      </c>
      <c r="BU163" s="33" t="str">
        <f ca="true">+IF(OFFSET('Water Data'!$C$30,0,10*ROW('Water Data'!C157))="","",OFFSET('Water Data'!$C$30,0,10*ROW('Water Data'!C157)))</f>
        <v/>
      </c>
      <c r="BV163" s="33" t="str">
        <f ca="true">+IF(OFFSET('Water Data'!$D$28,0,10*ROW('Water Data'!D157))="","",OFFSET('Water Data'!$D$28,0,10*ROW('Water Data'!D157)))</f>
        <v/>
      </c>
      <c r="BW163" s="33" t="str">
        <f ca="true">+IF(OFFSET('Water Data'!$D$29,0,10*ROW('Water Data'!D157))="","",OFFSET('Water Data'!$D$29,0,10*ROW('Water Data'!D157)))</f>
        <v/>
      </c>
      <c r="BX163" s="33" t="str">
        <f ca="true">+IF(OFFSET('Water Data'!$D$30,0,10*ROW('Water Data'!D157))="","",OFFSET('Water Data'!$D$30,0,10*ROW('Water Data'!D157)))</f>
        <v/>
      </c>
      <c r="BY163" s="33" t="str">
        <f ca="true">+IF(OFFSET('Water Data'!$E$28,0,10*ROW('Water Data'!E157))="","",OFFSET('Water Data'!$E$28,0,10*ROW('Water Data'!E157)))</f>
        <v/>
      </c>
      <c r="BZ163" s="33" t="str">
        <f ca="true">+IF(OFFSET('Water Data'!$E$29,0,10*ROW('Water Data'!E157))="","",OFFSET('Water Data'!$E$29,0,10*ROW('Water Data'!E157)))</f>
        <v/>
      </c>
      <c r="CA163" s="33" t="str">
        <f ca="true">+IF(OFFSET('Water Data'!$E$30,0,10*ROW('Water Data'!E157))="","",OFFSET('Water Data'!$E$30,0,10*ROW('Water Data'!E157)))</f>
        <v/>
      </c>
      <c r="CB163" s="33" t="str">
        <f ca="true">+IF(OFFSET('Water Data'!$F$28,0,10*ROW('Water Data'!F157))="","",OFFSET('Water Data'!$F$28,0,10*ROW('Water Data'!F157)))</f>
        <v/>
      </c>
      <c r="CC163" s="33" t="str">
        <f ca="true">+IF(OFFSET('Water Data'!$F$29,0,10*ROW('Water Data'!F157))="","",OFFSET('Water Data'!$F$29,0,10*ROW('Water Data'!F157)))</f>
        <v/>
      </c>
      <c r="CD163" s="33" t="str">
        <f ca="true">+IF(OFFSET('Water Data'!$F$30,0,10*ROW('Water Data'!F157))="","",OFFSET('Water Data'!$F$30,0,10*ROW('Water Data'!F157)))</f>
        <v/>
      </c>
      <c r="CE163" s="33" t="str">
        <f ca="true">+IF(OFFSET('Water Data'!$G$28,0,10*ROW('Water Data'!G157))="","",OFFSET('Water Data'!$G$28,0,10*ROW('Water Data'!G157)))</f>
        <v/>
      </c>
      <c r="CF163" s="33" t="str">
        <f ca="true">+IF(OFFSET('Water Data'!$G$29,0,10*ROW('Water Data'!G157))="","",OFFSET('Water Data'!$G$29,0,10*ROW('Water Data'!G157)))</f>
        <v/>
      </c>
      <c r="CG163" s="33" t="str">
        <f ca="true">+IF(OFFSET('Water Data'!$G$30,0,10*ROW('Water Data'!G157))="","",OFFSET('Water Data'!$G$30,0,10*ROW('Water Data'!G157)))</f>
        <v/>
      </c>
      <c r="CH163" s="33" t="str">
        <f ca="true">+IF(OFFSET('Water Data'!$H$28,0,10*ROW('Water Data'!H157))="","",OFFSET('Water Data'!$H$28,0,10*ROW('Water Data'!H157)))</f>
        <v/>
      </c>
      <c r="CI163" s="33" t="str">
        <f ca="true">+IF(OFFSET('Water Data'!$H$29,0,10*ROW('Water Data'!H157))="","",OFFSET('Water Data'!$H$29,0,10*ROW('Water Data'!H157)))</f>
        <v/>
      </c>
      <c r="CJ163" s="33" t="str">
        <f ca="true">+IF(OFFSET('Water Data'!$H$30,0,10*ROW('Water Data'!H157))="","",OFFSET('Water Data'!$H$30,0,10*ROW('Water Data'!H157)))</f>
        <v/>
      </c>
      <c r="CK163" s="33" t="str">
        <f ca="true">+IF(OFFSET('Sanitation Data'!$C$29,0,10*ROW('Sanitation Data'!C157))="","",OFFSET('Sanitation Data'!$C$29,0,10*ROW('Sanitation Data'!C157)))</f>
        <v/>
      </c>
      <c r="CL163" s="33" t="str">
        <f ca="true">+IF(OFFSET('Sanitation Data'!$C$30,0,10*ROW('Sanitation Data'!C157))="","",OFFSET('Sanitation Data'!$C$30,0,10*ROW('Sanitation Data'!C157)))</f>
        <v/>
      </c>
      <c r="CM163" s="33" t="str">
        <f ca="true">+IF(OFFSET('Sanitation Data'!$C$31,0,10*ROW('Sanitation Data'!C157))="","",OFFSET('Sanitation Data'!$C$31,0,10*ROW('Sanitation Data'!C157)))</f>
        <v/>
      </c>
      <c r="CN163" s="33" t="str">
        <f ca="true">+IF(OFFSET('Sanitation Data'!$C$32,0,10*ROW('Sanitation Data'!C157))="","",OFFSET('Sanitation Data'!$C$32,0,10*ROW('Sanitation Data'!C157)))</f>
        <v/>
      </c>
      <c r="CO163" s="33" t="str">
        <f ca="true">+IF(OFFSET('Sanitation Data'!$C$33,0,10*ROW('Sanitation Data'!C157))="","",OFFSET('Sanitation Data'!$C$33,0,10*ROW('Sanitation Data'!C157)))</f>
        <v/>
      </c>
      <c r="CP163" s="33" t="str">
        <f ca="true">+IF(OFFSET('Sanitation Data'!$D$29,0,10*ROW('Sanitation Data'!D157))="","",OFFSET('Sanitation Data'!$D$29,0,10*ROW('Sanitation Data'!D157)))</f>
        <v/>
      </c>
      <c r="CQ163" s="33" t="str">
        <f ca="true">+IF(OFFSET('Sanitation Data'!$D$30,0,10*ROW('Sanitation Data'!D157))="","",OFFSET('Sanitation Data'!$D$30,0,10*ROW('Sanitation Data'!D157)))</f>
        <v/>
      </c>
      <c r="CR163" s="33" t="str">
        <f ca="true">+IF(OFFSET('Sanitation Data'!$D$31,0,10*ROW('Sanitation Data'!D157))="","",OFFSET('Sanitation Data'!$D$31,0,10*ROW('Sanitation Data'!D157)))</f>
        <v/>
      </c>
      <c r="CS163" s="33" t="str">
        <f ca="true">+IF(OFFSET('Sanitation Data'!$D$32,0,10*ROW('Sanitation Data'!D157))="","",OFFSET('Sanitation Data'!$D$32,0,10*ROW('Sanitation Data'!D157)))</f>
        <v/>
      </c>
      <c r="CT163" s="33" t="str">
        <f ca="true">+IF(OFFSET('Sanitation Data'!$D$33,0,10*ROW('Sanitation Data'!D157))="","",OFFSET('Sanitation Data'!$D$33,0,10*ROW('Sanitation Data'!D157)))</f>
        <v/>
      </c>
      <c r="CU163" s="33" t="str">
        <f ca="true">+IF(OFFSET('Sanitation Data'!$E$29,0,10*ROW('Sanitation Data'!E157))="","",OFFSET('Sanitation Data'!$E$29,0,10*ROW('Sanitation Data'!E157)))</f>
        <v/>
      </c>
      <c r="CV163" s="33" t="str">
        <f ca="true">+IF(OFFSET('Sanitation Data'!$E$30,0,10*ROW('Sanitation Data'!E157))="","",OFFSET('Sanitation Data'!$E$30,0,10*ROW('Sanitation Data'!E157)))</f>
        <v/>
      </c>
      <c r="CW163" s="33" t="str">
        <f ca="true">+IF(OFFSET('Sanitation Data'!$E$31,0,10*ROW('Sanitation Data'!E157))="","",OFFSET('Sanitation Data'!$E$31,0,10*ROW('Sanitation Data'!E157)))</f>
        <v/>
      </c>
      <c r="CX163" s="33" t="str">
        <f ca="true">+IF(OFFSET('Sanitation Data'!$E$32,0,10*ROW('Sanitation Data'!E157))="","",OFFSET('Sanitation Data'!$E$32,0,10*ROW('Sanitation Data'!E157)))</f>
        <v/>
      </c>
      <c r="CY163" s="33" t="str">
        <f ca="true">+IF(OFFSET('Sanitation Data'!$E$33,0,10*ROW('Sanitation Data'!E157))="","",OFFSET('Sanitation Data'!$E$33,0,10*ROW('Sanitation Data'!E157)))</f>
        <v/>
      </c>
      <c r="CZ163" s="33" t="str">
        <f ca="true">+IF(OFFSET('Sanitation Data'!$F$29,0,10*ROW('Sanitation Data'!F157))="","",OFFSET('Sanitation Data'!$F$29,0,10*ROW('Sanitation Data'!F157)))</f>
        <v/>
      </c>
      <c r="DA163" s="33" t="str">
        <f ca="true">+IF(OFFSET('Sanitation Data'!$F$30,0,10*ROW('Sanitation Data'!F157))="","",OFFSET('Sanitation Data'!$F$30,0,10*ROW('Sanitation Data'!F157)))</f>
        <v/>
      </c>
      <c r="DB163" s="33" t="str">
        <f ca="true">+IF(OFFSET('Sanitation Data'!$F$31,0,10*ROW('Sanitation Data'!F157))="","",OFFSET('Sanitation Data'!$F$31,0,10*ROW('Sanitation Data'!F157)))</f>
        <v/>
      </c>
      <c r="DC163" s="33" t="str">
        <f ca="true">+IF(OFFSET('Sanitation Data'!$F$32,0,10*ROW('Sanitation Data'!F157))="","",OFFSET('Sanitation Data'!$F$32,0,10*ROW('Sanitation Data'!F157)))</f>
        <v/>
      </c>
      <c r="DD163" s="33" t="str">
        <f ca="true">+IF(OFFSET('Sanitation Data'!$F$33,0,10*ROW('Sanitation Data'!F157))="","",OFFSET('Sanitation Data'!$F$33,0,10*ROW('Sanitation Data'!F157)))</f>
        <v/>
      </c>
      <c r="DE163" s="33" t="str">
        <f ca="true">+IF(OFFSET('Sanitation Data'!$G$29,0,10*ROW('Sanitation Data'!G157))="","",OFFSET('Sanitation Data'!$G$29,0,10*ROW('Sanitation Data'!G157)))</f>
        <v/>
      </c>
      <c r="DF163" s="33" t="str">
        <f ca="true">+IF(OFFSET('Sanitation Data'!$G$30,0,10*ROW('Sanitation Data'!G157))="","",OFFSET('Sanitation Data'!$G$30,0,10*ROW('Sanitation Data'!G157)))</f>
        <v/>
      </c>
      <c r="DG163" s="33" t="str">
        <f ca="true">+IF(OFFSET('Sanitation Data'!$G$31,0,10*ROW('Sanitation Data'!G157))="","",OFFSET('Sanitation Data'!$G$31,0,10*ROW('Sanitation Data'!G157)))</f>
        <v/>
      </c>
      <c r="DH163" s="33" t="str">
        <f ca="true">+IF(OFFSET('Sanitation Data'!$G$32,0,10*ROW('Sanitation Data'!G157))="","",OFFSET('Sanitation Data'!$G$32,0,10*ROW('Sanitation Data'!G157)))</f>
        <v/>
      </c>
      <c r="DI163" s="33" t="str">
        <f ca="true">+IF(OFFSET('Sanitation Data'!$G$33,0,10*ROW('Sanitation Data'!G157))="","",OFFSET('Sanitation Data'!$G$33,0,10*ROW('Sanitation Data'!G157)))</f>
        <v/>
      </c>
      <c r="DJ163" s="33" t="str">
        <f ca="true">+IF(OFFSET('Sanitation Data'!$H$29,0,10*ROW('Sanitation Data'!H157))="","",OFFSET('Sanitation Data'!$H$29,0,10*ROW('Sanitation Data'!H157)))</f>
        <v/>
      </c>
      <c r="DK163" s="33" t="str">
        <f ca="true">+IF(OFFSET('Sanitation Data'!$H$30,0,10*ROW('Sanitation Data'!H157))="","",OFFSET('Sanitation Data'!$H$30,0,10*ROW('Sanitation Data'!H157)))</f>
        <v/>
      </c>
      <c r="DL163" s="33" t="str">
        <f ca="true">+IF(OFFSET('Sanitation Data'!$H$31,0,10*ROW('Sanitation Data'!H157))="","",OFFSET('Sanitation Data'!$H$31,0,10*ROW('Sanitation Data'!H157)))</f>
        <v/>
      </c>
      <c r="DM163" s="33" t="str">
        <f ca="true">+IF(OFFSET('Sanitation Data'!$H$32,0,10*ROW('Sanitation Data'!H157))="","",OFFSET('Sanitation Data'!$H$32,0,10*ROW('Sanitation Data'!H157)))</f>
        <v/>
      </c>
      <c r="DN163" s="33" t="str">
        <f ca="true">+IF(OFFSET('Sanitation Data'!$H$33,0,10*ROW('Sanitation Data'!H157))="","",OFFSET('Sanitation Data'!$H$33,0,10*ROW('Sanitation Data'!H157)))</f>
        <v/>
      </c>
      <c r="DO163" s="33" t="str">
        <f ca="true">+IF(OFFSET('Hygiene Data'!$C$12,0,10*ROW('Hygiene Data'!C157))="","",OFFSET('Hygiene Data'!$C$12,0,10*ROW('Hygiene Data'!C157)))</f>
        <v/>
      </c>
      <c r="DP163" s="33" t="str">
        <f ca="true">+IF(OFFSET('Hygiene Data'!$C$13,0,10*ROW('Hygiene Data'!C157))="","",OFFSET('Hygiene Data'!$C$13,0,10*ROW('Hygiene Data'!C157)))</f>
        <v/>
      </c>
      <c r="DQ163" s="33" t="str">
        <f ca="true">+IF(OFFSET('Hygiene Data'!$C$14,0,10*ROW('Hygiene Data'!C157))="","",OFFSET('Hygiene Data'!$C$14,0,10*ROW('Hygiene Data'!C157)))</f>
        <v/>
      </c>
      <c r="DR163" s="33" t="str">
        <f ca="true">+IF(OFFSET('Hygiene Data'!$D$12,0,10*ROW('Hygiene Data'!D157))="","",OFFSET('Hygiene Data'!$D$12,0,10*ROW('Hygiene Data'!D157)))</f>
        <v/>
      </c>
      <c r="DS163" s="33" t="str">
        <f ca="true">+IF(OFFSET('Hygiene Data'!$D$13,0,10*ROW('Hygiene Data'!D157))="","",OFFSET('Hygiene Data'!$D$13,0,10*ROW('Hygiene Data'!D157)))</f>
        <v/>
      </c>
      <c r="DT163" s="33" t="str">
        <f ca="true">+IF(OFFSET('Hygiene Data'!$D$14,0,10*ROW('Hygiene Data'!D157))="","",OFFSET('Hygiene Data'!$D$14,0,10*ROW('Hygiene Data'!D157)))</f>
        <v/>
      </c>
      <c r="DU163" s="33" t="str">
        <f ca="true">+IF(OFFSET('Hygiene Data'!$E$12,0,10*ROW('Hygiene Data'!E157))="","",OFFSET('Hygiene Data'!$E$12,0,10*ROW('Hygiene Data'!E157)))</f>
        <v/>
      </c>
      <c r="DV163" s="33" t="str">
        <f ca="true">+IF(OFFSET('Hygiene Data'!$E$13,0,10*ROW('Hygiene Data'!E157))="","",OFFSET('Hygiene Data'!$E$13,0,10*ROW('Hygiene Data'!E157)))</f>
        <v/>
      </c>
      <c r="DW163" s="33" t="str">
        <f ca="true">+IF(OFFSET('Hygiene Data'!$E$14,0,10*ROW('Hygiene Data'!E157))="","",OFFSET('Hygiene Data'!$E$14,0,10*ROW('Hygiene Data'!E157)))</f>
        <v/>
      </c>
      <c r="DX163" s="33" t="str">
        <f ca="true">+IF(OFFSET('Hygiene Data'!$F$12,0,10*ROW('Hygiene Data'!F157))="","",OFFSET('Hygiene Data'!$F$12,0,10*ROW('Hygiene Data'!F157)))</f>
        <v/>
      </c>
      <c r="DY163" s="33" t="str">
        <f ca="true">+IF(OFFSET('Hygiene Data'!$F$13,0,10*ROW('Hygiene Data'!F157))="","",OFFSET('Hygiene Data'!$F$13,0,10*ROW('Hygiene Data'!F157)))</f>
        <v/>
      </c>
      <c r="DZ163" s="33" t="str">
        <f ca="true">+IF(OFFSET('Hygiene Data'!$F$14,0,10*ROW('Hygiene Data'!F157))="","",OFFSET('Hygiene Data'!$F$14,0,10*ROW('Hygiene Data'!F157)))</f>
        <v/>
      </c>
      <c r="EA163" s="33" t="str">
        <f ca="true">+IF(OFFSET('Hygiene Data'!$G$12,0,10*ROW('Hygiene Data'!G157))="","",OFFSET('Hygiene Data'!$G$12,0,10*ROW('Hygiene Data'!G157)))</f>
        <v/>
      </c>
      <c r="EB163" s="33" t="str">
        <f ca="true">+IF(OFFSET('Hygiene Data'!$G$13,0,10*ROW('Hygiene Data'!G157))="","",OFFSET('Hygiene Data'!$G$13,0,10*ROW('Hygiene Data'!G157)))</f>
        <v/>
      </c>
      <c r="EC163" s="33" t="str">
        <f ca="true">+IF(OFFSET('Hygiene Data'!$G$14,0,10*ROW('Hygiene Data'!G157))="","",OFFSET('Hygiene Data'!$G$14,0,10*ROW('Hygiene Data'!G157)))</f>
        <v/>
      </c>
      <c r="ED163" s="33" t="str">
        <f ca="true">+IF(OFFSET('Hygiene Data'!$H$12,0,10*ROW('Hygiene Data'!H157))="","",OFFSET('Hygiene Data'!$H$12,0,10*ROW('Hygiene Data'!H157)))</f>
        <v/>
      </c>
      <c r="EE163" s="33" t="str">
        <f ca="true">+IF(OFFSET('Hygiene Data'!$H$13,0,10*ROW('Hygiene Data'!H157))="","",OFFSET('Hygiene Data'!$H$13,0,10*ROW('Hygiene Data'!H157)))</f>
        <v/>
      </c>
      <c r="EF163" s="33" t="str">
        <f ca="true">+IF(OFFSET('Hygiene Data'!$H$14,0,10*ROW('Hygiene Data'!H157))="","",OFFSET('Hygiene Data'!$H$14,0,10*ROW('Hygiene Data'!H157)))</f>
        <v/>
      </c>
    </row>
    <row r="164" x14ac:dyDescent="0.2">
      <c r="A164" s="56" t="str">
        <f ca="true">+IF(OFFSET('Water Data'!$B$1,0,10*ROW('Water Data'!B161))="","",OFFSET('Water Data'!$B$1,0,10*ROW('Water Data'!B161)))</f>
        <v/>
      </c>
      <c r="B164" s="56" t="str">
        <f ca="true">+IF(OFFSET('Water Data'!$A$3,0,10*ROW('Water Data'!A161))="","",OFFSET('Water Data'!$A$3,0,10*ROW('Water Data'!A161)))</f>
        <v/>
      </c>
      <c r="C164" s="56" t="str">
        <f ca="true">+IF(OFFSET('Water Data'!$C$3,0,10*ROW('Water Data'!C161))="","",OFFSET('Water Data'!$C$3,0,10*ROW('Water Data'!C161)))</f>
        <v/>
      </c>
      <c r="D164" s="244"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4"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4"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4"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4"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4"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4"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4"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4"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4"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4"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4"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4"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4"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4"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4"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4"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4"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5"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5"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5"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5"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5"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5"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5"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5"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5"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5"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5"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5"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5"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5"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5"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5"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5"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5"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5"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5"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5"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5"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5"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5"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5"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5"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5"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5"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5"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5"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6"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6"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6"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6"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6"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6"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6"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6"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6"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6"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6"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6"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6"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6"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6"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6"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6"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6"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3" t="str">
        <f ca="true">+IF(OFFSET('Water Data'!$C$28,0,10*ROW('Water Data'!C158))="","",OFFSET('Water Data'!$C$28,0,10*ROW('Water Data'!C158)))</f>
        <v/>
      </c>
      <c r="BT164" s="33" t="str">
        <f ca="true">+IF(OFFSET('Water Data'!$C$29,0,10*ROW('Water Data'!C158))="","",OFFSET('Water Data'!$C$29,0,10*ROW('Water Data'!C158)))</f>
        <v/>
      </c>
      <c r="BU164" s="33" t="str">
        <f ca="true">+IF(OFFSET('Water Data'!$C$30,0,10*ROW('Water Data'!C158))="","",OFFSET('Water Data'!$C$30,0,10*ROW('Water Data'!C158)))</f>
        <v/>
      </c>
      <c r="BV164" s="33" t="str">
        <f ca="true">+IF(OFFSET('Water Data'!$D$28,0,10*ROW('Water Data'!D158))="","",OFFSET('Water Data'!$D$28,0,10*ROW('Water Data'!D158)))</f>
        <v/>
      </c>
      <c r="BW164" s="33" t="str">
        <f ca="true">+IF(OFFSET('Water Data'!$D$29,0,10*ROW('Water Data'!D158))="","",OFFSET('Water Data'!$D$29,0,10*ROW('Water Data'!D158)))</f>
        <v/>
      </c>
      <c r="BX164" s="33" t="str">
        <f ca="true">+IF(OFFSET('Water Data'!$D$30,0,10*ROW('Water Data'!D158))="","",OFFSET('Water Data'!$D$30,0,10*ROW('Water Data'!D158)))</f>
        <v/>
      </c>
      <c r="BY164" s="33" t="str">
        <f ca="true">+IF(OFFSET('Water Data'!$E$28,0,10*ROW('Water Data'!E158))="","",OFFSET('Water Data'!$E$28,0,10*ROW('Water Data'!E158)))</f>
        <v/>
      </c>
      <c r="BZ164" s="33" t="str">
        <f ca="true">+IF(OFFSET('Water Data'!$E$29,0,10*ROW('Water Data'!E158))="","",OFFSET('Water Data'!$E$29,0,10*ROW('Water Data'!E158)))</f>
        <v/>
      </c>
      <c r="CA164" s="33" t="str">
        <f ca="true">+IF(OFFSET('Water Data'!$E$30,0,10*ROW('Water Data'!E158))="","",OFFSET('Water Data'!$E$30,0,10*ROW('Water Data'!E158)))</f>
        <v/>
      </c>
      <c r="CB164" s="33" t="str">
        <f ca="true">+IF(OFFSET('Water Data'!$F$28,0,10*ROW('Water Data'!F158))="","",OFFSET('Water Data'!$F$28,0,10*ROW('Water Data'!F158)))</f>
        <v/>
      </c>
      <c r="CC164" s="33" t="str">
        <f ca="true">+IF(OFFSET('Water Data'!$F$29,0,10*ROW('Water Data'!F158))="","",OFFSET('Water Data'!$F$29,0,10*ROW('Water Data'!F158)))</f>
        <v/>
      </c>
      <c r="CD164" s="33" t="str">
        <f ca="true">+IF(OFFSET('Water Data'!$F$30,0,10*ROW('Water Data'!F158))="","",OFFSET('Water Data'!$F$30,0,10*ROW('Water Data'!F158)))</f>
        <v/>
      </c>
      <c r="CE164" s="33" t="str">
        <f ca="true">+IF(OFFSET('Water Data'!$G$28,0,10*ROW('Water Data'!G158))="","",OFFSET('Water Data'!$G$28,0,10*ROW('Water Data'!G158)))</f>
        <v/>
      </c>
      <c r="CF164" s="33" t="str">
        <f ca="true">+IF(OFFSET('Water Data'!$G$29,0,10*ROW('Water Data'!G158))="","",OFFSET('Water Data'!$G$29,0,10*ROW('Water Data'!G158)))</f>
        <v/>
      </c>
      <c r="CG164" s="33" t="str">
        <f ca="true">+IF(OFFSET('Water Data'!$G$30,0,10*ROW('Water Data'!G158))="","",OFFSET('Water Data'!$G$30,0,10*ROW('Water Data'!G158)))</f>
        <v/>
      </c>
      <c r="CH164" s="33" t="str">
        <f ca="true">+IF(OFFSET('Water Data'!$H$28,0,10*ROW('Water Data'!H158))="","",OFFSET('Water Data'!$H$28,0,10*ROW('Water Data'!H158)))</f>
        <v/>
      </c>
      <c r="CI164" s="33" t="str">
        <f ca="true">+IF(OFFSET('Water Data'!$H$29,0,10*ROW('Water Data'!H158))="","",OFFSET('Water Data'!$H$29,0,10*ROW('Water Data'!H158)))</f>
        <v/>
      </c>
      <c r="CJ164" s="33" t="str">
        <f ca="true">+IF(OFFSET('Water Data'!$H$30,0,10*ROW('Water Data'!H158))="","",OFFSET('Water Data'!$H$30,0,10*ROW('Water Data'!H158)))</f>
        <v/>
      </c>
      <c r="CK164" s="33" t="str">
        <f ca="true">+IF(OFFSET('Sanitation Data'!$C$29,0,10*ROW('Sanitation Data'!C158))="","",OFFSET('Sanitation Data'!$C$29,0,10*ROW('Sanitation Data'!C158)))</f>
        <v/>
      </c>
      <c r="CL164" s="33" t="str">
        <f ca="true">+IF(OFFSET('Sanitation Data'!$C$30,0,10*ROW('Sanitation Data'!C158))="","",OFFSET('Sanitation Data'!$C$30,0,10*ROW('Sanitation Data'!C158)))</f>
        <v/>
      </c>
      <c r="CM164" s="33" t="str">
        <f ca="true">+IF(OFFSET('Sanitation Data'!$C$31,0,10*ROW('Sanitation Data'!C158))="","",OFFSET('Sanitation Data'!$C$31,0,10*ROW('Sanitation Data'!C158)))</f>
        <v/>
      </c>
      <c r="CN164" s="33" t="str">
        <f ca="true">+IF(OFFSET('Sanitation Data'!$C$32,0,10*ROW('Sanitation Data'!C158))="","",OFFSET('Sanitation Data'!$C$32,0,10*ROW('Sanitation Data'!C158)))</f>
        <v/>
      </c>
      <c r="CO164" s="33" t="str">
        <f ca="true">+IF(OFFSET('Sanitation Data'!$C$33,0,10*ROW('Sanitation Data'!C158))="","",OFFSET('Sanitation Data'!$C$33,0,10*ROW('Sanitation Data'!C158)))</f>
        <v/>
      </c>
      <c r="CP164" s="33" t="str">
        <f ca="true">+IF(OFFSET('Sanitation Data'!$D$29,0,10*ROW('Sanitation Data'!D158))="","",OFFSET('Sanitation Data'!$D$29,0,10*ROW('Sanitation Data'!D158)))</f>
        <v/>
      </c>
      <c r="CQ164" s="33" t="str">
        <f ca="true">+IF(OFFSET('Sanitation Data'!$D$30,0,10*ROW('Sanitation Data'!D158))="","",OFFSET('Sanitation Data'!$D$30,0,10*ROW('Sanitation Data'!D158)))</f>
        <v/>
      </c>
      <c r="CR164" s="33" t="str">
        <f ca="true">+IF(OFFSET('Sanitation Data'!$D$31,0,10*ROW('Sanitation Data'!D158))="","",OFFSET('Sanitation Data'!$D$31,0,10*ROW('Sanitation Data'!D158)))</f>
        <v/>
      </c>
      <c r="CS164" s="33" t="str">
        <f ca="true">+IF(OFFSET('Sanitation Data'!$D$32,0,10*ROW('Sanitation Data'!D158))="","",OFFSET('Sanitation Data'!$D$32,0,10*ROW('Sanitation Data'!D158)))</f>
        <v/>
      </c>
      <c r="CT164" s="33" t="str">
        <f ca="true">+IF(OFFSET('Sanitation Data'!$D$33,0,10*ROW('Sanitation Data'!D158))="","",OFFSET('Sanitation Data'!$D$33,0,10*ROW('Sanitation Data'!D158)))</f>
        <v/>
      </c>
      <c r="CU164" s="33" t="str">
        <f ca="true">+IF(OFFSET('Sanitation Data'!$E$29,0,10*ROW('Sanitation Data'!E158))="","",OFFSET('Sanitation Data'!$E$29,0,10*ROW('Sanitation Data'!E158)))</f>
        <v/>
      </c>
      <c r="CV164" s="33" t="str">
        <f ca="true">+IF(OFFSET('Sanitation Data'!$E$30,0,10*ROW('Sanitation Data'!E158))="","",OFFSET('Sanitation Data'!$E$30,0,10*ROW('Sanitation Data'!E158)))</f>
        <v/>
      </c>
      <c r="CW164" s="33" t="str">
        <f ca="true">+IF(OFFSET('Sanitation Data'!$E$31,0,10*ROW('Sanitation Data'!E158))="","",OFFSET('Sanitation Data'!$E$31,0,10*ROW('Sanitation Data'!E158)))</f>
        <v/>
      </c>
      <c r="CX164" s="33" t="str">
        <f ca="true">+IF(OFFSET('Sanitation Data'!$E$32,0,10*ROW('Sanitation Data'!E158))="","",OFFSET('Sanitation Data'!$E$32,0,10*ROW('Sanitation Data'!E158)))</f>
        <v/>
      </c>
      <c r="CY164" s="33" t="str">
        <f ca="true">+IF(OFFSET('Sanitation Data'!$E$33,0,10*ROW('Sanitation Data'!E158))="","",OFFSET('Sanitation Data'!$E$33,0,10*ROW('Sanitation Data'!E158)))</f>
        <v/>
      </c>
      <c r="CZ164" s="33" t="str">
        <f ca="true">+IF(OFFSET('Sanitation Data'!$F$29,0,10*ROW('Sanitation Data'!F158))="","",OFFSET('Sanitation Data'!$F$29,0,10*ROW('Sanitation Data'!F158)))</f>
        <v/>
      </c>
      <c r="DA164" s="33" t="str">
        <f ca="true">+IF(OFFSET('Sanitation Data'!$F$30,0,10*ROW('Sanitation Data'!F158))="","",OFFSET('Sanitation Data'!$F$30,0,10*ROW('Sanitation Data'!F158)))</f>
        <v/>
      </c>
      <c r="DB164" s="33" t="str">
        <f ca="true">+IF(OFFSET('Sanitation Data'!$F$31,0,10*ROW('Sanitation Data'!F158))="","",OFFSET('Sanitation Data'!$F$31,0,10*ROW('Sanitation Data'!F158)))</f>
        <v/>
      </c>
      <c r="DC164" s="33" t="str">
        <f ca="true">+IF(OFFSET('Sanitation Data'!$F$32,0,10*ROW('Sanitation Data'!F158))="","",OFFSET('Sanitation Data'!$F$32,0,10*ROW('Sanitation Data'!F158)))</f>
        <v/>
      </c>
      <c r="DD164" s="33" t="str">
        <f ca="true">+IF(OFFSET('Sanitation Data'!$F$33,0,10*ROW('Sanitation Data'!F158))="","",OFFSET('Sanitation Data'!$F$33,0,10*ROW('Sanitation Data'!F158)))</f>
        <v/>
      </c>
      <c r="DE164" s="33" t="str">
        <f ca="true">+IF(OFFSET('Sanitation Data'!$G$29,0,10*ROW('Sanitation Data'!G158))="","",OFFSET('Sanitation Data'!$G$29,0,10*ROW('Sanitation Data'!G158)))</f>
        <v/>
      </c>
      <c r="DF164" s="33" t="str">
        <f ca="true">+IF(OFFSET('Sanitation Data'!$G$30,0,10*ROW('Sanitation Data'!G158))="","",OFFSET('Sanitation Data'!$G$30,0,10*ROW('Sanitation Data'!G158)))</f>
        <v/>
      </c>
      <c r="DG164" s="33" t="str">
        <f ca="true">+IF(OFFSET('Sanitation Data'!$G$31,0,10*ROW('Sanitation Data'!G158))="","",OFFSET('Sanitation Data'!$G$31,0,10*ROW('Sanitation Data'!G158)))</f>
        <v/>
      </c>
      <c r="DH164" s="33" t="str">
        <f ca="true">+IF(OFFSET('Sanitation Data'!$G$32,0,10*ROW('Sanitation Data'!G158))="","",OFFSET('Sanitation Data'!$G$32,0,10*ROW('Sanitation Data'!G158)))</f>
        <v/>
      </c>
      <c r="DI164" s="33" t="str">
        <f ca="true">+IF(OFFSET('Sanitation Data'!$G$33,0,10*ROW('Sanitation Data'!G158))="","",OFFSET('Sanitation Data'!$G$33,0,10*ROW('Sanitation Data'!G158)))</f>
        <v/>
      </c>
      <c r="DJ164" s="33" t="str">
        <f ca="true">+IF(OFFSET('Sanitation Data'!$H$29,0,10*ROW('Sanitation Data'!H158))="","",OFFSET('Sanitation Data'!$H$29,0,10*ROW('Sanitation Data'!H158)))</f>
        <v/>
      </c>
      <c r="DK164" s="33" t="str">
        <f ca="true">+IF(OFFSET('Sanitation Data'!$H$30,0,10*ROW('Sanitation Data'!H158))="","",OFFSET('Sanitation Data'!$H$30,0,10*ROW('Sanitation Data'!H158)))</f>
        <v/>
      </c>
      <c r="DL164" s="33" t="str">
        <f ca="true">+IF(OFFSET('Sanitation Data'!$H$31,0,10*ROW('Sanitation Data'!H158))="","",OFFSET('Sanitation Data'!$H$31,0,10*ROW('Sanitation Data'!H158)))</f>
        <v/>
      </c>
      <c r="DM164" s="33" t="str">
        <f ca="true">+IF(OFFSET('Sanitation Data'!$H$32,0,10*ROW('Sanitation Data'!H158))="","",OFFSET('Sanitation Data'!$H$32,0,10*ROW('Sanitation Data'!H158)))</f>
        <v/>
      </c>
      <c r="DN164" s="33" t="str">
        <f ca="true">+IF(OFFSET('Sanitation Data'!$H$33,0,10*ROW('Sanitation Data'!H158))="","",OFFSET('Sanitation Data'!$H$33,0,10*ROW('Sanitation Data'!H158)))</f>
        <v/>
      </c>
      <c r="DO164" s="33" t="str">
        <f ca="true">+IF(OFFSET('Hygiene Data'!$C$12,0,10*ROW('Hygiene Data'!C158))="","",OFFSET('Hygiene Data'!$C$12,0,10*ROW('Hygiene Data'!C158)))</f>
        <v/>
      </c>
      <c r="DP164" s="33" t="str">
        <f ca="true">+IF(OFFSET('Hygiene Data'!$C$13,0,10*ROW('Hygiene Data'!C158))="","",OFFSET('Hygiene Data'!$C$13,0,10*ROW('Hygiene Data'!C158)))</f>
        <v/>
      </c>
      <c r="DQ164" s="33" t="str">
        <f ca="true">+IF(OFFSET('Hygiene Data'!$C$14,0,10*ROW('Hygiene Data'!C158))="","",OFFSET('Hygiene Data'!$C$14,0,10*ROW('Hygiene Data'!C158)))</f>
        <v/>
      </c>
      <c r="DR164" s="33" t="str">
        <f ca="true">+IF(OFFSET('Hygiene Data'!$D$12,0,10*ROW('Hygiene Data'!D158))="","",OFFSET('Hygiene Data'!$D$12,0,10*ROW('Hygiene Data'!D158)))</f>
        <v/>
      </c>
      <c r="DS164" s="33" t="str">
        <f ca="true">+IF(OFFSET('Hygiene Data'!$D$13,0,10*ROW('Hygiene Data'!D158))="","",OFFSET('Hygiene Data'!$D$13,0,10*ROW('Hygiene Data'!D158)))</f>
        <v/>
      </c>
      <c r="DT164" s="33" t="str">
        <f ca="true">+IF(OFFSET('Hygiene Data'!$D$14,0,10*ROW('Hygiene Data'!D158))="","",OFFSET('Hygiene Data'!$D$14,0,10*ROW('Hygiene Data'!D158)))</f>
        <v/>
      </c>
      <c r="DU164" s="33" t="str">
        <f ca="true">+IF(OFFSET('Hygiene Data'!$E$12,0,10*ROW('Hygiene Data'!E158))="","",OFFSET('Hygiene Data'!$E$12,0,10*ROW('Hygiene Data'!E158)))</f>
        <v/>
      </c>
      <c r="DV164" s="33" t="str">
        <f ca="true">+IF(OFFSET('Hygiene Data'!$E$13,0,10*ROW('Hygiene Data'!E158))="","",OFFSET('Hygiene Data'!$E$13,0,10*ROW('Hygiene Data'!E158)))</f>
        <v/>
      </c>
      <c r="DW164" s="33" t="str">
        <f ca="true">+IF(OFFSET('Hygiene Data'!$E$14,0,10*ROW('Hygiene Data'!E158))="","",OFFSET('Hygiene Data'!$E$14,0,10*ROW('Hygiene Data'!E158)))</f>
        <v/>
      </c>
      <c r="DX164" s="33" t="str">
        <f ca="true">+IF(OFFSET('Hygiene Data'!$F$12,0,10*ROW('Hygiene Data'!F158))="","",OFFSET('Hygiene Data'!$F$12,0,10*ROW('Hygiene Data'!F158)))</f>
        <v/>
      </c>
      <c r="DY164" s="33" t="str">
        <f ca="true">+IF(OFFSET('Hygiene Data'!$F$13,0,10*ROW('Hygiene Data'!F158))="","",OFFSET('Hygiene Data'!$F$13,0,10*ROW('Hygiene Data'!F158)))</f>
        <v/>
      </c>
      <c r="DZ164" s="33" t="str">
        <f ca="true">+IF(OFFSET('Hygiene Data'!$F$14,0,10*ROW('Hygiene Data'!F158))="","",OFFSET('Hygiene Data'!$F$14,0,10*ROW('Hygiene Data'!F158)))</f>
        <v/>
      </c>
      <c r="EA164" s="33" t="str">
        <f ca="true">+IF(OFFSET('Hygiene Data'!$G$12,0,10*ROW('Hygiene Data'!G158))="","",OFFSET('Hygiene Data'!$G$12,0,10*ROW('Hygiene Data'!G158)))</f>
        <v/>
      </c>
      <c r="EB164" s="33" t="str">
        <f ca="true">+IF(OFFSET('Hygiene Data'!$G$13,0,10*ROW('Hygiene Data'!G158))="","",OFFSET('Hygiene Data'!$G$13,0,10*ROW('Hygiene Data'!G158)))</f>
        <v/>
      </c>
      <c r="EC164" s="33" t="str">
        <f ca="true">+IF(OFFSET('Hygiene Data'!$G$14,0,10*ROW('Hygiene Data'!G158))="","",OFFSET('Hygiene Data'!$G$14,0,10*ROW('Hygiene Data'!G158)))</f>
        <v/>
      </c>
      <c r="ED164" s="33" t="str">
        <f ca="true">+IF(OFFSET('Hygiene Data'!$H$12,0,10*ROW('Hygiene Data'!H158))="","",OFFSET('Hygiene Data'!$H$12,0,10*ROW('Hygiene Data'!H158)))</f>
        <v/>
      </c>
      <c r="EE164" s="33" t="str">
        <f ca="true">+IF(OFFSET('Hygiene Data'!$H$13,0,10*ROW('Hygiene Data'!H158))="","",OFFSET('Hygiene Data'!$H$13,0,10*ROW('Hygiene Data'!H158)))</f>
        <v/>
      </c>
      <c r="EF164" s="33" t="str">
        <f ca="true">+IF(OFFSET('Hygiene Data'!$H$14,0,10*ROW('Hygiene Data'!H158))="","",OFFSET('Hygiene Data'!$H$14,0,10*ROW('Hygiene Data'!H158)))</f>
        <v/>
      </c>
    </row>
    <row r="165" x14ac:dyDescent="0.2">
      <c r="A165" s="56" t="str">
        <f ca="true">+IF(OFFSET('Water Data'!$B$1,0,10*ROW('Water Data'!B162))="","",OFFSET('Water Data'!$B$1,0,10*ROW('Water Data'!B162)))</f>
        <v/>
      </c>
      <c r="B165" s="56" t="str">
        <f ca="true">+IF(OFFSET('Water Data'!$A$3,0,10*ROW('Water Data'!A162))="","",OFFSET('Water Data'!$A$3,0,10*ROW('Water Data'!A162)))</f>
        <v/>
      </c>
      <c r="C165" s="56" t="str">
        <f ca="true">+IF(OFFSET('Water Data'!$C$3,0,10*ROW('Water Data'!C162))="","",OFFSET('Water Data'!$C$3,0,10*ROW('Water Data'!C162)))</f>
        <v/>
      </c>
      <c r="D165" s="244"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4"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4"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4"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4"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4"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4"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4"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4"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4"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4"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4"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4"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4"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4"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4"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4"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4"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5"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5"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5"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5"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5"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5"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5"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5"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5"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5"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5"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5"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5"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5"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5"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5"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5"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5"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5"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5"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5"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5"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5"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5"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5"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5"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5"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5"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5"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5"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6"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6"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6"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6"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6"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6"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6"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6"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6"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6"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6"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6"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6"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6"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6"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6"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6"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6"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3" t="str">
        <f ca="true">+IF(OFFSET('Water Data'!$C$28,0,10*ROW('Water Data'!C159))="","",OFFSET('Water Data'!$C$28,0,10*ROW('Water Data'!C159)))</f>
        <v/>
      </c>
      <c r="BT165" s="33" t="str">
        <f ca="true">+IF(OFFSET('Water Data'!$C$29,0,10*ROW('Water Data'!C159))="","",OFFSET('Water Data'!$C$29,0,10*ROW('Water Data'!C159)))</f>
        <v/>
      </c>
      <c r="BU165" s="33" t="str">
        <f ca="true">+IF(OFFSET('Water Data'!$C$30,0,10*ROW('Water Data'!C159))="","",OFFSET('Water Data'!$C$30,0,10*ROW('Water Data'!C159)))</f>
        <v/>
      </c>
      <c r="BV165" s="33" t="str">
        <f ca="true">+IF(OFFSET('Water Data'!$D$28,0,10*ROW('Water Data'!D159))="","",OFFSET('Water Data'!$D$28,0,10*ROW('Water Data'!D159)))</f>
        <v/>
      </c>
      <c r="BW165" s="33" t="str">
        <f ca="true">+IF(OFFSET('Water Data'!$D$29,0,10*ROW('Water Data'!D159))="","",OFFSET('Water Data'!$D$29,0,10*ROW('Water Data'!D159)))</f>
        <v/>
      </c>
      <c r="BX165" s="33" t="str">
        <f ca="true">+IF(OFFSET('Water Data'!$D$30,0,10*ROW('Water Data'!D159))="","",OFFSET('Water Data'!$D$30,0,10*ROW('Water Data'!D159)))</f>
        <v/>
      </c>
      <c r="BY165" s="33" t="str">
        <f ca="true">+IF(OFFSET('Water Data'!$E$28,0,10*ROW('Water Data'!E159))="","",OFFSET('Water Data'!$E$28,0,10*ROW('Water Data'!E159)))</f>
        <v/>
      </c>
      <c r="BZ165" s="33" t="str">
        <f ca="true">+IF(OFFSET('Water Data'!$E$29,0,10*ROW('Water Data'!E159))="","",OFFSET('Water Data'!$E$29,0,10*ROW('Water Data'!E159)))</f>
        <v/>
      </c>
      <c r="CA165" s="33" t="str">
        <f ca="true">+IF(OFFSET('Water Data'!$E$30,0,10*ROW('Water Data'!E159))="","",OFFSET('Water Data'!$E$30,0,10*ROW('Water Data'!E159)))</f>
        <v/>
      </c>
      <c r="CB165" s="33" t="str">
        <f ca="true">+IF(OFFSET('Water Data'!$F$28,0,10*ROW('Water Data'!F159))="","",OFFSET('Water Data'!$F$28,0,10*ROW('Water Data'!F159)))</f>
        <v/>
      </c>
      <c r="CC165" s="33" t="str">
        <f ca="true">+IF(OFFSET('Water Data'!$F$29,0,10*ROW('Water Data'!F159))="","",OFFSET('Water Data'!$F$29,0,10*ROW('Water Data'!F159)))</f>
        <v/>
      </c>
      <c r="CD165" s="33" t="str">
        <f ca="true">+IF(OFFSET('Water Data'!$F$30,0,10*ROW('Water Data'!F159))="","",OFFSET('Water Data'!$F$30,0,10*ROW('Water Data'!F159)))</f>
        <v/>
      </c>
      <c r="CE165" s="33" t="str">
        <f ca="true">+IF(OFFSET('Water Data'!$G$28,0,10*ROW('Water Data'!G159))="","",OFFSET('Water Data'!$G$28,0,10*ROW('Water Data'!G159)))</f>
        <v/>
      </c>
      <c r="CF165" s="33" t="str">
        <f ca="true">+IF(OFFSET('Water Data'!$G$29,0,10*ROW('Water Data'!G159))="","",OFFSET('Water Data'!$G$29,0,10*ROW('Water Data'!G159)))</f>
        <v/>
      </c>
      <c r="CG165" s="33" t="str">
        <f ca="true">+IF(OFFSET('Water Data'!$G$30,0,10*ROW('Water Data'!G159))="","",OFFSET('Water Data'!$G$30,0,10*ROW('Water Data'!G159)))</f>
        <v/>
      </c>
      <c r="CH165" s="33" t="str">
        <f ca="true">+IF(OFFSET('Water Data'!$H$28,0,10*ROW('Water Data'!H159))="","",OFFSET('Water Data'!$H$28,0,10*ROW('Water Data'!H159)))</f>
        <v/>
      </c>
      <c r="CI165" s="33" t="str">
        <f ca="true">+IF(OFFSET('Water Data'!$H$29,0,10*ROW('Water Data'!H159))="","",OFFSET('Water Data'!$H$29,0,10*ROW('Water Data'!H159)))</f>
        <v/>
      </c>
      <c r="CJ165" s="33" t="str">
        <f ca="true">+IF(OFFSET('Water Data'!$H$30,0,10*ROW('Water Data'!H159))="","",OFFSET('Water Data'!$H$30,0,10*ROW('Water Data'!H159)))</f>
        <v/>
      </c>
      <c r="CK165" s="33" t="str">
        <f ca="true">+IF(OFFSET('Sanitation Data'!$C$29,0,10*ROW('Sanitation Data'!C159))="","",OFFSET('Sanitation Data'!$C$29,0,10*ROW('Sanitation Data'!C159)))</f>
        <v/>
      </c>
      <c r="CL165" s="33" t="str">
        <f ca="true">+IF(OFFSET('Sanitation Data'!$C$30,0,10*ROW('Sanitation Data'!C159))="","",OFFSET('Sanitation Data'!$C$30,0,10*ROW('Sanitation Data'!C159)))</f>
        <v/>
      </c>
      <c r="CM165" s="33" t="str">
        <f ca="true">+IF(OFFSET('Sanitation Data'!$C$31,0,10*ROW('Sanitation Data'!C159))="","",OFFSET('Sanitation Data'!$C$31,0,10*ROW('Sanitation Data'!C159)))</f>
        <v/>
      </c>
      <c r="CN165" s="33" t="str">
        <f ca="true">+IF(OFFSET('Sanitation Data'!$C$32,0,10*ROW('Sanitation Data'!C159))="","",OFFSET('Sanitation Data'!$C$32,0,10*ROW('Sanitation Data'!C159)))</f>
        <v/>
      </c>
      <c r="CO165" s="33" t="str">
        <f ca="true">+IF(OFFSET('Sanitation Data'!$C$33,0,10*ROW('Sanitation Data'!C159))="","",OFFSET('Sanitation Data'!$C$33,0,10*ROW('Sanitation Data'!C159)))</f>
        <v/>
      </c>
      <c r="CP165" s="33" t="str">
        <f ca="true">+IF(OFFSET('Sanitation Data'!$D$29,0,10*ROW('Sanitation Data'!D159))="","",OFFSET('Sanitation Data'!$D$29,0,10*ROW('Sanitation Data'!D159)))</f>
        <v/>
      </c>
      <c r="CQ165" s="33" t="str">
        <f ca="true">+IF(OFFSET('Sanitation Data'!$D$30,0,10*ROW('Sanitation Data'!D159))="","",OFFSET('Sanitation Data'!$D$30,0,10*ROW('Sanitation Data'!D159)))</f>
        <v/>
      </c>
      <c r="CR165" s="33" t="str">
        <f ca="true">+IF(OFFSET('Sanitation Data'!$D$31,0,10*ROW('Sanitation Data'!D159))="","",OFFSET('Sanitation Data'!$D$31,0,10*ROW('Sanitation Data'!D159)))</f>
        <v/>
      </c>
      <c r="CS165" s="33" t="str">
        <f ca="true">+IF(OFFSET('Sanitation Data'!$D$32,0,10*ROW('Sanitation Data'!D159))="","",OFFSET('Sanitation Data'!$D$32,0,10*ROW('Sanitation Data'!D159)))</f>
        <v/>
      </c>
      <c r="CT165" s="33" t="str">
        <f ca="true">+IF(OFFSET('Sanitation Data'!$D$33,0,10*ROW('Sanitation Data'!D159))="","",OFFSET('Sanitation Data'!$D$33,0,10*ROW('Sanitation Data'!D159)))</f>
        <v/>
      </c>
      <c r="CU165" s="33" t="str">
        <f ca="true">+IF(OFFSET('Sanitation Data'!$E$29,0,10*ROW('Sanitation Data'!E159))="","",OFFSET('Sanitation Data'!$E$29,0,10*ROW('Sanitation Data'!E159)))</f>
        <v/>
      </c>
      <c r="CV165" s="33" t="str">
        <f ca="true">+IF(OFFSET('Sanitation Data'!$E$30,0,10*ROW('Sanitation Data'!E159))="","",OFFSET('Sanitation Data'!$E$30,0,10*ROW('Sanitation Data'!E159)))</f>
        <v/>
      </c>
      <c r="CW165" s="33" t="str">
        <f ca="true">+IF(OFFSET('Sanitation Data'!$E$31,0,10*ROW('Sanitation Data'!E159))="","",OFFSET('Sanitation Data'!$E$31,0,10*ROW('Sanitation Data'!E159)))</f>
        <v/>
      </c>
      <c r="CX165" s="33" t="str">
        <f ca="true">+IF(OFFSET('Sanitation Data'!$E$32,0,10*ROW('Sanitation Data'!E159))="","",OFFSET('Sanitation Data'!$E$32,0,10*ROW('Sanitation Data'!E159)))</f>
        <v/>
      </c>
      <c r="CY165" s="33" t="str">
        <f ca="true">+IF(OFFSET('Sanitation Data'!$E$33,0,10*ROW('Sanitation Data'!E159))="","",OFFSET('Sanitation Data'!$E$33,0,10*ROW('Sanitation Data'!E159)))</f>
        <v/>
      </c>
      <c r="CZ165" s="33" t="str">
        <f ca="true">+IF(OFFSET('Sanitation Data'!$F$29,0,10*ROW('Sanitation Data'!F159))="","",OFFSET('Sanitation Data'!$F$29,0,10*ROW('Sanitation Data'!F159)))</f>
        <v/>
      </c>
      <c r="DA165" s="33" t="str">
        <f ca="true">+IF(OFFSET('Sanitation Data'!$F$30,0,10*ROW('Sanitation Data'!F159))="","",OFFSET('Sanitation Data'!$F$30,0,10*ROW('Sanitation Data'!F159)))</f>
        <v/>
      </c>
      <c r="DB165" s="33" t="str">
        <f ca="true">+IF(OFFSET('Sanitation Data'!$F$31,0,10*ROW('Sanitation Data'!F159))="","",OFFSET('Sanitation Data'!$F$31,0,10*ROW('Sanitation Data'!F159)))</f>
        <v/>
      </c>
      <c r="DC165" s="33" t="str">
        <f ca="true">+IF(OFFSET('Sanitation Data'!$F$32,0,10*ROW('Sanitation Data'!F159))="","",OFFSET('Sanitation Data'!$F$32,0,10*ROW('Sanitation Data'!F159)))</f>
        <v/>
      </c>
      <c r="DD165" s="33" t="str">
        <f ca="true">+IF(OFFSET('Sanitation Data'!$F$33,0,10*ROW('Sanitation Data'!F159))="","",OFFSET('Sanitation Data'!$F$33,0,10*ROW('Sanitation Data'!F159)))</f>
        <v/>
      </c>
      <c r="DE165" s="33" t="str">
        <f ca="true">+IF(OFFSET('Sanitation Data'!$G$29,0,10*ROW('Sanitation Data'!G159))="","",OFFSET('Sanitation Data'!$G$29,0,10*ROW('Sanitation Data'!G159)))</f>
        <v/>
      </c>
      <c r="DF165" s="33" t="str">
        <f ca="true">+IF(OFFSET('Sanitation Data'!$G$30,0,10*ROW('Sanitation Data'!G159))="","",OFFSET('Sanitation Data'!$G$30,0,10*ROW('Sanitation Data'!G159)))</f>
        <v/>
      </c>
      <c r="DG165" s="33" t="str">
        <f ca="true">+IF(OFFSET('Sanitation Data'!$G$31,0,10*ROW('Sanitation Data'!G159))="","",OFFSET('Sanitation Data'!$G$31,0,10*ROW('Sanitation Data'!G159)))</f>
        <v/>
      </c>
      <c r="DH165" s="33" t="str">
        <f ca="true">+IF(OFFSET('Sanitation Data'!$G$32,0,10*ROW('Sanitation Data'!G159))="","",OFFSET('Sanitation Data'!$G$32,0,10*ROW('Sanitation Data'!G159)))</f>
        <v/>
      </c>
      <c r="DI165" s="33" t="str">
        <f ca="true">+IF(OFFSET('Sanitation Data'!$G$33,0,10*ROW('Sanitation Data'!G159))="","",OFFSET('Sanitation Data'!$G$33,0,10*ROW('Sanitation Data'!G159)))</f>
        <v/>
      </c>
      <c r="DJ165" s="33" t="str">
        <f ca="true">+IF(OFFSET('Sanitation Data'!$H$29,0,10*ROW('Sanitation Data'!H159))="","",OFFSET('Sanitation Data'!$H$29,0,10*ROW('Sanitation Data'!H159)))</f>
        <v/>
      </c>
      <c r="DK165" s="33" t="str">
        <f ca="true">+IF(OFFSET('Sanitation Data'!$H$30,0,10*ROW('Sanitation Data'!H159))="","",OFFSET('Sanitation Data'!$H$30,0,10*ROW('Sanitation Data'!H159)))</f>
        <v/>
      </c>
      <c r="DL165" s="33" t="str">
        <f ca="true">+IF(OFFSET('Sanitation Data'!$H$31,0,10*ROW('Sanitation Data'!H159))="","",OFFSET('Sanitation Data'!$H$31,0,10*ROW('Sanitation Data'!H159)))</f>
        <v/>
      </c>
      <c r="DM165" s="33" t="str">
        <f ca="true">+IF(OFFSET('Sanitation Data'!$H$32,0,10*ROW('Sanitation Data'!H159))="","",OFFSET('Sanitation Data'!$H$32,0,10*ROW('Sanitation Data'!H159)))</f>
        <v/>
      </c>
      <c r="DN165" s="33" t="str">
        <f ca="true">+IF(OFFSET('Sanitation Data'!$H$33,0,10*ROW('Sanitation Data'!H159))="","",OFFSET('Sanitation Data'!$H$33,0,10*ROW('Sanitation Data'!H159)))</f>
        <v/>
      </c>
      <c r="DO165" s="33" t="str">
        <f ca="true">+IF(OFFSET('Hygiene Data'!$C$12,0,10*ROW('Hygiene Data'!C159))="","",OFFSET('Hygiene Data'!$C$12,0,10*ROW('Hygiene Data'!C159)))</f>
        <v/>
      </c>
      <c r="DP165" s="33" t="str">
        <f ca="true">+IF(OFFSET('Hygiene Data'!$C$13,0,10*ROW('Hygiene Data'!C159))="","",OFFSET('Hygiene Data'!$C$13,0,10*ROW('Hygiene Data'!C159)))</f>
        <v/>
      </c>
      <c r="DQ165" s="33" t="str">
        <f ca="true">+IF(OFFSET('Hygiene Data'!$C$14,0,10*ROW('Hygiene Data'!C159))="","",OFFSET('Hygiene Data'!$C$14,0,10*ROW('Hygiene Data'!C159)))</f>
        <v/>
      </c>
      <c r="DR165" s="33" t="str">
        <f ca="true">+IF(OFFSET('Hygiene Data'!$D$12,0,10*ROW('Hygiene Data'!D159))="","",OFFSET('Hygiene Data'!$D$12,0,10*ROW('Hygiene Data'!D159)))</f>
        <v/>
      </c>
      <c r="DS165" s="33" t="str">
        <f ca="true">+IF(OFFSET('Hygiene Data'!$D$13,0,10*ROW('Hygiene Data'!D159))="","",OFFSET('Hygiene Data'!$D$13,0,10*ROW('Hygiene Data'!D159)))</f>
        <v/>
      </c>
      <c r="DT165" s="33" t="str">
        <f ca="true">+IF(OFFSET('Hygiene Data'!$D$14,0,10*ROW('Hygiene Data'!D159))="","",OFFSET('Hygiene Data'!$D$14,0,10*ROW('Hygiene Data'!D159)))</f>
        <v/>
      </c>
      <c r="DU165" s="33" t="str">
        <f ca="true">+IF(OFFSET('Hygiene Data'!$E$12,0,10*ROW('Hygiene Data'!E159))="","",OFFSET('Hygiene Data'!$E$12,0,10*ROW('Hygiene Data'!E159)))</f>
        <v/>
      </c>
      <c r="DV165" s="33" t="str">
        <f ca="true">+IF(OFFSET('Hygiene Data'!$E$13,0,10*ROW('Hygiene Data'!E159))="","",OFFSET('Hygiene Data'!$E$13,0,10*ROW('Hygiene Data'!E159)))</f>
        <v/>
      </c>
      <c r="DW165" s="33" t="str">
        <f ca="true">+IF(OFFSET('Hygiene Data'!$E$14,0,10*ROW('Hygiene Data'!E159))="","",OFFSET('Hygiene Data'!$E$14,0,10*ROW('Hygiene Data'!E159)))</f>
        <v/>
      </c>
      <c r="DX165" s="33" t="str">
        <f ca="true">+IF(OFFSET('Hygiene Data'!$F$12,0,10*ROW('Hygiene Data'!F159))="","",OFFSET('Hygiene Data'!$F$12,0,10*ROW('Hygiene Data'!F159)))</f>
        <v/>
      </c>
      <c r="DY165" s="33" t="str">
        <f ca="true">+IF(OFFSET('Hygiene Data'!$F$13,0,10*ROW('Hygiene Data'!F159))="","",OFFSET('Hygiene Data'!$F$13,0,10*ROW('Hygiene Data'!F159)))</f>
        <v/>
      </c>
      <c r="DZ165" s="33" t="str">
        <f ca="true">+IF(OFFSET('Hygiene Data'!$F$14,0,10*ROW('Hygiene Data'!F159))="","",OFFSET('Hygiene Data'!$F$14,0,10*ROW('Hygiene Data'!F159)))</f>
        <v/>
      </c>
      <c r="EA165" s="33" t="str">
        <f ca="true">+IF(OFFSET('Hygiene Data'!$G$12,0,10*ROW('Hygiene Data'!G159))="","",OFFSET('Hygiene Data'!$G$12,0,10*ROW('Hygiene Data'!G159)))</f>
        <v/>
      </c>
      <c r="EB165" s="33" t="str">
        <f ca="true">+IF(OFFSET('Hygiene Data'!$G$13,0,10*ROW('Hygiene Data'!G159))="","",OFFSET('Hygiene Data'!$G$13,0,10*ROW('Hygiene Data'!G159)))</f>
        <v/>
      </c>
      <c r="EC165" s="33" t="str">
        <f ca="true">+IF(OFFSET('Hygiene Data'!$G$14,0,10*ROW('Hygiene Data'!G159))="","",OFFSET('Hygiene Data'!$G$14,0,10*ROW('Hygiene Data'!G159)))</f>
        <v/>
      </c>
      <c r="ED165" s="33" t="str">
        <f ca="true">+IF(OFFSET('Hygiene Data'!$H$12,0,10*ROW('Hygiene Data'!H159))="","",OFFSET('Hygiene Data'!$H$12,0,10*ROW('Hygiene Data'!H159)))</f>
        <v/>
      </c>
      <c r="EE165" s="33" t="str">
        <f ca="true">+IF(OFFSET('Hygiene Data'!$H$13,0,10*ROW('Hygiene Data'!H159))="","",OFFSET('Hygiene Data'!$H$13,0,10*ROW('Hygiene Data'!H159)))</f>
        <v/>
      </c>
      <c r="EF165" s="33" t="str">
        <f ca="true">+IF(OFFSET('Hygiene Data'!$H$14,0,10*ROW('Hygiene Data'!H159))="","",OFFSET('Hygiene Data'!$H$14,0,10*ROW('Hygiene Data'!H159)))</f>
        <v/>
      </c>
    </row>
    <row r="166" x14ac:dyDescent="0.2">
      <c r="A166" s="56" t="str">
        <f ca="true">+IF(OFFSET('Water Data'!$B$1,0,10*ROW('Water Data'!B163))="","",OFFSET('Water Data'!$B$1,0,10*ROW('Water Data'!B163)))</f>
        <v/>
      </c>
      <c r="B166" s="56" t="str">
        <f ca="true">+IF(OFFSET('Water Data'!$A$3,0,10*ROW('Water Data'!A163))="","",OFFSET('Water Data'!$A$3,0,10*ROW('Water Data'!A163)))</f>
        <v/>
      </c>
      <c r="C166" s="56" t="str">
        <f ca="true">+IF(OFFSET('Water Data'!$C$3,0,10*ROW('Water Data'!C163))="","",OFFSET('Water Data'!$C$3,0,10*ROW('Water Data'!C163)))</f>
        <v/>
      </c>
      <c r="D166" s="244"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4"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4"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4"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4"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4"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4"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4"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4"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4"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4"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4"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4"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4"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4"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4"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4"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4"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5"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5"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5"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5"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5"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5"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5"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5"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5"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5"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5"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5"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5"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5"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5"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5"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5"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5"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5"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5"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5"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5"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5"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5"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5"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5"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5"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5"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5"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5"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6"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6"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6"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6"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6"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6"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6"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6"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6"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6"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6"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6"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6"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6"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6"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6"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6"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6"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3" t="str">
        <f ca="true">+IF(OFFSET('Water Data'!$C$28,0,10*ROW('Water Data'!C160))="","",OFFSET('Water Data'!$C$28,0,10*ROW('Water Data'!C160)))</f>
        <v/>
      </c>
      <c r="BT166" s="33" t="str">
        <f ca="true">+IF(OFFSET('Water Data'!$C$29,0,10*ROW('Water Data'!C160))="","",OFFSET('Water Data'!$C$29,0,10*ROW('Water Data'!C160)))</f>
        <v/>
      </c>
      <c r="BU166" s="33" t="str">
        <f ca="true">+IF(OFFSET('Water Data'!$C$30,0,10*ROW('Water Data'!C160))="","",OFFSET('Water Data'!$C$30,0,10*ROW('Water Data'!C160)))</f>
        <v/>
      </c>
      <c r="BV166" s="33" t="str">
        <f ca="true">+IF(OFFSET('Water Data'!$D$28,0,10*ROW('Water Data'!D160))="","",OFFSET('Water Data'!$D$28,0,10*ROW('Water Data'!D160)))</f>
        <v/>
      </c>
      <c r="BW166" s="33" t="str">
        <f ca="true">+IF(OFFSET('Water Data'!$D$29,0,10*ROW('Water Data'!D160))="","",OFFSET('Water Data'!$D$29,0,10*ROW('Water Data'!D160)))</f>
        <v/>
      </c>
      <c r="BX166" s="33" t="str">
        <f ca="true">+IF(OFFSET('Water Data'!$D$30,0,10*ROW('Water Data'!D160))="","",OFFSET('Water Data'!$D$30,0,10*ROW('Water Data'!D160)))</f>
        <v/>
      </c>
      <c r="BY166" s="33" t="str">
        <f ca="true">+IF(OFFSET('Water Data'!$E$28,0,10*ROW('Water Data'!E160))="","",OFFSET('Water Data'!$E$28,0,10*ROW('Water Data'!E160)))</f>
        <v/>
      </c>
      <c r="BZ166" s="33" t="str">
        <f ca="true">+IF(OFFSET('Water Data'!$E$29,0,10*ROW('Water Data'!E160))="","",OFFSET('Water Data'!$E$29,0,10*ROW('Water Data'!E160)))</f>
        <v/>
      </c>
      <c r="CA166" s="33" t="str">
        <f ca="true">+IF(OFFSET('Water Data'!$E$30,0,10*ROW('Water Data'!E160))="","",OFFSET('Water Data'!$E$30,0,10*ROW('Water Data'!E160)))</f>
        <v/>
      </c>
      <c r="CB166" s="33" t="str">
        <f ca="true">+IF(OFFSET('Water Data'!$F$28,0,10*ROW('Water Data'!F160))="","",OFFSET('Water Data'!$F$28,0,10*ROW('Water Data'!F160)))</f>
        <v/>
      </c>
      <c r="CC166" s="33" t="str">
        <f ca="true">+IF(OFFSET('Water Data'!$F$29,0,10*ROW('Water Data'!F160))="","",OFFSET('Water Data'!$F$29,0,10*ROW('Water Data'!F160)))</f>
        <v/>
      </c>
      <c r="CD166" s="33" t="str">
        <f ca="true">+IF(OFFSET('Water Data'!$F$30,0,10*ROW('Water Data'!F160))="","",OFFSET('Water Data'!$F$30,0,10*ROW('Water Data'!F160)))</f>
        <v/>
      </c>
      <c r="CE166" s="33" t="str">
        <f ca="true">+IF(OFFSET('Water Data'!$G$28,0,10*ROW('Water Data'!G160))="","",OFFSET('Water Data'!$G$28,0,10*ROW('Water Data'!G160)))</f>
        <v/>
      </c>
      <c r="CF166" s="33" t="str">
        <f ca="true">+IF(OFFSET('Water Data'!$G$29,0,10*ROW('Water Data'!G160))="","",OFFSET('Water Data'!$G$29,0,10*ROW('Water Data'!G160)))</f>
        <v/>
      </c>
      <c r="CG166" s="33" t="str">
        <f ca="true">+IF(OFFSET('Water Data'!$G$30,0,10*ROW('Water Data'!G160))="","",OFFSET('Water Data'!$G$30,0,10*ROW('Water Data'!G160)))</f>
        <v/>
      </c>
      <c r="CH166" s="33" t="str">
        <f ca="true">+IF(OFFSET('Water Data'!$H$28,0,10*ROW('Water Data'!H160))="","",OFFSET('Water Data'!$H$28,0,10*ROW('Water Data'!H160)))</f>
        <v/>
      </c>
      <c r="CI166" s="33" t="str">
        <f ca="true">+IF(OFFSET('Water Data'!$H$29,0,10*ROW('Water Data'!H160))="","",OFFSET('Water Data'!$H$29,0,10*ROW('Water Data'!H160)))</f>
        <v/>
      </c>
      <c r="CJ166" s="33" t="str">
        <f ca="true">+IF(OFFSET('Water Data'!$H$30,0,10*ROW('Water Data'!H160))="","",OFFSET('Water Data'!$H$30,0,10*ROW('Water Data'!H160)))</f>
        <v/>
      </c>
      <c r="CK166" s="33" t="str">
        <f ca="true">+IF(OFFSET('Sanitation Data'!$C$29,0,10*ROW('Sanitation Data'!C160))="","",OFFSET('Sanitation Data'!$C$29,0,10*ROW('Sanitation Data'!C160)))</f>
        <v/>
      </c>
      <c r="CL166" s="33" t="str">
        <f ca="true">+IF(OFFSET('Sanitation Data'!$C$30,0,10*ROW('Sanitation Data'!C160))="","",OFFSET('Sanitation Data'!$C$30,0,10*ROW('Sanitation Data'!C160)))</f>
        <v/>
      </c>
      <c r="CM166" s="33" t="str">
        <f ca="true">+IF(OFFSET('Sanitation Data'!$C$31,0,10*ROW('Sanitation Data'!C160))="","",OFFSET('Sanitation Data'!$C$31,0,10*ROW('Sanitation Data'!C160)))</f>
        <v/>
      </c>
      <c r="CN166" s="33" t="str">
        <f ca="true">+IF(OFFSET('Sanitation Data'!$C$32,0,10*ROW('Sanitation Data'!C160))="","",OFFSET('Sanitation Data'!$C$32,0,10*ROW('Sanitation Data'!C160)))</f>
        <v/>
      </c>
      <c r="CO166" s="33" t="str">
        <f ca="true">+IF(OFFSET('Sanitation Data'!$C$33,0,10*ROW('Sanitation Data'!C160))="","",OFFSET('Sanitation Data'!$C$33,0,10*ROW('Sanitation Data'!C160)))</f>
        <v/>
      </c>
      <c r="CP166" s="33" t="str">
        <f ca="true">+IF(OFFSET('Sanitation Data'!$D$29,0,10*ROW('Sanitation Data'!D160))="","",OFFSET('Sanitation Data'!$D$29,0,10*ROW('Sanitation Data'!D160)))</f>
        <v/>
      </c>
      <c r="CQ166" s="33" t="str">
        <f ca="true">+IF(OFFSET('Sanitation Data'!$D$30,0,10*ROW('Sanitation Data'!D160))="","",OFFSET('Sanitation Data'!$D$30,0,10*ROW('Sanitation Data'!D160)))</f>
        <v/>
      </c>
      <c r="CR166" s="33" t="str">
        <f ca="true">+IF(OFFSET('Sanitation Data'!$D$31,0,10*ROW('Sanitation Data'!D160))="","",OFFSET('Sanitation Data'!$D$31,0,10*ROW('Sanitation Data'!D160)))</f>
        <v/>
      </c>
      <c r="CS166" s="33" t="str">
        <f ca="true">+IF(OFFSET('Sanitation Data'!$D$32,0,10*ROW('Sanitation Data'!D160))="","",OFFSET('Sanitation Data'!$D$32,0,10*ROW('Sanitation Data'!D160)))</f>
        <v/>
      </c>
      <c r="CT166" s="33" t="str">
        <f ca="true">+IF(OFFSET('Sanitation Data'!$D$33,0,10*ROW('Sanitation Data'!D160))="","",OFFSET('Sanitation Data'!$D$33,0,10*ROW('Sanitation Data'!D160)))</f>
        <v/>
      </c>
      <c r="CU166" s="33" t="str">
        <f ca="true">+IF(OFFSET('Sanitation Data'!$E$29,0,10*ROW('Sanitation Data'!E160))="","",OFFSET('Sanitation Data'!$E$29,0,10*ROW('Sanitation Data'!E160)))</f>
        <v/>
      </c>
      <c r="CV166" s="33" t="str">
        <f ca="true">+IF(OFFSET('Sanitation Data'!$E$30,0,10*ROW('Sanitation Data'!E160))="","",OFFSET('Sanitation Data'!$E$30,0,10*ROW('Sanitation Data'!E160)))</f>
        <v/>
      </c>
      <c r="CW166" s="33" t="str">
        <f ca="true">+IF(OFFSET('Sanitation Data'!$E$31,0,10*ROW('Sanitation Data'!E160))="","",OFFSET('Sanitation Data'!$E$31,0,10*ROW('Sanitation Data'!E160)))</f>
        <v/>
      </c>
      <c r="CX166" s="33" t="str">
        <f ca="true">+IF(OFFSET('Sanitation Data'!$E$32,0,10*ROW('Sanitation Data'!E160))="","",OFFSET('Sanitation Data'!$E$32,0,10*ROW('Sanitation Data'!E160)))</f>
        <v/>
      </c>
      <c r="CY166" s="33" t="str">
        <f ca="true">+IF(OFFSET('Sanitation Data'!$E$33,0,10*ROW('Sanitation Data'!E160))="","",OFFSET('Sanitation Data'!$E$33,0,10*ROW('Sanitation Data'!E160)))</f>
        <v/>
      </c>
      <c r="CZ166" s="33" t="str">
        <f ca="true">+IF(OFFSET('Sanitation Data'!$F$29,0,10*ROW('Sanitation Data'!F160))="","",OFFSET('Sanitation Data'!$F$29,0,10*ROW('Sanitation Data'!F160)))</f>
        <v/>
      </c>
      <c r="DA166" s="33" t="str">
        <f ca="true">+IF(OFFSET('Sanitation Data'!$F$30,0,10*ROW('Sanitation Data'!F160))="","",OFFSET('Sanitation Data'!$F$30,0,10*ROW('Sanitation Data'!F160)))</f>
        <v/>
      </c>
      <c r="DB166" s="33" t="str">
        <f ca="true">+IF(OFFSET('Sanitation Data'!$F$31,0,10*ROW('Sanitation Data'!F160))="","",OFFSET('Sanitation Data'!$F$31,0,10*ROW('Sanitation Data'!F160)))</f>
        <v/>
      </c>
      <c r="DC166" s="33" t="str">
        <f ca="true">+IF(OFFSET('Sanitation Data'!$F$32,0,10*ROW('Sanitation Data'!F160))="","",OFFSET('Sanitation Data'!$F$32,0,10*ROW('Sanitation Data'!F160)))</f>
        <v/>
      </c>
      <c r="DD166" s="33" t="str">
        <f ca="true">+IF(OFFSET('Sanitation Data'!$F$33,0,10*ROW('Sanitation Data'!F160))="","",OFFSET('Sanitation Data'!$F$33,0,10*ROW('Sanitation Data'!F160)))</f>
        <v/>
      </c>
      <c r="DE166" s="33" t="str">
        <f ca="true">+IF(OFFSET('Sanitation Data'!$G$29,0,10*ROW('Sanitation Data'!G160))="","",OFFSET('Sanitation Data'!$G$29,0,10*ROW('Sanitation Data'!G160)))</f>
        <v/>
      </c>
      <c r="DF166" s="33" t="str">
        <f ca="true">+IF(OFFSET('Sanitation Data'!$G$30,0,10*ROW('Sanitation Data'!G160))="","",OFFSET('Sanitation Data'!$G$30,0,10*ROW('Sanitation Data'!G160)))</f>
        <v/>
      </c>
      <c r="DG166" s="33" t="str">
        <f ca="true">+IF(OFFSET('Sanitation Data'!$G$31,0,10*ROW('Sanitation Data'!G160))="","",OFFSET('Sanitation Data'!$G$31,0,10*ROW('Sanitation Data'!G160)))</f>
        <v/>
      </c>
      <c r="DH166" s="33" t="str">
        <f ca="true">+IF(OFFSET('Sanitation Data'!$G$32,0,10*ROW('Sanitation Data'!G160))="","",OFFSET('Sanitation Data'!$G$32,0,10*ROW('Sanitation Data'!G160)))</f>
        <v/>
      </c>
      <c r="DI166" s="33" t="str">
        <f ca="true">+IF(OFFSET('Sanitation Data'!$G$33,0,10*ROW('Sanitation Data'!G160))="","",OFFSET('Sanitation Data'!$G$33,0,10*ROW('Sanitation Data'!G160)))</f>
        <v/>
      </c>
      <c r="DJ166" s="33" t="str">
        <f ca="true">+IF(OFFSET('Sanitation Data'!$H$29,0,10*ROW('Sanitation Data'!H160))="","",OFFSET('Sanitation Data'!$H$29,0,10*ROW('Sanitation Data'!H160)))</f>
        <v/>
      </c>
      <c r="DK166" s="33" t="str">
        <f ca="true">+IF(OFFSET('Sanitation Data'!$H$30,0,10*ROW('Sanitation Data'!H160))="","",OFFSET('Sanitation Data'!$H$30,0,10*ROW('Sanitation Data'!H160)))</f>
        <v/>
      </c>
      <c r="DL166" s="33" t="str">
        <f ca="true">+IF(OFFSET('Sanitation Data'!$H$31,0,10*ROW('Sanitation Data'!H160))="","",OFFSET('Sanitation Data'!$H$31,0,10*ROW('Sanitation Data'!H160)))</f>
        <v/>
      </c>
      <c r="DM166" s="33" t="str">
        <f ca="true">+IF(OFFSET('Sanitation Data'!$H$32,0,10*ROW('Sanitation Data'!H160))="","",OFFSET('Sanitation Data'!$H$32,0,10*ROW('Sanitation Data'!H160)))</f>
        <v/>
      </c>
      <c r="DN166" s="33" t="str">
        <f ca="true">+IF(OFFSET('Sanitation Data'!$H$33,0,10*ROW('Sanitation Data'!H160))="","",OFFSET('Sanitation Data'!$H$33,0,10*ROW('Sanitation Data'!H160)))</f>
        <v/>
      </c>
      <c r="DO166" s="33" t="str">
        <f ca="true">+IF(OFFSET('Hygiene Data'!$C$12,0,10*ROW('Hygiene Data'!C160))="","",OFFSET('Hygiene Data'!$C$12,0,10*ROW('Hygiene Data'!C160)))</f>
        <v/>
      </c>
      <c r="DP166" s="33" t="str">
        <f ca="true">+IF(OFFSET('Hygiene Data'!$C$13,0,10*ROW('Hygiene Data'!C160))="","",OFFSET('Hygiene Data'!$C$13,0,10*ROW('Hygiene Data'!C160)))</f>
        <v/>
      </c>
      <c r="DQ166" s="33" t="str">
        <f ca="true">+IF(OFFSET('Hygiene Data'!$C$14,0,10*ROW('Hygiene Data'!C160))="","",OFFSET('Hygiene Data'!$C$14,0,10*ROW('Hygiene Data'!C160)))</f>
        <v/>
      </c>
      <c r="DR166" s="33" t="str">
        <f ca="true">+IF(OFFSET('Hygiene Data'!$D$12,0,10*ROW('Hygiene Data'!D160))="","",OFFSET('Hygiene Data'!$D$12,0,10*ROW('Hygiene Data'!D160)))</f>
        <v/>
      </c>
      <c r="DS166" s="33" t="str">
        <f ca="true">+IF(OFFSET('Hygiene Data'!$D$13,0,10*ROW('Hygiene Data'!D160))="","",OFFSET('Hygiene Data'!$D$13,0,10*ROW('Hygiene Data'!D160)))</f>
        <v/>
      </c>
      <c r="DT166" s="33" t="str">
        <f ca="true">+IF(OFFSET('Hygiene Data'!$D$14,0,10*ROW('Hygiene Data'!D160))="","",OFFSET('Hygiene Data'!$D$14,0,10*ROW('Hygiene Data'!D160)))</f>
        <v/>
      </c>
      <c r="DU166" s="33" t="str">
        <f ca="true">+IF(OFFSET('Hygiene Data'!$E$12,0,10*ROW('Hygiene Data'!E160))="","",OFFSET('Hygiene Data'!$E$12,0,10*ROW('Hygiene Data'!E160)))</f>
        <v/>
      </c>
      <c r="DV166" s="33" t="str">
        <f ca="true">+IF(OFFSET('Hygiene Data'!$E$13,0,10*ROW('Hygiene Data'!E160))="","",OFFSET('Hygiene Data'!$E$13,0,10*ROW('Hygiene Data'!E160)))</f>
        <v/>
      </c>
      <c r="DW166" s="33" t="str">
        <f ca="true">+IF(OFFSET('Hygiene Data'!$E$14,0,10*ROW('Hygiene Data'!E160))="","",OFFSET('Hygiene Data'!$E$14,0,10*ROW('Hygiene Data'!E160)))</f>
        <v/>
      </c>
      <c r="DX166" s="33" t="str">
        <f ca="true">+IF(OFFSET('Hygiene Data'!$F$12,0,10*ROW('Hygiene Data'!F160))="","",OFFSET('Hygiene Data'!$F$12,0,10*ROW('Hygiene Data'!F160)))</f>
        <v/>
      </c>
      <c r="DY166" s="33" t="str">
        <f ca="true">+IF(OFFSET('Hygiene Data'!$F$13,0,10*ROW('Hygiene Data'!F160))="","",OFFSET('Hygiene Data'!$F$13,0,10*ROW('Hygiene Data'!F160)))</f>
        <v/>
      </c>
      <c r="DZ166" s="33" t="str">
        <f ca="true">+IF(OFFSET('Hygiene Data'!$F$14,0,10*ROW('Hygiene Data'!F160))="","",OFFSET('Hygiene Data'!$F$14,0,10*ROW('Hygiene Data'!F160)))</f>
        <v/>
      </c>
      <c r="EA166" s="33" t="str">
        <f ca="true">+IF(OFFSET('Hygiene Data'!$G$12,0,10*ROW('Hygiene Data'!G160))="","",OFFSET('Hygiene Data'!$G$12,0,10*ROW('Hygiene Data'!G160)))</f>
        <v/>
      </c>
      <c r="EB166" s="33" t="str">
        <f ca="true">+IF(OFFSET('Hygiene Data'!$G$13,0,10*ROW('Hygiene Data'!G160))="","",OFFSET('Hygiene Data'!$G$13,0,10*ROW('Hygiene Data'!G160)))</f>
        <v/>
      </c>
      <c r="EC166" s="33" t="str">
        <f ca="true">+IF(OFFSET('Hygiene Data'!$G$14,0,10*ROW('Hygiene Data'!G160))="","",OFFSET('Hygiene Data'!$G$14,0,10*ROW('Hygiene Data'!G160)))</f>
        <v/>
      </c>
      <c r="ED166" s="33" t="str">
        <f ca="true">+IF(OFFSET('Hygiene Data'!$H$12,0,10*ROW('Hygiene Data'!H160))="","",OFFSET('Hygiene Data'!$H$12,0,10*ROW('Hygiene Data'!H160)))</f>
        <v/>
      </c>
      <c r="EE166" s="33" t="str">
        <f ca="true">+IF(OFFSET('Hygiene Data'!$H$13,0,10*ROW('Hygiene Data'!H160))="","",OFFSET('Hygiene Data'!$H$13,0,10*ROW('Hygiene Data'!H160)))</f>
        <v/>
      </c>
      <c r="EF166" s="33" t="str">
        <f ca="true">+IF(OFFSET('Hygiene Data'!$H$14,0,10*ROW('Hygiene Data'!H160))="","",OFFSET('Hygiene Data'!$H$14,0,10*ROW('Hygiene Data'!H160)))</f>
        <v/>
      </c>
    </row>
    <row r="167" x14ac:dyDescent="0.2">
      <c r="A167" s="56" t="str">
        <f ca="true">+IF(OFFSET('Water Data'!$B$1,0,10*ROW('Water Data'!B164))="","",OFFSET('Water Data'!$B$1,0,10*ROW('Water Data'!B164)))</f>
        <v/>
      </c>
      <c r="B167" s="56" t="str">
        <f ca="true">+IF(OFFSET('Water Data'!$A$3,0,10*ROW('Water Data'!A164))="","",OFFSET('Water Data'!$A$3,0,10*ROW('Water Data'!A164)))</f>
        <v/>
      </c>
      <c r="C167" s="56" t="str">
        <f ca="true">+IF(OFFSET('Water Data'!$C$3,0,10*ROW('Water Data'!C164))="","",OFFSET('Water Data'!$C$3,0,10*ROW('Water Data'!C164)))</f>
        <v/>
      </c>
      <c r="D167" s="244"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4"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4"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4"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4"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4"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4"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4"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4"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4"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4"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4"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4"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4"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4"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4"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4"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4"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5"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5"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5"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5"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5"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5"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5"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5"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5"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5"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5"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5"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5"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5"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5"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5"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5"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5"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5"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5"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5"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5"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5"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5"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5"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5"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5"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5"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5"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5"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6"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6"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6"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6"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6"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6"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6"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6"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6"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6"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6"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6"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6"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6"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6"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6"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6"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6"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3" t="str">
        <f ca="true">+IF(OFFSET('Water Data'!$C$28,0,10*ROW('Water Data'!C161))="","",OFFSET('Water Data'!$C$28,0,10*ROW('Water Data'!C161)))</f>
        <v/>
      </c>
      <c r="BT167" s="33" t="str">
        <f ca="true">+IF(OFFSET('Water Data'!$C$29,0,10*ROW('Water Data'!C161))="","",OFFSET('Water Data'!$C$29,0,10*ROW('Water Data'!C161)))</f>
        <v/>
      </c>
      <c r="BU167" s="33" t="str">
        <f ca="true">+IF(OFFSET('Water Data'!$C$30,0,10*ROW('Water Data'!C161))="","",OFFSET('Water Data'!$C$30,0,10*ROW('Water Data'!C161)))</f>
        <v/>
      </c>
      <c r="BV167" s="33" t="str">
        <f ca="true">+IF(OFFSET('Water Data'!$D$28,0,10*ROW('Water Data'!D161))="","",OFFSET('Water Data'!$D$28,0,10*ROW('Water Data'!D161)))</f>
        <v/>
      </c>
      <c r="BW167" s="33" t="str">
        <f ca="true">+IF(OFFSET('Water Data'!$D$29,0,10*ROW('Water Data'!D161))="","",OFFSET('Water Data'!$D$29,0,10*ROW('Water Data'!D161)))</f>
        <v/>
      </c>
      <c r="BX167" s="33" t="str">
        <f ca="true">+IF(OFFSET('Water Data'!$D$30,0,10*ROW('Water Data'!D161))="","",OFFSET('Water Data'!$D$30,0,10*ROW('Water Data'!D161)))</f>
        <v/>
      </c>
      <c r="BY167" s="33" t="str">
        <f ca="true">+IF(OFFSET('Water Data'!$E$28,0,10*ROW('Water Data'!E161))="","",OFFSET('Water Data'!$E$28,0,10*ROW('Water Data'!E161)))</f>
        <v/>
      </c>
      <c r="BZ167" s="33" t="str">
        <f ca="true">+IF(OFFSET('Water Data'!$E$29,0,10*ROW('Water Data'!E161))="","",OFFSET('Water Data'!$E$29,0,10*ROW('Water Data'!E161)))</f>
        <v/>
      </c>
      <c r="CA167" s="33" t="str">
        <f ca="true">+IF(OFFSET('Water Data'!$E$30,0,10*ROW('Water Data'!E161))="","",OFFSET('Water Data'!$E$30,0,10*ROW('Water Data'!E161)))</f>
        <v/>
      </c>
      <c r="CB167" s="33" t="str">
        <f ca="true">+IF(OFFSET('Water Data'!$F$28,0,10*ROW('Water Data'!F161))="","",OFFSET('Water Data'!$F$28,0,10*ROW('Water Data'!F161)))</f>
        <v/>
      </c>
      <c r="CC167" s="33" t="str">
        <f ca="true">+IF(OFFSET('Water Data'!$F$29,0,10*ROW('Water Data'!F161))="","",OFFSET('Water Data'!$F$29,0,10*ROW('Water Data'!F161)))</f>
        <v/>
      </c>
      <c r="CD167" s="33" t="str">
        <f ca="true">+IF(OFFSET('Water Data'!$F$30,0,10*ROW('Water Data'!F161))="","",OFFSET('Water Data'!$F$30,0,10*ROW('Water Data'!F161)))</f>
        <v/>
      </c>
      <c r="CE167" s="33" t="str">
        <f ca="true">+IF(OFFSET('Water Data'!$G$28,0,10*ROW('Water Data'!G161))="","",OFFSET('Water Data'!$G$28,0,10*ROW('Water Data'!G161)))</f>
        <v/>
      </c>
      <c r="CF167" s="33" t="str">
        <f ca="true">+IF(OFFSET('Water Data'!$G$29,0,10*ROW('Water Data'!G161))="","",OFFSET('Water Data'!$G$29,0,10*ROW('Water Data'!G161)))</f>
        <v/>
      </c>
      <c r="CG167" s="33" t="str">
        <f ca="true">+IF(OFFSET('Water Data'!$G$30,0,10*ROW('Water Data'!G161))="","",OFFSET('Water Data'!$G$30,0,10*ROW('Water Data'!G161)))</f>
        <v/>
      </c>
      <c r="CH167" s="33" t="str">
        <f ca="true">+IF(OFFSET('Water Data'!$H$28,0,10*ROW('Water Data'!H161))="","",OFFSET('Water Data'!$H$28,0,10*ROW('Water Data'!H161)))</f>
        <v/>
      </c>
      <c r="CI167" s="33" t="str">
        <f ca="true">+IF(OFFSET('Water Data'!$H$29,0,10*ROW('Water Data'!H161))="","",OFFSET('Water Data'!$H$29,0,10*ROW('Water Data'!H161)))</f>
        <v/>
      </c>
      <c r="CJ167" s="33" t="str">
        <f ca="true">+IF(OFFSET('Water Data'!$H$30,0,10*ROW('Water Data'!H161))="","",OFFSET('Water Data'!$H$30,0,10*ROW('Water Data'!H161)))</f>
        <v/>
      </c>
      <c r="CK167" s="33" t="str">
        <f ca="true">+IF(OFFSET('Sanitation Data'!$C$29,0,10*ROW('Sanitation Data'!C161))="","",OFFSET('Sanitation Data'!$C$29,0,10*ROW('Sanitation Data'!C161)))</f>
        <v/>
      </c>
      <c r="CL167" s="33" t="str">
        <f ca="true">+IF(OFFSET('Sanitation Data'!$C$30,0,10*ROW('Sanitation Data'!C161))="","",OFFSET('Sanitation Data'!$C$30,0,10*ROW('Sanitation Data'!C161)))</f>
        <v/>
      </c>
      <c r="CM167" s="33" t="str">
        <f ca="true">+IF(OFFSET('Sanitation Data'!$C$31,0,10*ROW('Sanitation Data'!C161))="","",OFFSET('Sanitation Data'!$C$31,0,10*ROW('Sanitation Data'!C161)))</f>
        <v/>
      </c>
      <c r="CN167" s="33" t="str">
        <f ca="true">+IF(OFFSET('Sanitation Data'!$C$32,0,10*ROW('Sanitation Data'!C161))="","",OFFSET('Sanitation Data'!$C$32,0,10*ROW('Sanitation Data'!C161)))</f>
        <v/>
      </c>
      <c r="CO167" s="33" t="str">
        <f ca="true">+IF(OFFSET('Sanitation Data'!$C$33,0,10*ROW('Sanitation Data'!C161))="","",OFFSET('Sanitation Data'!$C$33,0,10*ROW('Sanitation Data'!C161)))</f>
        <v/>
      </c>
      <c r="CP167" s="33" t="str">
        <f ca="true">+IF(OFFSET('Sanitation Data'!$D$29,0,10*ROW('Sanitation Data'!D161))="","",OFFSET('Sanitation Data'!$D$29,0,10*ROW('Sanitation Data'!D161)))</f>
        <v/>
      </c>
      <c r="CQ167" s="33" t="str">
        <f ca="true">+IF(OFFSET('Sanitation Data'!$D$30,0,10*ROW('Sanitation Data'!D161))="","",OFFSET('Sanitation Data'!$D$30,0,10*ROW('Sanitation Data'!D161)))</f>
        <v/>
      </c>
      <c r="CR167" s="33" t="str">
        <f ca="true">+IF(OFFSET('Sanitation Data'!$D$31,0,10*ROW('Sanitation Data'!D161))="","",OFFSET('Sanitation Data'!$D$31,0,10*ROW('Sanitation Data'!D161)))</f>
        <v/>
      </c>
      <c r="CS167" s="33" t="str">
        <f ca="true">+IF(OFFSET('Sanitation Data'!$D$32,0,10*ROW('Sanitation Data'!D161))="","",OFFSET('Sanitation Data'!$D$32,0,10*ROW('Sanitation Data'!D161)))</f>
        <v/>
      </c>
      <c r="CT167" s="33" t="str">
        <f ca="true">+IF(OFFSET('Sanitation Data'!$D$33,0,10*ROW('Sanitation Data'!D161))="","",OFFSET('Sanitation Data'!$D$33,0,10*ROW('Sanitation Data'!D161)))</f>
        <v/>
      </c>
      <c r="CU167" s="33" t="str">
        <f ca="true">+IF(OFFSET('Sanitation Data'!$E$29,0,10*ROW('Sanitation Data'!E161))="","",OFFSET('Sanitation Data'!$E$29,0,10*ROW('Sanitation Data'!E161)))</f>
        <v/>
      </c>
      <c r="CV167" s="33" t="str">
        <f ca="true">+IF(OFFSET('Sanitation Data'!$E$30,0,10*ROW('Sanitation Data'!E161))="","",OFFSET('Sanitation Data'!$E$30,0,10*ROW('Sanitation Data'!E161)))</f>
        <v/>
      </c>
      <c r="CW167" s="33" t="str">
        <f ca="true">+IF(OFFSET('Sanitation Data'!$E$31,0,10*ROW('Sanitation Data'!E161))="","",OFFSET('Sanitation Data'!$E$31,0,10*ROW('Sanitation Data'!E161)))</f>
        <v/>
      </c>
      <c r="CX167" s="33" t="str">
        <f ca="true">+IF(OFFSET('Sanitation Data'!$E$32,0,10*ROW('Sanitation Data'!E161))="","",OFFSET('Sanitation Data'!$E$32,0,10*ROW('Sanitation Data'!E161)))</f>
        <v/>
      </c>
      <c r="CY167" s="33" t="str">
        <f ca="true">+IF(OFFSET('Sanitation Data'!$E$33,0,10*ROW('Sanitation Data'!E161))="","",OFFSET('Sanitation Data'!$E$33,0,10*ROW('Sanitation Data'!E161)))</f>
        <v/>
      </c>
      <c r="CZ167" s="33" t="str">
        <f ca="true">+IF(OFFSET('Sanitation Data'!$F$29,0,10*ROW('Sanitation Data'!F161))="","",OFFSET('Sanitation Data'!$F$29,0,10*ROW('Sanitation Data'!F161)))</f>
        <v/>
      </c>
      <c r="DA167" s="33" t="str">
        <f ca="true">+IF(OFFSET('Sanitation Data'!$F$30,0,10*ROW('Sanitation Data'!F161))="","",OFFSET('Sanitation Data'!$F$30,0,10*ROW('Sanitation Data'!F161)))</f>
        <v/>
      </c>
      <c r="DB167" s="33" t="str">
        <f ca="true">+IF(OFFSET('Sanitation Data'!$F$31,0,10*ROW('Sanitation Data'!F161))="","",OFFSET('Sanitation Data'!$F$31,0,10*ROW('Sanitation Data'!F161)))</f>
        <v/>
      </c>
      <c r="DC167" s="33" t="str">
        <f ca="true">+IF(OFFSET('Sanitation Data'!$F$32,0,10*ROW('Sanitation Data'!F161))="","",OFFSET('Sanitation Data'!$F$32,0,10*ROW('Sanitation Data'!F161)))</f>
        <v/>
      </c>
      <c r="DD167" s="33" t="str">
        <f ca="true">+IF(OFFSET('Sanitation Data'!$F$33,0,10*ROW('Sanitation Data'!F161))="","",OFFSET('Sanitation Data'!$F$33,0,10*ROW('Sanitation Data'!F161)))</f>
        <v/>
      </c>
      <c r="DE167" s="33" t="str">
        <f ca="true">+IF(OFFSET('Sanitation Data'!$G$29,0,10*ROW('Sanitation Data'!G161))="","",OFFSET('Sanitation Data'!$G$29,0,10*ROW('Sanitation Data'!G161)))</f>
        <v/>
      </c>
      <c r="DF167" s="33" t="str">
        <f ca="true">+IF(OFFSET('Sanitation Data'!$G$30,0,10*ROW('Sanitation Data'!G161))="","",OFFSET('Sanitation Data'!$G$30,0,10*ROW('Sanitation Data'!G161)))</f>
        <v/>
      </c>
      <c r="DG167" s="33" t="str">
        <f ca="true">+IF(OFFSET('Sanitation Data'!$G$31,0,10*ROW('Sanitation Data'!G161))="","",OFFSET('Sanitation Data'!$G$31,0,10*ROW('Sanitation Data'!G161)))</f>
        <v/>
      </c>
      <c r="DH167" s="33" t="str">
        <f ca="true">+IF(OFFSET('Sanitation Data'!$G$32,0,10*ROW('Sanitation Data'!G161))="","",OFFSET('Sanitation Data'!$G$32,0,10*ROW('Sanitation Data'!G161)))</f>
        <v/>
      </c>
      <c r="DI167" s="33" t="str">
        <f ca="true">+IF(OFFSET('Sanitation Data'!$G$33,0,10*ROW('Sanitation Data'!G161))="","",OFFSET('Sanitation Data'!$G$33,0,10*ROW('Sanitation Data'!G161)))</f>
        <v/>
      </c>
      <c r="DJ167" s="33" t="str">
        <f ca="true">+IF(OFFSET('Sanitation Data'!$H$29,0,10*ROW('Sanitation Data'!H161))="","",OFFSET('Sanitation Data'!$H$29,0,10*ROW('Sanitation Data'!H161)))</f>
        <v/>
      </c>
      <c r="DK167" s="33" t="str">
        <f ca="true">+IF(OFFSET('Sanitation Data'!$H$30,0,10*ROW('Sanitation Data'!H161))="","",OFFSET('Sanitation Data'!$H$30,0,10*ROW('Sanitation Data'!H161)))</f>
        <v/>
      </c>
      <c r="DL167" s="33" t="str">
        <f ca="true">+IF(OFFSET('Sanitation Data'!$H$31,0,10*ROW('Sanitation Data'!H161))="","",OFFSET('Sanitation Data'!$H$31,0,10*ROW('Sanitation Data'!H161)))</f>
        <v/>
      </c>
      <c r="DM167" s="33" t="str">
        <f ca="true">+IF(OFFSET('Sanitation Data'!$H$32,0,10*ROW('Sanitation Data'!H161))="","",OFFSET('Sanitation Data'!$H$32,0,10*ROW('Sanitation Data'!H161)))</f>
        <v/>
      </c>
      <c r="DN167" s="33" t="str">
        <f ca="true">+IF(OFFSET('Sanitation Data'!$H$33,0,10*ROW('Sanitation Data'!H161))="","",OFFSET('Sanitation Data'!$H$33,0,10*ROW('Sanitation Data'!H161)))</f>
        <v/>
      </c>
      <c r="DO167" s="33" t="str">
        <f ca="true">+IF(OFFSET('Hygiene Data'!$C$12,0,10*ROW('Hygiene Data'!C161))="","",OFFSET('Hygiene Data'!$C$12,0,10*ROW('Hygiene Data'!C161)))</f>
        <v/>
      </c>
      <c r="DP167" s="33" t="str">
        <f ca="true">+IF(OFFSET('Hygiene Data'!$C$13,0,10*ROW('Hygiene Data'!C161))="","",OFFSET('Hygiene Data'!$C$13,0,10*ROW('Hygiene Data'!C161)))</f>
        <v/>
      </c>
      <c r="DQ167" s="33" t="str">
        <f ca="true">+IF(OFFSET('Hygiene Data'!$C$14,0,10*ROW('Hygiene Data'!C161))="","",OFFSET('Hygiene Data'!$C$14,0,10*ROW('Hygiene Data'!C161)))</f>
        <v/>
      </c>
      <c r="DR167" s="33" t="str">
        <f ca="true">+IF(OFFSET('Hygiene Data'!$D$12,0,10*ROW('Hygiene Data'!D161))="","",OFFSET('Hygiene Data'!$D$12,0,10*ROW('Hygiene Data'!D161)))</f>
        <v/>
      </c>
      <c r="DS167" s="33" t="str">
        <f ca="true">+IF(OFFSET('Hygiene Data'!$D$13,0,10*ROW('Hygiene Data'!D161))="","",OFFSET('Hygiene Data'!$D$13,0,10*ROW('Hygiene Data'!D161)))</f>
        <v/>
      </c>
      <c r="DT167" s="33" t="str">
        <f ca="true">+IF(OFFSET('Hygiene Data'!$D$14,0,10*ROW('Hygiene Data'!D161))="","",OFFSET('Hygiene Data'!$D$14,0,10*ROW('Hygiene Data'!D161)))</f>
        <v/>
      </c>
      <c r="DU167" s="33" t="str">
        <f ca="true">+IF(OFFSET('Hygiene Data'!$E$12,0,10*ROW('Hygiene Data'!E161))="","",OFFSET('Hygiene Data'!$E$12,0,10*ROW('Hygiene Data'!E161)))</f>
        <v/>
      </c>
      <c r="DV167" s="33" t="str">
        <f ca="true">+IF(OFFSET('Hygiene Data'!$E$13,0,10*ROW('Hygiene Data'!E161))="","",OFFSET('Hygiene Data'!$E$13,0,10*ROW('Hygiene Data'!E161)))</f>
        <v/>
      </c>
      <c r="DW167" s="33" t="str">
        <f ca="true">+IF(OFFSET('Hygiene Data'!$E$14,0,10*ROW('Hygiene Data'!E161))="","",OFFSET('Hygiene Data'!$E$14,0,10*ROW('Hygiene Data'!E161)))</f>
        <v/>
      </c>
      <c r="DX167" s="33" t="str">
        <f ca="true">+IF(OFFSET('Hygiene Data'!$F$12,0,10*ROW('Hygiene Data'!F161))="","",OFFSET('Hygiene Data'!$F$12,0,10*ROW('Hygiene Data'!F161)))</f>
        <v/>
      </c>
      <c r="DY167" s="33" t="str">
        <f ca="true">+IF(OFFSET('Hygiene Data'!$F$13,0,10*ROW('Hygiene Data'!F161))="","",OFFSET('Hygiene Data'!$F$13,0,10*ROW('Hygiene Data'!F161)))</f>
        <v/>
      </c>
      <c r="DZ167" s="33" t="str">
        <f ca="true">+IF(OFFSET('Hygiene Data'!$F$14,0,10*ROW('Hygiene Data'!F161))="","",OFFSET('Hygiene Data'!$F$14,0,10*ROW('Hygiene Data'!F161)))</f>
        <v/>
      </c>
      <c r="EA167" s="33" t="str">
        <f ca="true">+IF(OFFSET('Hygiene Data'!$G$12,0,10*ROW('Hygiene Data'!G161))="","",OFFSET('Hygiene Data'!$G$12,0,10*ROW('Hygiene Data'!G161)))</f>
        <v/>
      </c>
      <c r="EB167" s="33" t="str">
        <f ca="true">+IF(OFFSET('Hygiene Data'!$G$13,0,10*ROW('Hygiene Data'!G161))="","",OFFSET('Hygiene Data'!$G$13,0,10*ROW('Hygiene Data'!G161)))</f>
        <v/>
      </c>
      <c r="EC167" s="33" t="str">
        <f ca="true">+IF(OFFSET('Hygiene Data'!$G$14,0,10*ROW('Hygiene Data'!G161))="","",OFFSET('Hygiene Data'!$G$14,0,10*ROW('Hygiene Data'!G161)))</f>
        <v/>
      </c>
      <c r="ED167" s="33" t="str">
        <f ca="true">+IF(OFFSET('Hygiene Data'!$H$12,0,10*ROW('Hygiene Data'!H161))="","",OFFSET('Hygiene Data'!$H$12,0,10*ROW('Hygiene Data'!H161)))</f>
        <v/>
      </c>
      <c r="EE167" s="33" t="str">
        <f ca="true">+IF(OFFSET('Hygiene Data'!$H$13,0,10*ROW('Hygiene Data'!H161))="","",OFFSET('Hygiene Data'!$H$13,0,10*ROW('Hygiene Data'!H161)))</f>
        <v/>
      </c>
      <c r="EF167" s="33" t="str">
        <f ca="true">+IF(OFFSET('Hygiene Data'!$H$14,0,10*ROW('Hygiene Data'!H161))="","",OFFSET('Hygiene Data'!$H$14,0,10*ROW('Hygiene Data'!H161)))</f>
        <v/>
      </c>
    </row>
    <row r="168" x14ac:dyDescent="0.2">
      <c r="A168" s="56" t="str">
        <f ca="true">+IF(OFFSET('Water Data'!$B$1,0,10*ROW('Water Data'!B165))="","",OFFSET('Water Data'!$B$1,0,10*ROW('Water Data'!B165)))</f>
        <v/>
      </c>
      <c r="B168" s="56" t="str">
        <f ca="true">+IF(OFFSET('Water Data'!$A$3,0,10*ROW('Water Data'!A165))="","",OFFSET('Water Data'!$A$3,0,10*ROW('Water Data'!A165)))</f>
        <v/>
      </c>
      <c r="C168" s="56" t="str">
        <f ca="true">+IF(OFFSET('Water Data'!$C$3,0,10*ROW('Water Data'!C165))="","",OFFSET('Water Data'!$C$3,0,10*ROW('Water Data'!C165)))</f>
        <v/>
      </c>
      <c r="D168" s="244"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4"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4"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4"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4"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4"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4"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4"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4"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4"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4"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4"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4"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4"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4"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4"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4"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4"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5"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5"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5"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5"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5"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5"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5"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5"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5"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5"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5"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5"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5"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5"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5"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5"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5"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5"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5"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5"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5"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5"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5"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5"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5"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5"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5"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5"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5"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5"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6"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6"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6"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6"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6"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6"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6"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6"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6"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6"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6"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6"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6"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6"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6"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6"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6"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6"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3" t="str">
        <f ca="true">+IF(OFFSET('Water Data'!$C$28,0,10*ROW('Water Data'!C162))="","",OFFSET('Water Data'!$C$28,0,10*ROW('Water Data'!C162)))</f>
        <v/>
      </c>
      <c r="BT168" s="33" t="str">
        <f ca="true">+IF(OFFSET('Water Data'!$C$29,0,10*ROW('Water Data'!C162))="","",OFFSET('Water Data'!$C$29,0,10*ROW('Water Data'!C162)))</f>
        <v/>
      </c>
      <c r="BU168" s="33" t="str">
        <f ca="true">+IF(OFFSET('Water Data'!$C$30,0,10*ROW('Water Data'!C162))="","",OFFSET('Water Data'!$C$30,0,10*ROW('Water Data'!C162)))</f>
        <v/>
      </c>
      <c r="BV168" s="33" t="str">
        <f ca="true">+IF(OFFSET('Water Data'!$D$28,0,10*ROW('Water Data'!D162))="","",OFFSET('Water Data'!$D$28,0,10*ROW('Water Data'!D162)))</f>
        <v/>
      </c>
      <c r="BW168" s="33" t="str">
        <f ca="true">+IF(OFFSET('Water Data'!$D$29,0,10*ROW('Water Data'!D162))="","",OFFSET('Water Data'!$D$29,0,10*ROW('Water Data'!D162)))</f>
        <v/>
      </c>
      <c r="BX168" s="33" t="str">
        <f ca="true">+IF(OFFSET('Water Data'!$D$30,0,10*ROW('Water Data'!D162))="","",OFFSET('Water Data'!$D$30,0,10*ROW('Water Data'!D162)))</f>
        <v/>
      </c>
      <c r="BY168" s="33" t="str">
        <f ca="true">+IF(OFFSET('Water Data'!$E$28,0,10*ROW('Water Data'!E162))="","",OFFSET('Water Data'!$E$28,0,10*ROW('Water Data'!E162)))</f>
        <v/>
      </c>
      <c r="BZ168" s="33" t="str">
        <f ca="true">+IF(OFFSET('Water Data'!$E$29,0,10*ROW('Water Data'!E162))="","",OFFSET('Water Data'!$E$29,0,10*ROW('Water Data'!E162)))</f>
        <v/>
      </c>
      <c r="CA168" s="33" t="str">
        <f ca="true">+IF(OFFSET('Water Data'!$E$30,0,10*ROW('Water Data'!E162))="","",OFFSET('Water Data'!$E$30,0,10*ROW('Water Data'!E162)))</f>
        <v/>
      </c>
      <c r="CB168" s="33" t="str">
        <f ca="true">+IF(OFFSET('Water Data'!$F$28,0,10*ROW('Water Data'!F162))="","",OFFSET('Water Data'!$F$28,0,10*ROW('Water Data'!F162)))</f>
        <v/>
      </c>
      <c r="CC168" s="33" t="str">
        <f ca="true">+IF(OFFSET('Water Data'!$F$29,0,10*ROW('Water Data'!F162))="","",OFFSET('Water Data'!$F$29,0,10*ROW('Water Data'!F162)))</f>
        <v/>
      </c>
      <c r="CD168" s="33" t="str">
        <f ca="true">+IF(OFFSET('Water Data'!$F$30,0,10*ROW('Water Data'!F162))="","",OFFSET('Water Data'!$F$30,0,10*ROW('Water Data'!F162)))</f>
        <v/>
      </c>
      <c r="CE168" s="33" t="str">
        <f ca="true">+IF(OFFSET('Water Data'!$G$28,0,10*ROW('Water Data'!G162))="","",OFFSET('Water Data'!$G$28,0,10*ROW('Water Data'!G162)))</f>
        <v/>
      </c>
      <c r="CF168" s="33" t="str">
        <f ca="true">+IF(OFFSET('Water Data'!$G$29,0,10*ROW('Water Data'!G162))="","",OFFSET('Water Data'!$G$29,0,10*ROW('Water Data'!G162)))</f>
        <v/>
      </c>
      <c r="CG168" s="33" t="str">
        <f ca="true">+IF(OFFSET('Water Data'!$G$30,0,10*ROW('Water Data'!G162))="","",OFFSET('Water Data'!$G$30,0,10*ROW('Water Data'!G162)))</f>
        <v/>
      </c>
      <c r="CH168" s="33" t="str">
        <f ca="true">+IF(OFFSET('Water Data'!$H$28,0,10*ROW('Water Data'!H162))="","",OFFSET('Water Data'!$H$28,0,10*ROW('Water Data'!H162)))</f>
        <v/>
      </c>
      <c r="CI168" s="33" t="str">
        <f ca="true">+IF(OFFSET('Water Data'!$H$29,0,10*ROW('Water Data'!H162))="","",OFFSET('Water Data'!$H$29,0,10*ROW('Water Data'!H162)))</f>
        <v/>
      </c>
      <c r="CJ168" s="33" t="str">
        <f ca="true">+IF(OFFSET('Water Data'!$H$30,0,10*ROW('Water Data'!H162))="","",OFFSET('Water Data'!$H$30,0,10*ROW('Water Data'!H162)))</f>
        <v/>
      </c>
      <c r="CK168" s="33" t="str">
        <f ca="true">+IF(OFFSET('Sanitation Data'!$C$29,0,10*ROW('Sanitation Data'!C162))="","",OFFSET('Sanitation Data'!$C$29,0,10*ROW('Sanitation Data'!C162)))</f>
        <v/>
      </c>
      <c r="CL168" s="33" t="str">
        <f ca="true">+IF(OFFSET('Sanitation Data'!$C$30,0,10*ROW('Sanitation Data'!C162))="","",OFFSET('Sanitation Data'!$C$30,0,10*ROW('Sanitation Data'!C162)))</f>
        <v/>
      </c>
      <c r="CM168" s="33" t="str">
        <f ca="true">+IF(OFFSET('Sanitation Data'!$C$31,0,10*ROW('Sanitation Data'!C162))="","",OFFSET('Sanitation Data'!$C$31,0,10*ROW('Sanitation Data'!C162)))</f>
        <v/>
      </c>
      <c r="CN168" s="33" t="str">
        <f ca="true">+IF(OFFSET('Sanitation Data'!$C$32,0,10*ROW('Sanitation Data'!C162))="","",OFFSET('Sanitation Data'!$C$32,0,10*ROW('Sanitation Data'!C162)))</f>
        <v/>
      </c>
      <c r="CO168" s="33" t="str">
        <f ca="true">+IF(OFFSET('Sanitation Data'!$C$33,0,10*ROW('Sanitation Data'!C162))="","",OFFSET('Sanitation Data'!$C$33,0,10*ROW('Sanitation Data'!C162)))</f>
        <v/>
      </c>
      <c r="CP168" s="33" t="str">
        <f ca="true">+IF(OFFSET('Sanitation Data'!$D$29,0,10*ROW('Sanitation Data'!D162))="","",OFFSET('Sanitation Data'!$D$29,0,10*ROW('Sanitation Data'!D162)))</f>
        <v/>
      </c>
      <c r="CQ168" s="33" t="str">
        <f ca="true">+IF(OFFSET('Sanitation Data'!$D$30,0,10*ROW('Sanitation Data'!D162))="","",OFFSET('Sanitation Data'!$D$30,0,10*ROW('Sanitation Data'!D162)))</f>
        <v/>
      </c>
      <c r="CR168" s="33" t="str">
        <f ca="true">+IF(OFFSET('Sanitation Data'!$D$31,0,10*ROW('Sanitation Data'!D162))="","",OFFSET('Sanitation Data'!$D$31,0,10*ROW('Sanitation Data'!D162)))</f>
        <v/>
      </c>
      <c r="CS168" s="33" t="str">
        <f ca="true">+IF(OFFSET('Sanitation Data'!$D$32,0,10*ROW('Sanitation Data'!D162))="","",OFFSET('Sanitation Data'!$D$32,0,10*ROW('Sanitation Data'!D162)))</f>
        <v/>
      </c>
      <c r="CT168" s="33" t="str">
        <f ca="true">+IF(OFFSET('Sanitation Data'!$D$33,0,10*ROW('Sanitation Data'!D162))="","",OFFSET('Sanitation Data'!$D$33,0,10*ROW('Sanitation Data'!D162)))</f>
        <v/>
      </c>
      <c r="CU168" s="33" t="str">
        <f ca="true">+IF(OFFSET('Sanitation Data'!$E$29,0,10*ROW('Sanitation Data'!E162))="","",OFFSET('Sanitation Data'!$E$29,0,10*ROW('Sanitation Data'!E162)))</f>
        <v/>
      </c>
      <c r="CV168" s="33" t="str">
        <f ca="true">+IF(OFFSET('Sanitation Data'!$E$30,0,10*ROW('Sanitation Data'!E162))="","",OFFSET('Sanitation Data'!$E$30,0,10*ROW('Sanitation Data'!E162)))</f>
        <v/>
      </c>
      <c r="CW168" s="33" t="str">
        <f ca="true">+IF(OFFSET('Sanitation Data'!$E$31,0,10*ROW('Sanitation Data'!E162))="","",OFFSET('Sanitation Data'!$E$31,0,10*ROW('Sanitation Data'!E162)))</f>
        <v/>
      </c>
      <c r="CX168" s="33" t="str">
        <f ca="true">+IF(OFFSET('Sanitation Data'!$E$32,0,10*ROW('Sanitation Data'!E162))="","",OFFSET('Sanitation Data'!$E$32,0,10*ROW('Sanitation Data'!E162)))</f>
        <v/>
      </c>
      <c r="CY168" s="33" t="str">
        <f ca="true">+IF(OFFSET('Sanitation Data'!$E$33,0,10*ROW('Sanitation Data'!E162))="","",OFFSET('Sanitation Data'!$E$33,0,10*ROW('Sanitation Data'!E162)))</f>
        <v/>
      </c>
      <c r="CZ168" s="33" t="str">
        <f ca="true">+IF(OFFSET('Sanitation Data'!$F$29,0,10*ROW('Sanitation Data'!F162))="","",OFFSET('Sanitation Data'!$F$29,0,10*ROW('Sanitation Data'!F162)))</f>
        <v/>
      </c>
      <c r="DA168" s="33" t="str">
        <f ca="true">+IF(OFFSET('Sanitation Data'!$F$30,0,10*ROW('Sanitation Data'!F162))="","",OFFSET('Sanitation Data'!$F$30,0,10*ROW('Sanitation Data'!F162)))</f>
        <v/>
      </c>
      <c r="DB168" s="33" t="str">
        <f ca="true">+IF(OFFSET('Sanitation Data'!$F$31,0,10*ROW('Sanitation Data'!F162))="","",OFFSET('Sanitation Data'!$F$31,0,10*ROW('Sanitation Data'!F162)))</f>
        <v/>
      </c>
      <c r="DC168" s="33" t="str">
        <f ca="true">+IF(OFFSET('Sanitation Data'!$F$32,0,10*ROW('Sanitation Data'!F162))="","",OFFSET('Sanitation Data'!$F$32,0,10*ROW('Sanitation Data'!F162)))</f>
        <v/>
      </c>
      <c r="DD168" s="33" t="str">
        <f ca="true">+IF(OFFSET('Sanitation Data'!$F$33,0,10*ROW('Sanitation Data'!F162))="","",OFFSET('Sanitation Data'!$F$33,0,10*ROW('Sanitation Data'!F162)))</f>
        <v/>
      </c>
      <c r="DE168" s="33" t="str">
        <f ca="true">+IF(OFFSET('Sanitation Data'!$G$29,0,10*ROW('Sanitation Data'!G162))="","",OFFSET('Sanitation Data'!$G$29,0,10*ROW('Sanitation Data'!G162)))</f>
        <v/>
      </c>
      <c r="DF168" s="33" t="str">
        <f ca="true">+IF(OFFSET('Sanitation Data'!$G$30,0,10*ROW('Sanitation Data'!G162))="","",OFFSET('Sanitation Data'!$G$30,0,10*ROW('Sanitation Data'!G162)))</f>
        <v/>
      </c>
      <c r="DG168" s="33" t="str">
        <f ca="true">+IF(OFFSET('Sanitation Data'!$G$31,0,10*ROW('Sanitation Data'!G162))="","",OFFSET('Sanitation Data'!$G$31,0,10*ROW('Sanitation Data'!G162)))</f>
        <v/>
      </c>
      <c r="DH168" s="33" t="str">
        <f ca="true">+IF(OFFSET('Sanitation Data'!$G$32,0,10*ROW('Sanitation Data'!G162))="","",OFFSET('Sanitation Data'!$G$32,0,10*ROW('Sanitation Data'!G162)))</f>
        <v/>
      </c>
      <c r="DI168" s="33" t="str">
        <f ca="true">+IF(OFFSET('Sanitation Data'!$G$33,0,10*ROW('Sanitation Data'!G162))="","",OFFSET('Sanitation Data'!$G$33,0,10*ROW('Sanitation Data'!G162)))</f>
        <v/>
      </c>
      <c r="DJ168" s="33" t="str">
        <f ca="true">+IF(OFFSET('Sanitation Data'!$H$29,0,10*ROW('Sanitation Data'!H162))="","",OFFSET('Sanitation Data'!$H$29,0,10*ROW('Sanitation Data'!H162)))</f>
        <v/>
      </c>
      <c r="DK168" s="33" t="str">
        <f ca="true">+IF(OFFSET('Sanitation Data'!$H$30,0,10*ROW('Sanitation Data'!H162))="","",OFFSET('Sanitation Data'!$H$30,0,10*ROW('Sanitation Data'!H162)))</f>
        <v/>
      </c>
      <c r="DL168" s="33" t="str">
        <f ca="true">+IF(OFFSET('Sanitation Data'!$H$31,0,10*ROW('Sanitation Data'!H162))="","",OFFSET('Sanitation Data'!$H$31,0,10*ROW('Sanitation Data'!H162)))</f>
        <v/>
      </c>
      <c r="DM168" s="33" t="str">
        <f ca="true">+IF(OFFSET('Sanitation Data'!$H$32,0,10*ROW('Sanitation Data'!H162))="","",OFFSET('Sanitation Data'!$H$32,0,10*ROW('Sanitation Data'!H162)))</f>
        <v/>
      </c>
      <c r="DN168" s="33" t="str">
        <f ca="true">+IF(OFFSET('Sanitation Data'!$H$33,0,10*ROW('Sanitation Data'!H162))="","",OFFSET('Sanitation Data'!$H$33,0,10*ROW('Sanitation Data'!H162)))</f>
        <v/>
      </c>
      <c r="DO168" s="33" t="str">
        <f ca="true">+IF(OFFSET('Hygiene Data'!$C$12,0,10*ROW('Hygiene Data'!C162))="","",OFFSET('Hygiene Data'!$C$12,0,10*ROW('Hygiene Data'!C162)))</f>
        <v/>
      </c>
      <c r="DP168" s="33" t="str">
        <f ca="true">+IF(OFFSET('Hygiene Data'!$C$13,0,10*ROW('Hygiene Data'!C162))="","",OFFSET('Hygiene Data'!$C$13,0,10*ROW('Hygiene Data'!C162)))</f>
        <v/>
      </c>
      <c r="DQ168" s="33" t="str">
        <f ca="true">+IF(OFFSET('Hygiene Data'!$C$14,0,10*ROW('Hygiene Data'!C162))="","",OFFSET('Hygiene Data'!$C$14,0,10*ROW('Hygiene Data'!C162)))</f>
        <v/>
      </c>
      <c r="DR168" s="33" t="str">
        <f ca="true">+IF(OFFSET('Hygiene Data'!$D$12,0,10*ROW('Hygiene Data'!D162))="","",OFFSET('Hygiene Data'!$D$12,0,10*ROW('Hygiene Data'!D162)))</f>
        <v/>
      </c>
      <c r="DS168" s="33" t="str">
        <f ca="true">+IF(OFFSET('Hygiene Data'!$D$13,0,10*ROW('Hygiene Data'!D162))="","",OFFSET('Hygiene Data'!$D$13,0,10*ROW('Hygiene Data'!D162)))</f>
        <v/>
      </c>
      <c r="DT168" s="33" t="str">
        <f ca="true">+IF(OFFSET('Hygiene Data'!$D$14,0,10*ROW('Hygiene Data'!D162))="","",OFFSET('Hygiene Data'!$D$14,0,10*ROW('Hygiene Data'!D162)))</f>
        <v/>
      </c>
      <c r="DU168" s="33" t="str">
        <f ca="true">+IF(OFFSET('Hygiene Data'!$E$12,0,10*ROW('Hygiene Data'!E162))="","",OFFSET('Hygiene Data'!$E$12,0,10*ROW('Hygiene Data'!E162)))</f>
        <v/>
      </c>
      <c r="DV168" s="33" t="str">
        <f ca="true">+IF(OFFSET('Hygiene Data'!$E$13,0,10*ROW('Hygiene Data'!E162))="","",OFFSET('Hygiene Data'!$E$13,0,10*ROW('Hygiene Data'!E162)))</f>
        <v/>
      </c>
      <c r="DW168" s="33" t="str">
        <f ca="true">+IF(OFFSET('Hygiene Data'!$E$14,0,10*ROW('Hygiene Data'!E162))="","",OFFSET('Hygiene Data'!$E$14,0,10*ROW('Hygiene Data'!E162)))</f>
        <v/>
      </c>
      <c r="DX168" s="33" t="str">
        <f ca="true">+IF(OFFSET('Hygiene Data'!$F$12,0,10*ROW('Hygiene Data'!F162))="","",OFFSET('Hygiene Data'!$F$12,0,10*ROW('Hygiene Data'!F162)))</f>
        <v/>
      </c>
      <c r="DY168" s="33" t="str">
        <f ca="true">+IF(OFFSET('Hygiene Data'!$F$13,0,10*ROW('Hygiene Data'!F162))="","",OFFSET('Hygiene Data'!$F$13,0,10*ROW('Hygiene Data'!F162)))</f>
        <v/>
      </c>
      <c r="DZ168" s="33" t="str">
        <f ca="true">+IF(OFFSET('Hygiene Data'!$F$14,0,10*ROW('Hygiene Data'!F162))="","",OFFSET('Hygiene Data'!$F$14,0,10*ROW('Hygiene Data'!F162)))</f>
        <v/>
      </c>
      <c r="EA168" s="33" t="str">
        <f ca="true">+IF(OFFSET('Hygiene Data'!$G$12,0,10*ROW('Hygiene Data'!G162))="","",OFFSET('Hygiene Data'!$G$12,0,10*ROW('Hygiene Data'!G162)))</f>
        <v/>
      </c>
      <c r="EB168" s="33" t="str">
        <f ca="true">+IF(OFFSET('Hygiene Data'!$G$13,0,10*ROW('Hygiene Data'!G162))="","",OFFSET('Hygiene Data'!$G$13,0,10*ROW('Hygiene Data'!G162)))</f>
        <v/>
      </c>
      <c r="EC168" s="33" t="str">
        <f ca="true">+IF(OFFSET('Hygiene Data'!$G$14,0,10*ROW('Hygiene Data'!G162))="","",OFFSET('Hygiene Data'!$G$14,0,10*ROW('Hygiene Data'!G162)))</f>
        <v/>
      </c>
      <c r="ED168" s="33" t="str">
        <f ca="true">+IF(OFFSET('Hygiene Data'!$H$12,0,10*ROW('Hygiene Data'!H162))="","",OFFSET('Hygiene Data'!$H$12,0,10*ROW('Hygiene Data'!H162)))</f>
        <v/>
      </c>
      <c r="EE168" s="33" t="str">
        <f ca="true">+IF(OFFSET('Hygiene Data'!$H$13,0,10*ROW('Hygiene Data'!H162))="","",OFFSET('Hygiene Data'!$H$13,0,10*ROW('Hygiene Data'!H162)))</f>
        <v/>
      </c>
      <c r="EF168" s="33" t="str">
        <f ca="true">+IF(OFFSET('Hygiene Data'!$H$14,0,10*ROW('Hygiene Data'!H162))="","",OFFSET('Hygiene Data'!$H$14,0,10*ROW('Hygiene Data'!H162)))</f>
        <v/>
      </c>
    </row>
    <row r="169" x14ac:dyDescent="0.2">
      <c r="A169" s="56" t="str">
        <f ca="true">+IF(OFFSET('Water Data'!$B$1,0,10*ROW('Water Data'!B166))="","",OFFSET('Water Data'!$B$1,0,10*ROW('Water Data'!B166)))</f>
        <v/>
      </c>
      <c r="B169" s="56" t="str">
        <f ca="true">+IF(OFFSET('Water Data'!$A$3,0,10*ROW('Water Data'!A166))="","",OFFSET('Water Data'!$A$3,0,10*ROW('Water Data'!A166)))</f>
        <v/>
      </c>
      <c r="C169" s="56" t="str">
        <f ca="true">+IF(OFFSET('Water Data'!$C$3,0,10*ROW('Water Data'!C166))="","",OFFSET('Water Data'!$C$3,0,10*ROW('Water Data'!C166)))</f>
        <v/>
      </c>
      <c r="D169" s="244"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4"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4"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4"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4"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4"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4"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4"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4"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4"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4"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4"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4"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4"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4"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4"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4"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4"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5"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5"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5"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5"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5"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5"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5"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5"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5"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5"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5"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5"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5"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5"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5"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5"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5"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5"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5"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5"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5"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5"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5"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5"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5"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5"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5"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5"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5"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5"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6"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6"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6"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6"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6"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6"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6"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6"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6"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6"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6"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6"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6"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6"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6"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6"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6"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6"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3" t="str">
        <f ca="true">+IF(OFFSET('Water Data'!$C$28,0,10*ROW('Water Data'!C163))="","",OFFSET('Water Data'!$C$28,0,10*ROW('Water Data'!C163)))</f>
        <v/>
      </c>
      <c r="BT169" s="33" t="str">
        <f ca="true">+IF(OFFSET('Water Data'!$C$29,0,10*ROW('Water Data'!C163))="","",OFFSET('Water Data'!$C$29,0,10*ROW('Water Data'!C163)))</f>
        <v/>
      </c>
      <c r="BU169" s="33" t="str">
        <f ca="true">+IF(OFFSET('Water Data'!$C$30,0,10*ROW('Water Data'!C163))="","",OFFSET('Water Data'!$C$30,0,10*ROW('Water Data'!C163)))</f>
        <v/>
      </c>
      <c r="BV169" s="33" t="str">
        <f ca="true">+IF(OFFSET('Water Data'!$D$28,0,10*ROW('Water Data'!D163))="","",OFFSET('Water Data'!$D$28,0,10*ROW('Water Data'!D163)))</f>
        <v/>
      </c>
      <c r="BW169" s="33" t="str">
        <f ca="true">+IF(OFFSET('Water Data'!$D$29,0,10*ROW('Water Data'!D163))="","",OFFSET('Water Data'!$D$29,0,10*ROW('Water Data'!D163)))</f>
        <v/>
      </c>
      <c r="BX169" s="33" t="str">
        <f ca="true">+IF(OFFSET('Water Data'!$D$30,0,10*ROW('Water Data'!D163))="","",OFFSET('Water Data'!$D$30,0,10*ROW('Water Data'!D163)))</f>
        <v/>
      </c>
      <c r="BY169" s="33" t="str">
        <f ca="true">+IF(OFFSET('Water Data'!$E$28,0,10*ROW('Water Data'!E163))="","",OFFSET('Water Data'!$E$28,0,10*ROW('Water Data'!E163)))</f>
        <v/>
      </c>
      <c r="BZ169" s="33" t="str">
        <f ca="true">+IF(OFFSET('Water Data'!$E$29,0,10*ROW('Water Data'!E163))="","",OFFSET('Water Data'!$E$29,0,10*ROW('Water Data'!E163)))</f>
        <v/>
      </c>
      <c r="CA169" s="33" t="str">
        <f ca="true">+IF(OFFSET('Water Data'!$E$30,0,10*ROW('Water Data'!E163))="","",OFFSET('Water Data'!$E$30,0,10*ROW('Water Data'!E163)))</f>
        <v/>
      </c>
      <c r="CB169" s="33" t="str">
        <f ca="true">+IF(OFFSET('Water Data'!$F$28,0,10*ROW('Water Data'!F163))="","",OFFSET('Water Data'!$F$28,0,10*ROW('Water Data'!F163)))</f>
        <v/>
      </c>
      <c r="CC169" s="33" t="str">
        <f ca="true">+IF(OFFSET('Water Data'!$F$29,0,10*ROW('Water Data'!F163))="","",OFFSET('Water Data'!$F$29,0,10*ROW('Water Data'!F163)))</f>
        <v/>
      </c>
      <c r="CD169" s="33" t="str">
        <f ca="true">+IF(OFFSET('Water Data'!$F$30,0,10*ROW('Water Data'!F163))="","",OFFSET('Water Data'!$F$30,0,10*ROW('Water Data'!F163)))</f>
        <v/>
      </c>
      <c r="CE169" s="33" t="str">
        <f ca="true">+IF(OFFSET('Water Data'!$G$28,0,10*ROW('Water Data'!G163))="","",OFFSET('Water Data'!$G$28,0,10*ROW('Water Data'!G163)))</f>
        <v/>
      </c>
      <c r="CF169" s="33" t="str">
        <f ca="true">+IF(OFFSET('Water Data'!$G$29,0,10*ROW('Water Data'!G163))="","",OFFSET('Water Data'!$G$29,0,10*ROW('Water Data'!G163)))</f>
        <v/>
      </c>
      <c r="CG169" s="33" t="str">
        <f ca="true">+IF(OFFSET('Water Data'!$G$30,0,10*ROW('Water Data'!G163))="","",OFFSET('Water Data'!$G$30,0,10*ROW('Water Data'!G163)))</f>
        <v/>
      </c>
      <c r="CH169" s="33" t="str">
        <f ca="true">+IF(OFFSET('Water Data'!$H$28,0,10*ROW('Water Data'!H163))="","",OFFSET('Water Data'!$H$28,0,10*ROW('Water Data'!H163)))</f>
        <v/>
      </c>
      <c r="CI169" s="33" t="str">
        <f ca="true">+IF(OFFSET('Water Data'!$H$29,0,10*ROW('Water Data'!H163))="","",OFFSET('Water Data'!$H$29,0,10*ROW('Water Data'!H163)))</f>
        <v/>
      </c>
      <c r="CJ169" s="33" t="str">
        <f ca="true">+IF(OFFSET('Water Data'!$H$30,0,10*ROW('Water Data'!H163))="","",OFFSET('Water Data'!$H$30,0,10*ROW('Water Data'!H163)))</f>
        <v/>
      </c>
      <c r="CK169" s="33" t="str">
        <f ca="true">+IF(OFFSET('Sanitation Data'!$C$29,0,10*ROW('Sanitation Data'!C163))="","",OFFSET('Sanitation Data'!$C$29,0,10*ROW('Sanitation Data'!C163)))</f>
        <v/>
      </c>
      <c r="CL169" s="33" t="str">
        <f ca="true">+IF(OFFSET('Sanitation Data'!$C$30,0,10*ROW('Sanitation Data'!C163))="","",OFFSET('Sanitation Data'!$C$30,0,10*ROW('Sanitation Data'!C163)))</f>
        <v/>
      </c>
      <c r="CM169" s="33" t="str">
        <f ca="true">+IF(OFFSET('Sanitation Data'!$C$31,0,10*ROW('Sanitation Data'!C163))="","",OFFSET('Sanitation Data'!$C$31,0,10*ROW('Sanitation Data'!C163)))</f>
        <v/>
      </c>
      <c r="CN169" s="33" t="str">
        <f ca="true">+IF(OFFSET('Sanitation Data'!$C$32,0,10*ROW('Sanitation Data'!C163))="","",OFFSET('Sanitation Data'!$C$32,0,10*ROW('Sanitation Data'!C163)))</f>
        <v/>
      </c>
      <c r="CO169" s="33" t="str">
        <f ca="true">+IF(OFFSET('Sanitation Data'!$C$33,0,10*ROW('Sanitation Data'!C163))="","",OFFSET('Sanitation Data'!$C$33,0,10*ROW('Sanitation Data'!C163)))</f>
        <v/>
      </c>
      <c r="CP169" s="33" t="str">
        <f ca="true">+IF(OFFSET('Sanitation Data'!$D$29,0,10*ROW('Sanitation Data'!D163))="","",OFFSET('Sanitation Data'!$D$29,0,10*ROW('Sanitation Data'!D163)))</f>
        <v/>
      </c>
      <c r="CQ169" s="33" t="str">
        <f ca="true">+IF(OFFSET('Sanitation Data'!$D$30,0,10*ROW('Sanitation Data'!D163))="","",OFFSET('Sanitation Data'!$D$30,0,10*ROW('Sanitation Data'!D163)))</f>
        <v/>
      </c>
      <c r="CR169" s="33" t="str">
        <f ca="true">+IF(OFFSET('Sanitation Data'!$D$31,0,10*ROW('Sanitation Data'!D163))="","",OFFSET('Sanitation Data'!$D$31,0,10*ROW('Sanitation Data'!D163)))</f>
        <v/>
      </c>
      <c r="CS169" s="33" t="str">
        <f ca="true">+IF(OFFSET('Sanitation Data'!$D$32,0,10*ROW('Sanitation Data'!D163))="","",OFFSET('Sanitation Data'!$D$32,0,10*ROW('Sanitation Data'!D163)))</f>
        <v/>
      </c>
      <c r="CT169" s="33" t="str">
        <f ca="true">+IF(OFFSET('Sanitation Data'!$D$33,0,10*ROW('Sanitation Data'!D163))="","",OFFSET('Sanitation Data'!$D$33,0,10*ROW('Sanitation Data'!D163)))</f>
        <v/>
      </c>
      <c r="CU169" s="33" t="str">
        <f ca="true">+IF(OFFSET('Sanitation Data'!$E$29,0,10*ROW('Sanitation Data'!E163))="","",OFFSET('Sanitation Data'!$E$29,0,10*ROW('Sanitation Data'!E163)))</f>
        <v/>
      </c>
      <c r="CV169" s="33" t="str">
        <f ca="true">+IF(OFFSET('Sanitation Data'!$E$30,0,10*ROW('Sanitation Data'!E163))="","",OFFSET('Sanitation Data'!$E$30,0,10*ROW('Sanitation Data'!E163)))</f>
        <v/>
      </c>
      <c r="CW169" s="33" t="str">
        <f ca="true">+IF(OFFSET('Sanitation Data'!$E$31,0,10*ROW('Sanitation Data'!E163))="","",OFFSET('Sanitation Data'!$E$31,0,10*ROW('Sanitation Data'!E163)))</f>
        <v/>
      </c>
      <c r="CX169" s="33" t="str">
        <f ca="true">+IF(OFFSET('Sanitation Data'!$E$32,0,10*ROW('Sanitation Data'!E163))="","",OFFSET('Sanitation Data'!$E$32,0,10*ROW('Sanitation Data'!E163)))</f>
        <v/>
      </c>
      <c r="CY169" s="33" t="str">
        <f ca="true">+IF(OFFSET('Sanitation Data'!$E$33,0,10*ROW('Sanitation Data'!E163))="","",OFFSET('Sanitation Data'!$E$33,0,10*ROW('Sanitation Data'!E163)))</f>
        <v/>
      </c>
      <c r="CZ169" s="33" t="str">
        <f ca="true">+IF(OFFSET('Sanitation Data'!$F$29,0,10*ROW('Sanitation Data'!F163))="","",OFFSET('Sanitation Data'!$F$29,0,10*ROW('Sanitation Data'!F163)))</f>
        <v/>
      </c>
      <c r="DA169" s="33" t="str">
        <f ca="true">+IF(OFFSET('Sanitation Data'!$F$30,0,10*ROW('Sanitation Data'!F163))="","",OFFSET('Sanitation Data'!$F$30,0,10*ROW('Sanitation Data'!F163)))</f>
        <v/>
      </c>
      <c r="DB169" s="33" t="str">
        <f ca="true">+IF(OFFSET('Sanitation Data'!$F$31,0,10*ROW('Sanitation Data'!F163))="","",OFFSET('Sanitation Data'!$F$31,0,10*ROW('Sanitation Data'!F163)))</f>
        <v/>
      </c>
      <c r="DC169" s="33" t="str">
        <f ca="true">+IF(OFFSET('Sanitation Data'!$F$32,0,10*ROW('Sanitation Data'!F163))="","",OFFSET('Sanitation Data'!$F$32,0,10*ROW('Sanitation Data'!F163)))</f>
        <v/>
      </c>
      <c r="DD169" s="33" t="str">
        <f ca="true">+IF(OFFSET('Sanitation Data'!$F$33,0,10*ROW('Sanitation Data'!F163))="","",OFFSET('Sanitation Data'!$F$33,0,10*ROW('Sanitation Data'!F163)))</f>
        <v/>
      </c>
      <c r="DE169" s="33" t="str">
        <f ca="true">+IF(OFFSET('Sanitation Data'!$G$29,0,10*ROW('Sanitation Data'!G163))="","",OFFSET('Sanitation Data'!$G$29,0,10*ROW('Sanitation Data'!G163)))</f>
        <v/>
      </c>
      <c r="DF169" s="33" t="str">
        <f ca="true">+IF(OFFSET('Sanitation Data'!$G$30,0,10*ROW('Sanitation Data'!G163))="","",OFFSET('Sanitation Data'!$G$30,0,10*ROW('Sanitation Data'!G163)))</f>
        <v/>
      </c>
      <c r="DG169" s="33" t="str">
        <f ca="true">+IF(OFFSET('Sanitation Data'!$G$31,0,10*ROW('Sanitation Data'!G163))="","",OFFSET('Sanitation Data'!$G$31,0,10*ROW('Sanitation Data'!G163)))</f>
        <v/>
      </c>
      <c r="DH169" s="33" t="str">
        <f ca="true">+IF(OFFSET('Sanitation Data'!$G$32,0,10*ROW('Sanitation Data'!G163))="","",OFFSET('Sanitation Data'!$G$32,0,10*ROW('Sanitation Data'!G163)))</f>
        <v/>
      </c>
      <c r="DI169" s="33" t="str">
        <f ca="true">+IF(OFFSET('Sanitation Data'!$G$33,0,10*ROW('Sanitation Data'!G163))="","",OFFSET('Sanitation Data'!$G$33,0,10*ROW('Sanitation Data'!G163)))</f>
        <v/>
      </c>
      <c r="DJ169" s="33" t="str">
        <f ca="true">+IF(OFFSET('Sanitation Data'!$H$29,0,10*ROW('Sanitation Data'!H163))="","",OFFSET('Sanitation Data'!$H$29,0,10*ROW('Sanitation Data'!H163)))</f>
        <v/>
      </c>
      <c r="DK169" s="33" t="str">
        <f ca="true">+IF(OFFSET('Sanitation Data'!$H$30,0,10*ROW('Sanitation Data'!H163))="","",OFFSET('Sanitation Data'!$H$30,0,10*ROW('Sanitation Data'!H163)))</f>
        <v/>
      </c>
      <c r="DL169" s="33" t="str">
        <f ca="true">+IF(OFFSET('Sanitation Data'!$H$31,0,10*ROW('Sanitation Data'!H163))="","",OFFSET('Sanitation Data'!$H$31,0,10*ROW('Sanitation Data'!H163)))</f>
        <v/>
      </c>
      <c r="DM169" s="33" t="str">
        <f ca="true">+IF(OFFSET('Sanitation Data'!$H$32,0,10*ROW('Sanitation Data'!H163))="","",OFFSET('Sanitation Data'!$H$32,0,10*ROW('Sanitation Data'!H163)))</f>
        <v/>
      </c>
      <c r="DN169" s="33" t="str">
        <f ca="true">+IF(OFFSET('Sanitation Data'!$H$33,0,10*ROW('Sanitation Data'!H163))="","",OFFSET('Sanitation Data'!$H$33,0,10*ROW('Sanitation Data'!H163)))</f>
        <v/>
      </c>
      <c r="DO169" s="33" t="str">
        <f ca="true">+IF(OFFSET('Hygiene Data'!$C$12,0,10*ROW('Hygiene Data'!C163))="","",OFFSET('Hygiene Data'!$C$12,0,10*ROW('Hygiene Data'!C163)))</f>
        <v/>
      </c>
      <c r="DP169" s="33" t="str">
        <f ca="true">+IF(OFFSET('Hygiene Data'!$C$13,0,10*ROW('Hygiene Data'!C163))="","",OFFSET('Hygiene Data'!$C$13,0,10*ROW('Hygiene Data'!C163)))</f>
        <v/>
      </c>
      <c r="DQ169" s="33" t="str">
        <f ca="true">+IF(OFFSET('Hygiene Data'!$C$14,0,10*ROW('Hygiene Data'!C163))="","",OFFSET('Hygiene Data'!$C$14,0,10*ROW('Hygiene Data'!C163)))</f>
        <v/>
      </c>
      <c r="DR169" s="33" t="str">
        <f ca="true">+IF(OFFSET('Hygiene Data'!$D$12,0,10*ROW('Hygiene Data'!D163))="","",OFFSET('Hygiene Data'!$D$12,0,10*ROW('Hygiene Data'!D163)))</f>
        <v/>
      </c>
      <c r="DS169" s="33" t="str">
        <f ca="true">+IF(OFFSET('Hygiene Data'!$D$13,0,10*ROW('Hygiene Data'!D163))="","",OFFSET('Hygiene Data'!$D$13,0,10*ROW('Hygiene Data'!D163)))</f>
        <v/>
      </c>
      <c r="DT169" s="33" t="str">
        <f ca="true">+IF(OFFSET('Hygiene Data'!$D$14,0,10*ROW('Hygiene Data'!D163))="","",OFFSET('Hygiene Data'!$D$14,0,10*ROW('Hygiene Data'!D163)))</f>
        <v/>
      </c>
      <c r="DU169" s="33" t="str">
        <f ca="true">+IF(OFFSET('Hygiene Data'!$E$12,0,10*ROW('Hygiene Data'!E163))="","",OFFSET('Hygiene Data'!$E$12,0,10*ROW('Hygiene Data'!E163)))</f>
        <v/>
      </c>
      <c r="DV169" s="33" t="str">
        <f ca="true">+IF(OFFSET('Hygiene Data'!$E$13,0,10*ROW('Hygiene Data'!E163))="","",OFFSET('Hygiene Data'!$E$13,0,10*ROW('Hygiene Data'!E163)))</f>
        <v/>
      </c>
      <c r="DW169" s="33" t="str">
        <f ca="true">+IF(OFFSET('Hygiene Data'!$E$14,0,10*ROW('Hygiene Data'!E163))="","",OFFSET('Hygiene Data'!$E$14,0,10*ROW('Hygiene Data'!E163)))</f>
        <v/>
      </c>
      <c r="DX169" s="33" t="str">
        <f ca="true">+IF(OFFSET('Hygiene Data'!$F$12,0,10*ROW('Hygiene Data'!F163))="","",OFFSET('Hygiene Data'!$F$12,0,10*ROW('Hygiene Data'!F163)))</f>
        <v/>
      </c>
      <c r="DY169" s="33" t="str">
        <f ca="true">+IF(OFFSET('Hygiene Data'!$F$13,0,10*ROW('Hygiene Data'!F163))="","",OFFSET('Hygiene Data'!$F$13,0,10*ROW('Hygiene Data'!F163)))</f>
        <v/>
      </c>
      <c r="DZ169" s="33" t="str">
        <f ca="true">+IF(OFFSET('Hygiene Data'!$F$14,0,10*ROW('Hygiene Data'!F163))="","",OFFSET('Hygiene Data'!$F$14,0,10*ROW('Hygiene Data'!F163)))</f>
        <v/>
      </c>
      <c r="EA169" s="33" t="str">
        <f ca="true">+IF(OFFSET('Hygiene Data'!$G$12,0,10*ROW('Hygiene Data'!G163))="","",OFFSET('Hygiene Data'!$G$12,0,10*ROW('Hygiene Data'!G163)))</f>
        <v/>
      </c>
      <c r="EB169" s="33" t="str">
        <f ca="true">+IF(OFFSET('Hygiene Data'!$G$13,0,10*ROW('Hygiene Data'!G163))="","",OFFSET('Hygiene Data'!$G$13,0,10*ROW('Hygiene Data'!G163)))</f>
        <v/>
      </c>
      <c r="EC169" s="33" t="str">
        <f ca="true">+IF(OFFSET('Hygiene Data'!$G$14,0,10*ROW('Hygiene Data'!G163))="","",OFFSET('Hygiene Data'!$G$14,0,10*ROW('Hygiene Data'!G163)))</f>
        <v/>
      </c>
      <c r="ED169" s="33" t="str">
        <f ca="true">+IF(OFFSET('Hygiene Data'!$H$12,0,10*ROW('Hygiene Data'!H163))="","",OFFSET('Hygiene Data'!$H$12,0,10*ROW('Hygiene Data'!H163)))</f>
        <v/>
      </c>
      <c r="EE169" s="33" t="str">
        <f ca="true">+IF(OFFSET('Hygiene Data'!$H$13,0,10*ROW('Hygiene Data'!H163))="","",OFFSET('Hygiene Data'!$H$13,0,10*ROW('Hygiene Data'!H163)))</f>
        <v/>
      </c>
      <c r="EF169" s="33" t="str">
        <f ca="true">+IF(OFFSET('Hygiene Data'!$H$14,0,10*ROW('Hygiene Data'!H163))="","",OFFSET('Hygiene Data'!$H$14,0,10*ROW('Hygiene Data'!H163)))</f>
        <v/>
      </c>
    </row>
    <row r="170" x14ac:dyDescent="0.2">
      <c r="A170" s="56" t="str">
        <f ca="true">+IF(OFFSET('Water Data'!$B$1,0,10*ROW('Water Data'!B167))="","",OFFSET('Water Data'!$B$1,0,10*ROW('Water Data'!B167)))</f>
        <v/>
      </c>
      <c r="B170" s="56" t="str">
        <f ca="true">+IF(OFFSET('Water Data'!$A$3,0,10*ROW('Water Data'!A167))="","",OFFSET('Water Data'!$A$3,0,10*ROW('Water Data'!A167)))</f>
        <v/>
      </c>
      <c r="C170" s="56" t="str">
        <f ca="true">+IF(OFFSET('Water Data'!$C$3,0,10*ROW('Water Data'!C167))="","",OFFSET('Water Data'!$C$3,0,10*ROW('Water Data'!C167)))</f>
        <v/>
      </c>
      <c r="D170" s="244"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4"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4"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4"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4"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4"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4"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4"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4"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4"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4"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4"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4"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4"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4"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4"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4"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4"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5"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5"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5"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5"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5"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5"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5"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5"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5"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5"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5"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5"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5"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5"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5"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5"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5"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5"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5"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5"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5"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5"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5"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5"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5"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5"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5"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5"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5"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5"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6"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6"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6"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6"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6"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6"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6"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6"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6"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6"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6"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6"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6"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6"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6"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6"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6"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6"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3" t="str">
        <f ca="true">+IF(OFFSET('Water Data'!$C$28,0,10*ROW('Water Data'!C164))="","",OFFSET('Water Data'!$C$28,0,10*ROW('Water Data'!C164)))</f>
        <v/>
      </c>
      <c r="BT170" s="33" t="str">
        <f ca="true">+IF(OFFSET('Water Data'!$C$29,0,10*ROW('Water Data'!C164))="","",OFFSET('Water Data'!$C$29,0,10*ROW('Water Data'!C164)))</f>
        <v/>
      </c>
      <c r="BU170" s="33" t="str">
        <f ca="true">+IF(OFFSET('Water Data'!$C$30,0,10*ROW('Water Data'!C164))="","",OFFSET('Water Data'!$C$30,0,10*ROW('Water Data'!C164)))</f>
        <v/>
      </c>
      <c r="BV170" s="33" t="str">
        <f ca="true">+IF(OFFSET('Water Data'!$D$28,0,10*ROW('Water Data'!D164))="","",OFFSET('Water Data'!$D$28,0,10*ROW('Water Data'!D164)))</f>
        <v/>
      </c>
      <c r="BW170" s="33" t="str">
        <f ca="true">+IF(OFFSET('Water Data'!$D$29,0,10*ROW('Water Data'!D164))="","",OFFSET('Water Data'!$D$29,0,10*ROW('Water Data'!D164)))</f>
        <v/>
      </c>
      <c r="BX170" s="33" t="str">
        <f ca="true">+IF(OFFSET('Water Data'!$D$30,0,10*ROW('Water Data'!D164))="","",OFFSET('Water Data'!$D$30,0,10*ROW('Water Data'!D164)))</f>
        <v/>
      </c>
      <c r="BY170" s="33" t="str">
        <f ca="true">+IF(OFFSET('Water Data'!$E$28,0,10*ROW('Water Data'!E164))="","",OFFSET('Water Data'!$E$28,0,10*ROW('Water Data'!E164)))</f>
        <v/>
      </c>
      <c r="BZ170" s="33" t="str">
        <f ca="true">+IF(OFFSET('Water Data'!$E$29,0,10*ROW('Water Data'!E164))="","",OFFSET('Water Data'!$E$29,0,10*ROW('Water Data'!E164)))</f>
        <v/>
      </c>
      <c r="CA170" s="33" t="str">
        <f ca="true">+IF(OFFSET('Water Data'!$E$30,0,10*ROW('Water Data'!E164))="","",OFFSET('Water Data'!$E$30,0,10*ROW('Water Data'!E164)))</f>
        <v/>
      </c>
      <c r="CB170" s="33" t="str">
        <f ca="true">+IF(OFFSET('Water Data'!$F$28,0,10*ROW('Water Data'!F164))="","",OFFSET('Water Data'!$F$28,0,10*ROW('Water Data'!F164)))</f>
        <v/>
      </c>
      <c r="CC170" s="33" t="str">
        <f ca="true">+IF(OFFSET('Water Data'!$F$29,0,10*ROW('Water Data'!F164))="","",OFFSET('Water Data'!$F$29,0,10*ROW('Water Data'!F164)))</f>
        <v/>
      </c>
      <c r="CD170" s="33" t="str">
        <f ca="true">+IF(OFFSET('Water Data'!$F$30,0,10*ROW('Water Data'!F164))="","",OFFSET('Water Data'!$F$30,0,10*ROW('Water Data'!F164)))</f>
        <v/>
      </c>
      <c r="CE170" s="33" t="str">
        <f ca="true">+IF(OFFSET('Water Data'!$G$28,0,10*ROW('Water Data'!G164))="","",OFFSET('Water Data'!$G$28,0,10*ROW('Water Data'!G164)))</f>
        <v/>
      </c>
      <c r="CF170" s="33" t="str">
        <f ca="true">+IF(OFFSET('Water Data'!$G$29,0,10*ROW('Water Data'!G164))="","",OFFSET('Water Data'!$G$29,0,10*ROW('Water Data'!G164)))</f>
        <v/>
      </c>
      <c r="CG170" s="33" t="str">
        <f ca="true">+IF(OFFSET('Water Data'!$G$30,0,10*ROW('Water Data'!G164))="","",OFFSET('Water Data'!$G$30,0,10*ROW('Water Data'!G164)))</f>
        <v/>
      </c>
      <c r="CH170" s="33" t="str">
        <f ca="true">+IF(OFFSET('Water Data'!$H$28,0,10*ROW('Water Data'!H164))="","",OFFSET('Water Data'!$H$28,0,10*ROW('Water Data'!H164)))</f>
        <v/>
      </c>
      <c r="CI170" s="33" t="str">
        <f ca="true">+IF(OFFSET('Water Data'!$H$29,0,10*ROW('Water Data'!H164))="","",OFFSET('Water Data'!$H$29,0,10*ROW('Water Data'!H164)))</f>
        <v/>
      </c>
      <c r="CJ170" s="33" t="str">
        <f ca="true">+IF(OFFSET('Water Data'!$H$30,0,10*ROW('Water Data'!H164))="","",OFFSET('Water Data'!$H$30,0,10*ROW('Water Data'!H164)))</f>
        <v/>
      </c>
      <c r="CK170" s="33" t="str">
        <f ca="true">+IF(OFFSET('Sanitation Data'!$C$29,0,10*ROW('Sanitation Data'!C164))="","",OFFSET('Sanitation Data'!$C$29,0,10*ROW('Sanitation Data'!C164)))</f>
        <v/>
      </c>
      <c r="CL170" s="33" t="str">
        <f ca="true">+IF(OFFSET('Sanitation Data'!$C$30,0,10*ROW('Sanitation Data'!C164))="","",OFFSET('Sanitation Data'!$C$30,0,10*ROW('Sanitation Data'!C164)))</f>
        <v/>
      </c>
      <c r="CM170" s="33" t="str">
        <f ca="true">+IF(OFFSET('Sanitation Data'!$C$31,0,10*ROW('Sanitation Data'!C164))="","",OFFSET('Sanitation Data'!$C$31,0,10*ROW('Sanitation Data'!C164)))</f>
        <v/>
      </c>
      <c r="CN170" s="33" t="str">
        <f ca="true">+IF(OFFSET('Sanitation Data'!$C$32,0,10*ROW('Sanitation Data'!C164))="","",OFFSET('Sanitation Data'!$C$32,0,10*ROW('Sanitation Data'!C164)))</f>
        <v/>
      </c>
      <c r="CO170" s="33" t="str">
        <f ca="true">+IF(OFFSET('Sanitation Data'!$C$33,0,10*ROW('Sanitation Data'!C164))="","",OFFSET('Sanitation Data'!$C$33,0,10*ROW('Sanitation Data'!C164)))</f>
        <v/>
      </c>
      <c r="CP170" s="33" t="str">
        <f ca="true">+IF(OFFSET('Sanitation Data'!$D$29,0,10*ROW('Sanitation Data'!D164))="","",OFFSET('Sanitation Data'!$D$29,0,10*ROW('Sanitation Data'!D164)))</f>
        <v/>
      </c>
      <c r="CQ170" s="33" t="str">
        <f ca="true">+IF(OFFSET('Sanitation Data'!$D$30,0,10*ROW('Sanitation Data'!D164))="","",OFFSET('Sanitation Data'!$D$30,0,10*ROW('Sanitation Data'!D164)))</f>
        <v/>
      </c>
      <c r="CR170" s="33" t="str">
        <f ca="true">+IF(OFFSET('Sanitation Data'!$D$31,0,10*ROW('Sanitation Data'!D164))="","",OFFSET('Sanitation Data'!$D$31,0,10*ROW('Sanitation Data'!D164)))</f>
        <v/>
      </c>
      <c r="CS170" s="33" t="str">
        <f ca="true">+IF(OFFSET('Sanitation Data'!$D$32,0,10*ROW('Sanitation Data'!D164))="","",OFFSET('Sanitation Data'!$D$32,0,10*ROW('Sanitation Data'!D164)))</f>
        <v/>
      </c>
      <c r="CT170" s="33" t="str">
        <f ca="true">+IF(OFFSET('Sanitation Data'!$D$33,0,10*ROW('Sanitation Data'!D164))="","",OFFSET('Sanitation Data'!$D$33,0,10*ROW('Sanitation Data'!D164)))</f>
        <v/>
      </c>
      <c r="CU170" s="33" t="str">
        <f ca="true">+IF(OFFSET('Sanitation Data'!$E$29,0,10*ROW('Sanitation Data'!E164))="","",OFFSET('Sanitation Data'!$E$29,0,10*ROW('Sanitation Data'!E164)))</f>
        <v/>
      </c>
      <c r="CV170" s="33" t="str">
        <f ca="true">+IF(OFFSET('Sanitation Data'!$E$30,0,10*ROW('Sanitation Data'!E164))="","",OFFSET('Sanitation Data'!$E$30,0,10*ROW('Sanitation Data'!E164)))</f>
        <v/>
      </c>
      <c r="CW170" s="33" t="str">
        <f ca="true">+IF(OFFSET('Sanitation Data'!$E$31,0,10*ROW('Sanitation Data'!E164))="","",OFFSET('Sanitation Data'!$E$31,0,10*ROW('Sanitation Data'!E164)))</f>
        <v/>
      </c>
      <c r="CX170" s="33" t="str">
        <f ca="true">+IF(OFFSET('Sanitation Data'!$E$32,0,10*ROW('Sanitation Data'!E164))="","",OFFSET('Sanitation Data'!$E$32,0,10*ROW('Sanitation Data'!E164)))</f>
        <v/>
      </c>
      <c r="CY170" s="33" t="str">
        <f ca="true">+IF(OFFSET('Sanitation Data'!$E$33,0,10*ROW('Sanitation Data'!E164))="","",OFFSET('Sanitation Data'!$E$33,0,10*ROW('Sanitation Data'!E164)))</f>
        <v/>
      </c>
      <c r="CZ170" s="33" t="str">
        <f ca="true">+IF(OFFSET('Sanitation Data'!$F$29,0,10*ROW('Sanitation Data'!F164))="","",OFFSET('Sanitation Data'!$F$29,0,10*ROW('Sanitation Data'!F164)))</f>
        <v/>
      </c>
      <c r="DA170" s="33" t="str">
        <f ca="true">+IF(OFFSET('Sanitation Data'!$F$30,0,10*ROW('Sanitation Data'!F164))="","",OFFSET('Sanitation Data'!$F$30,0,10*ROW('Sanitation Data'!F164)))</f>
        <v/>
      </c>
      <c r="DB170" s="33" t="str">
        <f ca="true">+IF(OFFSET('Sanitation Data'!$F$31,0,10*ROW('Sanitation Data'!F164))="","",OFFSET('Sanitation Data'!$F$31,0,10*ROW('Sanitation Data'!F164)))</f>
        <v/>
      </c>
      <c r="DC170" s="33" t="str">
        <f ca="true">+IF(OFFSET('Sanitation Data'!$F$32,0,10*ROW('Sanitation Data'!F164))="","",OFFSET('Sanitation Data'!$F$32,0,10*ROW('Sanitation Data'!F164)))</f>
        <v/>
      </c>
      <c r="DD170" s="33" t="str">
        <f ca="true">+IF(OFFSET('Sanitation Data'!$F$33,0,10*ROW('Sanitation Data'!F164))="","",OFFSET('Sanitation Data'!$F$33,0,10*ROW('Sanitation Data'!F164)))</f>
        <v/>
      </c>
      <c r="DE170" s="33" t="str">
        <f ca="true">+IF(OFFSET('Sanitation Data'!$G$29,0,10*ROW('Sanitation Data'!G164))="","",OFFSET('Sanitation Data'!$G$29,0,10*ROW('Sanitation Data'!G164)))</f>
        <v/>
      </c>
      <c r="DF170" s="33" t="str">
        <f ca="true">+IF(OFFSET('Sanitation Data'!$G$30,0,10*ROW('Sanitation Data'!G164))="","",OFFSET('Sanitation Data'!$G$30,0,10*ROW('Sanitation Data'!G164)))</f>
        <v/>
      </c>
      <c r="DG170" s="33" t="str">
        <f ca="true">+IF(OFFSET('Sanitation Data'!$G$31,0,10*ROW('Sanitation Data'!G164))="","",OFFSET('Sanitation Data'!$G$31,0,10*ROW('Sanitation Data'!G164)))</f>
        <v/>
      </c>
      <c r="DH170" s="33" t="str">
        <f ca="true">+IF(OFFSET('Sanitation Data'!$G$32,0,10*ROW('Sanitation Data'!G164))="","",OFFSET('Sanitation Data'!$G$32,0,10*ROW('Sanitation Data'!G164)))</f>
        <v/>
      </c>
      <c r="DI170" s="33" t="str">
        <f ca="true">+IF(OFFSET('Sanitation Data'!$G$33,0,10*ROW('Sanitation Data'!G164))="","",OFFSET('Sanitation Data'!$G$33,0,10*ROW('Sanitation Data'!G164)))</f>
        <v/>
      </c>
      <c r="DJ170" s="33" t="str">
        <f ca="true">+IF(OFFSET('Sanitation Data'!$H$29,0,10*ROW('Sanitation Data'!H164))="","",OFFSET('Sanitation Data'!$H$29,0,10*ROW('Sanitation Data'!H164)))</f>
        <v/>
      </c>
      <c r="DK170" s="33" t="str">
        <f ca="true">+IF(OFFSET('Sanitation Data'!$H$30,0,10*ROW('Sanitation Data'!H164))="","",OFFSET('Sanitation Data'!$H$30,0,10*ROW('Sanitation Data'!H164)))</f>
        <v/>
      </c>
      <c r="DL170" s="33" t="str">
        <f ca="true">+IF(OFFSET('Sanitation Data'!$H$31,0,10*ROW('Sanitation Data'!H164))="","",OFFSET('Sanitation Data'!$H$31,0,10*ROW('Sanitation Data'!H164)))</f>
        <v/>
      </c>
      <c r="DM170" s="33" t="str">
        <f ca="true">+IF(OFFSET('Sanitation Data'!$H$32,0,10*ROW('Sanitation Data'!H164))="","",OFFSET('Sanitation Data'!$H$32,0,10*ROW('Sanitation Data'!H164)))</f>
        <v/>
      </c>
      <c r="DN170" s="33" t="str">
        <f ca="true">+IF(OFFSET('Sanitation Data'!$H$33,0,10*ROW('Sanitation Data'!H164))="","",OFFSET('Sanitation Data'!$H$33,0,10*ROW('Sanitation Data'!H164)))</f>
        <v/>
      </c>
      <c r="DO170" s="33" t="str">
        <f ca="true">+IF(OFFSET('Hygiene Data'!$C$12,0,10*ROW('Hygiene Data'!C164))="","",OFFSET('Hygiene Data'!$C$12,0,10*ROW('Hygiene Data'!C164)))</f>
        <v/>
      </c>
      <c r="DP170" s="33" t="str">
        <f ca="true">+IF(OFFSET('Hygiene Data'!$C$13,0,10*ROW('Hygiene Data'!C164))="","",OFFSET('Hygiene Data'!$C$13,0,10*ROW('Hygiene Data'!C164)))</f>
        <v/>
      </c>
      <c r="DQ170" s="33" t="str">
        <f ca="true">+IF(OFFSET('Hygiene Data'!$C$14,0,10*ROW('Hygiene Data'!C164))="","",OFFSET('Hygiene Data'!$C$14,0,10*ROW('Hygiene Data'!C164)))</f>
        <v/>
      </c>
      <c r="DR170" s="33" t="str">
        <f ca="true">+IF(OFFSET('Hygiene Data'!$D$12,0,10*ROW('Hygiene Data'!D164))="","",OFFSET('Hygiene Data'!$D$12,0,10*ROW('Hygiene Data'!D164)))</f>
        <v/>
      </c>
      <c r="DS170" s="33" t="str">
        <f ca="true">+IF(OFFSET('Hygiene Data'!$D$13,0,10*ROW('Hygiene Data'!D164))="","",OFFSET('Hygiene Data'!$D$13,0,10*ROW('Hygiene Data'!D164)))</f>
        <v/>
      </c>
      <c r="DT170" s="33" t="str">
        <f ca="true">+IF(OFFSET('Hygiene Data'!$D$14,0,10*ROW('Hygiene Data'!D164))="","",OFFSET('Hygiene Data'!$D$14,0,10*ROW('Hygiene Data'!D164)))</f>
        <v/>
      </c>
      <c r="DU170" s="33" t="str">
        <f ca="true">+IF(OFFSET('Hygiene Data'!$E$12,0,10*ROW('Hygiene Data'!E164))="","",OFFSET('Hygiene Data'!$E$12,0,10*ROW('Hygiene Data'!E164)))</f>
        <v/>
      </c>
      <c r="DV170" s="33" t="str">
        <f ca="true">+IF(OFFSET('Hygiene Data'!$E$13,0,10*ROW('Hygiene Data'!E164))="","",OFFSET('Hygiene Data'!$E$13,0,10*ROW('Hygiene Data'!E164)))</f>
        <v/>
      </c>
      <c r="DW170" s="33" t="str">
        <f ca="true">+IF(OFFSET('Hygiene Data'!$E$14,0,10*ROW('Hygiene Data'!E164))="","",OFFSET('Hygiene Data'!$E$14,0,10*ROW('Hygiene Data'!E164)))</f>
        <v/>
      </c>
      <c r="DX170" s="33" t="str">
        <f ca="true">+IF(OFFSET('Hygiene Data'!$F$12,0,10*ROW('Hygiene Data'!F164))="","",OFFSET('Hygiene Data'!$F$12,0,10*ROW('Hygiene Data'!F164)))</f>
        <v/>
      </c>
      <c r="DY170" s="33" t="str">
        <f ca="true">+IF(OFFSET('Hygiene Data'!$F$13,0,10*ROW('Hygiene Data'!F164))="","",OFFSET('Hygiene Data'!$F$13,0,10*ROW('Hygiene Data'!F164)))</f>
        <v/>
      </c>
      <c r="DZ170" s="33" t="str">
        <f ca="true">+IF(OFFSET('Hygiene Data'!$F$14,0,10*ROW('Hygiene Data'!F164))="","",OFFSET('Hygiene Data'!$F$14,0,10*ROW('Hygiene Data'!F164)))</f>
        <v/>
      </c>
      <c r="EA170" s="33" t="str">
        <f ca="true">+IF(OFFSET('Hygiene Data'!$G$12,0,10*ROW('Hygiene Data'!G164))="","",OFFSET('Hygiene Data'!$G$12,0,10*ROW('Hygiene Data'!G164)))</f>
        <v/>
      </c>
      <c r="EB170" s="33" t="str">
        <f ca="true">+IF(OFFSET('Hygiene Data'!$G$13,0,10*ROW('Hygiene Data'!G164))="","",OFFSET('Hygiene Data'!$G$13,0,10*ROW('Hygiene Data'!G164)))</f>
        <v/>
      </c>
      <c r="EC170" s="33" t="str">
        <f ca="true">+IF(OFFSET('Hygiene Data'!$G$14,0,10*ROW('Hygiene Data'!G164))="","",OFFSET('Hygiene Data'!$G$14,0,10*ROW('Hygiene Data'!G164)))</f>
        <v/>
      </c>
      <c r="ED170" s="33" t="str">
        <f ca="true">+IF(OFFSET('Hygiene Data'!$H$12,0,10*ROW('Hygiene Data'!H164))="","",OFFSET('Hygiene Data'!$H$12,0,10*ROW('Hygiene Data'!H164)))</f>
        <v/>
      </c>
      <c r="EE170" s="33" t="str">
        <f ca="true">+IF(OFFSET('Hygiene Data'!$H$13,0,10*ROW('Hygiene Data'!H164))="","",OFFSET('Hygiene Data'!$H$13,0,10*ROW('Hygiene Data'!H164)))</f>
        <v/>
      </c>
      <c r="EF170" s="33" t="str">
        <f ca="true">+IF(OFFSET('Hygiene Data'!$H$14,0,10*ROW('Hygiene Data'!H164))="","",OFFSET('Hygiene Data'!$H$14,0,10*ROW('Hygiene Data'!H164)))</f>
        <v/>
      </c>
    </row>
    <row r="171" x14ac:dyDescent="0.2">
      <c r="A171" s="56" t="str">
        <f ca="true">+IF(OFFSET('Water Data'!$B$1,0,10*ROW('Water Data'!B168))="","",OFFSET('Water Data'!$B$1,0,10*ROW('Water Data'!B168)))</f>
        <v/>
      </c>
      <c r="B171" s="56" t="str">
        <f ca="true">+IF(OFFSET('Water Data'!$A$3,0,10*ROW('Water Data'!A168))="","",OFFSET('Water Data'!$A$3,0,10*ROW('Water Data'!A168)))</f>
        <v/>
      </c>
      <c r="C171" s="56" t="str">
        <f ca="true">+IF(OFFSET('Water Data'!$C$3,0,10*ROW('Water Data'!C168))="","",OFFSET('Water Data'!$C$3,0,10*ROW('Water Data'!C168)))</f>
        <v/>
      </c>
      <c r="D171" s="244"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4"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4"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4"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4"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4"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4"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4"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4"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4"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4"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4"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4"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4"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4"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4"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4"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4"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5"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5"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5"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5"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5"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5"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5"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5"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5"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5"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5"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5"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5"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5"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5"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5"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5"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5"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5"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5"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5"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5"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5"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5"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5"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5"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5"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5"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5"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5"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6"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6"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6"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6"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6"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6"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6"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6"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6"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6"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6"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6"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6"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6"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6"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6"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6"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6"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3" t="str">
        <f ca="true">+IF(OFFSET('Water Data'!$C$28,0,10*ROW('Water Data'!C165))="","",OFFSET('Water Data'!$C$28,0,10*ROW('Water Data'!C165)))</f>
        <v/>
      </c>
      <c r="BT171" s="33" t="str">
        <f ca="true">+IF(OFFSET('Water Data'!$C$29,0,10*ROW('Water Data'!C165))="","",OFFSET('Water Data'!$C$29,0,10*ROW('Water Data'!C165)))</f>
        <v/>
      </c>
      <c r="BU171" s="33" t="str">
        <f ca="true">+IF(OFFSET('Water Data'!$C$30,0,10*ROW('Water Data'!C165))="","",OFFSET('Water Data'!$C$30,0,10*ROW('Water Data'!C165)))</f>
        <v/>
      </c>
      <c r="BV171" s="33" t="str">
        <f ca="true">+IF(OFFSET('Water Data'!$D$28,0,10*ROW('Water Data'!D165))="","",OFFSET('Water Data'!$D$28,0,10*ROW('Water Data'!D165)))</f>
        <v/>
      </c>
      <c r="BW171" s="33" t="str">
        <f ca="true">+IF(OFFSET('Water Data'!$D$29,0,10*ROW('Water Data'!D165))="","",OFFSET('Water Data'!$D$29,0,10*ROW('Water Data'!D165)))</f>
        <v/>
      </c>
      <c r="BX171" s="33" t="str">
        <f ca="true">+IF(OFFSET('Water Data'!$D$30,0,10*ROW('Water Data'!D165))="","",OFFSET('Water Data'!$D$30,0,10*ROW('Water Data'!D165)))</f>
        <v/>
      </c>
      <c r="BY171" s="33" t="str">
        <f ca="true">+IF(OFFSET('Water Data'!$E$28,0,10*ROW('Water Data'!E165))="","",OFFSET('Water Data'!$E$28,0,10*ROW('Water Data'!E165)))</f>
        <v/>
      </c>
      <c r="BZ171" s="33" t="str">
        <f ca="true">+IF(OFFSET('Water Data'!$E$29,0,10*ROW('Water Data'!E165))="","",OFFSET('Water Data'!$E$29,0,10*ROW('Water Data'!E165)))</f>
        <v/>
      </c>
      <c r="CA171" s="33" t="str">
        <f ca="true">+IF(OFFSET('Water Data'!$E$30,0,10*ROW('Water Data'!E165))="","",OFFSET('Water Data'!$E$30,0,10*ROW('Water Data'!E165)))</f>
        <v/>
      </c>
      <c r="CB171" s="33" t="str">
        <f ca="true">+IF(OFFSET('Water Data'!$F$28,0,10*ROW('Water Data'!F165))="","",OFFSET('Water Data'!$F$28,0,10*ROW('Water Data'!F165)))</f>
        <v/>
      </c>
      <c r="CC171" s="33" t="str">
        <f ca="true">+IF(OFFSET('Water Data'!$F$29,0,10*ROW('Water Data'!F165))="","",OFFSET('Water Data'!$F$29,0,10*ROW('Water Data'!F165)))</f>
        <v/>
      </c>
      <c r="CD171" s="33" t="str">
        <f ca="true">+IF(OFFSET('Water Data'!$F$30,0,10*ROW('Water Data'!F165))="","",OFFSET('Water Data'!$F$30,0,10*ROW('Water Data'!F165)))</f>
        <v/>
      </c>
      <c r="CE171" s="33" t="str">
        <f ca="true">+IF(OFFSET('Water Data'!$G$28,0,10*ROW('Water Data'!G165))="","",OFFSET('Water Data'!$G$28,0,10*ROW('Water Data'!G165)))</f>
        <v/>
      </c>
      <c r="CF171" s="33" t="str">
        <f ca="true">+IF(OFFSET('Water Data'!$G$29,0,10*ROW('Water Data'!G165))="","",OFFSET('Water Data'!$G$29,0,10*ROW('Water Data'!G165)))</f>
        <v/>
      </c>
      <c r="CG171" s="33" t="str">
        <f ca="true">+IF(OFFSET('Water Data'!$G$30,0,10*ROW('Water Data'!G165))="","",OFFSET('Water Data'!$G$30,0,10*ROW('Water Data'!G165)))</f>
        <v/>
      </c>
      <c r="CH171" s="33" t="str">
        <f ca="true">+IF(OFFSET('Water Data'!$H$28,0,10*ROW('Water Data'!H165))="","",OFFSET('Water Data'!$H$28,0,10*ROW('Water Data'!H165)))</f>
        <v/>
      </c>
      <c r="CI171" s="33" t="str">
        <f ca="true">+IF(OFFSET('Water Data'!$H$29,0,10*ROW('Water Data'!H165))="","",OFFSET('Water Data'!$H$29,0,10*ROW('Water Data'!H165)))</f>
        <v/>
      </c>
      <c r="CJ171" s="33" t="str">
        <f ca="true">+IF(OFFSET('Water Data'!$H$30,0,10*ROW('Water Data'!H165))="","",OFFSET('Water Data'!$H$30,0,10*ROW('Water Data'!H165)))</f>
        <v/>
      </c>
      <c r="CK171" s="33" t="str">
        <f ca="true">+IF(OFFSET('Sanitation Data'!$C$29,0,10*ROW('Sanitation Data'!C165))="","",OFFSET('Sanitation Data'!$C$29,0,10*ROW('Sanitation Data'!C165)))</f>
        <v/>
      </c>
      <c r="CL171" s="33" t="str">
        <f ca="true">+IF(OFFSET('Sanitation Data'!$C$30,0,10*ROW('Sanitation Data'!C165))="","",OFFSET('Sanitation Data'!$C$30,0,10*ROW('Sanitation Data'!C165)))</f>
        <v/>
      </c>
      <c r="CM171" s="33" t="str">
        <f ca="true">+IF(OFFSET('Sanitation Data'!$C$31,0,10*ROW('Sanitation Data'!C165))="","",OFFSET('Sanitation Data'!$C$31,0,10*ROW('Sanitation Data'!C165)))</f>
        <v/>
      </c>
      <c r="CN171" s="33" t="str">
        <f ca="true">+IF(OFFSET('Sanitation Data'!$C$32,0,10*ROW('Sanitation Data'!C165))="","",OFFSET('Sanitation Data'!$C$32,0,10*ROW('Sanitation Data'!C165)))</f>
        <v/>
      </c>
      <c r="CO171" s="33" t="str">
        <f ca="true">+IF(OFFSET('Sanitation Data'!$C$33,0,10*ROW('Sanitation Data'!C165))="","",OFFSET('Sanitation Data'!$C$33,0,10*ROW('Sanitation Data'!C165)))</f>
        <v/>
      </c>
      <c r="CP171" s="33" t="str">
        <f ca="true">+IF(OFFSET('Sanitation Data'!$D$29,0,10*ROW('Sanitation Data'!D165))="","",OFFSET('Sanitation Data'!$D$29,0,10*ROW('Sanitation Data'!D165)))</f>
        <v/>
      </c>
      <c r="CQ171" s="33" t="str">
        <f ca="true">+IF(OFFSET('Sanitation Data'!$D$30,0,10*ROW('Sanitation Data'!D165))="","",OFFSET('Sanitation Data'!$D$30,0,10*ROW('Sanitation Data'!D165)))</f>
        <v/>
      </c>
      <c r="CR171" s="33" t="str">
        <f ca="true">+IF(OFFSET('Sanitation Data'!$D$31,0,10*ROW('Sanitation Data'!D165))="","",OFFSET('Sanitation Data'!$D$31,0,10*ROW('Sanitation Data'!D165)))</f>
        <v/>
      </c>
      <c r="CS171" s="33" t="str">
        <f ca="true">+IF(OFFSET('Sanitation Data'!$D$32,0,10*ROW('Sanitation Data'!D165))="","",OFFSET('Sanitation Data'!$D$32,0,10*ROW('Sanitation Data'!D165)))</f>
        <v/>
      </c>
      <c r="CT171" s="33" t="str">
        <f ca="true">+IF(OFFSET('Sanitation Data'!$D$33,0,10*ROW('Sanitation Data'!D165))="","",OFFSET('Sanitation Data'!$D$33,0,10*ROW('Sanitation Data'!D165)))</f>
        <v/>
      </c>
      <c r="CU171" s="33" t="str">
        <f ca="true">+IF(OFFSET('Sanitation Data'!$E$29,0,10*ROW('Sanitation Data'!E165))="","",OFFSET('Sanitation Data'!$E$29,0,10*ROW('Sanitation Data'!E165)))</f>
        <v/>
      </c>
      <c r="CV171" s="33" t="str">
        <f ca="true">+IF(OFFSET('Sanitation Data'!$E$30,0,10*ROW('Sanitation Data'!E165))="","",OFFSET('Sanitation Data'!$E$30,0,10*ROW('Sanitation Data'!E165)))</f>
        <v/>
      </c>
      <c r="CW171" s="33" t="str">
        <f ca="true">+IF(OFFSET('Sanitation Data'!$E$31,0,10*ROW('Sanitation Data'!E165))="","",OFFSET('Sanitation Data'!$E$31,0,10*ROW('Sanitation Data'!E165)))</f>
        <v/>
      </c>
      <c r="CX171" s="33" t="str">
        <f ca="true">+IF(OFFSET('Sanitation Data'!$E$32,0,10*ROW('Sanitation Data'!E165))="","",OFFSET('Sanitation Data'!$E$32,0,10*ROW('Sanitation Data'!E165)))</f>
        <v/>
      </c>
      <c r="CY171" s="33" t="str">
        <f ca="true">+IF(OFFSET('Sanitation Data'!$E$33,0,10*ROW('Sanitation Data'!E165))="","",OFFSET('Sanitation Data'!$E$33,0,10*ROW('Sanitation Data'!E165)))</f>
        <v/>
      </c>
      <c r="CZ171" s="33" t="str">
        <f ca="true">+IF(OFFSET('Sanitation Data'!$F$29,0,10*ROW('Sanitation Data'!F165))="","",OFFSET('Sanitation Data'!$F$29,0,10*ROW('Sanitation Data'!F165)))</f>
        <v/>
      </c>
      <c r="DA171" s="33" t="str">
        <f ca="true">+IF(OFFSET('Sanitation Data'!$F$30,0,10*ROW('Sanitation Data'!F165))="","",OFFSET('Sanitation Data'!$F$30,0,10*ROW('Sanitation Data'!F165)))</f>
        <v/>
      </c>
      <c r="DB171" s="33" t="str">
        <f ca="true">+IF(OFFSET('Sanitation Data'!$F$31,0,10*ROW('Sanitation Data'!F165))="","",OFFSET('Sanitation Data'!$F$31,0,10*ROW('Sanitation Data'!F165)))</f>
        <v/>
      </c>
      <c r="DC171" s="33" t="str">
        <f ca="true">+IF(OFFSET('Sanitation Data'!$F$32,0,10*ROW('Sanitation Data'!F165))="","",OFFSET('Sanitation Data'!$F$32,0,10*ROW('Sanitation Data'!F165)))</f>
        <v/>
      </c>
      <c r="DD171" s="33" t="str">
        <f ca="true">+IF(OFFSET('Sanitation Data'!$F$33,0,10*ROW('Sanitation Data'!F165))="","",OFFSET('Sanitation Data'!$F$33,0,10*ROW('Sanitation Data'!F165)))</f>
        <v/>
      </c>
      <c r="DE171" s="33" t="str">
        <f ca="true">+IF(OFFSET('Sanitation Data'!$G$29,0,10*ROW('Sanitation Data'!G165))="","",OFFSET('Sanitation Data'!$G$29,0,10*ROW('Sanitation Data'!G165)))</f>
        <v/>
      </c>
      <c r="DF171" s="33" t="str">
        <f ca="true">+IF(OFFSET('Sanitation Data'!$G$30,0,10*ROW('Sanitation Data'!G165))="","",OFFSET('Sanitation Data'!$G$30,0,10*ROW('Sanitation Data'!G165)))</f>
        <v/>
      </c>
      <c r="DG171" s="33" t="str">
        <f ca="true">+IF(OFFSET('Sanitation Data'!$G$31,0,10*ROW('Sanitation Data'!G165))="","",OFFSET('Sanitation Data'!$G$31,0,10*ROW('Sanitation Data'!G165)))</f>
        <v/>
      </c>
      <c r="DH171" s="33" t="str">
        <f ca="true">+IF(OFFSET('Sanitation Data'!$G$32,0,10*ROW('Sanitation Data'!G165))="","",OFFSET('Sanitation Data'!$G$32,0,10*ROW('Sanitation Data'!G165)))</f>
        <v/>
      </c>
      <c r="DI171" s="33" t="str">
        <f ca="true">+IF(OFFSET('Sanitation Data'!$G$33,0,10*ROW('Sanitation Data'!G165))="","",OFFSET('Sanitation Data'!$G$33,0,10*ROW('Sanitation Data'!G165)))</f>
        <v/>
      </c>
      <c r="DJ171" s="33" t="str">
        <f ca="true">+IF(OFFSET('Sanitation Data'!$H$29,0,10*ROW('Sanitation Data'!H165))="","",OFFSET('Sanitation Data'!$H$29,0,10*ROW('Sanitation Data'!H165)))</f>
        <v/>
      </c>
      <c r="DK171" s="33" t="str">
        <f ca="true">+IF(OFFSET('Sanitation Data'!$H$30,0,10*ROW('Sanitation Data'!H165))="","",OFFSET('Sanitation Data'!$H$30,0,10*ROW('Sanitation Data'!H165)))</f>
        <v/>
      </c>
      <c r="DL171" s="33" t="str">
        <f ca="true">+IF(OFFSET('Sanitation Data'!$H$31,0,10*ROW('Sanitation Data'!H165))="","",OFFSET('Sanitation Data'!$H$31,0,10*ROW('Sanitation Data'!H165)))</f>
        <v/>
      </c>
      <c r="DM171" s="33" t="str">
        <f ca="true">+IF(OFFSET('Sanitation Data'!$H$32,0,10*ROW('Sanitation Data'!H165))="","",OFFSET('Sanitation Data'!$H$32,0,10*ROW('Sanitation Data'!H165)))</f>
        <v/>
      </c>
      <c r="DN171" s="33" t="str">
        <f ca="true">+IF(OFFSET('Sanitation Data'!$H$33,0,10*ROW('Sanitation Data'!H165))="","",OFFSET('Sanitation Data'!$H$33,0,10*ROW('Sanitation Data'!H165)))</f>
        <v/>
      </c>
      <c r="DO171" s="33" t="str">
        <f ca="true">+IF(OFFSET('Hygiene Data'!$C$12,0,10*ROW('Hygiene Data'!C165))="","",OFFSET('Hygiene Data'!$C$12,0,10*ROW('Hygiene Data'!C165)))</f>
        <v/>
      </c>
      <c r="DP171" s="33" t="str">
        <f ca="true">+IF(OFFSET('Hygiene Data'!$C$13,0,10*ROW('Hygiene Data'!C165))="","",OFFSET('Hygiene Data'!$C$13,0,10*ROW('Hygiene Data'!C165)))</f>
        <v/>
      </c>
      <c r="DQ171" s="33" t="str">
        <f ca="true">+IF(OFFSET('Hygiene Data'!$C$14,0,10*ROW('Hygiene Data'!C165))="","",OFFSET('Hygiene Data'!$C$14,0,10*ROW('Hygiene Data'!C165)))</f>
        <v/>
      </c>
      <c r="DR171" s="33" t="str">
        <f ca="true">+IF(OFFSET('Hygiene Data'!$D$12,0,10*ROW('Hygiene Data'!D165))="","",OFFSET('Hygiene Data'!$D$12,0,10*ROW('Hygiene Data'!D165)))</f>
        <v/>
      </c>
      <c r="DS171" s="33" t="str">
        <f ca="true">+IF(OFFSET('Hygiene Data'!$D$13,0,10*ROW('Hygiene Data'!D165))="","",OFFSET('Hygiene Data'!$D$13,0,10*ROW('Hygiene Data'!D165)))</f>
        <v/>
      </c>
      <c r="DT171" s="33" t="str">
        <f ca="true">+IF(OFFSET('Hygiene Data'!$D$14,0,10*ROW('Hygiene Data'!D165))="","",OFFSET('Hygiene Data'!$D$14,0,10*ROW('Hygiene Data'!D165)))</f>
        <v/>
      </c>
      <c r="DU171" s="33" t="str">
        <f ca="true">+IF(OFFSET('Hygiene Data'!$E$12,0,10*ROW('Hygiene Data'!E165))="","",OFFSET('Hygiene Data'!$E$12,0,10*ROW('Hygiene Data'!E165)))</f>
        <v/>
      </c>
      <c r="DV171" s="33" t="str">
        <f ca="true">+IF(OFFSET('Hygiene Data'!$E$13,0,10*ROW('Hygiene Data'!E165))="","",OFFSET('Hygiene Data'!$E$13,0,10*ROW('Hygiene Data'!E165)))</f>
        <v/>
      </c>
      <c r="DW171" s="33" t="str">
        <f ca="true">+IF(OFFSET('Hygiene Data'!$E$14,0,10*ROW('Hygiene Data'!E165))="","",OFFSET('Hygiene Data'!$E$14,0,10*ROW('Hygiene Data'!E165)))</f>
        <v/>
      </c>
      <c r="DX171" s="33" t="str">
        <f ca="true">+IF(OFFSET('Hygiene Data'!$F$12,0,10*ROW('Hygiene Data'!F165))="","",OFFSET('Hygiene Data'!$F$12,0,10*ROW('Hygiene Data'!F165)))</f>
        <v/>
      </c>
      <c r="DY171" s="33" t="str">
        <f ca="true">+IF(OFFSET('Hygiene Data'!$F$13,0,10*ROW('Hygiene Data'!F165))="","",OFFSET('Hygiene Data'!$F$13,0,10*ROW('Hygiene Data'!F165)))</f>
        <v/>
      </c>
      <c r="DZ171" s="33" t="str">
        <f ca="true">+IF(OFFSET('Hygiene Data'!$F$14,0,10*ROW('Hygiene Data'!F165))="","",OFFSET('Hygiene Data'!$F$14,0,10*ROW('Hygiene Data'!F165)))</f>
        <v/>
      </c>
      <c r="EA171" s="33" t="str">
        <f ca="true">+IF(OFFSET('Hygiene Data'!$G$12,0,10*ROW('Hygiene Data'!G165))="","",OFFSET('Hygiene Data'!$G$12,0,10*ROW('Hygiene Data'!G165)))</f>
        <v/>
      </c>
      <c r="EB171" s="33" t="str">
        <f ca="true">+IF(OFFSET('Hygiene Data'!$G$13,0,10*ROW('Hygiene Data'!G165))="","",OFFSET('Hygiene Data'!$G$13,0,10*ROW('Hygiene Data'!G165)))</f>
        <v/>
      </c>
      <c r="EC171" s="33" t="str">
        <f ca="true">+IF(OFFSET('Hygiene Data'!$G$14,0,10*ROW('Hygiene Data'!G165))="","",OFFSET('Hygiene Data'!$G$14,0,10*ROW('Hygiene Data'!G165)))</f>
        <v/>
      </c>
      <c r="ED171" s="33" t="str">
        <f ca="true">+IF(OFFSET('Hygiene Data'!$H$12,0,10*ROW('Hygiene Data'!H165))="","",OFFSET('Hygiene Data'!$H$12,0,10*ROW('Hygiene Data'!H165)))</f>
        <v/>
      </c>
      <c r="EE171" s="33" t="str">
        <f ca="true">+IF(OFFSET('Hygiene Data'!$H$13,0,10*ROW('Hygiene Data'!H165))="","",OFFSET('Hygiene Data'!$H$13,0,10*ROW('Hygiene Data'!H165)))</f>
        <v/>
      </c>
      <c r="EF171" s="33" t="str">
        <f ca="true">+IF(OFFSET('Hygiene Data'!$H$14,0,10*ROW('Hygiene Data'!H165))="","",OFFSET('Hygiene Data'!$H$14,0,10*ROW('Hygiene Data'!H165)))</f>
        <v/>
      </c>
    </row>
    <row r="172" x14ac:dyDescent="0.2">
      <c r="A172" s="56" t="str">
        <f ca="true">+IF(OFFSET('Water Data'!$B$1,0,10*ROW('Water Data'!B169))="","",OFFSET('Water Data'!$B$1,0,10*ROW('Water Data'!B169)))</f>
        <v/>
      </c>
      <c r="B172" s="56" t="str">
        <f ca="true">+IF(OFFSET('Water Data'!$A$3,0,10*ROW('Water Data'!A169))="","",OFFSET('Water Data'!$A$3,0,10*ROW('Water Data'!A169)))</f>
        <v/>
      </c>
      <c r="C172" s="56" t="str">
        <f ca="true">+IF(OFFSET('Water Data'!$C$3,0,10*ROW('Water Data'!C169))="","",OFFSET('Water Data'!$C$3,0,10*ROW('Water Data'!C169)))</f>
        <v/>
      </c>
      <c r="D172" s="244"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4"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4"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4"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4"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4"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4"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4"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4"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4"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4"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4"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4"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4"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4"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4"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4"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4"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5"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5"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5"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5"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5"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5"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5"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5"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5"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5"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5"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5"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5"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5"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5"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5"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5"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5"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5"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5"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5"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5"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5"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5"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5"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5"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5"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5"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5"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5"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6"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6"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6"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6"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6"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6"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6"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6"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6"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6"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6"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6"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6"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6"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6"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6"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6"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6"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3" t="str">
        <f ca="true">+IF(OFFSET('Water Data'!$C$28,0,10*ROW('Water Data'!C166))="","",OFFSET('Water Data'!$C$28,0,10*ROW('Water Data'!C166)))</f>
        <v/>
      </c>
      <c r="BT172" s="33" t="str">
        <f ca="true">+IF(OFFSET('Water Data'!$C$29,0,10*ROW('Water Data'!C166))="","",OFFSET('Water Data'!$C$29,0,10*ROW('Water Data'!C166)))</f>
        <v/>
      </c>
      <c r="BU172" s="33" t="str">
        <f ca="true">+IF(OFFSET('Water Data'!$C$30,0,10*ROW('Water Data'!C166))="","",OFFSET('Water Data'!$C$30,0,10*ROW('Water Data'!C166)))</f>
        <v/>
      </c>
      <c r="BV172" s="33" t="str">
        <f ca="true">+IF(OFFSET('Water Data'!$D$28,0,10*ROW('Water Data'!D166))="","",OFFSET('Water Data'!$D$28,0,10*ROW('Water Data'!D166)))</f>
        <v/>
      </c>
      <c r="BW172" s="33" t="str">
        <f ca="true">+IF(OFFSET('Water Data'!$D$29,0,10*ROW('Water Data'!D166))="","",OFFSET('Water Data'!$D$29,0,10*ROW('Water Data'!D166)))</f>
        <v/>
      </c>
      <c r="BX172" s="33" t="str">
        <f ca="true">+IF(OFFSET('Water Data'!$D$30,0,10*ROW('Water Data'!D166))="","",OFFSET('Water Data'!$D$30,0,10*ROW('Water Data'!D166)))</f>
        <v/>
      </c>
      <c r="BY172" s="33" t="str">
        <f ca="true">+IF(OFFSET('Water Data'!$E$28,0,10*ROW('Water Data'!E166))="","",OFFSET('Water Data'!$E$28,0,10*ROW('Water Data'!E166)))</f>
        <v/>
      </c>
      <c r="BZ172" s="33" t="str">
        <f ca="true">+IF(OFFSET('Water Data'!$E$29,0,10*ROW('Water Data'!E166))="","",OFFSET('Water Data'!$E$29,0,10*ROW('Water Data'!E166)))</f>
        <v/>
      </c>
      <c r="CA172" s="33" t="str">
        <f ca="true">+IF(OFFSET('Water Data'!$E$30,0,10*ROW('Water Data'!E166))="","",OFFSET('Water Data'!$E$30,0,10*ROW('Water Data'!E166)))</f>
        <v/>
      </c>
      <c r="CB172" s="33" t="str">
        <f ca="true">+IF(OFFSET('Water Data'!$F$28,0,10*ROW('Water Data'!F166))="","",OFFSET('Water Data'!$F$28,0,10*ROW('Water Data'!F166)))</f>
        <v/>
      </c>
      <c r="CC172" s="33" t="str">
        <f ca="true">+IF(OFFSET('Water Data'!$F$29,0,10*ROW('Water Data'!F166))="","",OFFSET('Water Data'!$F$29,0,10*ROW('Water Data'!F166)))</f>
        <v/>
      </c>
      <c r="CD172" s="33" t="str">
        <f ca="true">+IF(OFFSET('Water Data'!$F$30,0,10*ROW('Water Data'!F166))="","",OFFSET('Water Data'!$F$30,0,10*ROW('Water Data'!F166)))</f>
        <v/>
      </c>
      <c r="CE172" s="33" t="str">
        <f ca="true">+IF(OFFSET('Water Data'!$G$28,0,10*ROW('Water Data'!G166))="","",OFFSET('Water Data'!$G$28,0,10*ROW('Water Data'!G166)))</f>
        <v/>
      </c>
      <c r="CF172" s="33" t="str">
        <f ca="true">+IF(OFFSET('Water Data'!$G$29,0,10*ROW('Water Data'!G166))="","",OFFSET('Water Data'!$G$29,0,10*ROW('Water Data'!G166)))</f>
        <v/>
      </c>
      <c r="CG172" s="33" t="str">
        <f ca="true">+IF(OFFSET('Water Data'!$G$30,0,10*ROW('Water Data'!G166))="","",OFFSET('Water Data'!$G$30,0,10*ROW('Water Data'!G166)))</f>
        <v/>
      </c>
      <c r="CH172" s="33" t="str">
        <f ca="true">+IF(OFFSET('Water Data'!$H$28,0,10*ROW('Water Data'!H166))="","",OFFSET('Water Data'!$H$28,0,10*ROW('Water Data'!H166)))</f>
        <v/>
      </c>
      <c r="CI172" s="33" t="str">
        <f ca="true">+IF(OFFSET('Water Data'!$H$29,0,10*ROW('Water Data'!H166))="","",OFFSET('Water Data'!$H$29,0,10*ROW('Water Data'!H166)))</f>
        <v/>
      </c>
      <c r="CJ172" s="33" t="str">
        <f ca="true">+IF(OFFSET('Water Data'!$H$30,0,10*ROW('Water Data'!H166))="","",OFFSET('Water Data'!$H$30,0,10*ROW('Water Data'!H166)))</f>
        <v/>
      </c>
      <c r="CK172" s="33" t="str">
        <f ca="true">+IF(OFFSET('Sanitation Data'!$C$29,0,10*ROW('Sanitation Data'!C166))="","",OFFSET('Sanitation Data'!$C$29,0,10*ROW('Sanitation Data'!C166)))</f>
        <v/>
      </c>
      <c r="CL172" s="33" t="str">
        <f ca="true">+IF(OFFSET('Sanitation Data'!$C$30,0,10*ROW('Sanitation Data'!C166))="","",OFFSET('Sanitation Data'!$C$30,0,10*ROW('Sanitation Data'!C166)))</f>
        <v/>
      </c>
      <c r="CM172" s="33" t="str">
        <f ca="true">+IF(OFFSET('Sanitation Data'!$C$31,0,10*ROW('Sanitation Data'!C166))="","",OFFSET('Sanitation Data'!$C$31,0,10*ROW('Sanitation Data'!C166)))</f>
        <v/>
      </c>
      <c r="CN172" s="33" t="str">
        <f ca="true">+IF(OFFSET('Sanitation Data'!$C$32,0,10*ROW('Sanitation Data'!C166))="","",OFFSET('Sanitation Data'!$C$32,0,10*ROW('Sanitation Data'!C166)))</f>
        <v/>
      </c>
      <c r="CO172" s="33" t="str">
        <f ca="true">+IF(OFFSET('Sanitation Data'!$C$33,0,10*ROW('Sanitation Data'!C166))="","",OFFSET('Sanitation Data'!$C$33,0,10*ROW('Sanitation Data'!C166)))</f>
        <v/>
      </c>
      <c r="CP172" s="33" t="str">
        <f ca="true">+IF(OFFSET('Sanitation Data'!$D$29,0,10*ROW('Sanitation Data'!D166))="","",OFFSET('Sanitation Data'!$D$29,0,10*ROW('Sanitation Data'!D166)))</f>
        <v/>
      </c>
      <c r="CQ172" s="33" t="str">
        <f ca="true">+IF(OFFSET('Sanitation Data'!$D$30,0,10*ROW('Sanitation Data'!D166))="","",OFFSET('Sanitation Data'!$D$30,0,10*ROW('Sanitation Data'!D166)))</f>
        <v/>
      </c>
      <c r="CR172" s="33" t="str">
        <f ca="true">+IF(OFFSET('Sanitation Data'!$D$31,0,10*ROW('Sanitation Data'!D166))="","",OFFSET('Sanitation Data'!$D$31,0,10*ROW('Sanitation Data'!D166)))</f>
        <v/>
      </c>
      <c r="CS172" s="33" t="str">
        <f ca="true">+IF(OFFSET('Sanitation Data'!$D$32,0,10*ROW('Sanitation Data'!D166))="","",OFFSET('Sanitation Data'!$D$32,0,10*ROW('Sanitation Data'!D166)))</f>
        <v/>
      </c>
      <c r="CT172" s="33" t="str">
        <f ca="true">+IF(OFFSET('Sanitation Data'!$D$33,0,10*ROW('Sanitation Data'!D166))="","",OFFSET('Sanitation Data'!$D$33,0,10*ROW('Sanitation Data'!D166)))</f>
        <v/>
      </c>
      <c r="CU172" s="33" t="str">
        <f ca="true">+IF(OFFSET('Sanitation Data'!$E$29,0,10*ROW('Sanitation Data'!E166))="","",OFFSET('Sanitation Data'!$E$29,0,10*ROW('Sanitation Data'!E166)))</f>
        <v/>
      </c>
      <c r="CV172" s="33" t="str">
        <f ca="true">+IF(OFFSET('Sanitation Data'!$E$30,0,10*ROW('Sanitation Data'!E166))="","",OFFSET('Sanitation Data'!$E$30,0,10*ROW('Sanitation Data'!E166)))</f>
        <v/>
      </c>
      <c r="CW172" s="33" t="str">
        <f ca="true">+IF(OFFSET('Sanitation Data'!$E$31,0,10*ROW('Sanitation Data'!E166))="","",OFFSET('Sanitation Data'!$E$31,0,10*ROW('Sanitation Data'!E166)))</f>
        <v/>
      </c>
      <c r="CX172" s="33" t="str">
        <f ca="true">+IF(OFFSET('Sanitation Data'!$E$32,0,10*ROW('Sanitation Data'!E166))="","",OFFSET('Sanitation Data'!$E$32,0,10*ROW('Sanitation Data'!E166)))</f>
        <v/>
      </c>
      <c r="CY172" s="33" t="str">
        <f ca="true">+IF(OFFSET('Sanitation Data'!$E$33,0,10*ROW('Sanitation Data'!E166))="","",OFFSET('Sanitation Data'!$E$33,0,10*ROW('Sanitation Data'!E166)))</f>
        <v/>
      </c>
      <c r="CZ172" s="33" t="str">
        <f ca="true">+IF(OFFSET('Sanitation Data'!$F$29,0,10*ROW('Sanitation Data'!F166))="","",OFFSET('Sanitation Data'!$F$29,0,10*ROW('Sanitation Data'!F166)))</f>
        <v/>
      </c>
      <c r="DA172" s="33" t="str">
        <f ca="true">+IF(OFFSET('Sanitation Data'!$F$30,0,10*ROW('Sanitation Data'!F166))="","",OFFSET('Sanitation Data'!$F$30,0,10*ROW('Sanitation Data'!F166)))</f>
        <v/>
      </c>
      <c r="DB172" s="33" t="str">
        <f ca="true">+IF(OFFSET('Sanitation Data'!$F$31,0,10*ROW('Sanitation Data'!F166))="","",OFFSET('Sanitation Data'!$F$31,0,10*ROW('Sanitation Data'!F166)))</f>
        <v/>
      </c>
      <c r="DC172" s="33" t="str">
        <f ca="true">+IF(OFFSET('Sanitation Data'!$F$32,0,10*ROW('Sanitation Data'!F166))="","",OFFSET('Sanitation Data'!$F$32,0,10*ROW('Sanitation Data'!F166)))</f>
        <v/>
      </c>
      <c r="DD172" s="33" t="str">
        <f ca="true">+IF(OFFSET('Sanitation Data'!$F$33,0,10*ROW('Sanitation Data'!F166))="","",OFFSET('Sanitation Data'!$F$33,0,10*ROW('Sanitation Data'!F166)))</f>
        <v/>
      </c>
      <c r="DE172" s="33" t="str">
        <f ca="true">+IF(OFFSET('Sanitation Data'!$G$29,0,10*ROW('Sanitation Data'!G166))="","",OFFSET('Sanitation Data'!$G$29,0,10*ROW('Sanitation Data'!G166)))</f>
        <v/>
      </c>
      <c r="DF172" s="33" t="str">
        <f ca="true">+IF(OFFSET('Sanitation Data'!$G$30,0,10*ROW('Sanitation Data'!G166))="","",OFFSET('Sanitation Data'!$G$30,0,10*ROW('Sanitation Data'!G166)))</f>
        <v/>
      </c>
      <c r="DG172" s="33" t="str">
        <f ca="true">+IF(OFFSET('Sanitation Data'!$G$31,0,10*ROW('Sanitation Data'!G166))="","",OFFSET('Sanitation Data'!$G$31,0,10*ROW('Sanitation Data'!G166)))</f>
        <v/>
      </c>
      <c r="DH172" s="33" t="str">
        <f ca="true">+IF(OFFSET('Sanitation Data'!$G$32,0,10*ROW('Sanitation Data'!G166))="","",OFFSET('Sanitation Data'!$G$32,0,10*ROW('Sanitation Data'!G166)))</f>
        <v/>
      </c>
      <c r="DI172" s="33" t="str">
        <f ca="true">+IF(OFFSET('Sanitation Data'!$G$33,0,10*ROW('Sanitation Data'!G166))="","",OFFSET('Sanitation Data'!$G$33,0,10*ROW('Sanitation Data'!G166)))</f>
        <v/>
      </c>
      <c r="DJ172" s="33" t="str">
        <f ca="true">+IF(OFFSET('Sanitation Data'!$H$29,0,10*ROW('Sanitation Data'!H166))="","",OFFSET('Sanitation Data'!$H$29,0,10*ROW('Sanitation Data'!H166)))</f>
        <v/>
      </c>
      <c r="DK172" s="33" t="str">
        <f ca="true">+IF(OFFSET('Sanitation Data'!$H$30,0,10*ROW('Sanitation Data'!H166))="","",OFFSET('Sanitation Data'!$H$30,0,10*ROW('Sanitation Data'!H166)))</f>
        <v/>
      </c>
      <c r="DL172" s="33" t="str">
        <f ca="true">+IF(OFFSET('Sanitation Data'!$H$31,0,10*ROW('Sanitation Data'!H166))="","",OFFSET('Sanitation Data'!$H$31,0,10*ROW('Sanitation Data'!H166)))</f>
        <v/>
      </c>
      <c r="DM172" s="33" t="str">
        <f ca="true">+IF(OFFSET('Sanitation Data'!$H$32,0,10*ROW('Sanitation Data'!H166))="","",OFFSET('Sanitation Data'!$H$32,0,10*ROW('Sanitation Data'!H166)))</f>
        <v/>
      </c>
      <c r="DN172" s="33" t="str">
        <f ca="true">+IF(OFFSET('Sanitation Data'!$H$33,0,10*ROW('Sanitation Data'!H166))="","",OFFSET('Sanitation Data'!$H$33,0,10*ROW('Sanitation Data'!H166)))</f>
        <v/>
      </c>
      <c r="DO172" s="33" t="str">
        <f ca="true">+IF(OFFSET('Hygiene Data'!$C$12,0,10*ROW('Hygiene Data'!C166))="","",OFFSET('Hygiene Data'!$C$12,0,10*ROW('Hygiene Data'!C166)))</f>
        <v/>
      </c>
      <c r="DP172" s="33" t="str">
        <f ca="true">+IF(OFFSET('Hygiene Data'!$C$13,0,10*ROW('Hygiene Data'!C166))="","",OFFSET('Hygiene Data'!$C$13,0,10*ROW('Hygiene Data'!C166)))</f>
        <v/>
      </c>
      <c r="DQ172" s="33" t="str">
        <f ca="true">+IF(OFFSET('Hygiene Data'!$C$14,0,10*ROW('Hygiene Data'!C166))="","",OFFSET('Hygiene Data'!$C$14,0,10*ROW('Hygiene Data'!C166)))</f>
        <v/>
      </c>
      <c r="DR172" s="33" t="str">
        <f ca="true">+IF(OFFSET('Hygiene Data'!$D$12,0,10*ROW('Hygiene Data'!D166))="","",OFFSET('Hygiene Data'!$D$12,0,10*ROW('Hygiene Data'!D166)))</f>
        <v/>
      </c>
      <c r="DS172" s="33" t="str">
        <f ca="true">+IF(OFFSET('Hygiene Data'!$D$13,0,10*ROW('Hygiene Data'!D166))="","",OFFSET('Hygiene Data'!$D$13,0,10*ROW('Hygiene Data'!D166)))</f>
        <v/>
      </c>
      <c r="DT172" s="33" t="str">
        <f ca="true">+IF(OFFSET('Hygiene Data'!$D$14,0,10*ROW('Hygiene Data'!D166))="","",OFFSET('Hygiene Data'!$D$14,0,10*ROW('Hygiene Data'!D166)))</f>
        <v/>
      </c>
      <c r="DU172" s="33" t="str">
        <f ca="true">+IF(OFFSET('Hygiene Data'!$E$12,0,10*ROW('Hygiene Data'!E166))="","",OFFSET('Hygiene Data'!$E$12,0,10*ROW('Hygiene Data'!E166)))</f>
        <v/>
      </c>
      <c r="DV172" s="33" t="str">
        <f ca="true">+IF(OFFSET('Hygiene Data'!$E$13,0,10*ROW('Hygiene Data'!E166))="","",OFFSET('Hygiene Data'!$E$13,0,10*ROW('Hygiene Data'!E166)))</f>
        <v/>
      </c>
      <c r="DW172" s="33" t="str">
        <f ca="true">+IF(OFFSET('Hygiene Data'!$E$14,0,10*ROW('Hygiene Data'!E166))="","",OFFSET('Hygiene Data'!$E$14,0,10*ROW('Hygiene Data'!E166)))</f>
        <v/>
      </c>
      <c r="DX172" s="33" t="str">
        <f ca="true">+IF(OFFSET('Hygiene Data'!$F$12,0,10*ROW('Hygiene Data'!F166))="","",OFFSET('Hygiene Data'!$F$12,0,10*ROW('Hygiene Data'!F166)))</f>
        <v/>
      </c>
      <c r="DY172" s="33" t="str">
        <f ca="true">+IF(OFFSET('Hygiene Data'!$F$13,0,10*ROW('Hygiene Data'!F166))="","",OFFSET('Hygiene Data'!$F$13,0,10*ROW('Hygiene Data'!F166)))</f>
        <v/>
      </c>
      <c r="DZ172" s="33" t="str">
        <f ca="true">+IF(OFFSET('Hygiene Data'!$F$14,0,10*ROW('Hygiene Data'!F166))="","",OFFSET('Hygiene Data'!$F$14,0,10*ROW('Hygiene Data'!F166)))</f>
        <v/>
      </c>
      <c r="EA172" s="33" t="str">
        <f ca="true">+IF(OFFSET('Hygiene Data'!$G$12,0,10*ROW('Hygiene Data'!G166))="","",OFFSET('Hygiene Data'!$G$12,0,10*ROW('Hygiene Data'!G166)))</f>
        <v/>
      </c>
      <c r="EB172" s="33" t="str">
        <f ca="true">+IF(OFFSET('Hygiene Data'!$G$13,0,10*ROW('Hygiene Data'!G166))="","",OFFSET('Hygiene Data'!$G$13,0,10*ROW('Hygiene Data'!G166)))</f>
        <v/>
      </c>
      <c r="EC172" s="33" t="str">
        <f ca="true">+IF(OFFSET('Hygiene Data'!$G$14,0,10*ROW('Hygiene Data'!G166))="","",OFFSET('Hygiene Data'!$G$14,0,10*ROW('Hygiene Data'!G166)))</f>
        <v/>
      </c>
      <c r="ED172" s="33" t="str">
        <f ca="true">+IF(OFFSET('Hygiene Data'!$H$12,0,10*ROW('Hygiene Data'!H166))="","",OFFSET('Hygiene Data'!$H$12,0,10*ROW('Hygiene Data'!H166)))</f>
        <v/>
      </c>
      <c r="EE172" s="33" t="str">
        <f ca="true">+IF(OFFSET('Hygiene Data'!$H$13,0,10*ROW('Hygiene Data'!H166))="","",OFFSET('Hygiene Data'!$H$13,0,10*ROW('Hygiene Data'!H166)))</f>
        <v/>
      </c>
      <c r="EF172" s="33" t="str">
        <f ca="true">+IF(OFFSET('Hygiene Data'!$H$14,0,10*ROW('Hygiene Data'!H166))="","",OFFSET('Hygiene Data'!$H$14,0,10*ROW('Hygiene Data'!H166)))</f>
        <v/>
      </c>
    </row>
    <row r="173" x14ac:dyDescent="0.2">
      <c r="A173" s="56" t="str">
        <f ca="true">+IF(OFFSET('Water Data'!$B$1,0,10*ROW('Water Data'!B170))="","",OFFSET('Water Data'!$B$1,0,10*ROW('Water Data'!B170)))</f>
        <v/>
      </c>
      <c r="B173" s="56" t="str">
        <f ca="true">+IF(OFFSET('Water Data'!$A$3,0,10*ROW('Water Data'!A170))="","",OFFSET('Water Data'!$A$3,0,10*ROW('Water Data'!A170)))</f>
        <v/>
      </c>
      <c r="C173" s="56" t="str">
        <f ca="true">+IF(OFFSET('Water Data'!$C$3,0,10*ROW('Water Data'!C170))="","",OFFSET('Water Data'!$C$3,0,10*ROW('Water Data'!C170)))</f>
        <v/>
      </c>
      <c r="D173" s="244"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4"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4"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4"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4"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4"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4"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4"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4"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4"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4"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4"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4"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4"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4"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4"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4"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4"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5"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5"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5"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5"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5"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5"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5"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5"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5"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5"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5"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5"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5"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5"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5"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5"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5"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5"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5"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5"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5"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5"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5"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5"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5"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5"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5"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5"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5"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5"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6"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6"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6"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6"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6"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6"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6"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6"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6"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6"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6"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6"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6"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6"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6"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6"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6"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6"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3" t="str">
        <f ca="true">+IF(OFFSET('Water Data'!$C$28,0,10*ROW('Water Data'!C167))="","",OFFSET('Water Data'!$C$28,0,10*ROW('Water Data'!C167)))</f>
        <v/>
      </c>
      <c r="BT173" s="33" t="str">
        <f ca="true">+IF(OFFSET('Water Data'!$C$29,0,10*ROW('Water Data'!C167))="","",OFFSET('Water Data'!$C$29,0,10*ROW('Water Data'!C167)))</f>
        <v/>
      </c>
      <c r="BU173" s="33" t="str">
        <f ca="true">+IF(OFFSET('Water Data'!$C$30,0,10*ROW('Water Data'!C167))="","",OFFSET('Water Data'!$C$30,0,10*ROW('Water Data'!C167)))</f>
        <v/>
      </c>
      <c r="BV173" s="33" t="str">
        <f ca="true">+IF(OFFSET('Water Data'!$D$28,0,10*ROW('Water Data'!D167))="","",OFFSET('Water Data'!$D$28,0,10*ROW('Water Data'!D167)))</f>
        <v/>
      </c>
      <c r="BW173" s="33" t="str">
        <f ca="true">+IF(OFFSET('Water Data'!$D$29,0,10*ROW('Water Data'!D167))="","",OFFSET('Water Data'!$D$29,0,10*ROW('Water Data'!D167)))</f>
        <v/>
      </c>
      <c r="BX173" s="33" t="str">
        <f ca="true">+IF(OFFSET('Water Data'!$D$30,0,10*ROW('Water Data'!D167))="","",OFFSET('Water Data'!$D$30,0,10*ROW('Water Data'!D167)))</f>
        <v/>
      </c>
      <c r="BY173" s="33" t="str">
        <f ca="true">+IF(OFFSET('Water Data'!$E$28,0,10*ROW('Water Data'!E167))="","",OFFSET('Water Data'!$E$28,0,10*ROW('Water Data'!E167)))</f>
        <v/>
      </c>
      <c r="BZ173" s="33" t="str">
        <f ca="true">+IF(OFFSET('Water Data'!$E$29,0,10*ROW('Water Data'!E167))="","",OFFSET('Water Data'!$E$29,0,10*ROW('Water Data'!E167)))</f>
        <v/>
      </c>
      <c r="CA173" s="33" t="str">
        <f ca="true">+IF(OFFSET('Water Data'!$E$30,0,10*ROW('Water Data'!E167))="","",OFFSET('Water Data'!$E$30,0,10*ROW('Water Data'!E167)))</f>
        <v/>
      </c>
      <c r="CB173" s="33" t="str">
        <f ca="true">+IF(OFFSET('Water Data'!$F$28,0,10*ROW('Water Data'!F167))="","",OFFSET('Water Data'!$F$28,0,10*ROW('Water Data'!F167)))</f>
        <v/>
      </c>
      <c r="CC173" s="33" t="str">
        <f ca="true">+IF(OFFSET('Water Data'!$F$29,0,10*ROW('Water Data'!F167))="","",OFFSET('Water Data'!$F$29,0,10*ROW('Water Data'!F167)))</f>
        <v/>
      </c>
      <c r="CD173" s="33" t="str">
        <f ca="true">+IF(OFFSET('Water Data'!$F$30,0,10*ROW('Water Data'!F167))="","",OFFSET('Water Data'!$F$30,0,10*ROW('Water Data'!F167)))</f>
        <v/>
      </c>
      <c r="CE173" s="33" t="str">
        <f ca="true">+IF(OFFSET('Water Data'!$G$28,0,10*ROW('Water Data'!G167))="","",OFFSET('Water Data'!$G$28,0,10*ROW('Water Data'!G167)))</f>
        <v/>
      </c>
      <c r="CF173" s="33" t="str">
        <f ca="true">+IF(OFFSET('Water Data'!$G$29,0,10*ROW('Water Data'!G167))="","",OFFSET('Water Data'!$G$29,0,10*ROW('Water Data'!G167)))</f>
        <v/>
      </c>
      <c r="CG173" s="33" t="str">
        <f ca="true">+IF(OFFSET('Water Data'!$G$30,0,10*ROW('Water Data'!G167))="","",OFFSET('Water Data'!$G$30,0,10*ROW('Water Data'!G167)))</f>
        <v/>
      </c>
      <c r="CH173" s="33" t="str">
        <f ca="true">+IF(OFFSET('Water Data'!$H$28,0,10*ROW('Water Data'!H167))="","",OFFSET('Water Data'!$H$28,0,10*ROW('Water Data'!H167)))</f>
        <v/>
      </c>
      <c r="CI173" s="33" t="str">
        <f ca="true">+IF(OFFSET('Water Data'!$H$29,0,10*ROW('Water Data'!H167))="","",OFFSET('Water Data'!$H$29,0,10*ROW('Water Data'!H167)))</f>
        <v/>
      </c>
      <c r="CJ173" s="33" t="str">
        <f ca="true">+IF(OFFSET('Water Data'!$H$30,0,10*ROW('Water Data'!H167))="","",OFFSET('Water Data'!$H$30,0,10*ROW('Water Data'!H167)))</f>
        <v/>
      </c>
      <c r="CK173" s="33" t="str">
        <f ca="true">+IF(OFFSET('Sanitation Data'!$C$29,0,10*ROW('Sanitation Data'!C167))="","",OFFSET('Sanitation Data'!$C$29,0,10*ROW('Sanitation Data'!C167)))</f>
        <v/>
      </c>
      <c r="CL173" s="33" t="str">
        <f ca="true">+IF(OFFSET('Sanitation Data'!$C$30,0,10*ROW('Sanitation Data'!C167))="","",OFFSET('Sanitation Data'!$C$30,0,10*ROW('Sanitation Data'!C167)))</f>
        <v/>
      </c>
      <c r="CM173" s="33" t="str">
        <f ca="true">+IF(OFFSET('Sanitation Data'!$C$31,0,10*ROW('Sanitation Data'!C167))="","",OFFSET('Sanitation Data'!$C$31,0,10*ROW('Sanitation Data'!C167)))</f>
        <v/>
      </c>
      <c r="CN173" s="33" t="str">
        <f ca="true">+IF(OFFSET('Sanitation Data'!$C$32,0,10*ROW('Sanitation Data'!C167))="","",OFFSET('Sanitation Data'!$C$32,0,10*ROW('Sanitation Data'!C167)))</f>
        <v/>
      </c>
      <c r="CO173" s="33" t="str">
        <f ca="true">+IF(OFFSET('Sanitation Data'!$C$33,0,10*ROW('Sanitation Data'!C167))="","",OFFSET('Sanitation Data'!$C$33,0,10*ROW('Sanitation Data'!C167)))</f>
        <v/>
      </c>
      <c r="CP173" s="33" t="str">
        <f ca="true">+IF(OFFSET('Sanitation Data'!$D$29,0,10*ROW('Sanitation Data'!D167))="","",OFFSET('Sanitation Data'!$D$29,0,10*ROW('Sanitation Data'!D167)))</f>
        <v/>
      </c>
      <c r="CQ173" s="33" t="str">
        <f ca="true">+IF(OFFSET('Sanitation Data'!$D$30,0,10*ROW('Sanitation Data'!D167))="","",OFFSET('Sanitation Data'!$D$30,0,10*ROW('Sanitation Data'!D167)))</f>
        <v/>
      </c>
      <c r="CR173" s="33" t="str">
        <f ca="true">+IF(OFFSET('Sanitation Data'!$D$31,0,10*ROW('Sanitation Data'!D167))="","",OFFSET('Sanitation Data'!$D$31,0,10*ROW('Sanitation Data'!D167)))</f>
        <v/>
      </c>
      <c r="CS173" s="33" t="str">
        <f ca="true">+IF(OFFSET('Sanitation Data'!$D$32,0,10*ROW('Sanitation Data'!D167))="","",OFFSET('Sanitation Data'!$D$32,0,10*ROW('Sanitation Data'!D167)))</f>
        <v/>
      </c>
      <c r="CT173" s="33" t="str">
        <f ca="true">+IF(OFFSET('Sanitation Data'!$D$33,0,10*ROW('Sanitation Data'!D167))="","",OFFSET('Sanitation Data'!$D$33,0,10*ROW('Sanitation Data'!D167)))</f>
        <v/>
      </c>
      <c r="CU173" s="33" t="str">
        <f ca="true">+IF(OFFSET('Sanitation Data'!$E$29,0,10*ROW('Sanitation Data'!E167))="","",OFFSET('Sanitation Data'!$E$29,0,10*ROW('Sanitation Data'!E167)))</f>
        <v/>
      </c>
      <c r="CV173" s="33" t="str">
        <f ca="true">+IF(OFFSET('Sanitation Data'!$E$30,0,10*ROW('Sanitation Data'!E167))="","",OFFSET('Sanitation Data'!$E$30,0,10*ROW('Sanitation Data'!E167)))</f>
        <v/>
      </c>
      <c r="CW173" s="33" t="str">
        <f ca="true">+IF(OFFSET('Sanitation Data'!$E$31,0,10*ROW('Sanitation Data'!E167))="","",OFFSET('Sanitation Data'!$E$31,0,10*ROW('Sanitation Data'!E167)))</f>
        <v/>
      </c>
      <c r="CX173" s="33" t="str">
        <f ca="true">+IF(OFFSET('Sanitation Data'!$E$32,0,10*ROW('Sanitation Data'!E167))="","",OFFSET('Sanitation Data'!$E$32,0,10*ROW('Sanitation Data'!E167)))</f>
        <v/>
      </c>
      <c r="CY173" s="33" t="str">
        <f ca="true">+IF(OFFSET('Sanitation Data'!$E$33,0,10*ROW('Sanitation Data'!E167))="","",OFFSET('Sanitation Data'!$E$33,0,10*ROW('Sanitation Data'!E167)))</f>
        <v/>
      </c>
      <c r="CZ173" s="33" t="str">
        <f ca="true">+IF(OFFSET('Sanitation Data'!$F$29,0,10*ROW('Sanitation Data'!F167))="","",OFFSET('Sanitation Data'!$F$29,0,10*ROW('Sanitation Data'!F167)))</f>
        <v/>
      </c>
      <c r="DA173" s="33" t="str">
        <f ca="true">+IF(OFFSET('Sanitation Data'!$F$30,0,10*ROW('Sanitation Data'!F167))="","",OFFSET('Sanitation Data'!$F$30,0,10*ROW('Sanitation Data'!F167)))</f>
        <v/>
      </c>
      <c r="DB173" s="33" t="str">
        <f ca="true">+IF(OFFSET('Sanitation Data'!$F$31,0,10*ROW('Sanitation Data'!F167))="","",OFFSET('Sanitation Data'!$F$31,0,10*ROW('Sanitation Data'!F167)))</f>
        <v/>
      </c>
      <c r="DC173" s="33" t="str">
        <f ca="true">+IF(OFFSET('Sanitation Data'!$F$32,0,10*ROW('Sanitation Data'!F167))="","",OFFSET('Sanitation Data'!$F$32,0,10*ROW('Sanitation Data'!F167)))</f>
        <v/>
      </c>
      <c r="DD173" s="33" t="str">
        <f ca="true">+IF(OFFSET('Sanitation Data'!$F$33,0,10*ROW('Sanitation Data'!F167))="","",OFFSET('Sanitation Data'!$F$33,0,10*ROW('Sanitation Data'!F167)))</f>
        <v/>
      </c>
      <c r="DE173" s="33" t="str">
        <f ca="true">+IF(OFFSET('Sanitation Data'!$G$29,0,10*ROW('Sanitation Data'!G167))="","",OFFSET('Sanitation Data'!$G$29,0,10*ROW('Sanitation Data'!G167)))</f>
        <v/>
      </c>
      <c r="DF173" s="33" t="str">
        <f ca="true">+IF(OFFSET('Sanitation Data'!$G$30,0,10*ROW('Sanitation Data'!G167))="","",OFFSET('Sanitation Data'!$G$30,0,10*ROW('Sanitation Data'!G167)))</f>
        <v/>
      </c>
      <c r="DG173" s="33" t="str">
        <f ca="true">+IF(OFFSET('Sanitation Data'!$G$31,0,10*ROW('Sanitation Data'!G167))="","",OFFSET('Sanitation Data'!$G$31,0,10*ROW('Sanitation Data'!G167)))</f>
        <v/>
      </c>
      <c r="DH173" s="33" t="str">
        <f ca="true">+IF(OFFSET('Sanitation Data'!$G$32,0,10*ROW('Sanitation Data'!G167))="","",OFFSET('Sanitation Data'!$G$32,0,10*ROW('Sanitation Data'!G167)))</f>
        <v/>
      </c>
      <c r="DI173" s="33" t="str">
        <f ca="true">+IF(OFFSET('Sanitation Data'!$G$33,0,10*ROW('Sanitation Data'!G167))="","",OFFSET('Sanitation Data'!$G$33,0,10*ROW('Sanitation Data'!G167)))</f>
        <v/>
      </c>
      <c r="DJ173" s="33" t="str">
        <f ca="true">+IF(OFFSET('Sanitation Data'!$H$29,0,10*ROW('Sanitation Data'!H167))="","",OFFSET('Sanitation Data'!$H$29,0,10*ROW('Sanitation Data'!H167)))</f>
        <v/>
      </c>
      <c r="DK173" s="33" t="str">
        <f ca="true">+IF(OFFSET('Sanitation Data'!$H$30,0,10*ROW('Sanitation Data'!H167))="","",OFFSET('Sanitation Data'!$H$30,0,10*ROW('Sanitation Data'!H167)))</f>
        <v/>
      </c>
      <c r="DL173" s="33" t="str">
        <f ca="true">+IF(OFFSET('Sanitation Data'!$H$31,0,10*ROW('Sanitation Data'!H167))="","",OFFSET('Sanitation Data'!$H$31,0,10*ROW('Sanitation Data'!H167)))</f>
        <v/>
      </c>
      <c r="DM173" s="33" t="str">
        <f ca="true">+IF(OFFSET('Sanitation Data'!$H$32,0,10*ROW('Sanitation Data'!H167))="","",OFFSET('Sanitation Data'!$H$32,0,10*ROW('Sanitation Data'!H167)))</f>
        <v/>
      </c>
      <c r="DN173" s="33" t="str">
        <f ca="true">+IF(OFFSET('Sanitation Data'!$H$33,0,10*ROW('Sanitation Data'!H167))="","",OFFSET('Sanitation Data'!$H$33,0,10*ROW('Sanitation Data'!H167)))</f>
        <v/>
      </c>
      <c r="DO173" s="33" t="str">
        <f ca="true">+IF(OFFSET('Hygiene Data'!$C$12,0,10*ROW('Hygiene Data'!C167))="","",OFFSET('Hygiene Data'!$C$12,0,10*ROW('Hygiene Data'!C167)))</f>
        <v/>
      </c>
      <c r="DP173" s="33" t="str">
        <f ca="true">+IF(OFFSET('Hygiene Data'!$C$13,0,10*ROW('Hygiene Data'!C167))="","",OFFSET('Hygiene Data'!$C$13,0,10*ROW('Hygiene Data'!C167)))</f>
        <v/>
      </c>
      <c r="DQ173" s="33" t="str">
        <f ca="true">+IF(OFFSET('Hygiene Data'!$C$14,0,10*ROW('Hygiene Data'!C167))="","",OFFSET('Hygiene Data'!$C$14,0,10*ROW('Hygiene Data'!C167)))</f>
        <v/>
      </c>
      <c r="DR173" s="33" t="str">
        <f ca="true">+IF(OFFSET('Hygiene Data'!$D$12,0,10*ROW('Hygiene Data'!D167))="","",OFFSET('Hygiene Data'!$D$12,0,10*ROW('Hygiene Data'!D167)))</f>
        <v/>
      </c>
      <c r="DS173" s="33" t="str">
        <f ca="true">+IF(OFFSET('Hygiene Data'!$D$13,0,10*ROW('Hygiene Data'!D167))="","",OFFSET('Hygiene Data'!$D$13,0,10*ROW('Hygiene Data'!D167)))</f>
        <v/>
      </c>
      <c r="DT173" s="33" t="str">
        <f ca="true">+IF(OFFSET('Hygiene Data'!$D$14,0,10*ROW('Hygiene Data'!D167))="","",OFFSET('Hygiene Data'!$D$14,0,10*ROW('Hygiene Data'!D167)))</f>
        <v/>
      </c>
      <c r="DU173" s="33" t="str">
        <f ca="true">+IF(OFFSET('Hygiene Data'!$E$12,0,10*ROW('Hygiene Data'!E167))="","",OFFSET('Hygiene Data'!$E$12,0,10*ROW('Hygiene Data'!E167)))</f>
        <v/>
      </c>
      <c r="DV173" s="33" t="str">
        <f ca="true">+IF(OFFSET('Hygiene Data'!$E$13,0,10*ROW('Hygiene Data'!E167))="","",OFFSET('Hygiene Data'!$E$13,0,10*ROW('Hygiene Data'!E167)))</f>
        <v/>
      </c>
      <c r="DW173" s="33" t="str">
        <f ca="true">+IF(OFFSET('Hygiene Data'!$E$14,0,10*ROW('Hygiene Data'!E167))="","",OFFSET('Hygiene Data'!$E$14,0,10*ROW('Hygiene Data'!E167)))</f>
        <v/>
      </c>
      <c r="DX173" s="33" t="str">
        <f ca="true">+IF(OFFSET('Hygiene Data'!$F$12,0,10*ROW('Hygiene Data'!F167))="","",OFFSET('Hygiene Data'!$F$12,0,10*ROW('Hygiene Data'!F167)))</f>
        <v/>
      </c>
      <c r="DY173" s="33" t="str">
        <f ca="true">+IF(OFFSET('Hygiene Data'!$F$13,0,10*ROW('Hygiene Data'!F167))="","",OFFSET('Hygiene Data'!$F$13,0,10*ROW('Hygiene Data'!F167)))</f>
        <v/>
      </c>
      <c r="DZ173" s="33" t="str">
        <f ca="true">+IF(OFFSET('Hygiene Data'!$F$14,0,10*ROW('Hygiene Data'!F167))="","",OFFSET('Hygiene Data'!$F$14,0,10*ROW('Hygiene Data'!F167)))</f>
        <v/>
      </c>
      <c r="EA173" s="33" t="str">
        <f ca="true">+IF(OFFSET('Hygiene Data'!$G$12,0,10*ROW('Hygiene Data'!G167))="","",OFFSET('Hygiene Data'!$G$12,0,10*ROW('Hygiene Data'!G167)))</f>
        <v/>
      </c>
      <c r="EB173" s="33" t="str">
        <f ca="true">+IF(OFFSET('Hygiene Data'!$G$13,0,10*ROW('Hygiene Data'!G167))="","",OFFSET('Hygiene Data'!$G$13,0,10*ROW('Hygiene Data'!G167)))</f>
        <v/>
      </c>
      <c r="EC173" s="33" t="str">
        <f ca="true">+IF(OFFSET('Hygiene Data'!$G$14,0,10*ROW('Hygiene Data'!G167))="","",OFFSET('Hygiene Data'!$G$14,0,10*ROW('Hygiene Data'!G167)))</f>
        <v/>
      </c>
      <c r="ED173" s="33" t="str">
        <f ca="true">+IF(OFFSET('Hygiene Data'!$H$12,0,10*ROW('Hygiene Data'!H167))="","",OFFSET('Hygiene Data'!$H$12,0,10*ROW('Hygiene Data'!H167)))</f>
        <v/>
      </c>
      <c r="EE173" s="33" t="str">
        <f ca="true">+IF(OFFSET('Hygiene Data'!$H$13,0,10*ROW('Hygiene Data'!H167))="","",OFFSET('Hygiene Data'!$H$13,0,10*ROW('Hygiene Data'!H167)))</f>
        <v/>
      </c>
      <c r="EF173" s="33" t="str">
        <f ca="true">+IF(OFFSET('Hygiene Data'!$H$14,0,10*ROW('Hygiene Data'!H167))="","",OFFSET('Hygiene Data'!$H$14,0,10*ROW('Hygiene Data'!H167)))</f>
        <v/>
      </c>
    </row>
    <row r="174" x14ac:dyDescent="0.2">
      <c r="A174" s="56" t="str">
        <f ca="true">+IF(OFFSET('Water Data'!$B$1,0,10*ROW('Water Data'!B171))="","",OFFSET('Water Data'!$B$1,0,10*ROW('Water Data'!B171)))</f>
        <v/>
      </c>
      <c r="B174" s="56" t="str">
        <f ca="true">+IF(OFFSET('Water Data'!$A$3,0,10*ROW('Water Data'!A171))="","",OFFSET('Water Data'!$A$3,0,10*ROW('Water Data'!A171)))</f>
        <v/>
      </c>
      <c r="C174" s="56" t="str">
        <f ca="true">+IF(OFFSET('Water Data'!$C$3,0,10*ROW('Water Data'!C171))="","",OFFSET('Water Data'!$C$3,0,10*ROW('Water Data'!C171)))</f>
        <v/>
      </c>
      <c r="D174" s="244"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4"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4"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4"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4"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4"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4"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4"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4"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4"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4"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4"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4"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4"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4"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4"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4"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4"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5"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5"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5"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5"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5"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5"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5"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5"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5"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5"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5"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5"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5"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5"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5"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5"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5"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5"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5"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5"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5"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5"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5"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5"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5"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5"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5"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5"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5"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5"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6"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6"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6"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6"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6"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6"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6"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6"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6"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6"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6"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6"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6"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6"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6"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6"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6"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6"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3" t="str">
        <f ca="true">+IF(OFFSET('Water Data'!$C$28,0,10*ROW('Water Data'!C168))="","",OFFSET('Water Data'!$C$28,0,10*ROW('Water Data'!C168)))</f>
        <v/>
      </c>
      <c r="BT174" s="33" t="str">
        <f ca="true">+IF(OFFSET('Water Data'!$C$29,0,10*ROW('Water Data'!C168))="","",OFFSET('Water Data'!$C$29,0,10*ROW('Water Data'!C168)))</f>
        <v/>
      </c>
      <c r="BU174" s="33" t="str">
        <f ca="true">+IF(OFFSET('Water Data'!$C$30,0,10*ROW('Water Data'!C168))="","",OFFSET('Water Data'!$C$30,0,10*ROW('Water Data'!C168)))</f>
        <v/>
      </c>
      <c r="BV174" s="33" t="str">
        <f ca="true">+IF(OFFSET('Water Data'!$D$28,0,10*ROW('Water Data'!D168))="","",OFFSET('Water Data'!$D$28,0,10*ROW('Water Data'!D168)))</f>
        <v/>
      </c>
      <c r="BW174" s="33" t="str">
        <f ca="true">+IF(OFFSET('Water Data'!$D$29,0,10*ROW('Water Data'!D168))="","",OFFSET('Water Data'!$D$29,0,10*ROW('Water Data'!D168)))</f>
        <v/>
      </c>
      <c r="BX174" s="33" t="str">
        <f ca="true">+IF(OFFSET('Water Data'!$D$30,0,10*ROW('Water Data'!D168))="","",OFFSET('Water Data'!$D$30,0,10*ROW('Water Data'!D168)))</f>
        <v/>
      </c>
      <c r="BY174" s="33" t="str">
        <f ca="true">+IF(OFFSET('Water Data'!$E$28,0,10*ROW('Water Data'!E168))="","",OFFSET('Water Data'!$E$28,0,10*ROW('Water Data'!E168)))</f>
        <v/>
      </c>
      <c r="BZ174" s="33" t="str">
        <f ca="true">+IF(OFFSET('Water Data'!$E$29,0,10*ROW('Water Data'!E168))="","",OFFSET('Water Data'!$E$29,0,10*ROW('Water Data'!E168)))</f>
        <v/>
      </c>
      <c r="CA174" s="33" t="str">
        <f ca="true">+IF(OFFSET('Water Data'!$E$30,0,10*ROW('Water Data'!E168))="","",OFFSET('Water Data'!$E$30,0,10*ROW('Water Data'!E168)))</f>
        <v/>
      </c>
      <c r="CB174" s="33" t="str">
        <f ca="true">+IF(OFFSET('Water Data'!$F$28,0,10*ROW('Water Data'!F168))="","",OFFSET('Water Data'!$F$28,0,10*ROW('Water Data'!F168)))</f>
        <v/>
      </c>
      <c r="CC174" s="33" t="str">
        <f ca="true">+IF(OFFSET('Water Data'!$F$29,0,10*ROW('Water Data'!F168))="","",OFFSET('Water Data'!$F$29,0,10*ROW('Water Data'!F168)))</f>
        <v/>
      </c>
      <c r="CD174" s="33" t="str">
        <f ca="true">+IF(OFFSET('Water Data'!$F$30,0,10*ROW('Water Data'!F168))="","",OFFSET('Water Data'!$F$30,0,10*ROW('Water Data'!F168)))</f>
        <v/>
      </c>
      <c r="CE174" s="33" t="str">
        <f ca="true">+IF(OFFSET('Water Data'!$G$28,0,10*ROW('Water Data'!G168))="","",OFFSET('Water Data'!$G$28,0,10*ROW('Water Data'!G168)))</f>
        <v/>
      </c>
      <c r="CF174" s="33" t="str">
        <f ca="true">+IF(OFFSET('Water Data'!$G$29,0,10*ROW('Water Data'!G168))="","",OFFSET('Water Data'!$G$29,0,10*ROW('Water Data'!G168)))</f>
        <v/>
      </c>
      <c r="CG174" s="33" t="str">
        <f ca="true">+IF(OFFSET('Water Data'!$G$30,0,10*ROW('Water Data'!G168))="","",OFFSET('Water Data'!$G$30,0,10*ROW('Water Data'!G168)))</f>
        <v/>
      </c>
      <c r="CH174" s="33" t="str">
        <f ca="true">+IF(OFFSET('Water Data'!$H$28,0,10*ROW('Water Data'!H168))="","",OFFSET('Water Data'!$H$28,0,10*ROW('Water Data'!H168)))</f>
        <v/>
      </c>
      <c r="CI174" s="33" t="str">
        <f ca="true">+IF(OFFSET('Water Data'!$H$29,0,10*ROW('Water Data'!H168))="","",OFFSET('Water Data'!$H$29,0,10*ROW('Water Data'!H168)))</f>
        <v/>
      </c>
      <c r="CJ174" s="33" t="str">
        <f ca="true">+IF(OFFSET('Water Data'!$H$30,0,10*ROW('Water Data'!H168))="","",OFFSET('Water Data'!$H$30,0,10*ROW('Water Data'!H168)))</f>
        <v/>
      </c>
      <c r="CK174" s="33" t="str">
        <f ca="true">+IF(OFFSET('Sanitation Data'!$C$29,0,10*ROW('Sanitation Data'!C168))="","",OFFSET('Sanitation Data'!$C$29,0,10*ROW('Sanitation Data'!C168)))</f>
        <v/>
      </c>
      <c r="CL174" s="33" t="str">
        <f ca="true">+IF(OFFSET('Sanitation Data'!$C$30,0,10*ROW('Sanitation Data'!C168))="","",OFFSET('Sanitation Data'!$C$30,0,10*ROW('Sanitation Data'!C168)))</f>
        <v/>
      </c>
      <c r="CM174" s="33" t="str">
        <f ca="true">+IF(OFFSET('Sanitation Data'!$C$31,0,10*ROW('Sanitation Data'!C168))="","",OFFSET('Sanitation Data'!$C$31,0,10*ROW('Sanitation Data'!C168)))</f>
        <v/>
      </c>
      <c r="CN174" s="33" t="str">
        <f ca="true">+IF(OFFSET('Sanitation Data'!$C$32,0,10*ROW('Sanitation Data'!C168))="","",OFFSET('Sanitation Data'!$C$32,0,10*ROW('Sanitation Data'!C168)))</f>
        <v/>
      </c>
      <c r="CO174" s="33" t="str">
        <f ca="true">+IF(OFFSET('Sanitation Data'!$C$33,0,10*ROW('Sanitation Data'!C168))="","",OFFSET('Sanitation Data'!$C$33,0,10*ROW('Sanitation Data'!C168)))</f>
        <v/>
      </c>
      <c r="CP174" s="33" t="str">
        <f ca="true">+IF(OFFSET('Sanitation Data'!$D$29,0,10*ROW('Sanitation Data'!D168))="","",OFFSET('Sanitation Data'!$D$29,0,10*ROW('Sanitation Data'!D168)))</f>
        <v/>
      </c>
      <c r="CQ174" s="33" t="str">
        <f ca="true">+IF(OFFSET('Sanitation Data'!$D$30,0,10*ROW('Sanitation Data'!D168))="","",OFFSET('Sanitation Data'!$D$30,0,10*ROW('Sanitation Data'!D168)))</f>
        <v/>
      </c>
      <c r="CR174" s="33" t="str">
        <f ca="true">+IF(OFFSET('Sanitation Data'!$D$31,0,10*ROW('Sanitation Data'!D168))="","",OFFSET('Sanitation Data'!$D$31,0,10*ROW('Sanitation Data'!D168)))</f>
        <v/>
      </c>
      <c r="CS174" s="33" t="str">
        <f ca="true">+IF(OFFSET('Sanitation Data'!$D$32,0,10*ROW('Sanitation Data'!D168))="","",OFFSET('Sanitation Data'!$D$32,0,10*ROW('Sanitation Data'!D168)))</f>
        <v/>
      </c>
      <c r="CT174" s="33" t="str">
        <f ca="true">+IF(OFFSET('Sanitation Data'!$D$33,0,10*ROW('Sanitation Data'!D168))="","",OFFSET('Sanitation Data'!$D$33,0,10*ROW('Sanitation Data'!D168)))</f>
        <v/>
      </c>
      <c r="CU174" s="33" t="str">
        <f ca="true">+IF(OFFSET('Sanitation Data'!$E$29,0,10*ROW('Sanitation Data'!E168))="","",OFFSET('Sanitation Data'!$E$29,0,10*ROW('Sanitation Data'!E168)))</f>
        <v/>
      </c>
      <c r="CV174" s="33" t="str">
        <f ca="true">+IF(OFFSET('Sanitation Data'!$E$30,0,10*ROW('Sanitation Data'!E168))="","",OFFSET('Sanitation Data'!$E$30,0,10*ROW('Sanitation Data'!E168)))</f>
        <v/>
      </c>
      <c r="CW174" s="33" t="str">
        <f ca="true">+IF(OFFSET('Sanitation Data'!$E$31,0,10*ROW('Sanitation Data'!E168))="","",OFFSET('Sanitation Data'!$E$31,0,10*ROW('Sanitation Data'!E168)))</f>
        <v/>
      </c>
      <c r="CX174" s="33" t="str">
        <f ca="true">+IF(OFFSET('Sanitation Data'!$E$32,0,10*ROW('Sanitation Data'!E168))="","",OFFSET('Sanitation Data'!$E$32,0,10*ROW('Sanitation Data'!E168)))</f>
        <v/>
      </c>
      <c r="CY174" s="33" t="str">
        <f ca="true">+IF(OFFSET('Sanitation Data'!$E$33,0,10*ROW('Sanitation Data'!E168))="","",OFFSET('Sanitation Data'!$E$33,0,10*ROW('Sanitation Data'!E168)))</f>
        <v/>
      </c>
      <c r="CZ174" s="33" t="str">
        <f ca="true">+IF(OFFSET('Sanitation Data'!$F$29,0,10*ROW('Sanitation Data'!F168))="","",OFFSET('Sanitation Data'!$F$29,0,10*ROW('Sanitation Data'!F168)))</f>
        <v/>
      </c>
      <c r="DA174" s="33" t="str">
        <f ca="true">+IF(OFFSET('Sanitation Data'!$F$30,0,10*ROW('Sanitation Data'!F168))="","",OFFSET('Sanitation Data'!$F$30,0,10*ROW('Sanitation Data'!F168)))</f>
        <v/>
      </c>
      <c r="DB174" s="33" t="str">
        <f ca="true">+IF(OFFSET('Sanitation Data'!$F$31,0,10*ROW('Sanitation Data'!F168))="","",OFFSET('Sanitation Data'!$F$31,0,10*ROW('Sanitation Data'!F168)))</f>
        <v/>
      </c>
      <c r="DC174" s="33" t="str">
        <f ca="true">+IF(OFFSET('Sanitation Data'!$F$32,0,10*ROW('Sanitation Data'!F168))="","",OFFSET('Sanitation Data'!$F$32,0,10*ROW('Sanitation Data'!F168)))</f>
        <v/>
      </c>
      <c r="DD174" s="33" t="str">
        <f ca="true">+IF(OFFSET('Sanitation Data'!$F$33,0,10*ROW('Sanitation Data'!F168))="","",OFFSET('Sanitation Data'!$F$33,0,10*ROW('Sanitation Data'!F168)))</f>
        <v/>
      </c>
      <c r="DE174" s="33" t="str">
        <f ca="true">+IF(OFFSET('Sanitation Data'!$G$29,0,10*ROW('Sanitation Data'!G168))="","",OFFSET('Sanitation Data'!$G$29,0,10*ROW('Sanitation Data'!G168)))</f>
        <v/>
      </c>
      <c r="DF174" s="33" t="str">
        <f ca="true">+IF(OFFSET('Sanitation Data'!$G$30,0,10*ROW('Sanitation Data'!G168))="","",OFFSET('Sanitation Data'!$G$30,0,10*ROW('Sanitation Data'!G168)))</f>
        <v/>
      </c>
      <c r="DG174" s="33" t="str">
        <f ca="true">+IF(OFFSET('Sanitation Data'!$G$31,0,10*ROW('Sanitation Data'!G168))="","",OFFSET('Sanitation Data'!$G$31,0,10*ROW('Sanitation Data'!G168)))</f>
        <v/>
      </c>
      <c r="DH174" s="33" t="str">
        <f ca="true">+IF(OFFSET('Sanitation Data'!$G$32,0,10*ROW('Sanitation Data'!G168))="","",OFFSET('Sanitation Data'!$G$32,0,10*ROW('Sanitation Data'!G168)))</f>
        <v/>
      </c>
      <c r="DI174" s="33" t="str">
        <f ca="true">+IF(OFFSET('Sanitation Data'!$G$33,0,10*ROW('Sanitation Data'!G168))="","",OFFSET('Sanitation Data'!$G$33,0,10*ROW('Sanitation Data'!G168)))</f>
        <v/>
      </c>
      <c r="DJ174" s="33" t="str">
        <f ca="true">+IF(OFFSET('Sanitation Data'!$H$29,0,10*ROW('Sanitation Data'!H168))="","",OFFSET('Sanitation Data'!$H$29,0,10*ROW('Sanitation Data'!H168)))</f>
        <v/>
      </c>
      <c r="DK174" s="33" t="str">
        <f ca="true">+IF(OFFSET('Sanitation Data'!$H$30,0,10*ROW('Sanitation Data'!H168))="","",OFFSET('Sanitation Data'!$H$30,0,10*ROW('Sanitation Data'!H168)))</f>
        <v/>
      </c>
      <c r="DL174" s="33" t="str">
        <f ca="true">+IF(OFFSET('Sanitation Data'!$H$31,0,10*ROW('Sanitation Data'!H168))="","",OFFSET('Sanitation Data'!$H$31,0,10*ROW('Sanitation Data'!H168)))</f>
        <v/>
      </c>
      <c r="DM174" s="33" t="str">
        <f ca="true">+IF(OFFSET('Sanitation Data'!$H$32,0,10*ROW('Sanitation Data'!H168))="","",OFFSET('Sanitation Data'!$H$32,0,10*ROW('Sanitation Data'!H168)))</f>
        <v/>
      </c>
      <c r="DN174" s="33" t="str">
        <f ca="true">+IF(OFFSET('Sanitation Data'!$H$33,0,10*ROW('Sanitation Data'!H168))="","",OFFSET('Sanitation Data'!$H$33,0,10*ROW('Sanitation Data'!H168)))</f>
        <v/>
      </c>
      <c r="DO174" s="33" t="str">
        <f ca="true">+IF(OFFSET('Hygiene Data'!$C$12,0,10*ROW('Hygiene Data'!C168))="","",OFFSET('Hygiene Data'!$C$12,0,10*ROW('Hygiene Data'!C168)))</f>
        <v/>
      </c>
      <c r="DP174" s="33" t="str">
        <f ca="true">+IF(OFFSET('Hygiene Data'!$C$13,0,10*ROW('Hygiene Data'!C168))="","",OFFSET('Hygiene Data'!$C$13,0,10*ROW('Hygiene Data'!C168)))</f>
        <v/>
      </c>
      <c r="DQ174" s="33" t="str">
        <f ca="true">+IF(OFFSET('Hygiene Data'!$C$14,0,10*ROW('Hygiene Data'!C168))="","",OFFSET('Hygiene Data'!$C$14,0,10*ROW('Hygiene Data'!C168)))</f>
        <v/>
      </c>
      <c r="DR174" s="33" t="str">
        <f ca="true">+IF(OFFSET('Hygiene Data'!$D$12,0,10*ROW('Hygiene Data'!D168))="","",OFFSET('Hygiene Data'!$D$12,0,10*ROW('Hygiene Data'!D168)))</f>
        <v/>
      </c>
      <c r="DS174" s="33" t="str">
        <f ca="true">+IF(OFFSET('Hygiene Data'!$D$13,0,10*ROW('Hygiene Data'!D168))="","",OFFSET('Hygiene Data'!$D$13,0,10*ROW('Hygiene Data'!D168)))</f>
        <v/>
      </c>
      <c r="DT174" s="33" t="str">
        <f ca="true">+IF(OFFSET('Hygiene Data'!$D$14,0,10*ROW('Hygiene Data'!D168))="","",OFFSET('Hygiene Data'!$D$14,0,10*ROW('Hygiene Data'!D168)))</f>
        <v/>
      </c>
      <c r="DU174" s="33" t="str">
        <f ca="true">+IF(OFFSET('Hygiene Data'!$E$12,0,10*ROW('Hygiene Data'!E168))="","",OFFSET('Hygiene Data'!$E$12,0,10*ROW('Hygiene Data'!E168)))</f>
        <v/>
      </c>
      <c r="DV174" s="33" t="str">
        <f ca="true">+IF(OFFSET('Hygiene Data'!$E$13,0,10*ROW('Hygiene Data'!E168))="","",OFFSET('Hygiene Data'!$E$13,0,10*ROW('Hygiene Data'!E168)))</f>
        <v/>
      </c>
      <c r="DW174" s="33" t="str">
        <f ca="true">+IF(OFFSET('Hygiene Data'!$E$14,0,10*ROW('Hygiene Data'!E168))="","",OFFSET('Hygiene Data'!$E$14,0,10*ROW('Hygiene Data'!E168)))</f>
        <v/>
      </c>
      <c r="DX174" s="33" t="str">
        <f ca="true">+IF(OFFSET('Hygiene Data'!$F$12,0,10*ROW('Hygiene Data'!F168))="","",OFFSET('Hygiene Data'!$F$12,0,10*ROW('Hygiene Data'!F168)))</f>
        <v/>
      </c>
      <c r="DY174" s="33" t="str">
        <f ca="true">+IF(OFFSET('Hygiene Data'!$F$13,0,10*ROW('Hygiene Data'!F168))="","",OFFSET('Hygiene Data'!$F$13,0,10*ROW('Hygiene Data'!F168)))</f>
        <v/>
      </c>
      <c r="DZ174" s="33" t="str">
        <f ca="true">+IF(OFFSET('Hygiene Data'!$F$14,0,10*ROW('Hygiene Data'!F168))="","",OFFSET('Hygiene Data'!$F$14,0,10*ROW('Hygiene Data'!F168)))</f>
        <v/>
      </c>
      <c r="EA174" s="33" t="str">
        <f ca="true">+IF(OFFSET('Hygiene Data'!$G$12,0,10*ROW('Hygiene Data'!G168))="","",OFFSET('Hygiene Data'!$G$12,0,10*ROW('Hygiene Data'!G168)))</f>
        <v/>
      </c>
      <c r="EB174" s="33" t="str">
        <f ca="true">+IF(OFFSET('Hygiene Data'!$G$13,0,10*ROW('Hygiene Data'!G168))="","",OFFSET('Hygiene Data'!$G$13,0,10*ROW('Hygiene Data'!G168)))</f>
        <v/>
      </c>
      <c r="EC174" s="33" t="str">
        <f ca="true">+IF(OFFSET('Hygiene Data'!$G$14,0,10*ROW('Hygiene Data'!G168))="","",OFFSET('Hygiene Data'!$G$14,0,10*ROW('Hygiene Data'!G168)))</f>
        <v/>
      </c>
      <c r="ED174" s="33" t="str">
        <f ca="true">+IF(OFFSET('Hygiene Data'!$H$12,0,10*ROW('Hygiene Data'!H168))="","",OFFSET('Hygiene Data'!$H$12,0,10*ROW('Hygiene Data'!H168)))</f>
        <v/>
      </c>
      <c r="EE174" s="33" t="str">
        <f ca="true">+IF(OFFSET('Hygiene Data'!$H$13,0,10*ROW('Hygiene Data'!H168))="","",OFFSET('Hygiene Data'!$H$13,0,10*ROW('Hygiene Data'!H168)))</f>
        <v/>
      </c>
      <c r="EF174" s="33" t="str">
        <f ca="true">+IF(OFFSET('Hygiene Data'!$H$14,0,10*ROW('Hygiene Data'!H168))="","",OFFSET('Hygiene Data'!$H$14,0,10*ROW('Hygiene Data'!H168)))</f>
        <v/>
      </c>
    </row>
    <row r="175" x14ac:dyDescent="0.2">
      <c r="A175" s="56" t="str">
        <f ca="true">+IF(OFFSET('Water Data'!$B$1,0,10*ROW('Water Data'!B172))="","",OFFSET('Water Data'!$B$1,0,10*ROW('Water Data'!B172)))</f>
        <v/>
      </c>
      <c r="B175" s="56" t="str">
        <f ca="true">+IF(OFFSET('Water Data'!$A$3,0,10*ROW('Water Data'!A172))="","",OFFSET('Water Data'!$A$3,0,10*ROW('Water Data'!A172)))</f>
        <v/>
      </c>
      <c r="C175" s="56" t="str">
        <f ca="true">+IF(OFFSET('Water Data'!$C$3,0,10*ROW('Water Data'!C172))="","",OFFSET('Water Data'!$C$3,0,10*ROW('Water Data'!C172)))</f>
        <v/>
      </c>
      <c r="D175" s="244"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4"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4"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4"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4"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4"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4"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4"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4"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4"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4"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4"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4"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4"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4"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4"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4"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4"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5"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5"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5"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5"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5"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5"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5"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5"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5"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5"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5"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5"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5"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5"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5"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5"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5"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5"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5"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5"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5"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5"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5"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5"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5"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5"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5"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5"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5"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5"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6"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6"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6"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6"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6"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6"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6"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6"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6"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6"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6"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6"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6"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6"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6"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6"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6"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6"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3" t="str">
        <f ca="true">+IF(OFFSET('Water Data'!$C$28,0,10*ROW('Water Data'!C169))="","",OFFSET('Water Data'!$C$28,0,10*ROW('Water Data'!C169)))</f>
        <v/>
      </c>
      <c r="BT175" s="33" t="str">
        <f ca="true">+IF(OFFSET('Water Data'!$C$29,0,10*ROW('Water Data'!C169))="","",OFFSET('Water Data'!$C$29,0,10*ROW('Water Data'!C169)))</f>
        <v/>
      </c>
      <c r="BU175" s="33" t="str">
        <f ca="true">+IF(OFFSET('Water Data'!$C$30,0,10*ROW('Water Data'!C169))="","",OFFSET('Water Data'!$C$30,0,10*ROW('Water Data'!C169)))</f>
        <v/>
      </c>
      <c r="BV175" s="33" t="str">
        <f ca="true">+IF(OFFSET('Water Data'!$D$28,0,10*ROW('Water Data'!D169))="","",OFFSET('Water Data'!$D$28,0,10*ROW('Water Data'!D169)))</f>
        <v/>
      </c>
      <c r="BW175" s="33" t="str">
        <f ca="true">+IF(OFFSET('Water Data'!$D$29,0,10*ROW('Water Data'!D169))="","",OFFSET('Water Data'!$D$29,0,10*ROW('Water Data'!D169)))</f>
        <v/>
      </c>
      <c r="BX175" s="33" t="str">
        <f ca="true">+IF(OFFSET('Water Data'!$D$30,0,10*ROW('Water Data'!D169))="","",OFFSET('Water Data'!$D$30,0,10*ROW('Water Data'!D169)))</f>
        <v/>
      </c>
      <c r="BY175" s="33" t="str">
        <f ca="true">+IF(OFFSET('Water Data'!$E$28,0,10*ROW('Water Data'!E169))="","",OFFSET('Water Data'!$E$28,0,10*ROW('Water Data'!E169)))</f>
        <v/>
      </c>
      <c r="BZ175" s="33" t="str">
        <f ca="true">+IF(OFFSET('Water Data'!$E$29,0,10*ROW('Water Data'!E169))="","",OFFSET('Water Data'!$E$29,0,10*ROW('Water Data'!E169)))</f>
        <v/>
      </c>
      <c r="CA175" s="33" t="str">
        <f ca="true">+IF(OFFSET('Water Data'!$E$30,0,10*ROW('Water Data'!E169))="","",OFFSET('Water Data'!$E$30,0,10*ROW('Water Data'!E169)))</f>
        <v/>
      </c>
      <c r="CB175" s="33" t="str">
        <f ca="true">+IF(OFFSET('Water Data'!$F$28,0,10*ROW('Water Data'!F169))="","",OFFSET('Water Data'!$F$28,0,10*ROW('Water Data'!F169)))</f>
        <v/>
      </c>
      <c r="CC175" s="33" t="str">
        <f ca="true">+IF(OFFSET('Water Data'!$F$29,0,10*ROW('Water Data'!F169))="","",OFFSET('Water Data'!$F$29,0,10*ROW('Water Data'!F169)))</f>
        <v/>
      </c>
      <c r="CD175" s="33" t="str">
        <f ca="true">+IF(OFFSET('Water Data'!$F$30,0,10*ROW('Water Data'!F169))="","",OFFSET('Water Data'!$F$30,0,10*ROW('Water Data'!F169)))</f>
        <v/>
      </c>
      <c r="CE175" s="33" t="str">
        <f ca="true">+IF(OFFSET('Water Data'!$G$28,0,10*ROW('Water Data'!G169))="","",OFFSET('Water Data'!$G$28,0,10*ROW('Water Data'!G169)))</f>
        <v/>
      </c>
      <c r="CF175" s="33" t="str">
        <f ca="true">+IF(OFFSET('Water Data'!$G$29,0,10*ROW('Water Data'!G169))="","",OFFSET('Water Data'!$G$29,0,10*ROW('Water Data'!G169)))</f>
        <v/>
      </c>
      <c r="CG175" s="33" t="str">
        <f ca="true">+IF(OFFSET('Water Data'!$G$30,0,10*ROW('Water Data'!G169))="","",OFFSET('Water Data'!$G$30,0,10*ROW('Water Data'!G169)))</f>
        <v/>
      </c>
      <c r="CH175" s="33" t="str">
        <f ca="true">+IF(OFFSET('Water Data'!$H$28,0,10*ROW('Water Data'!H169))="","",OFFSET('Water Data'!$H$28,0,10*ROW('Water Data'!H169)))</f>
        <v/>
      </c>
      <c r="CI175" s="33" t="str">
        <f ca="true">+IF(OFFSET('Water Data'!$H$29,0,10*ROW('Water Data'!H169))="","",OFFSET('Water Data'!$H$29,0,10*ROW('Water Data'!H169)))</f>
        <v/>
      </c>
      <c r="CJ175" s="33" t="str">
        <f ca="true">+IF(OFFSET('Water Data'!$H$30,0,10*ROW('Water Data'!H169))="","",OFFSET('Water Data'!$H$30,0,10*ROW('Water Data'!H169)))</f>
        <v/>
      </c>
      <c r="CK175" s="33" t="str">
        <f ca="true">+IF(OFFSET('Sanitation Data'!$C$29,0,10*ROW('Sanitation Data'!C169))="","",OFFSET('Sanitation Data'!$C$29,0,10*ROW('Sanitation Data'!C169)))</f>
        <v/>
      </c>
      <c r="CL175" s="33" t="str">
        <f ca="true">+IF(OFFSET('Sanitation Data'!$C$30,0,10*ROW('Sanitation Data'!C169))="","",OFFSET('Sanitation Data'!$C$30,0,10*ROW('Sanitation Data'!C169)))</f>
        <v/>
      </c>
      <c r="CM175" s="33" t="str">
        <f ca="true">+IF(OFFSET('Sanitation Data'!$C$31,0,10*ROW('Sanitation Data'!C169))="","",OFFSET('Sanitation Data'!$C$31,0,10*ROW('Sanitation Data'!C169)))</f>
        <v/>
      </c>
      <c r="CN175" s="33" t="str">
        <f ca="true">+IF(OFFSET('Sanitation Data'!$C$32,0,10*ROW('Sanitation Data'!C169))="","",OFFSET('Sanitation Data'!$C$32,0,10*ROW('Sanitation Data'!C169)))</f>
        <v/>
      </c>
      <c r="CO175" s="33" t="str">
        <f ca="true">+IF(OFFSET('Sanitation Data'!$C$33,0,10*ROW('Sanitation Data'!C169))="","",OFFSET('Sanitation Data'!$C$33,0,10*ROW('Sanitation Data'!C169)))</f>
        <v/>
      </c>
      <c r="CP175" s="33" t="str">
        <f ca="true">+IF(OFFSET('Sanitation Data'!$D$29,0,10*ROW('Sanitation Data'!D169))="","",OFFSET('Sanitation Data'!$D$29,0,10*ROW('Sanitation Data'!D169)))</f>
        <v/>
      </c>
      <c r="CQ175" s="33" t="str">
        <f ca="true">+IF(OFFSET('Sanitation Data'!$D$30,0,10*ROW('Sanitation Data'!D169))="","",OFFSET('Sanitation Data'!$D$30,0,10*ROW('Sanitation Data'!D169)))</f>
        <v/>
      </c>
      <c r="CR175" s="33" t="str">
        <f ca="true">+IF(OFFSET('Sanitation Data'!$D$31,0,10*ROW('Sanitation Data'!D169))="","",OFFSET('Sanitation Data'!$D$31,0,10*ROW('Sanitation Data'!D169)))</f>
        <v/>
      </c>
      <c r="CS175" s="33" t="str">
        <f ca="true">+IF(OFFSET('Sanitation Data'!$D$32,0,10*ROW('Sanitation Data'!D169))="","",OFFSET('Sanitation Data'!$D$32,0,10*ROW('Sanitation Data'!D169)))</f>
        <v/>
      </c>
      <c r="CT175" s="33" t="str">
        <f ca="true">+IF(OFFSET('Sanitation Data'!$D$33,0,10*ROW('Sanitation Data'!D169))="","",OFFSET('Sanitation Data'!$D$33,0,10*ROW('Sanitation Data'!D169)))</f>
        <v/>
      </c>
      <c r="CU175" s="33" t="str">
        <f ca="true">+IF(OFFSET('Sanitation Data'!$E$29,0,10*ROW('Sanitation Data'!E169))="","",OFFSET('Sanitation Data'!$E$29,0,10*ROW('Sanitation Data'!E169)))</f>
        <v/>
      </c>
      <c r="CV175" s="33" t="str">
        <f ca="true">+IF(OFFSET('Sanitation Data'!$E$30,0,10*ROW('Sanitation Data'!E169))="","",OFFSET('Sanitation Data'!$E$30,0,10*ROW('Sanitation Data'!E169)))</f>
        <v/>
      </c>
      <c r="CW175" s="33" t="str">
        <f ca="true">+IF(OFFSET('Sanitation Data'!$E$31,0,10*ROW('Sanitation Data'!E169))="","",OFFSET('Sanitation Data'!$E$31,0,10*ROW('Sanitation Data'!E169)))</f>
        <v/>
      </c>
      <c r="CX175" s="33" t="str">
        <f ca="true">+IF(OFFSET('Sanitation Data'!$E$32,0,10*ROW('Sanitation Data'!E169))="","",OFFSET('Sanitation Data'!$E$32,0,10*ROW('Sanitation Data'!E169)))</f>
        <v/>
      </c>
      <c r="CY175" s="33" t="str">
        <f ca="true">+IF(OFFSET('Sanitation Data'!$E$33,0,10*ROW('Sanitation Data'!E169))="","",OFFSET('Sanitation Data'!$E$33,0,10*ROW('Sanitation Data'!E169)))</f>
        <v/>
      </c>
      <c r="CZ175" s="33" t="str">
        <f ca="true">+IF(OFFSET('Sanitation Data'!$F$29,0,10*ROW('Sanitation Data'!F169))="","",OFFSET('Sanitation Data'!$F$29,0,10*ROW('Sanitation Data'!F169)))</f>
        <v/>
      </c>
      <c r="DA175" s="33" t="str">
        <f ca="true">+IF(OFFSET('Sanitation Data'!$F$30,0,10*ROW('Sanitation Data'!F169))="","",OFFSET('Sanitation Data'!$F$30,0,10*ROW('Sanitation Data'!F169)))</f>
        <v/>
      </c>
      <c r="DB175" s="33" t="str">
        <f ca="true">+IF(OFFSET('Sanitation Data'!$F$31,0,10*ROW('Sanitation Data'!F169))="","",OFFSET('Sanitation Data'!$F$31,0,10*ROW('Sanitation Data'!F169)))</f>
        <v/>
      </c>
      <c r="DC175" s="33" t="str">
        <f ca="true">+IF(OFFSET('Sanitation Data'!$F$32,0,10*ROW('Sanitation Data'!F169))="","",OFFSET('Sanitation Data'!$F$32,0,10*ROW('Sanitation Data'!F169)))</f>
        <v/>
      </c>
      <c r="DD175" s="33" t="str">
        <f ca="true">+IF(OFFSET('Sanitation Data'!$F$33,0,10*ROW('Sanitation Data'!F169))="","",OFFSET('Sanitation Data'!$F$33,0,10*ROW('Sanitation Data'!F169)))</f>
        <v/>
      </c>
      <c r="DE175" s="33" t="str">
        <f ca="true">+IF(OFFSET('Sanitation Data'!$G$29,0,10*ROW('Sanitation Data'!G169))="","",OFFSET('Sanitation Data'!$G$29,0,10*ROW('Sanitation Data'!G169)))</f>
        <v/>
      </c>
      <c r="DF175" s="33" t="str">
        <f ca="true">+IF(OFFSET('Sanitation Data'!$G$30,0,10*ROW('Sanitation Data'!G169))="","",OFFSET('Sanitation Data'!$G$30,0,10*ROW('Sanitation Data'!G169)))</f>
        <v/>
      </c>
      <c r="DG175" s="33" t="str">
        <f ca="true">+IF(OFFSET('Sanitation Data'!$G$31,0,10*ROW('Sanitation Data'!G169))="","",OFFSET('Sanitation Data'!$G$31,0,10*ROW('Sanitation Data'!G169)))</f>
        <v/>
      </c>
      <c r="DH175" s="33" t="str">
        <f ca="true">+IF(OFFSET('Sanitation Data'!$G$32,0,10*ROW('Sanitation Data'!G169))="","",OFFSET('Sanitation Data'!$G$32,0,10*ROW('Sanitation Data'!G169)))</f>
        <v/>
      </c>
      <c r="DI175" s="33" t="str">
        <f ca="true">+IF(OFFSET('Sanitation Data'!$G$33,0,10*ROW('Sanitation Data'!G169))="","",OFFSET('Sanitation Data'!$G$33,0,10*ROW('Sanitation Data'!G169)))</f>
        <v/>
      </c>
      <c r="DJ175" s="33" t="str">
        <f ca="true">+IF(OFFSET('Sanitation Data'!$H$29,0,10*ROW('Sanitation Data'!H169))="","",OFFSET('Sanitation Data'!$H$29,0,10*ROW('Sanitation Data'!H169)))</f>
        <v/>
      </c>
      <c r="DK175" s="33" t="str">
        <f ca="true">+IF(OFFSET('Sanitation Data'!$H$30,0,10*ROW('Sanitation Data'!H169))="","",OFFSET('Sanitation Data'!$H$30,0,10*ROW('Sanitation Data'!H169)))</f>
        <v/>
      </c>
      <c r="DL175" s="33" t="str">
        <f ca="true">+IF(OFFSET('Sanitation Data'!$H$31,0,10*ROW('Sanitation Data'!H169))="","",OFFSET('Sanitation Data'!$H$31,0,10*ROW('Sanitation Data'!H169)))</f>
        <v/>
      </c>
      <c r="DM175" s="33" t="str">
        <f ca="true">+IF(OFFSET('Sanitation Data'!$H$32,0,10*ROW('Sanitation Data'!H169))="","",OFFSET('Sanitation Data'!$H$32,0,10*ROW('Sanitation Data'!H169)))</f>
        <v/>
      </c>
      <c r="DN175" s="33" t="str">
        <f ca="true">+IF(OFFSET('Sanitation Data'!$H$33,0,10*ROW('Sanitation Data'!H169))="","",OFFSET('Sanitation Data'!$H$33,0,10*ROW('Sanitation Data'!H169)))</f>
        <v/>
      </c>
      <c r="DO175" s="33" t="str">
        <f ca="true">+IF(OFFSET('Hygiene Data'!$C$12,0,10*ROW('Hygiene Data'!C169))="","",OFFSET('Hygiene Data'!$C$12,0,10*ROW('Hygiene Data'!C169)))</f>
        <v/>
      </c>
      <c r="DP175" s="33" t="str">
        <f ca="true">+IF(OFFSET('Hygiene Data'!$C$13,0,10*ROW('Hygiene Data'!C169))="","",OFFSET('Hygiene Data'!$C$13,0,10*ROW('Hygiene Data'!C169)))</f>
        <v/>
      </c>
      <c r="DQ175" s="33" t="str">
        <f ca="true">+IF(OFFSET('Hygiene Data'!$C$14,0,10*ROW('Hygiene Data'!C169))="","",OFFSET('Hygiene Data'!$C$14,0,10*ROW('Hygiene Data'!C169)))</f>
        <v/>
      </c>
      <c r="DR175" s="33" t="str">
        <f ca="true">+IF(OFFSET('Hygiene Data'!$D$12,0,10*ROW('Hygiene Data'!D169))="","",OFFSET('Hygiene Data'!$D$12,0,10*ROW('Hygiene Data'!D169)))</f>
        <v/>
      </c>
      <c r="DS175" s="33" t="str">
        <f ca="true">+IF(OFFSET('Hygiene Data'!$D$13,0,10*ROW('Hygiene Data'!D169))="","",OFFSET('Hygiene Data'!$D$13,0,10*ROW('Hygiene Data'!D169)))</f>
        <v/>
      </c>
      <c r="DT175" s="33" t="str">
        <f ca="true">+IF(OFFSET('Hygiene Data'!$D$14,0,10*ROW('Hygiene Data'!D169))="","",OFFSET('Hygiene Data'!$D$14,0,10*ROW('Hygiene Data'!D169)))</f>
        <v/>
      </c>
      <c r="DU175" s="33" t="str">
        <f ca="true">+IF(OFFSET('Hygiene Data'!$E$12,0,10*ROW('Hygiene Data'!E169))="","",OFFSET('Hygiene Data'!$E$12,0,10*ROW('Hygiene Data'!E169)))</f>
        <v/>
      </c>
      <c r="DV175" s="33" t="str">
        <f ca="true">+IF(OFFSET('Hygiene Data'!$E$13,0,10*ROW('Hygiene Data'!E169))="","",OFFSET('Hygiene Data'!$E$13,0,10*ROW('Hygiene Data'!E169)))</f>
        <v/>
      </c>
      <c r="DW175" s="33" t="str">
        <f ca="true">+IF(OFFSET('Hygiene Data'!$E$14,0,10*ROW('Hygiene Data'!E169))="","",OFFSET('Hygiene Data'!$E$14,0,10*ROW('Hygiene Data'!E169)))</f>
        <v/>
      </c>
      <c r="DX175" s="33" t="str">
        <f ca="true">+IF(OFFSET('Hygiene Data'!$F$12,0,10*ROW('Hygiene Data'!F169))="","",OFFSET('Hygiene Data'!$F$12,0,10*ROW('Hygiene Data'!F169)))</f>
        <v/>
      </c>
      <c r="DY175" s="33" t="str">
        <f ca="true">+IF(OFFSET('Hygiene Data'!$F$13,0,10*ROW('Hygiene Data'!F169))="","",OFFSET('Hygiene Data'!$F$13,0,10*ROW('Hygiene Data'!F169)))</f>
        <v/>
      </c>
      <c r="DZ175" s="33" t="str">
        <f ca="true">+IF(OFFSET('Hygiene Data'!$F$14,0,10*ROW('Hygiene Data'!F169))="","",OFFSET('Hygiene Data'!$F$14,0,10*ROW('Hygiene Data'!F169)))</f>
        <v/>
      </c>
      <c r="EA175" s="33" t="str">
        <f ca="true">+IF(OFFSET('Hygiene Data'!$G$12,0,10*ROW('Hygiene Data'!G169))="","",OFFSET('Hygiene Data'!$G$12,0,10*ROW('Hygiene Data'!G169)))</f>
        <v/>
      </c>
      <c r="EB175" s="33" t="str">
        <f ca="true">+IF(OFFSET('Hygiene Data'!$G$13,0,10*ROW('Hygiene Data'!G169))="","",OFFSET('Hygiene Data'!$G$13,0,10*ROW('Hygiene Data'!G169)))</f>
        <v/>
      </c>
      <c r="EC175" s="33" t="str">
        <f ca="true">+IF(OFFSET('Hygiene Data'!$G$14,0,10*ROW('Hygiene Data'!G169))="","",OFFSET('Hygiene Data'!$G$14,0,10*ROW('Hygiene Data'!G169)))</f>
        <v/>
      </c>
      <c r="ED175" s="33" t="str">
        <f ca="true">+IF(OFFSET('Hygiene Data'!$H$12,0,10*ROW('Hygiene Data'!H169))="","",OFFSET('Hygiene Data'!$H$12,0,10*ROW('Hygiene Data'!H169)))</f>
        <v/>
      </c>
      <c r="EE175" s="33" t="str">
        <f ca="true">+IF(OFFSET('Hygiene Data'!$H$13,0,10*ROW('Hygiene Data'!H169))="","",OFFSET('Hygiene Data'!$H$13,0,10*ROW('Hygiene Data'!H169)))</f>
        <v/>
      </c>
      <c r="EF175" s="33" t="str">
        <f ca="true">+IF(OFFSET('Hygiene Data'!$H$14,0,10*ROW('Hygiene Data'!H169))="","",OFFSET('Hygiene Data'!$H$14,0,10*ROW('Hygiene Data'!H169)))</f>
        <v/>
      </c>
    </row>
    <row r="176" x14ac:dyDescent="0.2">
      <c r="A176" s="56" t="str">
        <f ca="true">+IF(OFFSET('Water Data'!$B$1,0,10*ROW('Water Data'!B173))="","",OFFSET('Water Data'!$B$1,0,10*ROW('Water Data'!B173)))</f>
        <v/>
      </c>
      <c r="B176" s="56" t="str">
        <f ca="true">+IF(OFFSET('Water Data'!$A$3,0,10*ROW('Water Data'!A173))="","",OFFSET('Water Data'!$A$3,0,10*ROW('Water Data'!A173)))</f>
        <v/>
      </c>
      <c r="C176" s="56" t="str">
        <f ca="true">+IF(OFFSET('Water Data'!$C$3,0,10*ROW('Water Data'!C173))="","",OFFSET('Water Data'!$C$3,0,10*ROW('Water Data'!C173)))</f>
        <v/>
      </c>
      <c r="D176" s="244"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4"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4"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4"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4"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4"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4"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4"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4"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4"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4"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4"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4"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4"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4"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4"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4"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4"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5"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5"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5"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5"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5"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5"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5"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5"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5"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5"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5"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5"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5"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5"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5"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5"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5"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5"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5"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5"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5"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5"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5"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5"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5"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5"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5"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5"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5"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5"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6"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6"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6"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6"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6"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6"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6"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6"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6"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6"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6"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6"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6"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6"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6"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6"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6"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6"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3" t="str">
        <f ca="true">+IF(OFFSET('Water Data'!$C$28,0,10*ROW('Water Data'!C170))="","",OFFSET('Water Data'!$C$28,0,10*ROW('Water Data'!C170)))</f>
        <v/>
      </c>
      <c r="BT176" s="33" t="str">
        <f ca="true">+IF(OFFSET('Water Data'!$C$29,0,10*ROW('Water Data'!C170))="","",OFFSET('Water Data'!$C$29,0,10*ROW('Water Data'!C170)))</f>
        <v/>
      </c>
      <c r="BU176" s="33" t="str">
        <f ca="true">+IF(OFFSET('Water Data'!$C$30,0,10*ROW('Water Data'!C170))="","",OFFSET('Water Data'!$C$30,0,10*ROW('Water Data'!C170)))</f>
        <v/>
      </c>
      <c r="BV176" s="33" t="str">
        <f ca="true">+IF(OFFSET('Water Data'!$D$28,0,10*ROW('Water Data'!D170))="","",OFFSET('Water Data'!$D$28,0,10*ROW('Water Data'!D170)))</f>
        <v/>
      </c>
      <c r="BW176" s="33" t="str">
        <f ca="true">+IF(OFFSET('Water Data'!$D$29,0,10*ROW('Water Data'!D170))="","",OFFSET('Water Data'!$D$29,0,10*ROW('Water Data'!D170)))</f>
        <v/>
      </c>
      <c r="BX176" s="33" t="str">
        <f ca="true">+IF(OFFSET('Water Data'!$D$30,0,10*ROW('Water Data'!D170))="","",OFFSET('Water Data'!$D$30,0,10*ROW('Water Data'!D170)))</f>
        <v/>
      </c>
      <c r="BY176" s="33" t="str">
        <f ca="true">+IF(OFFSET('Water Data'!$E$28,0,10*ROW('Water Data'!E170))="","",OFFSET('Water Data'!$E$28,0,10*ROW('Water Data'!E170)))</f>
        <v/>
      </c>
      <c r="BZ176" s="33" t="str">
        <f ca="true">+IF(OFFSET('Water Data'!$E$29,0,10*ROW('Water Data'!E170))="","",OFFSET('Water Data'!$E$29,0,10*ROW('Water Data'!E170)))</f>
        <v/>
      </c>
      <c r="CA176" s="33" t="str">
        <f ca="true">+IF(OFFSET('Water Data'!$E$30,0,10*ROW('Water Data'!E170))="","",OFFSET('Water Data'!$E$30,0,10*ROW('Water Data'!E170)))</f>
        <v/>
      </c>
      <c r="CB176" s="33" t="str">
        <f ca="true">+IF(OFFSET('Water Data'!$F$28,0,10*ROW('Water Data'!F170))="","",OFFSET('Water Data'!$F$28,0,10*ROW('Water Data'!F170)))</f>
        <v/>
      </c>
      <c r="CC176" s="33" t="str">
        <f ca="true">+IF(OFFSET('Water Data'!$F$29,0,10*ROW('Water Data'!F170))="","",OFFSET('Water Data'!$F$29,0,10*ROW('Water Data'!F170)))</f>
        <v/>
      </c>
      <c r="CD176" s="33" t="str">
        <f ca="true">+IF(OFFSET('Water Data'!$F$30,0,10*ROW('Water Data'!F170))="","",OFFSET('Water Data'!$F$30,0,10*ROW('Water Data'!F170)))</f>
        <v/>
      </c>
      <c r="CE176" s="33" t="str">
        <f ca="true">+IF(OFFSET('Water Data'!$G$28,0,10*ROW('Water Data'!G170))="","",OFFSET('Water Data'!$G$28,0,10*ROW('Water Data'!G170)))</f>
        <v/>
      </c>
      <c r="CF176" s="33" t="str">
        <f ca="true">+IF(OFFSET('Water Data'!$G$29,0,10*ROW('Water Data'!G170))="","",OFFSET('Water Data'!$G$29,0,10*ROW('Water Data'!G170)))</f>
        <v/>
      </c>
      <c r="CG176" s="33" t="str">
        <f ca="true">+IF(OFFSET('Water Data'!$G$30,0,10*ROW('Water Data'!G170))="","",OFFSET('Water Data'!$G$30,0,10*ROW('Water Data'!G170)))</f>
        <v/>
      </c>
      <c r="CH176" s="33" t="str">
        <f ca="true">+IF(OFFSET('Water Data'!$H$28,0,10*ROW('Water Data'!H170))="","",OFFSET('Water Data'!$H$28,0,10*ROW('Water Data'!H170)))</f>
        <v/>
      </c>
      <c r="CI176" s="33" t="str">
        <f ca="true">+IF(OFFSET('Water Data'!$H$29,0,10*ROW('Water Data'!H170))="","",OFFSET('Water Data'!$H$29,0,10*ROW('Water Data'!H170)))</f>
        <v/>
      </c>
      <c r="CJ176" s="33" t="str">
        <f ca="true">+IF(OFFSET('Water Data'!$H$30,0,10*ROW('Water Data'!H170))="","",OFFSET('Water Data'!$H$30,0,10*ROW('Water Data'!H170)))</f>
        <v/>
      </c>
      <c r="CK176" s="33" t="str">
        <f ca="true">+IF(OFFSET('Sanitation Data'!$C$29,0,10*ROW('Sanitation Data'!C170))="","",OFFSET('Sanitation Data'!$C$29,0,10*ROW('Sanitation Data'!C170)))</f>
        <v/>
      </c>
      <c r="CL176" s="33" t="str">
        <f ca="true">+IF(OFFSET('Sanitation Data'!$C$30,0,10*ROW('Sanitation Data'!C170))="","",OFFSET('Sanitation Data'!$C$30,0,10*ROW('Sanitation Data'!C170)))</f>
        <v/>
      </c>
      <c r="CM176" s="33" t="str">
        <f ca="true">+IF(OFFSET('Sanitation Data'!$C$31,0,10*ROW('Sanitation Data'!C170))="","",OFFSET('Sanitation Data'!$C$31,0,10*ROW('Sanitation Data'!C170)))</f>
        <v/>
      </c>
      <c r="CN176" s="33" t="str">
        <f ca="true">+IF(OFFSET('Sanitation Data'!$C$32,0,10*ROW('Sanitation Data'!C170))="","",OFFSET('Sanitation Data'!$C$32,0,10*ROW('Sanitation Data'!C170)))</f>
        <v/>
      </c>
      <c r="CO176" s="33" t="str">
        <f ca="true">+IF(OFFSET('Sanitation Data'!$C$33,0,10*ROW('Sanitation Data'!C170))="","",OFFSET('Sanitation Data'!$C$33,0,10*ROW('Sanitation Data'!C170)))</f>
        <v/>
      </c>
      <c r="CP176" s="33" t="str">
        <f ca="true">+IF(OFFSET('Sanitation Data'!$D$29,0,10*ROW('Sanitation Data'!D170))="","",OFFSET('Sanitation Data'!$D$29,0,10*ROW('Sanitation Data'!D170)))</f>
        <v/>
      </c>
      <c r="CQ176" s="33" t="str">
        <f ca="true">+IF(OFFSET('Sanitation Data'!$D$30,0,10*ROW('Sanitation Data'!D170))="","",OFFSET('Sanitation Data'!$D$30,0,10*ROW('Sanitation Data'!D170)))</f>
        <v/>
      </c>
      <c r="CR176" s="33" t="str">
        <f ca="true">+IF(OFFSET('Sanitation Data'!$D$31,0,10*ROW('Sanitation Data'!D170))="","",OFFSET('Sanitation Data'!$D$31,0,10*ROW('Sanitation Data'!D170)))</f>
        <v/>
      </c>
      <c r="CS176" s="33" t="str">
        <f ca="true">+IF(OFFSET('Sanitation Data'!$D$32,0,10*ROW('Sanitation Data'!D170))="","",OFFSET('Sanitation Data'!$D$32,0,10*ROW('Sanitation Data'!D170)))</f>
        <v/>
      </c>
      <c r="CT176" s="33" t="str">
        <f ca="true">+IF(OFFSET('Sanitation Data'!$D$33,0,10*ROW('Sanitation Data'!D170))="","",OFFSET('Sanitation Data'!$D$33,0,10*ROW('Sanitation Data'!D170)))</f>
        <v/>
      </c>
      <c r="CU176" s="33" t="str">
        <f ca="true">+IF(OFFSET('Sanitation Data'!$E$29,0,10*ROW('Sanitation Data'!E170))="","",OFFSET('Sanitation Data'!$E$29,0,10*ROW('Sanitation Data'!E170)))</f>
        <v/>
      </c>
      <c r="CV176" s="33" t="str">
        <f ca="true">+IF(OFFSET('Sanitation Data'!$E$30,0,10*ROW('Sanitation Data'!E170))="","",OFFSET('Sanitation Data'!$E$30,0,10*ROW('Sanitation Data'!E170)))</f>
        <v/>
      </c>
      <c r="CW176" s="33" t="str">
        <f ca="true">+IF(OFFSET('Sanitation Data'!$E$31,0,10*ROW('Sanitation Data'!E170))="","",OFFSET('Sanitation Data'!$E$31,0,10*ROW('Sanitation Data'!E170)))</f>
        <v/>
      </c>
      <c r="CX176" s="33" t="str">
        <f ca="true">+IF(OFFSET('Sanitation Data'!$E$32,0,10*ROW('Sanitation Data'!E170))="","",OFFSET('Sanitation Data'!$E$32,0,10*ROW('Sanitation Data'!E170)))</f>
        <v/>
      </c>
      <c r="CY176" s="33" t="str">
        <f ca="true">+IF(OFFSET('Sanitation Data'!$E$33,0,10*ROW('Sanitation Data'!E170))="","",OFFSET('Sanitation Data'!$E$33,0,10*ROW('Sanitation Data'!E170)))</f>
        <v/>
      </c>
      <c r="CZ176" s="33" t="str">
        <f ca="true">+IF(OFFSET('Sanitation Data'!$F$29,0,10*ROW('Sanitation Data'!F170))="","",OFFSET('Sanitation Data'!$F$29,0,10*ROW('Sanitation Data'!F170)))</f>
        <v/>
      </c>
      <c r="DA176" s="33" t="str">
        <f ca="true">+IF(OFFSET('Sanitation Data'!$F$30,0,10*ROW('Sanitation Data'!F170))="","",OFFSET('Sanitation Data'!$F$30,0,10*ROW('Sanitation Data'!F170)))</f>
        <v/>
      </c>
      <c r="DB176" s="33" t="str">
        <f ca="true">+IF(OFFSET('Sanitation Data'!$F$31,0,10*ROW('Sanitation Data'!F170))="","",OFFSET('Sanitation Data'!$F$31,0,10*ROW('Sanitation Data'!F170)))</f>
        <v/>
      </c>
      <c r="DC176" s="33" t="str">
        <f ca="true">+IF(OFFSET('Sanitation Data'!$F$32,0,10*ROW('Sanitation Data'!F170))="","",OFFSET('Sanitation Data'!$F$32,0,10*ROW('Sanitation Data'!F170)))</f>
        <v/>
      </c>
      <c r="DD176" s="33" t="str">
        <f ca="true">+IF(OFFSET('Sanitation Data'!$F$33,0,10*ROW('Sanitation Data'!F170))="","",OFFSET('Sanitation Data'!$F$33,0,10*ROW('Sanitation Data'!F170)))</f>
        <v/>
      </c>
      <c r="DE176" s="33" t="str">
        <f ca="true">+IF(OFFSET('Sanitation Data'!$G$29,0,10*ROW('Sanitation Data'!G170))="","",OFFSET('Sanitation Data'!$G$29,0,10*ROW('Sanitation Data'!G170)))</f>
        <v/>
      </c>
      <c r="DF176" s="33" t="str">
        <f ca="true">+IF(OFFSET('Sanitation Data'!$G$30,0,10*ROW('Sanitation Data'!G170))="","",OFFSET('Sanitation Data'!$G$30,0,10*ROW('Sanitation Data'!G170)))</f>
        <v/>
      </c>
      <c r="DG176" s="33" t="str">
        <f ca="true">+IF(OFFSET('Sanitation Data'!$G$31,0,10*ROW('Sanitation Data'!G170))="","",OFFSET('Sanitation Data'!$G$31,0,10*ROW('Sanitation Data'!G170)))</f>
        <v/>
      </c>
      <c r="DH176" s="33" t="str">
        <f ca="true">+IF(OFFSET('Sanitation Data'!$G$32,0,10*ROW('Sanitation Data'!G170))="","",OFFSET('Sanitation Data'!$G$32,0,10*ROW('Sanitation Data'!G170)))</f>
        <v/>
      </c>
      <c r="DI176" s="33" t="str">
        <f ca="true">+IF(OFFSET('Sanitation Data'!$G$33,0,10*ROW('Sanitation Data'!G170))="","",OFFSET('Sanitation Data'!$G$33,0,10*ROW('Sanitation Data'!G170)))</f>
        <v/>
      </c>
      <c r="DJ176" s="33" t="str">
        <f ca="true">+IF(OFFSET('Sanitation Data'!$H$29,0,10*ROW('Sanitation Data'!H170))="","",OFFSET('Sanitation Data'!$H$29,0,10*ROW('Sanitation Data'!H170)))</f>
        <v/>
      </c>
      <c r="DK176" s="33" t="str">
        <f ca="true">+IF(OFFSET('Sanitation Data'!$H$30,0,10*ROW('Sanitation Data'!H170))="","",OFFSET('Sanitation Data'!$H$30,0,10*ROW('Sanitation Data'!H170)))</f>
        <v/>
      </c>
      <c r="DL176" s="33" t="str">
        <f ca="true">+IF(OFFSET('Sanitation Data'!$H$31,0,10*ROW('Sanitation Data'!H170))="","",OFFSET('Sanitation Data'!$H$31,0,10*ROW('Sanitation Data'!H170)))</f>
        <v/>
      </c>
      <c r="DM176" s="33" t="str">
        <f ca="true">+IF(OFFSET('Sanitation Data'!$H$32,0,10*ROW('Sanitation Data'!H170))="","",OFFSET('Sanitation Data'!$H$32,0,10*ROW('Sanitation Data'!H170)))</f>
        <v/>
      </c>
      <c r="DN176" s="33" t="str">
        <f ca="true">+IF(OFFSET('Sanitation Data'!$H$33,0,10*ROW('Sanitation Data'!H170))="","",OFFSET('Sanitation Data'!$H$33,0,10*ROW('Sanitation Data'!H170)))</f>
        <v/>
      </c>
      <c r="DO176" s="33" t="str">
        <f ca="true">+IF(OFFSET('Hygiene Data'!$C$12,0,10*ROW('Hygiene Data'!C170))="","",OFFSET('Hygiene Data'!$C$12,0,10*ROW('Hygiene Data'!C170)))</f>
        <v/>
      </c>
      <c r="DP176" s="33" t="str">
        <f ca="true">+IF(OFFSET('Hygiene Data'!$C$13,0,10*ROW('Hygiene Data'!C170))="","",OFFSET('Hygiene Data'!$C$13,0,10*ROW('Hygiene Data'!C170)))</f>
        <v/>
      </c>
      <c r="DQ176" s="33" t="str">
        <f ca="true">+IF(OFFSET('Hygiene Data'!$C$14,0,10*ROW('Hygiene Data'!C170))="","",OFFSET('Hygiene Data'!$C$14,0,10*ROW('Hygiene Data'!C170)))</f>
        <v/>
      </c>
      <c r="DR176" s="33" t="str">
        <f ca="true">+IF(OFFSET('Hygiene Data'!$D$12,0,10*ROW('Hygiene Data'!D170))="","",OFFSET('Hygiene Data'!$D$12,0,10*ROW('Hygiene Data'!D170)))</f>
        <v/>
      </c>
      <c r="DS176" s="33" t="str">
        <f ca="true">+IF(OFFSET('Hygiene Data'!$D$13,0,10*ROW('Hygiene Data'!D170))="","",OFFSET('Hygiene Data'!$D$13,0,10*ROW('Hygiene Data'!D170)))</f>
        <v/>
      </c>
      <c r="DT176" s="33" t="str">
        <f ca="true">+IF(OFFSET('Hygiene Data'!$D$14,0,10*ROW('Hygiene Data'!D170))="","",OFFSET('Hygiene Data'!$D$14,0,10*ROW('Hygiene Data'!D170)))</f>
        <v/>
      </c>
      <c r="DU176" s="33" t="str">
        <f ca="true">+IF(OFFSET('Hygiene Data'!$E$12,0,10*ROW('Hygiene Data'!E170))="","",OFFSET('Hygiene Data'!$E$12,0,10*ROW('Hygiene Data'!E170)))</f>
        <v/>
      </c>
      <c r="DV176" s="33" t="str">
        <f ca="true">+IF(OFFSET('Hygiene Data'!$E$13,0,10*ROW('Hygiene Data'!E170))="","",OFFSET('Hygiene Data'!$E$13,0,10*ROW('Hygiene Data'!E170)))</f>
        <v/>
      </c>
      <c r="DW176" s="33" t="str">
        <f ca="true">+IF(OFFSET('Hygiene Data'!$E$14,0,10*ROW('Hygiene Data'!E170))="","",OFFSET('Hygiene Data'!$E$14,0,10*ROW('Hygiene Data'!E170)))</f>
        <v/>
      </c>
      <c r="DX176" s="33" t="str">
        <f ca="true">+IF(OFFSET('Hygiene Data'!$F$12,0,10*ROW('Hygiene Data'!F170))="","",OFFSET('Hygiene Data'!$F$12,0,10*ROW('Hygiene Data'!F170)))</f>
        <v/>
      </c>
      <c r="DY176" s="33" t="str">
        <f ca="true">+IF(OFFSET('Hygiene Data'!$F$13,0,10*ROW('Hygiene Data'!F170))="","",OFFSET('Hygiene Data'!$F$13,0,10*ROW('Hygiene Data'!F170)))</f>
        <v/>
      </c>
      <c r="DZ176" s="33" t="str">
        <f ca="true">+IF(OFFSET('Hygiene Data'!$F$14,0,10*ROW('Hygiene Data'!F170))="","",OFFSET('Hygiene Data'!$F$14,0,10*ROW('Hygiene Data'!F170)))</f>
        <v/>
      </c>
      <c r="EA176" s="33" t="str">
        <f ca="true">+IF(OFFSET('Hygiene Data'!$G$12,0,10*ROW('Hygiene Data'!G170))="","",OFFSET('Hygiene Data'!$G$12,0,10*ROW('Hygiene Data'!G170)))</f>
        <v/>
      </c>
      <c r="EB176" s="33" t="str">
        <f ca="true">+IF(OFFSET('Hygiene Data'!$G$13,0,10*ROW('Hygiene Data'!G170))="","",OFFSET('Hygiene Data'!$G$13,0,10*ROW('Hygiene Data'!G170)))</f>
        <v/>
      </c>
      <c r="EC176" s="33" t="str">
        <f ca="true">+IF(OFFSET('Hygiene Data'!$G$14,0,10*ROW('Hygiene Data'!G170))="","",OFFSET('Hygiene Data'!$G$14,0,10*ROW('Hygiene Data'!G170)))</f>
        <v/>
      </c>
      <c r="ED176" s="33" t="str">
        <f ca="true">+IF(OFFSET('Hygiene Data'!$H$12,0,10*ROW('Hygiene Data'!H170))="","",OFFSET('Hygiene Data'!$H$12,0,10*ROW('Hygiene Data'!H170)))</f>
        <v/>
      </c>
      <c r="EE176" s="33" t="str">
        <f ca="true">+IF(OFFSET('Hygiene Data'!$H$13,0,10*ROW('Hygiene Data'!H170))="","",OFFSET('Hygiene Data'!$H$13,0,10*ROW('Hygiene Data'!H170)))</f>
        <v/>
      </c>
      <c r="EF176" s="33" t="str">
        <f ca="true">+IF(OFFSET('Hygiene Data'!$H$14,0,10*ROW('Hygiene Data'!H170))="","",OFFSET('Hygiene Data'!$H$14,0,10*ROW('Hygiene Data'!H170)))</f>
        <v/>
      </c>
    </row>
    <row r="177" x14ac:dyDescent="0.2">
      <c r="A177" s="56" t="str">
        <f ca="true">+IF(OFFSET('Water Data'!$B$1,0,10*ROW('Water Data'!B174))="","",OFFSET('Water Data'!$B$1,0,10*ROW('Water Data'!B174)))</f>
        <v/>
      </c>
      <c r="B177" s="56" t="str">
        <f ca="true">+IF(OFFSET('Water Data'!$A$3,0,10*ROW('Water Data'!A174))="","",OFFSET('Water Data'!$A$3,0,10*ROW('Water Data'!A174)))</f>
        <v/>
      </c>
      <c r="C177" s="56" t="str">
        <f ca="true">+IF(OFFSET('Water Data'!$C$3,0,10*ROW('Water Data'!C174))="","",OFFSET('Water Data'!$C$3,0,10*ROW('Water Data'!C174)))</f>
        <v/>
      </c>
      <c r="D177" s="244"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4"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4"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4"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4"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4"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4"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4"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4"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4"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4"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4"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4"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4"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4"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4"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4"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4"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5"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5"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5"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5"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5"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5"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5"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5"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5"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5"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5"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5"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5"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5"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5"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5"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5"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5"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5"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5"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5"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5"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5"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5"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5"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5"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5"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5"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5"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5"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6"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6"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6"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6"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6"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6"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6"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6"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6"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6"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6"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6"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6"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6"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6"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6"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6"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6"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3" t="str">
        <f ca="true">+IF(OFFSET('Water Data'!$C$28,0,10*ROW('Water Data'!C171))="","",OFFSET('Water Data'!$C$28,0,10*ROW('Water Data'!C171)))</f>
        <v/>
      </c>
      <c r="BT177" s="33" t="str">
        <f ca="true">+IF(OFFSET('Water Data'!$C$29,0,10*ROW('Water Data'!C171))="","",OFFSET('Water Data'!$C$29,0,10*ROW('Water Data'!C171)))</f>
        <v/>
      </c>
      <c r="BU177" s="33" t="str">
        <f ca="true">+IF(OFFSET('Water Data'!$C$30,0,10*ROW('Water Data'!C171))="","",OFFSET('Water Data'!$C$30,0,10*ROW('Water Data'!C171)))</f>
        <v/>
      </c>
      <c r="BV177" s="33" t="str">
        <f ca="true">+IF(OFFSET('Water Data'!$D$28,0,10*ROW('Water Data'!D171))="","",OFFSET('Water Data'!$D$28,0,10*ROW('Water Data'!D171)))</f>
        <v/>
      </c>
      <c r="BW177" s="33" t="str">
        <f ca="true">+IF(OFFSET('Water Data'!$D$29,0,10*ROW('Water Data'!D171))="","",OFFSET('Water Data'!$D$29,0,10*ROW('Water Data'!D171)))</f>
        <v/>
      </c>
      <c r="BX177" s="33" t="str">
        <f ca="true">+IF(OFFSET('Water Data'!$D$30,0,10*ROW('Water Data'!D171))="","",OFFSET('Water Data'!$D$30,0,10*ROW('Water Data'!D171)))</f>
        <v/>
      </c>
      <c r="BY177" s="33" t="str">
        <f ca="true">+IF(OFFSET('Water Data'!$E$28,0,10*ROW('Water Data'!E171))="","",OFFSET('Water Data'!$E$28,0,10*ROW('Water Data'!E171)))</f>
        <v/>
      </c>
      <c r="BZ177" s="33" t="str">
        <f ca="true">+IF(OFFSET('Water Data'!$E$29,0,10*ROW('Water Data'!E171))="","",OFFSET('Water Data'!$E$29,0,10*ROW('Water Data'!E171)))</f>
        <v/>
      </c>
      <c r="CA177" s="33" t="str">
        <f ca="true">+IF(OFFSET('Water Data'!$E$30,0,10*ROW('Water Data'!E171))="","",OFFSET('Water Data'!$E$30,0,10*ROW('Water Data'!E171)))</f>
        <v/>
      </c>
      <c r="CB177" s="33" t="str">
        <f ca="true">+IF(OFFSET('Water Data'!$F$28,0,10*ROW('Water Data'!F171))="","",OFFSET('Water Data'!$F$28,0,10*ROW('Water Data'!F171)))</f>
        <v/>
      </c>
      <c r="CC177" s="33" t="str">
        <f ca="true">+IF(OFFSET('Water Data'!$F$29,0,10*ROW('Water Data'!F171))="","",OFFSET('Water Data'!$F$29,0,10*ROW('Water Data'!F171)))</f>
        <v/>
      </c>
      <c r="CD177" s="33" t="str">
        <f ca="true">+IF(OFFSET('Water Data'!$F$30,0,10*ROW('Water Data'!F171))="","",OFFSET('Water Data'!$F$30,0,10*ROW('Water Data'!F171)))</f>
        <v/>
      </c>
      <c r="CE177" s="33" t="str">
        <f ca="true">+IF(OFFSET('Water Data'!$G$28,0,10*ROW('Water Data'!G171))="","",OFFSET('Water Data'!$G$28,0,10*ROW('Water Data'!G171)))</f>
        <v/>
      </c>
      <c r="CF177" s="33" t="str">
        <f ca="true">+IF(OFFSET('Water Data'!$G$29,0,10*ROW('Water Data'!G171))="","",OFFSET('Water Data'!$G$29,0,10*ROW('Water Data'!G171)))</f>
        <v/>
      </c>
      <c r="CG177" s="33" t="str">
        <f ca="true">+IF(OFFSET('Water Data'!$G$30,0,10*ROW('Water Data'!G171))="","",OFFSET('Water Data'!$G$30,0,10*ROW('Water Data'!G171)))</f>
        <v/>
      </c>
      <c r="CH177" s="33" t="str">
        <f ca="true">+IF(OFFSET('Water Data'!$H$28,0,10*ROW('Water Data'!H171))="","",OFFSET('Water Data'!$H$28,0,10*ROW('Water Data'!H171)))</f>
        <v/>
      </c>
      <c r="CI177" s="33" t="str">
        <f ca="true">+IF(OFFSET('Water Data'!$H$29,0,10*ROW('Water Data'!H171))="","",OFFSET('Water Data'!$H$29,0,10*ROW('Water Data'!H171)))</f>
        <v/>
      </c>
      <c r="CJ177" s="33" t="str">
        <f ca="true">+IF(OFFSET('Water Data'!$H$30,0,10*ROW('Water Data'!H171))="","",OFFSET('Water Data'!$H$30,0,10*ROW('Water Data'!H171)))</f>
        <v/>
      </c>
      <c r="CK177" s="33" t="str">
        <f ca="true">+IF(OFFSET('Sanitation Data'!$C$29,0,10*ROW('Sanitation Data'!C171))="","",OFFSET('Sanitation Data'!$C$29,0,10*ROW('Sanitation Data'!C171)))</f>
        <v/>
      </c>
      <c r="CL177" s="33" t="str">
        <f ca="true">+IF(OFFSET('Sanitation Data'!$C$30,0,10*ROW('Sanitation Data'!C171))="","",OFFSET('Sanitation Data'!$C$30,0,10*ROW('Sanitation Data'!C171)))</f>
        <v/>
      </c>
      <c r="CM177" s="33" t="str">
        <f ca="true">+IF(OFFSET('Sanitation Data'!$C$31,0,10*ROW('Sanitation Data'!C171))="","",OFFSET('Sanitation Data'!$C$31,0,10*ROW('Sanitation Data'!C171)))</f>
        <v/>
      </c>
      <c r="CN177" s="33" t="str">
        <f ca="true">+IF(OFFSET('Sanitation Data'!$C$32,0,10*ROW('Sanitation Data'!C171))="","",OFFSET('Sanitation Data'!$C$32,0,10*ROW('Sanitation Data'!C171)))</f>
        <v/>
      </c>
      <c r="CO177" s="33" t="str">
        <f ca="true">+IF(OFFSET('Sanitation Data'!$C$33,0,10*ROW('Sanitation Data'!C171))="","",OFFSET('Sanitation Data'!$C$33,0,10*ROW('Sanitation Data'!C171)))</f>
        <v/>
      </c>
      <c r="CP177" s="33" t="str">
        <f ca="true">+IF(OFFSET('Sanitation Data'!$D$29,0,10*ROW('Sanitation Data'!D171))="","",OFFSET('Sanitation Data'!$D$29,0,10*ROW('Sanitation Data'!D171)))</f>
        <v/>
      </c>
      <c r="CQ177" s="33" t="str">
        <f ca="true">+IF(OFFSET('Sanitation Data'!$D$30,0,10*ROW('Sanitation Data'!D171))="","",OFFSET('Sanitation Data'!$D$30,0,10*ROW('Sanitation Data'!D171)))</f>
        <v/>
      </c>
      <c r="CR177" s="33" t="str">
        <f ca="true">+IF(OFFSET('Sanitation Data'!$D$31,0,10*ROW('Sanitation Data'!D171))="","",OFFSET('Sanitation Data'!$D$31,0,10*ROW('Sanitation Data'!D171)))</f>
        <v/>
      </c>
      <c r="CS177" s="33" t="str">
        <f ca="true">+IF(OFFSET('Sanitation Data'!$D$32,0,10*ROW('Sanitation Data'!D171))="","",OFFSET('Sanitation Data'!$D$32,0,10*ROW('Sanitation Data'!D171)))</f>
        <v/>
      </c>
      <c r="CT177" s="33" t="str">
        <f ca="true">+IF(OFFSET('Sanitation Data'!$D$33,0,10*ROW('Sanitation Data'!D171))="","",OFFSET('Sanitation Data'!$D$33,0,10*ROW('Sanitation Data'!D171)))</f>
        <v/>
      </c>
      <c r="CU177" s="33" t="str">
        <f ca="true">+IF(OFFSET('Sanitation Data'!$E$29,0,10*ROW('Sanitation Data'!E171))="","",OFFSET('Sanitation Data'!$E$29,0,10*ROW('Sanitation Data'!E171)))</f>
        <v/>
      </c>
      <c r="CV177" s="33" t="str">
        <f ca="true">+IF(OFFSET('Sanitation Data'!$E$30,0,10*ROW('Sanitation Data'!E171))="","",OFFSET('Sanitation Data'!$E$30,0,10*ROW('Sanitation Data'!E171)))</f>
        <v/>
      </c>
      <c r="CW177" s="33" t="str">
        <f ca="true">+IF(OFFSET('Sanitation Data'!$E$31,0,10*ROW('Sanitation Data'!E171))="","",OFFSET('Sanitation Data'!$E$31,0,10*ROW('Sanitation Data'!E171)))</f>
        <v/>
      </c>
      <c r="CX177" s="33" t="str">
        <f ca="true">+IF(OFFSET('Sanitation Data'!$E$32,0,10*ROW('Sanitation Data'!E171))="","",OFFSET('Sanitation Data'!$E$32,0,10*ROW('Sanitation Data'!E171)))</f>
        <v/>
      </c>
      <c r="CY177" s="33" t="str">
        <f ca="true">+IF(OFFSET('Sanitation Data'!$E$33,0,10*ROW('Sanitation Data'!E171))="","",OFFSET('Sanitation Data'!$E$33,0,10*ROW('Sanitation Data'!E171)))</f>
        <v/>
      </c>
      <c r="CZ177" s="33" t="str">
        <f ca="true">+IF(OFFSET('Sanitation Data'!$F$29,0,10*ROW('Sanitation Data'!F171))="","",OFFSET('Sanitation Data'!$F$29,0,10*ROW('Sanitation Data'!F171)))</f>
        <v/>
      </c>
      <c r="DA177" s="33" t="str">
        <f ca="true">+IF(OFFSET('Sanitation Data'!$F$30,0,10*ROW('Sanitation Data'!F171))="","",OFFSET('Sanitation Data'!$F$30,0,10*ROW('Sanitation Data'!F171)))</f>
        <v/>
      </c>
      <c r="DB177" s="33" t="str">
        <f ca="true">+IF(OFFSET('Sanitation Data'!$F$31,0,10*ROW('Sanitation Data'!F171))="","",OFFSET('Sanitation Data'!$F$31,0,10*ROW('Sanitation Data'!F171)))</f>
        <v/>
      </c>
      <c r="DC177" s="33" t="str">
        <f ca="true">+IF(OFFSET('Sanitation Data'!$F$32,0,10*ROW('Sanitation Data'!F171))="","",OFFSET('Sanitation Data'!$F$32,0,10*ROW('Sanitation Data'!F171)))</f>
        <v/>
      </c>
      <c r="DD177" s="33" t="str">
        <f ca="true">+IF(OFFSET('Sanitation Data'!$F$33,0,10*ROW('Sanitation Data'!F171))="","",OFFSET('Sanitation Data'!$F$33,0,10*ROW('Sanitation Data'!F171)))</f>
        <v/>
      </c>
      <c r="DE177" s="33" t="str">
        <f ca="true">+IF(OFFSET('Sanitation Data'!$G$29,0,10*ROW('Sanitation Data'!G171))="","",OFFSET('Sanitation Data'!$G$29,0,10*ROW('Sanitation Data'!G171)))</f>
        <v/>
      </c>
      <c r="DF177" s="33" t="str">
        <f ca="true">+IF(OFFSET('Sanitation Data'!$G$30,0,10*ROW('Sanitation Data'!G171))="","",OFFSET('Sanitation Data'!$G$30,0,10*ROW('Sanitation Data'!G171)))</f>
        <v/>
      </c>
      <c r="DG177" s="33" t="str">
        <f ca="true">+IF(OFFSET('Sanitation Data'!$G$31,0,10*ROW('Sanitation Data'!G171))="","",OFFSET('Sanitation Data'!$G$31,0,10*ROW('Sanitation Data'!G171)))</f>
        <v/>
      </c>
      <c r="DH177" s="33" t="str">
        <f ca="true">+IF(OFFSET('Sanitation Data'!$G$32,0,10*ROW('Sanitation Data'!G171))="","",OFFSET('Sanitation Data'!$G$32,0,10*ROW('Sanitation Data'!G171)))</f>
        <v/>
      </c>
      <c r="DI177" s="33" t="str">
        <f ca="true">+IF(OFFSET('Sanitation Data'!$G$33,0,10*ROW('Sanitation Data'!G171))="","",OFFSET('Sanitation Data'!$G$33,0,10*ROW('Sanitation Data'!G171)))</f>
        <v/>
      </c>
      <c r="DJ177" s="33" t="str">
        <f ca="true">+IF(OFFSET('Sanitation Data'!$H$29,0,10*ROW('Sanitation Data'!H171))="","",OFFSET('Sanitation Data'!$H$29,0,10*ROW('Sanitation Data'!H171)))</f>
        <v/>
      </c>
      <c r="DK177" s="33" t="str">
        <f ca="true">+IF(OFFSET('Sanitation Data'!$H$30,0,10*ROW('Sanitation Data'!H171))="","",OFFSET('Sanitation Data'!$H$30,0,10*ROW('Sanitation Data'!H171)))</f>
        <v/>
      </c>
      <c r="DL177" s="33" t="str">
        <f ca="true">+IF(OFFSET('Sanitation Data'!$H$31,0,10*ROW('Sanitation Data'!H171))="","",OFFSET('Sanitation Data'!$H$31,0,10*ROW('Sanitation Data'!H171)))</f>
        <v/>
      </c>
      <c r="DM177" s="33" t="str">
        <f ca="true">+IF(OFFSET('Sanitation Data'!$H$32,0,10*ROW('Sanitation Data'!H171))="","",OFFSET('Sanitation Data'!$H$32,0,10*ROW('Sanitation Data'!H171)))</f>
        <v/>
      </c>
      <c r="DN177" s="33" t="str">
        <f ca="true">+IF(OFFSET('Sanitation Data'!$H$33,0,10*ROW('Sanitation Data'!H171))="","",OFFSET('Sanitation Data'!$H$33,0,10*ROW('Sanitation Data'!H171)))</f>
        <v/>
      </c>
      <c r="DO177" s="33" t="str">
        <f ca="true">+IF(OFFSET('Hygiene Data'!$C$12,0,10*ROW('Hygiene Data'!C171))="","",OFFSET('Hygiene Data'!$C$12,0,10*ROW('Hygiene Data'!C171)))</f>
        <v/>
      </c>
      <c r="DP177" s="33" t="str">
        <f ca="true">+IF(OFFSET('Hygiene Data'!$C$13,0,10*ROW('Hygiene Data'!C171))="","",OFFSET('Hygiene Data'!$C$13,0,10*ROW('Hygiene Data'!C171)))</f>
        <v/>
      </c>
      <c r="DQ177" s="33" t="str">
        <f ca="true">+IF(OFFSET('Hygiene Data'!$C$14,0,10*ROW('Hygiene Data'!C171))="","",OFFSET('Hygiene Data'!$C$14,0,10*ROW('Hygiene Data'!C171)))</f>
        <v/>
      </c>
      <c r="DR177" s="33" t="str">
        <f ca="true">+IF(OFFSET('Hygiene Data'!$D$12,0,10*ROW('Hygiene Data'!D171))="","",OFFSET('Hygiene Data'!$D$12,0,10*ROW('Hygiene Data'!D171)))</f>
        <v/>
      </c>
      <c r="DS177" s="33" t="str">
        <f ca="true">+IF(OFFSET('Hygiene Data'!$D$13,0,10*ROW('Hygiene Data'!D171))="","",OFFSET('Hygiene Data'!$D$13,0,10*ROW('Hygiene Data'!D171)))</f>
        <v/>
      </c>
      <c r="DT177" s="33" t="str">
        <f ca="true">+IF(OFFSET('Hygiene Data'!$D$14,0,10*ROW('Hygiene Data'!D171))="","",OFFSET('Hygiene Data'!$D$14,0,10*ROW('Hygiene Data'!D171)))</f>
        <v/>
      </c>
      <c r="DU177" s="33" t="str">
        <f ca="true">+IF(OFFSET('Hygiene Data'!$E$12,0,10*ROW('Hygiene Data'!E171))="","",OFFSET('Hygiene Data'!$E$12,0,10*ROW('Hygiene Data'!E171)))</f>
        <v/>
      </c>
      <c r="DV177" s="33" t="str">
        <f ca="true">+IF(OFFSET('Hygiene Data'!$E$13,0,10*ROW('Hygiene Data'!E171))="","",OFFSET('Hygiene Data'!$E$13,0,10*ROW('Hygiene Data'!E171)))</f>
        <v/>
      </c>
      <c r="DW177" s="33" t="str">
        <f ca="true">+IF(OFFSET('Hygiene Data'!$E$14,0,10*ROW('Hygiene Data'!E171))="","",OFFSET('Hygiene Data'!$E$14,0,10*ROW('Hygiene Data'!E171)))</f>
        <v/>
      </c>
      <c r="DX177" s="33" t="str">
        <f ca="true">+IF(OFFSET('Hygiene Data'!$F$12,0,10*ROW('Hygiene Data'!F171))="","",OFFSET('Hygiene Data'!$F$12,0,10*ROW('Hygiene Data'!F171)))</f>
        <v/>
      </c>
      <c r="DY177" s="33" t="str">
        <f ca="true">+IF(OFFSET('Hygiene Data'!$F$13,0,10*ROW('Hygiene Data'!F171))="","",OFFSET('Hygiene Data'!$F$13,0,10*ROW('Hygiene Data'!F171)))</f>
        <v/>
      </c>
      <c r="DZ177" s="33" t="str">
        <f ca="true">+IF(OFFSET('Hygiene Data'!$F$14,0,10*ROW('Hygiene Data'!F171))="","",OFFSET('Hygiene Data'!$F$14,0,10*ROW('Hygiene Data'!F171)))</f>
        <v/>
      </c>
      <c r="EA177" s="33" t="str">
        <f ca="true">+IF(OFFSET('Hygiene Data'!$G$12,0,10*ROW('Hygiene Data'!G171))="","",OFFSET('Hygiene Data'!$G$12,0,10*ROW('Hygiene Data'!G171)))</f>
        <v/>
      </c>
      <c r="EB177" s="33" t="str">
        <f ca="true">+IF(OFFSET('Hygiene Data'!$G$13,0,10*ROW('Hygiene Data'!G171))="","",OFFSET('Hygiene Data'!$G$13,0,10*ROW('Hygiene Data'!G171)))</f>
        <v/>
      </c>
      <c r="EC177" s="33" t="str">
        <f ca="true">+IF(OFFSET('Hygiene Data'!$G$14,0,10*ROW('Hygiene Data'!G171))="","",OFFSET('Hygiene Data'!$G$14,0,10*ROW('Hygiene Data'!G171)))</f>
        <v/>
      </c>
      <c r="ED177" s="33" t="str">
        <f ca="true">+IF(OFFSET('Hygiene Data'!$H$12,0,10*ROW('Hygiene Data'!H171))="","",OFFSET('Hygiene Data'!$H$12,0,10*ROW('Hygiene Data'!H171)))</f>
        <v/>
      </c>
      <c r="EE177" s="33" t="str">
        <f ca="true">+IF(OFFSET('Hygiene Data'!$H$13,0,10*ROW('Hygiene Data'!H171))="","",OFFSET('Hygiene Data'!$H$13,0,10*ROW('Hygiene Data'!H171)))</f>
        <v/>
      </c>
      <c r="EF177" s="33" t="str">
        <f ca="true">+IF(OFFSET('Hygiene Data'!$H$14,0,10*ROW('Hygiene Data'!H171))="","",OFFSET('Hygiene Data'!$H$14,0,10*ROW('Hygiene Data'!H171)))</f>
        <v/>
      </c>
    </row>
    <row r="178" x14ac:dyDescent="0.2">
      <c r="A178" s="56" t="str">
        <f ca="true">+IF(OFFSET('Water Data'!$B$1,0,10*ROW('Water Data'!B175))="","",OFFSET('Water Data'!$B$1,0,10*ROW('Water Data'!B175)))</f>
        <v/>
      </c>
      <c r="B178" s="56" t="str">
        <f ca="true">+IF(OFFSET('Water Data'!$A$3,0,10*ROW('Water Data'!A175))="","",OFFSET('Water Data'!$A$3,0,10*ROW('Water Data'!A175)))</f>
        <v/>
      </c>
      <c r="C178" s="56" t="str">
        <f ca="true">+IF(OFFSET('Water Data'!$C$3,0,10*ROW('Water Data'!C175))="","",OFFSET('Water Data'!$C$3,0,10*ROW('Water Data'!C175)))</f>
        <v/>
      </c>
      <c r="D178" s="244"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4"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4"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4"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4"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4"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4"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4"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4"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4"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4"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4"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4"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4"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4"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4"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4"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4"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5"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5"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5"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5"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5"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5"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5"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5"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5"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5"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5"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5"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5"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5"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5"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5"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5"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5"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5"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5"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5"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5"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5"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5"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5"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5"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5"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5"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5"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5"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6"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6"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6"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6"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6"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6"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6"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6"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6"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6"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6"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6"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6"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6"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6"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6"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6"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6"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3" t="str">
        <f ca="true">+IF(OFFSET('Water Data'!$C$28,0,10*ROW('Water Data'!C172))="","",OFFSET('Water Data'!$C$28,0,10*ROW('Water Data'!C172)))</f>
        <v/>
      </c>
      <c r="BT178" s="33" t="str">
        <f ca="true">+IF(OFFSET('Water Data'!$C$29,0,10*ROW('Water Data'!C172))="","",OFFSET('Water Data'!$C$29,0,10*ROW('Water Data'!C172)))</f>
        <v/>
      </c>
      <c r="BU178" s="33" t="str">
        <f ca="true">+IF(OFFSET('Water Data'!$C$30,0,10*ROW('Water Data'!C172))="","",OFFSET('Water Data'!$C$30,0,10*ROW('Water Data'!C172)))</f>
        <v/>
      </c>
      <c r="BV178" s="33" t="str">
        <f ca="true">+IF(OFFSET('Water Data'!$D$28,0,10*ROW('Water Data'!D172))="","",OFFSET('Water Data'!$D$28,0,10*ROW('Water Data'!D172)))</f>
        <v/>
      </c>
      <c r="BW178" s="33" t="str">
        <f ca="true">+IF(OFFSET('Water Data'!$D$29,0,10*ROW('Water Data'!D172))="","",OFFSET('Water Data'!$D$29,0,10*ROW('Water Data'!D172)))</f>
        <v/>
      </c>
      <c r="BX178" s="33" t="str">
        <f ca="true">+IF(OFFSET('Water Data'!$D$30,0,10*ROW('Water Data'!D172))="","",OFFSET('Water Data'!$D$30,0,10*ROW('Water Data'!D172)))</f>
        <v/>
      </c>
      <c r="BY178" s="33" t="str">
        <f ca="true">+IF(OFFSET('Water Data'!$E$28,0,10*ROW('Water Data'!E172))="","",OFFSET('Water Data'!$E$28,0,10*ROW('Water Data'!E172)))</f>
        <v/>
      </c>
      <c r="BZ178" s="33" t="str">
        <f ca="true">+IF(OFFSET('Water Data'!$E$29,0,10*ROW('Water Data'!E172))="","",OFFSET('Water Data'!$E$29,0,10*ROW('Water Data'!E172)))</f>
        <v/>
      </c>
      <c r="CA178" s="33" t="str">
        <f ca="true">+IF(OFFSET('Water Data'!$E$30,0,10*ROW('Water Data'!E172))="","",OFFSET('Water Data'!$E$30,0,10*ROW('Water Data'!E172)))</f>
        <v/>
      </c>
      <c r="CB178" s="33" t="str">
        <f ca="true">+IF(OFFSET('Water Data'!$F$28,0,10*ROW('Water Data'!F172))="","",OFFSET('Water Data'!$F$28,0,10*ROW('Water Data'!F172)))</f>
        <v/>
      </c>
      <c r="CC178" s="33" t="str">
        <f ca="true">+IF(OFFSET('Water Data'!$F$29,0,10*ROW('Water Data'!F172))="","",OFFSET('Water Data'!$F$29,0,10*ROW('Water Data'!F172)))</f>
        <v/>
      </c>
      <c r="CD178" s="33" t="str">
        <f ca="true">+IF(OFFSET('Water Data'!$F$30,0,10*ROW('Water Data'!F172))="","",OFFSET('Water Data'!$F$30,0,10*ROW('Water Data'!F172)))</f>
        <v/>
      </c>
      <c r="CE178" s="33" t="str">
        <f ca="true">+IF(OFFSET('Water Data'!$G$28,0,10*ROW('Water Data'!G172))="","",OFFSET('Water Data'!$G$28,0,10*ROW('Water Data'!G172)))</f>
        <v/>
      </c>
      <c r="CF178" s="33" t="str">
        <f ca="true">+IF(OFFSET('Water Data'!$G$29,0,10*ROW('Water Data'!G172))="","",OFFSET('Water Data'!$G$29,0,10*ROW('Water Data'!G172)))</f>
        <v/>
      </c>
      <c r="CG178" s="33" t="str">
        <f ca="true">+IF(OFFSET('Water Data'!$G$30,0,10*ROW('Water Data'!G172))="","",OFFSET('Water Data'!$G$30,0,10*ROW('Water Data'!G172)))</f>
        <v/>
      </c>
      <c r="CH178" s="33" t="str">
        <f ca="true">+IF(OFFSET('Water Data'!$H$28,0,10*ROW('Water Data'!H172))="","",OFFSET('Water Data'!$H$28,0,10*ROW('Water Data'!H172)))</f>
        <v/>
      </c>
      <c r="CI178" s="33" t="str">
        <f ca="true">+IF(OFFSET('Water Data'!$H$29,0,10*ROW('Water Data'!H172))="","",OFFSET('Water Data'!$H$29,0,10*ROW('Water Data'!H172)))</f>
        <v/>
      </c>
      <c r="CJ178" s="33" t="str">
        <f ca="true">+IF(OFFSET('Water Data'!$H$30,0,10*ROW('Water Data'!H172))="","",OFFSET('Water Data'!$H$30,0,10*ROW('Water Data'!H172)))</f>
        <v/>
      </c>
      <c r="CK178" s="33" t="str">
        <f ca="true">+IF(OFFSET('Sanitation Data'!$C$29,0,10*ROW('Sanitation Data'!C172))="","",OFFSET('Sanitation Data'!$C$29,0,10*ROW('Sanitation Data'!C172)))</f>
        <v/>
      </c>
      <c r="CL178" s="33" t="str">
        <f ca="true">+IF(OFFSET('Sanitation Data'!$C$30,0,10*ROW('Sanitation Data'!C172))="","",OFFSET('Sanitation Data'!$C$30,0,10*ROW('Sanitation Data'!C172)))</f>
        <v/>
      </c>
      <c r="CM178" s="33" t="str">
        <f ca="true">+IF(OFFSET('Sanitation Data'!$C$31,0,10*ROW('Sanitation Data'!C172))="","",OFFSET('Sanitation Data'!$C$31,0,10*ROW('Sanitation Data'!C172)))</f>
        <v/>
      </c>
      <c r="CN178" s="33" t="str">
        <f ca="true">+IF(OFFSET('Sanitation Data'!$C$32,0,10*ROW('Sanitation Data'!C172))="","",OFFSET('Sanitation Data'!$C$32,0,10*ROW('Sanitation Data'!C172)))</f>
        <v/>
      </c>
      <c r="CO178" s="33" t="str">
        <f ca="true">+IF(OFFSET('Sanitation Data'!$C$33,0,10*ROW('Sanitation Data'!C172))="","",OFFSET('Sanitation Data'!$C$33,0,10*ROW('Sanitation Data'!C172)))</f>
        <v/>
      </c>
      <c r="CP178" s="33" t="str">
        <f ca="true">+IF(OFFSET('Sanitation Data'!$D$29,0,10*ROW('Sanitation Data'!D172))="","",OFFSET('Sanitation Data'!$D$29,0,10*ROW('Sanitation Data'!D172)))</f>
        <v/>
      </c>
      <c r="CQ178" s="33" t="str">
        <f ca="true">+IF(OFFSET('Sanitation Data'!$D$30,0,10*ROW('Sanitation Data'!D172))="","",OFFSET('Sanitation Data'!$D$30,0,10*ROW('Sanitation Data'!D172)))</f>
        <v/>
      </c>
      <c r="CR178" s="33" t="str">
        <f ca="true">+IF(OFFSET('Sanitation Data'!$D$31,0,10*ROW('Sanitation Data'!D172))="","",OFFSET('Sanitation Data'!$D$31,0,10*ROW('Sanitation Data'!D172)))</f>
        <v/>
      </c>
      <c r="CS178" s="33" t="str">
        <f ca="true">+IF(OFFSET('Sanitation Data'!$D$32,0,10*ROW('Sanitation Data'!D172))="","",OFFSET('Sanitation Data'!$D$32,0,10*ROW('Sanitation Data'!D172)))</f>
        <v/>
      </c>
      <c r="CT178" s="33" t="str">
        <f ca="true">+IF(OFFSET('Sanitation Data'!$D$33,0,10*ROW('Sanitation Data'!D172))="","",OFFSET('Sanitation Data'!$D$33,0,10*ROW('Sanitation Data'!D172)))</f>
        <v/>
      </c>
      <c r="CU178" s="33" t="str">
        <f ca="true">+IF(OFFSET('Sanitation Data'!$E$29,0,10*ROW('Sanitation Data'!E172))="","",OFFSET('Sanitation Data'!$E$29,0,10*ROW('Sanitation Data'!E172)))</f>
        <v/>
      </c>
      <c r="CV178" s="33" t="str">
        <f ca="true">+IF(OFFSET('Sanitation Data'!$E$30,0,10*ROW('Sanitation Data'!E172))="","",OFFSET('Sanitation Data'!$E$30,0,10*ROW('Sanitation Data'!E172)))</f>
        <v/>
      </c>
      <c r="CW178" s="33" t="str">
        <f ca="true">+IF(OFFSET('Sanitation Data'!$E$31,0,10*ROW('Sanitation Data'!E172))="","",OFFSET('Sanitation Data'!$E$31,0,10*ROW('Sanitation Data'!E172)))</f>
        <v/>
      </c>
      <c r="CX178" s="33" t="str">
        <f ca="true">+IF(OFFSET('Sanitation Data'!$E$32,0,10*ROW('Sanitation Data'!E172))="","",OFFSET('Sanitation Data'!$E$32,0,10*ROW('Sanitation Data'!E172)))</f>
        <v/>
      </c>
      <c r="CY178" s="33" t="str">
        <f ca="true">+IF(OFFSET('Sanitation Data'!$E$33,0,10*ROW('Sanitation Data'!E172))="","",OFFSET('Sanitation Data'!$E$33,0,10*ROW('Sanitation Data'!E172)))</f>
        <v/>
      </c>
      <c r="CZ178" s="33" t="str">
        <f ca="true">+IF(OFFSET('Sanitation Data'!$F$29,0,10*ROW('Sanitation Data'!F172))="","",OFFSET('Sanitation Data'!$F$29,0,10*ROW('Sanitation Data'!F172)))</f>
        <v/>
      </c>
      <c r="DA178" s="33" t="str">
        <f ca="true">+IF(OFFSET('Sanitation Data'!$F$30,0,10*ROW('Sanitation Data'!F172))="","",OFFSET('Sanitation Data'!$F$30,0,10*ROW('Sanitation Data'!F172)))</f>
        <v/>
      </c>
      <c r="DB178" s="33" t="str">
        <f ca="true">+IF(OFFSET('Sanitation Data'!$F$31,0,10*ROW('Sanitation Data'!F172))="","",OFFSET('Sanitation Data'!$F$31,0,10*ROW('Sanitation Data'!F172)))</f>
        <v/>
      </c>
      <c r="DC178" s="33" t="str">
        <f ca="true">+IF(OFFSET('Sanitation Data'!$F$32,0,10*ROW('Sanitation Data'!F172))="","",OFFSET('Sanitation Data'!$F$32,0,10*ROW('Sanitation Data'!F172)))</f>
        <v/>
      </c>
      <c r="DD178" s="33" t="str">
        <f ca="true">+IF(OFFSET('Sanitation Data'!$F$33,0,10*ROW('Sanitation Data'!F172))="","",OFFSET('Sanitation Data'!$F$33,0,10*ROW('Sanitation Data'!F172)))</f>
        <v/>
      </c>
      <c r="DE178" s="33" t="str">
        <f ca="true">+IF(OFFSET('Sanitation Data'!$G$29,0,10*ROW('Sanitation Data'!G172))="","",OFFSET('Sanitation Data'!$G$29,0,10*ROW('Sanitation Data'!G172)))</f>
        <v/>
      </c>
      <c r="DF178" s="33" t="str">
        <f ca="true">+IF(OFFSET('Sanitation Data'!$G$30,0,10*ROW('Sanitation Data'!G172))="","",OFFSET('Sanitation Data'!$G$30,0,10*ROW('Sanitation Data'!G172)))</f>
        <v/>
      </c>
      <c r="DG178" s="33" t="str">
        <f ca="true">+IF(OFFSET('Sanitation Data'!$G$31,0,10*ROW('Sanitation Data'!G172))="","",OFFSET('Sanitation Data'!$G$31,0,10*ROW('Sanitation Data'!G172)))</f>
        <v/>
      </c>
      <c r="DH178" s="33" t="str">
        <f ca="true">+IF(OFFSET('Sanitation Data'!$G$32,0,10*ROW('Sanitation Data'!G172))="","",OFFSET('Sanitation Data'!$G$32,0,10*ROW('Sanitation Data'!G172)))</f>
        <v/>
      </c>
      <c r="DI178" s="33" t="str">
        <f ca="true">+IF(OFFSET('Sanitation Data'!$G$33,0,10*ROW('Sanitation Data'!G172))="","",OFFSET('Sanitation Data'!$G$33,0,10*ROW('Sanitation Data'!G172)))</f>
        <v/>
      </c>
      <c r="DJ178" s="33" t="str">
        <f ca="true">+IF(OFFSET('Sanitation Data'!$H$29,0,10*ROW('Sanitation Data'!H172))="","",OFFSET('Sanitation Data'!$H$29,0,10*ROW('Sanitation Data'!H172)))</f>
        <v/>
      </c>
      <c r="DK178" s="33" t="str">
        <f ca="true">+IF(OFFSET('Sanitation Data'!$H$30,0,10*ROW('Sanitation Data'!H172))="","",OFFSET('Sanitation Data'!$H$30,0,10*ROW('Sanitation Data'!H172)))</f>
        <v/>
      </c>
      <c r="DL178" s="33" t="str">
        <f ca="true">+IF(OFFSET('Sanitation Data'!$H$31,0,10*ROW('Sanitation Data'!H172))="","",OFFSET('Sanitation Data'!$H$31,0,10*ROW('Sanitation Data'!H172)))</f>
        <v/>
      </c>
      <c r="DM178" s="33" t="str">
        <f ca="true">+IF(OFFSET('Sanitation Data'!$H$32,0,10*ROW('Sanitation Data'!H172))="","",OFFSET('Sanitation Data'!$H$32,0,10*ROW('Sanitation Data'!H172)))</f>
        <v/>
      </c>
      <c r="DN178" s="33" t="str">
        <f ca="true">+IF(OFFSET('Sanitation Data'!$H$33,0,10*ROW('Sanitation Data'!H172))="","",OFFSET('Sanitation Data'!$H$33,0,10*ROW('Sanitation Data'!H172)))</f>
        <v/>
      </c>
      <c r="DO178" s="33" t="str">
        <f ca="true">+IF(OFFSET('Hygiene Data'!$C$12,0,10*ROW('Hygiene Data'!C172))="","",OFFSET('Hygiene Data'!$C$12,0,10*ROW('Hygiene Data'!C172)))</f>
        <v/>
      </c>
      <c r="DP178" s="33" t="str">
        <f ca="true">+IF(OFFSET('Hygiene Data'!$C$13,0,10*ROW('Hygiene Data'!C172))="","",OFFSET('Hygiene Data'!$C$13,0,10*ROW('Hygiene Data'!C172)))</f>
        <v/>
      </c>
      <c r="DQ178" s="33" t="str">
        <f ca="true">+IF(OFFSET('Hygiene Data'!$C$14,0,10*ROW('Hygiene Data'!C172))="","",OFFSET('Hygiene Data'!$C$14,0,10*ROW('Hygiene Data'!C172)))</f>
        <v/>
      </c>
      <c r="DR178" s="33" t="str">
        <f ca="true">+IF(OFFSET('Hygiene Data'!$D$12,0,10*ROW('Hygiene Data'!D172))="","",OFFSET('Hygiene Data'!$D$12,0,10*ROW('Hygiene Data'!D172)))</f>
        <v/>
      </c>
      <c r="DS178" s="33" t="str">
        <f ca="true">+IF(OFFSET('Hygiene Data'!$D$13,0,10*ROW('Hygiene Data'!D172))="","",OFFSET('Hygiene Data'!$D$13,0,10*ROW('Hygiene Data'!D172)))</f>
        <v/>
      </c>
      <c r="DT178" s="33" t="str">
        <f ca="true">+IF(OFFSET('Hygiene Data'!$D$14,0,10*ROW('Hygiene Data'!D172))="","",OFFSET('Hygiene Data'!$D$14,0,10*ROW('Hygiene Data'!D172)))</f>
        <v/>
      </c>
      <c r="DU178" s="33" t="str">
        <f ca="true">+IF(OFFSET('Hygiene Data'!$E$12,0,10*ROW('Hygiene Data'!E172))="","",OFFSET('Hygiene Data'!$E$12,0,10*ROW('Hygiene Data'!E172)))</f>
        <v/>
      </c>
      <c r="DV178" s="33" t="str">
        <f ca="true">+IF(OFFSET('Hygiene Data'!$E$13,0,10*ROW('Hygiene Data'!E172))="","",OFFSET('Hygiene Data'!$E$13,0,10*ROW('Hygiene Data'!E172)))</f>
        <v/>
      </c>
      <c r="DW178" s="33" t="str">
        <f ca="true">+IF(OFFSET('Hygiene Data'!$E$14,0,10*ROW('Hygiene Data'!E172))="","",OFFSET('Hygiene Data'!$E$14,0,10*ROW('Hygiene Data'!E172)))</f>
        <v/>
      </c>
      <c r="DX178" s="33" t="str">
        <f ca="true">+IF(OFFSET('Hygiene Data'!$F$12,0,10*ROW('Hygiene Data'!F172))="","",OFFSET('Hygiene Data'!$F$12,0,10*ROW('Hygiene Data'!F172)))</f>
        <v/>
      </c>
      <c r="DY178" s="33" t="str">
        <f ca="true">+IF(OFFSET('Hygiene Data'!$F$13,0,10*ROW('Hygiene Data'!F172))="","",OFFSET('Hygiene Data'!$F$13,0,10*ROW('Hygiene Data'!F172)))</f>
        <v/>
      </c>
      <c r="DZ178" s="33" t="str">
        <f ca="true">+IF(OFFSET('Hygiene Data'!$F$14,0,10*ROW('Hygiene Data'!F172))="","",OFFSET('Hygiene Data'!$F$14,0,10*ROW('Hygiene Data'!F172)))</f>
        <v/>
      </c>
      <c r="EA178" s="33" t="str">
        <f ca="true">+IF(OFFSET('Hygiene Data'!$G$12,0,10*ROW('Hygiene Data'!G172))="","",OFFSET('Hygiene Data'!$G$12,0,10*ROW('Hygiene Data'!G172)))</f>
        <v/>
      </c>
      <c r="EB178" s="33" t="str">
        <f ca="true">+IF(OFFSET('Hygiene Data'!$G$13,0,10*ROW('Hygiene Data'!G172))="","",OFFSET('Hygiene Data'!$G$13,0,10*ROW('Hygiene Data'!G172)))</f>
        <v/>
      </c>
      <c r="EC178" s="33" t="str">
        <f ca="true">+IF(OFFSET('Hygiene Data'!$G$14,0,10*ROW('Hygiene Data'!G172))="","",OFFSET('Hygiene Data'!$G$14,0,10*ROW('Hygiene Data'!G172)))</f>
        <v/>
      </c>
      <c r="ED178" s="33" t="str">
        <f ca="true">+IF(OFFSET('Hygiene Data'!$H$12,0,10*ROW('Hygiene Data'!H172))="","",OFFSET('Hygiene Data'!$H$12,0,10*ROW('Hygiene Data'!H172)))</f>
        <v/>
      </c>
      <c r="EE178" s="33" t="str">
        <f ca="true">+IF(OFFSET('Hygiene Data'!$H$13,0,10*ROW('Hygiene Data'!H172))="","",OFFSET('Hygiene Data'!$H$13,0,10*ROW('Hygiene Data'!H172)))</f>
        <v/>
      </c>
      <c r="EF178" s="33" t="str">
        <f ca="true">+IF(OFFSET('Hygiene Data'!$H$14,0,10*ROW('Hygiene Data'!H172))="","",OFFSET('Hygiene Data'!$H$14,0,10*ROW('Hygiene Data'!H172)))</f>
        <v/>
      </c>
    </row>
    <row r="179" x14ac:dyDescent="0.2">
      <c r="A179" s="56" t="str">
        <f ca="true">+IF(OFFSET('Water Data'!$B$1,0,10*ROW('Water Data'!B176))="","",OFFSET('Water Data'!$B$1,0,10*ROW('Water Data'!B176)))</f>
        <v/>
      </c>
      <c r="B179" s="56" t="str">
        <f ca="true">+IF(OFFSET('Water Data'!$A$3,0,10*ROW('Water Data'!A176))="","",OFFSET('Water Data'!$A$3,0,10*ROW('Water Data'!A176)))</f>
        <v/>
      </c>
      <c r="C179" s="56" t="str">
        <f ca="true">+IF(OFFSET('Water Data'!$C$3,0,10*ROW('Water Data'!C176))="","",OFFSET('Water Data'!$C$3,0,10*ROW('Water Data'!C176)))</f>
        <v/>
      </c>
      <c r="D179" s="244"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4"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4"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4"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4"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4"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4"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4"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4"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4"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4"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4"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4"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4"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4"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4"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4"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4"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5"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5"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5"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5"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5"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5"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5"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5"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5"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5"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5"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5"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5"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5"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5"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5"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5"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5"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5"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5"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5"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5"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5"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5"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5"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5"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5"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5"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5"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5"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6"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6"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6"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6"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6"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6"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6"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6"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6"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6"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6"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6"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6"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6"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6"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6"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6"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6"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3" t="str">
        <f ca="true">+IF(OFFSET('Water Data'!$C$28,0,10*ROW('Water Data'!C173))="","",OFFSET('Water Data'!$C$28,0,10*ROW('Water Data'!C173)))</f>
        <v/>
      </c>
      <c r="BT179" s="33" t="str">
        <f ca="true">+IF(OFFSET('Water Data'!$C$29,0,10*ROW('Water Data'!C173))="","",OFFSET('Water Data'!$C$29,0,10*ROW('Water Data'!C173)))</f>
        <v/>
      </c>
      <c r="BU179" s="33" t="str">
        <f ca="true">+IF(OFFSET('Water Data'!$C$30,0,10*ROW('Water Data'!C173))="","",OFFSET('Water Data'!$C$30,0,10*ROW('Water Data'!C173)))</f>
        <v/>
      </c>
      <c r="BV179" s="33" t="str">
        <f ca="true">+IF(OFFSET('Water Data'!$D$28,0,10*ROW('Water Data'!D173))="","",OFFSET('Water Data'!$D$28,0,10*ROW('Water Data'!D173)))</f>
        <v/>
      </c>
      <c r="BW179" s="33" t="str">
        <f ca="true">+IF(OFFSET('Water Data'!$D$29,0,10*ROW('Water Data'!D173))="","",OFFSET('Water Data'!$D$29,0,10*ROW('Water Data'!D173)))</f>
        <v/>
      </c>
      <c r="BX179" s="33" t="str">
        <f ca="true">+IF(OFFSET('Water Data'!$D$30,0,10*ROW('Water Data'!D173))="","",OFFSET('Water Data'!$D$30,0,10*ROW('Water Data'!D173)))</f>
        <v/>
      </c>
      <c r="BY179" s="33" t="str">
        <f ca="true">+IF(OFFSET('Water Data'!$E$28,0,10*ROW('Water Data'!E173))="","",OFFSET('Water Data'!$E$28,0,10*ROW('Water Data'!E173)))</f>
        <v/>
      </c>
      <c r="BZ179" s="33" t="str">
        <f ca="true">+IF(OFFSET('Water Data'!$E$29,0,10*ROW('Water Data'!E173))="","",OFFSET('Water Data'!$E$29,0,10*ROW('Water Data'!E173)))</f>
        <v/>
      </c>
      <c r="CA179" s="33" t="str">
        <f ca="true">+IF(OFFSET('Water Data'!$E$30,0,10*ROW('Water Data'!E173))="","",OFFSET('Water Data'!$E$30,0,10*ROW('Water Data'!E173)))</f>
        <v/>
      </c>
      <c r="CB179" s="33" t="str">
        <f ca="true">+IF(OFFSET('Water Data'!$F$28,0,10*ROW('Water Data'!F173))="","",OFFSET('Water Data'!$F$28,0,10*ROW('Water Data'!F173)))</f>
        <v/>
      </c>
      <c r="CC179" s="33" t="str">
        <f ca="true">+IF(OFFSET('Water Data'!$F$29,0,10*ROW('Water Data'!F173))="","",OFFSET('Water Data'!$F$29,0,10*ROW('Water Data'!F173)))</f>
        <v/>
      </c>
      <c r="CD179" s="33" t="str">
        <f ca="true">+IF(OFFSET('Water Data'!$F$30,0,10*ROW('Water Data'!F173))="","",OFFSET('Water Data'!$F$30,0,10*ROW('Water Data'!F173)))</f>
        <v/>
      </c>
      <c r="CE179" s="33" t="str">
        <f ca="true">+IF(OFFSET('Water Data'!$G$28,0,10*ROW('Water Data'!G173))="","",OFFSET('Water Data'!$G$28,0,10*ROW('Water Data'!G173)))</f>
        <v/>
      </c>
      <c r="CF179" s="33" t="str">
        <f ca="true">+IF(OFFSET('Water Data'!$G$29,0,10*ROW('Water Data'!G173))="","",OFFSET('Water Data'!$G$29,0,10*ROW('Water Data'!G173)))</f>
        <v/>
      </c>
      <c r="CG179" s="33" t="str">
        <f ca="true">+IF(OFFSET('Water Data'!$G$30,0,10*ROW('Water Data'!G173))="","",OFFSET('Water Data'!$G$30,0,10*ROW('Water Data'!G173)))</f>
        <v/>
      </c>
      <c r="CH179" s="33" t="str">
        <f ca="true">+IF(OFFSET('Water Data'!$H$28,0,10*ROW('Water Data'!H173))="","",OFFSET('Water Data'!$H$28,0,10*ROW('Water Data'!H173)))</f>
        <v/>
      </c>
      <c r="CI179" s="33" t="str">
        <f ca="true">+IF(OFFSET('Water Data'!$H$29,0,10*ROW('Water Data'!H173))="","",OFFSET('Water Data'!$H$29,0,10*ROW('Water Data'!H173)))</f>
        <v/>
      </c>
      <c r="CJ179" s="33" t="str">
        <f ca="true">+IF(OFFSET('Water Data'!$H$30,0,10*ROW('Water Data'!H173))="","",OFFSET('Water Data'!$H$30,0,10*ROW('Water Data'!H173)))</f>
        <v/>
      </c>
      <c r="CK179" s="33" t="str">
        <f ca="true">+IF(OFFSET('Sanitation Data'!$C$29,0,10*ROW('Sanitation Data'!C173))="","",OFFSET('Sanitation Data'!$C$29,0,10*ROW('Sanitation Data'!C173)))</f>
        <v/>
      </c>
      <c r="CL179" s="33" t="str">
        <f ca="true">+IF(OFFSET('Sanitation Data'!$C$30,0,10*ROW('Sanitation Data'!C173))="","",OFFSET('Sanitation Data'!$C$30,0,10*ROW('Sanitation Data'!C173)))</f>
        <v/>
      </c>
      <c r="CM179" s="33" t="str">
        <f ca="true">+IF(OFFSET('Sanitation Data'!$C$31,0,10*ROW('Sanitation Data'!C173))="","",OFFSET('Sanitation Data'!$C$31,0,10*ROW('Sanitation Data'!C173)))</f>
        <v/>
      </c>
      <c r="CN179" s="33" t="str">
        <f ca="true">+IF(OFFSET('Sanitation Data'!$C$32,0,10*ROW('Sanitation Data'!C173))="","",OFFSET('Sanitation Data'!$C$32,0,10*ROW('Sanitation Data'!C173)))</f>
        <v/>
      </c>
      <c r="CO179" s="33" t="str">
        <f ca="true">+IF(OFFSET('Sanitation Data'!$C$33,0,10*ROW('Sanitation Data'!C173))="","",OFFSET('Sanitation Data'!$C$33,0,10*ROW('Sanitation Data'!C173)))</f>
        <v/>
      </c>
      <c r="CP179" s="33" t="str">
        <f ca="true">+IF(OFFSET('Sanitation Data'!$D$29,0,10*ROW('Sanitation Data'!D173))="","",OFFSET('Sanitation Data'!$D$29,0,10*ROW('Sanitation Data'!D173)))</f>
        <v/>
      </c>
      <c r="CQ179" s="33" t="str">
        <f ca="true">+IF(OFFSET('Sanitation Data'!$D$30,0,10*ROW('Sanitation Data'!D173))="","",OFFSET('Sanitation Data'!$D$30,0,10*ROW('Sanitation Data'!D173)))</f>
        <v/>
      </c>
      <c r="CR179" s="33" t="str">
        <f ca="true">+IF(OFFSET('Sanitation Data'!$D$31,0,10*ROW('Sanitation Data'!D173))="","",OFFSET('Sanitation Data'!$D$31,0,10*ROW('Sanitation Data'!D173)))</f>
        <v/>
      </c>
      <c r="CS179" s="33" t="str">
        <f ca="true">+IF(OFFSET('Sanitation Data'!$D$32,0,10*ROW('Sanitation Data'!D173))="","",OFFSET('Sanitation Data'!$D$32,0,10*ROW('Sanitation Data'!D173)))</f>
        <v/>
      </c>
      <c r="CT179" s="33" t="str">
        <f ca="true">+IF(OFFSET('Sanitation Data'!$D$33,0,10*ROW('Sanitation Data'!D173))="","",OFFSET('Sanitation Data'!$D$33,0,10*ROW('Sanitation Data'!D173)))</f>
        <v/>
      </c>
      <c r="CU179" s="33" t="str">
        <f ca="true">+IF(OFFSET('Sanitation Data'!$E$29,0,10*ROW('Sanitation Data'!E173))="","",OFFSET('Sanitation Data'!$E$29,0,10*ROW('Sanitation Data'!E173)))</f>
        <v/>
      </c>
      <c r="CV179" s="33" t="str">
        <f ca="true">+IF(OFFSET('Sanitation Data'!$E$30,0,10*ROW('Sanitation Data'!E173))="","",OFFSET('Sanitation Data'!$E$30,0,10*ROW('Sanitation Data'!E173)))</f>
        <v/>
      </c>
      <c r="CW179" s="33" t="str">
        <f ca="true">+IF(OFFSET('Sanitation Data'!$E$31,0,10*ROW('Sanitation Data'!E173))="","",OFFSET('Sanitation Data'!$E$31,0,10*ROW('Sanitation Data'!E173)))</f>
        <v/>
      </c>
      <c r="CX179" s="33" t="str">
        <f ca="true">+IF(OFFSET('Sanitation Data'!$E$32,0,10*ROW('Sanitation Data'!E173))="","",OFFSET('Sanitation Data'!$E$32,0,10*ROW('Sanitation Data'!E173)))</f>
        <v/>
      </c>
      <c r="CY179" s="33" t="str">
        <f ca="true">+IF(OFFSET('Sanitation Data'!$E$33,0,10*ROW('Sanitation Data'!E173))="","",OFFSET('Sanitation Data'!$E$33,0,10*ROW('Sanitation Data'!E173)))</f>
        <v/>
      </c>
      <c r="CZ179" s="33" t="str">
        <f ca="true">+IF(OFFSET('Sanitation Data'!$F$29,0,10*ROW('Sanitation Data'!F173))="","",OFFSET('Sanitation Data'!$F$29,0,10*ROW('Sanitation Data'!F173)))</f>
        <v/>
      </c>
      <c r="DA179" s="33" t="str">
        <f ca="true">+IF(OFFSET('Sanitation Data'!$F$30,0,10*ROW('Sanitation Data'!F173))="","",OFFSET('Sanitation Data'!$F$30,0,10*ROW('Sanitation Data'!F173)))</f>
        <v/>
      </c>
      <c r="DB179" s="33" t="str">
        <f ca="true">+IF(OFFSET('Sanitation Data'!$F$31,0,10*ROW('Sanitation Data'!F173))="","",OFFSET('Sanitation Data'!$F$31,0,10*ROW('Sanitation Data'!F173)))</f>
        <v/>
      </c>
      <c r="DC179" s="33" t="str">
        <f ca="true">+IF(OFFSET('Sanitation Data'!$F$32,0,10*ROW('Sanitation Data'!F173))="","",OFFSET('Sanitation Data'!$F$32,0,10*ROW('Sanitation Data'!F173)))</f>
        <v/>
      </c>
      <c r="DD179" s="33" t="str">
        <f ca="true">+IF(OFFSET('Sanitation Data'!$F$33,0,10*ROW('Sanitation Data'!F173))="","",OFFSET('Sanitation Data'!$F$33,0,10*ROW('Sanitation Data'!F173)))</f>
        <v/>
      </c>
      <c r="DE179" s="33" t="str">
        <f ca="true">+IF(OFFSET('Sanitation Data'!$G$29,0,10*ROW('Sanitation Data'!G173))="","",OFFSET('Sanitation Data'!$G$29,0,10*ROW('Sanitation Data'!G173)))</f>
        <v/>
      </c>
      <c r="DF179" s="33" t="str">
        <f ca="true">+IF(OFFSET('Sanitation Data'!$G$30,0,10*ROW('Sanitation Data'!G173))="","",OFFSET('Sanitation Data'!$G$30,0,10*ROW('Sanitation Data'!G173)))</f>
        <v/>
      </c>
      <c r="DG179" s="33" t="str">
        <f ca="true">+IF(OFFSET('Sanitation Data'!$G$31,0,10*ROW('Sanitation Data'!G173))="","",OFFSET('Sanitation Data'!$G$31,0,10*ROW('Sanitation Data'!G173)))</f>
        <v/>
      </c>
      <c r="DH179" s="33" t="str">
        <f ca="true">+IF(OFFSET('Sanitation Data'!$G$32,0,10*ROW('Sanitation Data'!G173))="","",OFFSET('Sanitation Data'!$G$32,0,10*ROW('Sanitation Data'!G173)))</f>
        <v/>
      </c>
      <c r="DI179" s="33" t="str">
        <f ca="true">+IF(OFFSET('Sanitation Data'!$G$33,0,10*ROW('Sanitation Data'!G173))="","",OFFSET('Sanitation Data'!$G$33,0,10*ROW('Sanitation Data'!G173)))</f>
        <v/>
      </c>
      <c r="DJ179" s="33" t="str">
        <f ca="true">+IF(OFFSET('Sanitation Data'!$H$29,0,10*ROW('Sanitation Data'!H173))="","",OFFSET('Sanitation Data'!$H$29,0,10*ROW('Sanitation Data'!H173)))</f>
        <v/>
      </c>
      <c r="DK179" s="33" t="str">
        <f ca="true">+IF(OFFSET('Sanitation Data'!$H$30,0,10*ROW('Sanitation Data'!H173))="","",OFFSET('Sanitation Data'!$H$30,0,10*ROW('Sanitation Data'!H173)))</f>
        <v/>
      </c>
      <c r="DL179" s="33" t="str">
        <f ca="true">+IF(OFFSET('Sanitation Data'!$H$31,0,10*ROW('Sanitation Data'!H173))="","",OFFSET('Sanitation Data'!$H$31,0,10*ROW('Sanitation Data'!H173)))</f>
        <v/>
      </c>
      <c r="DM179" s="33" t="str">
        <f ca="true">+IF(OFFSET('Sanitation Data'!$H$32,0,10*ROW('Sanitation Data'!H173))="","",OFFSET('Sanitation Data'!$H$32,0,10*ROW('Sanitation Data'!H173)))</f>
        <v/>
      </c>
      <c r="DN179" s="33" t="str">
        <f ca="true">+IF(OFFSET('Sanitation Data'!$H$33,0,10*ROW('Sanitation Data'!H173))="","",OFFSET('Sanitation Data'!$H$33,0,10*ROW('Sanitation Data'!H173)))</f>
        <v/>
      </c>
      <c r="DO179" s="33" t="str">
        <f ca="true">+IF(OFFSET('Hygiene Data'!$C$12,0,10*ROW('Hygiene Data'!C173))="","",OFFSET('Hygiene Data'!$C$12,0,10*ROW('Hygiene Data'!C173)))</f>
        <v/>
      </c>
      <c r="DP179" s="33" t="str">
        <f ca="true">+IF(OFFSET('Hygiene Data'!$C$13,0,10*ROW('Hygiene Data'!C173))="","",OFFSET('Hygiene Data'!$C$13,0,10*ROW('Hygiene Data'!C173)))</f>
        <v/>
      </c>
      <c r="DQ179" s="33" t="str">
        <f ca="true">+IF(OFFSET('Hygiene Data'!$C$14,0,10*ROW('Hygiene Data'!C173))="","",OFFSET('Hygiene Data'!$C$14,0,10*ROW('Hygiene Data'!C173)))</f>
        <v/>
      </c>
      <c r="DR179" s="33" t="str">
        <f ca="true">+IF(OFFSET('Hygiene Data'!$D$12,0,10*ROW('Hygiene Data'!D173))="","",OFFSET('Hygiene Data'!$D$12,0,10*ROW('Hygiene Data'!D173)))</f>
        <v/>
      </c>
      <c r="DS179" s="33" t="str">
        <f ca="true">+IF(OFFSET('Hygiene Data'!$D$13,0,10*ROW('Hygiene Data'!D173))="","",OFFSET('Hygiene Data'!$D$13,0,10*ROW('Hygiene Data'!D173)))</f>
        <v/>
      </c>
      <c r="DT179" s="33" t="str">
        <f ca="true">+IF(OFFSET('Hygiene Data'!$D$14,0,10*ROW('Hygiene Data'!D173))="","",OFFSET('Hygiene Data'!$D$14,0,10*ROW('Hygiene Data'!D173)))</f>
        <v/>
      </c>
      <c r="DU179" s="33" t="str">
        <f ca="true">+IF(OFFSET('Hygiene Data'!$E$12,0,10*ROW('Hygiene Data'!E173))="","",OFFSET('Hygiene Data'!$E$12,0,10*ROW('Hygiene Data'!E173)))</f>
        <v/>
      </c>
      <c r="DV179" s="33" t="str">
        <f ca="true">+IF(OFFSET('Hygiene Data'!$E$13,0,10*ROW('Hygiene Data'!E173))="","",OFFSET('Hygiene Data'!$E$13,0,10*ROW('Hygiene Data'!E173)))</f>
        <v/>
      </c>
      <c r="DW179" s="33" t="str">
        <f ca="true">+IF(OFFSET('Hygiene Data'!$E$14,0,10*ROW('Hygiene Data'!E173))="","",OFFSET('Hygiene Data'!$E$14,0,10*ROW('Hygiene Data'!E173)))</f>
        <v/>
      </c>
      <c r="DX179" s="33" t="str">
        <f ca="true">+IF(OFFSET('Hygiene Data'!$F$12,0,10*ROW('Hygiene Data'!F173))="","",OFFSET('Hygiene Data'!$F$12,0,10*ROW('Hygiene Data'!F173)))</f>
        <v/>
      </c>
      <c r="DY179" s="33" t="str">
        <f ca="true">+IF(OFFSET('Hygiene Data'!$F$13,0,10*ROW('Hygiene Data'!F173))="","",OFFSET('Hygiene Data'!$F$13,0,10*ROW('Hygiene Data'!F173)))</f>
        <v/>
      </c>
      <c r="DZ179" s="33" t="str">
        <f ca="true">+IF(OFFSET('Hygiene Data'!$F$14,0,10*ROW('Hygiene Data'!F173))="","",OFFSET('Hygiene Data'!$F$14,0,10*ROW('Hygiene Data'!F173)))</f>
        <v/>
      </c>
      <c r="EA179" s="33" t="str">
        <f ca="true">+IF(OFFSET('Hygiene Data'!$G$12,0,10*ROW('Hygiene Data'!G173))="","",OFFSET('Hygiene Data'!$G$12,0,10*ROW('Hygiene Data'!G173)))</f>
        <v/>
      </c>
      <c r="EB179" s="33" t="str">
        <f ca="true">+IF(OFFSET('Hygiene Data'!$G$13,0,10*ROW('Hygiene Data'!G173))="","",OFFSET('Hygiene Data'!$G$13,0,10*ROW('Hygiene Data'!G173)))</f>
        <v/>
      </c>
      <c r="EC179" s="33" t="str">
        <f ca="true">+IF(OFFSET('Hygiene Data'!$G$14,0,10*ROW('Hygiene Data'!G173))="","",OFFSET('Hygiene Data'!$G$14,0,10*ROW('Hygiene Data'!G173)))</f>
        <v/>
      </c>
      <c r="ED179" s="33" t="str">
        <f ca="true">+IF(OFFSET('Hygiene Data'!$H$12,0,10*ROW('Hygiene Data'!H173))="","",OFFSET('Hygiene Data'!$H$12,0,10*ROW('Hygiene Data'!H173)))</f>
        <v/>
      </c>
      <c r="EE179" s="33" t="str">
        <f ca="true">+IF(OFFSET('Hygiene Data'!$H$13,0,10*ROW('Hygiene Data'!H173))="","",OFFSET('Hygiene Data'!$H$13,0,10*ROW('Hygiene Data'!H173)))</f>
        <v/>
      </c>
      <c r="EF179" s="33" t="str">
        <f ca="true">+IF(OFFSET('Hygiene Data'!$H$14,0,10*ROW('Hygiene Data'!H173))="","",OFFSET('Hygiene Data'!$H$14,0,10*ROW('Hygiene Data'!H173)))</f>
        <v/>
      </c>
    </row>
    <row r="180" x14ac:dyDescent="0.2">
      <c r="A180" s="56" t="str">
        <f ca="true">+IF(OFFSET('Water Data'!$B$1,0,10*ROW('Water Data'!B177))="","",OFFSET('Water Data'!$B$1,0,10*ROW('Water Data'!B177)))</f>
        <v/>
      </c>
      <c r="B180" s="56" t="str">
        <f ca="true">+IF(OFFSET('Water Data'!$A$3,0,10*ROW('Water Data'!A177))="","",OFFSET('Water Data'!$A$3,0,10*ROW('Water Data'!A177)))</f>
        <v/>
      </c>
      <c r="C180" s="56" t="str">
        <f ca="true">+IF(OFFSET('Water Data'!$C$3,0,10*ROW('Water Data'!C177))="","",OFFSET('Water Data'!$C$3,0,10*ROW('Water Data'!C177)))</f>
        <v/>
      </c>
      <c r="D180" s="244"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4"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4"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4"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4"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4"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4"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4"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4"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4"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4"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4"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4"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4"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4"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4"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4"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4"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5"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5"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5"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5"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5"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5"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5"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5"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5"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5"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5"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5"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5"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5"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5"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5"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5"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5"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5"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5"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5"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5"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5"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5"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5"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5"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5"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5"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5"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5"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6"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6"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6"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6"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6"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6"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6"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6"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6"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6"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6"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6"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6"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6"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6"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6"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6"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6"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3" t="str">
        <f ca="true">+IF(OFFSET('Water Data'!$C$28,0,10*ROW('Water Data'!C174))="","",OFFSET('Water Data'!$C$28,0,10*ROW('Water Data'!C174)))</f>
        <v/>
      </c>
      <c r="BT180" s="33" t="str">
        <f ca="true">+IF(OFFSET('Water Data'!$C$29,0,10*ROW('Water Data'!C174))="","",OFFSET('Water Data'!$C$29,0,10*ROW('Water Data'!C174)))</f>
        <v/>
      </c>
      <c r="BU180" s="33" t="str">
        <f ca="true">+IF(OFFSET('Water Data'!$C$30,0,10*ROW('Water Data'!C174))="","",OFFSET('Water Data'!$C$30,0,10*ROW('Water Data'!C174)))</f>
        <v/>
      </c>
      <c r="BV180" s="33" t="str">
        <f ca="true">+IF(OFFSET('Water Data'!$D$28,0,10*ROW('Water Data'!D174))="","",OFFSET('Water Data'!$D$28,0,10*ROW('Water Data'!D174)))</f>
        <v/>
      </c>
      <c r="BW180" s="33" t="str">
        <f ca="true">+IF(OFFSET('Water Data'!$D$29,0,10*ROW('Water Data'!D174))="","",OFFSET('Water Data'!$D$29,0,10*ROW('Water Data'!D174)))</f>
        <v/>
      </c>
      <c r="BX180" s="33" t="str">
        <f ca="true">+IF(OFFSET('Water Data'!$D$30,0,10*ROW('Water Data'!D174))="","",OFFSET('Water Data'!$D$30,0,10*ROW('Water Data'!D174)))</f>
        <v/>
      </c>
      <c r="BY180" s="33" t="str">
        <f ca="true">+IF(OFFSET('Water Data'!$E$28,0,10*ROW('Water Data'!E174))="","",OFFSET('Water Data'!$E$28,0,10*ROW('Water Data'!E174)))</f>
        <v/>
      </c>
      <c r="BZ180" s="33" t="str">
        <f ca="true">+IF(OFFSET('Water Data'!$E$29,0,10*ROW('Water Data'!E174))="","",OFFSET('Water Data'!$E$29,0,10*ROW('Water Data'!E174)))</f>
        <v/>
      </c>
      <c r="CA180" s="33" t="str">
        <f ca="true">+IF(OFFSET('Water Data'!$E$30,0,10*ROW('Water Data'!E174))="","",OFFSET('Water Data'!$E$30,0,10*ROW('Water Data'!E174)))</f>
        <v/>
      </c>
      <c r="CB180" s="33" t="str">
        <f ca="true">+IF(OFFSET('Water Data'!$F$28,0,10*ROW('Water Data'!F174))="","",OFFSET('Water Data'!$F$28,0,10*ROW('Water Data'!F174)))</f>
        <v/>
      </c>
      <c r="CC180" s="33" t="str">
        <f ca="true">+IF(OFFSET('Water Data'!$F$29,0,10*ROW('Water Data'!F174))="","",OFFSET('Water Data'!$F$29,0,10*ROW('Water Data'!F174)))</f>
        <v/>
      </c>
      <c r="CD180" s="33" t="str">
        <f ca="true">+IF(OFFSET('Water Data'!$F$30,0,10*ROW('Water Data'!F174))="","",OFFSET('Water Data'!$F$30,0,10*ROW('Water Data'!F174)))</f>
        <v/>
      </c>
      <c r="CE180" s="33" t="str">
        <f ca="true">+IF(OFFSET('Water Data'!$G$28,0,10*ROW('Water Data'!G174))="","",OFFSET('Water Data'!$G$28,0,10*ROW('Water Data'!G174)))</f>
        <v/>
      </c>
      <c r="CF180" s="33" t="str">
        <f ca="true">+IF(OFFSET('Water Data'!$G$29,0,10*ROW('Water Data'!G174))="","",OFFSET('Water Data'!$G$29,0,10*ROW('Water Data'!G174)))</f>
        <v/>
      </c>
      <c r="CG180" s="33" t="str">
        <f ca="true">+IF(OFFSET('Water Data'!$G$30,0,10*ROW('Water Data'!G174))="","",OFFSET('Water Data'!$G$30,0,10*ROW('Water Data'!G174)))</f>
        <v/>
      </c>
      <c r="CH180" s="33" t="str">
        <f ca="true">+IF(OFFSET('Water Data'!$H$28,0,10*ROW('Water Data'!H174))="","",OFFSET('Water Data'!$H$28,0,10*ROW('Water Data'!H174)))</f>
        <v/>
      </c>
      <c r="CI180" s="33" t="str">
        <f ca="true">+IF(OFFSET('Water Data'!$H$29,0,10*ROW('Water Data'!H174))="","",OFFSET('Water Data'!$H$29,0,10*ROW('Water Data'!H174)))</f>
        <v/>
      </c>
      <c r="CJ180" s="33" t="str">
        <f ca="true">+IF(OFFSET('Water Data'!$H$30,0,10*ROW('Water Data'!H174))="","",OFFSET('Water Data'!$H$30,0,10*ROW('Water Data'!H174)))</f>
        <v/>
      </c>
      <c r="CK180" s="33" t="str">
        <f ca="true">+IF(OFFSET('Sanitation Data'!$C$29,0,10*ROW('Sanitation Data'!C174))="","",OFFSET('Sanitation Data'!$C$29,0,10*ROW('Sanitation Data'!C174)))</f>
        <v/>
      </c>
      <c r="CL180" s="33" t="str">
        <f ca="true">+IF(OFFSET('Sanitation Data'!$C$30,0,10*ROW('Sanitation Data'!C174))="","",OFFSET('Sanitation Data'!$C$30,0,10*ROW('Sanitation Data'!C174)))</f>
        <v/>
      </c>
      <c r="CM180" s="33" t="str">
        <f ca="true">+IF(OFFSET('Sanitation Data'!$C$31,0,10*ROW('Sanitation Data'!C174))="","",OFFSET('Sanitation Data'!$C$31,0,10*ROW('Sanitation Data'!C174)))</f>
        <v/>
      </c>
      <c r="CN180" s="33" t="str">
        <f ca="true">+IF(OFFSET('Sanitation Data'!$C$32,0,10*ROW('Sanitation Data'!C174))="","",OFFSET('Sanitation Data'!$C$32,0,10*ROW('Sanitation Data'!C174)))</f>
        <v/>
      </c>
      <c r="CO180" s="33" t="str">
        <f ca="true">+IF(OFFSET('Sanitation Data'!$C$33,0,10*ROW('Sanitation Data'!C174))="","",OFFSET('Sanitation Data'!$C$33,0,10*ROW('Sanitation Data'!C174)))</f>
        <v/>
      </c>
      <c r="CP180" s="33" t="str">
        <f ca="true">+IF(OFFSET('Sanitation Data'!$D$29,0,10*ROW('Sanitation Data'!D174))="","",OFFSET('Sanitation Data'!$D$29,0,10*ROW('Sanitation Data'!D174)))</f>
        <v/>
      </c>
      <c r="CQ180" s="33" t="str">
        <f ca="true">+IF(OFFSET('Sanitation Data'!$D$30,0,10*ROW('Sanitation Data'!D174))="","",OFFSET('Sanitation Data'!$D$30,0,10*ROW('Sanitation Data'!D174)))</f>
        <v/>
      </c>
      <c r="CR180" s="33" t="str">
        <f ca="true">+IF(OFFSET('Sanitation Data'!$D$31,0,10*ROW('Sanitation Data'!D174))="","",OFFSET('Sanitation Data'!$D$31,0,10*ROW('Sanitation Data'!D174)))</f>
        <v/>
      </c>
      <c r="CS180" s="33" t="str">
        <f ca="true">+IF(OFFSET('Sanitation Data'!$D$32,0,10*ROW('Sanitation Data'!D174))="","",OFFSET('Sanitation Data'!$D$32,0,10*ROW('Sanitation Data'!D174)))</f>
        <v/>
      </c>
      <c r="CT180" s="33" t="str">
        <f ca="true">+IF(OFFSET('Sanitation Data'!$D$33,0,10*ROW('Sanitation Data'!D174))="","",OFFSET('Sanitation Data'!$D$33,0,10*ROW('Sanitation Data'!D174)))</f>
        <v/>
      </c>
      <c r="CU180" s="33" t="str">
        <f ca="true">+IF(OFFSET('Sanitation Data'!$E$29,0,10*ROW('Sanitation Data'!E174))="","",OFFSET('Sanitation Data'!$E$29,0,10*ROW('Sanitation Data'!E174)))</f>
        <v/>
      </c>
      <c r="CV180" s="33" t="str">
        <f ca="true">+IF(OFFSET('Sanitation Data'!$E$30,0,10*ROW('Sanitation Data'!E174))="","",OFFSET('Sanitation Data'!$E$30,0,10*ROW('Sanitation Data'!E174)))</f>
        <v/>
      </c>
      <c r="CW180" s="33" t="str">
        <f ca="true">+IF(OFFSET('Sanitation Data'!$E$31,0,10*ROW('Sanitation Data'!E174))="","",OFFSET('Sanitation Data'!$E$31,0,10*ROW('Sanitation Data'!E174)))</f>
        <v/>
      </c>
      <c r="CX180" s="33" t="str">
        <f ca="true">+IF(OFFSET('Sanitation Data'!$E$32,0,10*ROW('Sanitation Data'!E174))="","",OFFSET('Sanitation Data'!$E$32,0,10*ROW('Sanitation Data'!E174)))</f>
        <v/>
      </c>
      <c r="CY180" s="33" t="str">
        <f ca="true">+IF(OFFSET('Sanitation Data'!$E$33,0,10*ROW('Sanitation Data'!E174))="","",OFFSET('Sanitation Data'!$E$33,0,10*ROW('Sanitation Data'!E174)))</f>
        <v/>
      </c>
      <c r="CZ180" s="33" t="str">
        <f ca="true">+IF(OFFSET('Sanitation Data'!$F$29,0,10*ROW('Sanitation Data'!F174))="","",OFFSET('Sanitation Data'!$F$29,0,10*ROW('Sanitation Data'!F174)))</f>
        <v/>
      </c>
      <c r="DA180" s="33" t="str">
        <f ca="true">+IF(OFFSET('Sanitation Data'!$F$30,0,10*ROW('Sanitation Data'!F174))="","",OFFSET('Sanitation Data'!$F$30,0,10*ROW('Sanitation Data'!F174)))</f>
        <v/>
      </c>
      <c r="DB180" s="33" t="str">
        <f ca="true">+IF(OFFSET('Sanitation Data'!$F$31,0,10*ROW('Sanitation Data'!F174))="","",OFFSET('Sanitation Data'!$F$31,0,10*ROW('Sanitation Data'!F174)))</f>
        <v/>
      </c>
      <c r="DC180" s="33" t="str">
        <f ca="true">+IF(OFFSET('Sanitation Data'!$F$32,0,10*ROW('Sanitation Data'!F174))="","",OFFSET('Sanitation Data'!$F$32,0,10*ROW('Sanitation Data'!F174)))</f>
        <v/>
      </c>
      <c r="DD180" s="33" t="str">
        <f ca="true">+IF(OFFSET('Sanitation Data'!$F$33,0,10*ROW('Sanitation Data'!F174))="","",OFFSET('Sanitation Data'!$F$33,0,10*ROW('Sanitation Data'!F174)))</f>
        <v/>
      </c>
      <c r="DE180" s="33" t="str">
        <f ca="true">+IF(OFFSET('Sanitation Data'!$G$29,0,10*ROW('Sanitation Data'!G174))="","",OFFSET('Sanitation Data'!$G$29,0,10*ROW('Sanitation Data'!G174)))</f>
        <v/>
      </c>
      <c r="DF180" s="33" t="str">
        <f ca="true">+IF(OFFSET('Sanitation Data'!$G$30,0,10*ROW('Sanitation Data'!G174))="","",OFFSET('Sanitation Data'!$G$30,0,10*ROW('Sanitation Data'!G174)))</f>
        <v/>
      </c>
      <c r="DG180" s="33" t="str">
        <f ca="true">+IF(OFFSET('Sanitation Data'!$G$31,0,10*ROW('Sanitation Data'!G174))="","",OFFSET('Sanitation Data'!$G$31,0,10*ROW('Sanitation Data'!G174)))</f>
        <v/>
      </c>
      <c r="DH180" s="33" t="str">
        <f ca="true">+IF(OFFSET('Sanitation Data'!$G$32,0,10*ROW('Sanitation Data'!G174))="","",OFFSET('Sanitation Data'!$G$32,0,10*ROW('Sanitation Data'!G174)))</f>
        <v/>
      </c>
      <c r="DI180" s="33" t="str">
        <f ca="true">+IF(OFFSET('Sanitation Data'!$G$33,0,10*ROW('Sanitation Data'!G174))="","",OFFSET('Sanitation Data'!$G$33,0,10*ROW('Sanitation Data'!G174)))</f>
        <v/>
      </c>
      <c r="DJ180" s="33" t="str">
        <f ca="true">+IF(OFFSET('Sanitation Data'!$H$29,0,10*ROW('Sanitation Data'!H174))="","",OFFSET('Sanitation Data'!$H$29,0,10*ROW('Sanitation Data'!H174)))</f>
        <v/>
      </c>
      <c r="DK180" s="33" t="str">
        <f ca="true">+IF(OFFSET('Sanitation Data'!$H$30,0,10*ROW('Sanitation Data'!H174))="","",OFFSET('Sanitation Data'!$H$30,0,10*ROW('Sanitation Data'!H174)))</f>
        <v/>
      </c>
      <c r="DL180" s="33" t="str">
        <f ca="true">+IF(OFFSET('Sanitation Data'!$H$31,0,10*ROW('Sanitation Data'!H174))="","",OFFSET('Sanitation Data'!$H$31,0,10*ROW('Sanitation Data'!H174)))</f>
        <v/>
      </c>
      <c r="DM180" s="33" t="str">
        <f ca="true">+IF(OFFSET('Sanitation Data'!$H$32,0,10*ROW('Sanitation Data'!H174))="","",OFFSET('Sanitation Data'!$H$32,0,10*ROW('Sanitation Data'!H174)))</f>
        <v/>
      </c>
      <c r="DN180" s="33" t="str">
        <f ca="true">+IF(OFFSET('Sanitation Data'!$H$33,0,10*ROW('Sanitation Data'!H174))="","",OFFSET('Sanitation Data'!$H$33,0,10*ROW('Sanitation Data'!H174)))</f>
        <v/>
      </c>
      <c r="DO180" s="33" t="str">
        <f ca="true">+IF(OFFSET('Hygiene Data'!$C$12,0,10*ROW('Hygiene Data'!C174))="","",OFFSET('Hygiene Data'!$C$12,0,10*ROW('Hygiene Data'!C174)))</f>
        <v/>
      </c>
      <c r="DP180" s="33" t="str">
        <f ca="true">+IF(OFFSET('Hygiene Data'!$C$13,0,10*ROW('Hygiene Data'!C174))="","",OFFSET('Hygiene Data'!$C$13,0,10*ROW('Hygiene Data'!C174)))</f>
        <v/>
      </c>
      <c r="DQ180" s="33" t="str">
        <f ca="true">+IF(OFFSET('Hygiene Data'!$C$14,0,10*ROW('Hygiene Data'!C174))="","",OFFSET('Hygiene Data'!$C$14,0,10*ROW('Hygiene Data'!C174)))</f>
        <v/>
      </c>
      <c r="DR180" s="33" t="str">
        <f ca="true">+IF(OFFSET('Hygiene Data'!$D$12,0,10*ROW('Hygiene Data'!D174))="","",OFFSET('Hygiene Data'!$D$12,0,10*ROW('Hygiene Data'!D174)))</f>
        <v/>
      </c>
      <c r="DS180" s="33" t="str">
        <f ca="true">+IF(OFFSET('Hygiene Data'!$D$13,0,10*ROW('Hygiene Data'!D174))="","",OFFSET('Hygiene Data'!$D$13,0,10*ROW('Hygiene Data'!D174)))</f>
        <v/>
      </c>
      <c r="DT180" s="33" t="str">
        <f ca="true">+IF(OFFSET('Hygiene Data'!$D$14,0,10*ROW('Hygiene Data'!D174))="","",OFFSET('Hygiene Data'!$D$14,0,10*ROW('Hygiene Data'!D174)))</f>
        <v/>
      </c>
      <c r="DU180" s="33" t="str">
        <f ca="true">+IF(OFFSET('Hygiene Data'!$E$12,0,10*ROW('Hygiene Data'!E174))="","",OFFSET('Hygiene Data'!$E$12,0,10*ROW('Hygiene Data'!E174)))</f>
        <v/>
      </c>
      <c r="DV180" s="33" t="str">
        <f ca="true">+IF(OFFSET('Hygiene Data'!$E$13,0,10*ROW('Hygiene Data'!E174))="","",OFFSET('Hygiene Data'!$E$13,0,10*ROW('Hygiene Data'!E174)))</f>
        <v/>
      </c>
      <c r="DW180" s="33" t="str">
        <f ca="true">+IF(OFFSET('Hygiene Data'!$E$14,0,10*ROW('Hygiene Data'!E174))="","",OFFSET('Hygiene Data'!$E$14,0,10*ROW('Hygiene Data'!E174)))</f>
        <v/>
      </c>
      <c r="DX180" s="33" t="str">
        <f ca="true">+IF(OFFSET('Hygiene Data'!$F$12,0,10*ROW('Hygiene Data'!F174))="","",OFFSET('Hygiene Data'!$F$12,0,10*ROW('Hygiene Data'!F174)))</f>
        <v/>
      </c>
      <c r="DY180" s="33" t="str">
        <f ca="true">+IF(OFFSET('Hygiene Data'!$F$13,0,10*ROW('Hygiene Data'!F174))="","",OFFSET('Hygiene Data'!$F$13,0,10*ROW('Hygiene Data'!F174)))</f>
        <v/>
      </c>
      <c r="DZ180" s="33" t="str">
        <f ca="true">+IF(OFFSET('Hygiene Data'!$F$14,0,10*ROW('Hygiene Data'!F174))="","",OFFSET('Hygiene Data'!$F$14,0,10*ROW('Hygiene Data'!F174)))</f>
        <v/>
      </c>
      <c r="EA180" s="33" t="str">
        <f ca="true">+IF(OFFSET('Hygiene Data'!$G$12,0,10*ROW('Hygiene Data'!G174))="","",OFFSET('Hygiene Data'!$G$12,0,10*ROW('Hygiene Data'!G174)))</f>
        <v/>
      </c>
      <c r="EB180" s="33" t="str">
        <f ca="true">+IF(OFFSET('Hygiene Data'!$G$13,0,10*ROW('Hygiene Data'!G174))="","",OFFSET('Hygiene Data'!$G$13,0,10*ROW('Hygiene Data'!G174)))</f>
        <v/>
      </c>
      <c r="EC180" s="33" t="str">
        <f ca="true">+IF(OFFSET('Hygiene Data'!$G$14,0,10*ROW('Hygiene Data'!G174))="","",OFFSET('Hygiene Data'!$G$14,0,10*ROW('Hygiene Data'!G174)))</f>
        <v/>
      </c>
      <c r="ED180" s="33" t="str">
        <f ca="true">+IF(OFFSET('Hygiene Data'!$H$12,0,10*ROW('Hygiene Data'!H174))="","",OFFSET('Hygiene Data'!$H$12,0,10*ROW('Hygiene Data'!H174)))</f>
        <v/>
      </c>
      <c r="EE180" s="33" t="str">
        <f ca="true">+IF(OFFSET('Hygiene Data'!$H$13,0,10*ROW('Hygiene Data'!H174))="","",OFFSET('Hygiene Data'!$H$13,0,10*ROW('Hygiene Data'!H174)))</f>
        <v/>
      </c>
      <c r="EF180" s="33" t="str">
        <f ca="true">+IF(OFFSET('Hygiene Data'!$H$14,0,10*ROW('Hygiene Data'!H174))="","",OFFSET('Hygiene Data'!$H$14,0,10*ROW('Hygiene Data'!H174)))</f>
        <v/>
      </c>
    </row>
    <row r="181" x14ac:dyDescent="0.2">
      <c r="A181" s="56" t="str">
        <f ca="true">+IF(OFFSET('Water Data'!$B$1,0,10*ROW('Water Data'!B178))="","",OFFSET('Water Data'!$B$1,0,10*ROW('Water Data'!B178)))</f>
        <v/>
      </c>
      <c r="B181" s="56" t="str">
        <f ca="true">+IF(OFFSET('Water Data'!$A$3,0,10*ROW('Water Data'!A178))="","",OFFSET('Water Data'!$A$3,0,10*ROW('Water Data'!A178)))</f>
        <v/>
      </c>
      <c r="C181" s="56" t="str">
        <f ca="true">+IF(OFFSET('Water Data'!$C$3,0,10*ROW('Water Data'!C178))="","",OFFSET('Water Data'!$C$3,0,10*ROW('Water Data'!C178)))</f>
        <v/>
      </c>
      <c r="D181" s="244"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4"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4"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4"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4"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4"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4"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4"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4"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4"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4"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4"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4"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4"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4"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4"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4"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4"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5"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5"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5"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5"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5"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5"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5"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5"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5"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5"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5"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5"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5"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5"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5"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5"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5"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5"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5"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5"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5"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5"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5"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5"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5"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5"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5"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5"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5"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5"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6"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6"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6"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6"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6"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6"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6"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6"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6"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6"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6"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6"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6"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6"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6"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6"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6"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6"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3" t="str">
        <f ca="true">+IF(OFFSET('Water Data'!$C$28,0,10*ROW('Water Data'!C175))="","",OFFSET('Water Data'!$C$28,0,10*ROW('Water Data'!C175)))</f>
        <v/>
      </c>
      <c r="BT181" s="33" t="str">
        <f ca="true">+IF(OFFSET('Water Data'!$C$29,0,10*ROW('Water Data'!C175))="","",OFFSET('Water Data'!$C$29,0,10*ROW('Water Data'!C175)))</f>
        <v/>
      </c>
      <c r="BU181" s="33" t="str">
        <f ca="true">+IF(OFFSET('Water Data'!$C$30,0,10*ROW('Water Data'!C175))="","",OFFSET('Water Data'!$C$30,0,10*ROW('Water Data'!C175)))</f>
        <v/>
      </c>
      <c r="BV181" s="33" t="str">
        <f ca="true">+IF(OFFSET('Water Data'!$D$28,0,10*ROW('Water Data'!D175))="","",OFFSET('Water Data'!$D$28,0,10*ROW('Water Data'!D175)))</f>
        <v/>
      </c>
      <c r="BW181" s="33" t="str">
        <f ca="true">+IF(OFFSET('Water Data'!$D$29,0,10*ROW('Water Data'!D175))="","",OFFSET('Water Data'!$D$29,0,10*ROW('Water Data'!D175)))</f>
        <v/>
      </c>
      <c r="BX181" s="33" t="str">
        <f ca="true">+IF(OFFSET('Water Data'!$D$30,0,10*ROW('Water Data'!D175))="","",OFFSET('Water Data'!$D$30,0,10*ROW('Water Data'!D175)))</f>
        <v/>
      </c>
      <c r="BY181" s="33" t="str">
        <f ca="true">+IF(OFFSET('Water Data'!$E$28,0,10*ROW('Water Data'!E175))="","",OFFSET('Water Data'!$E$28,0,10*ROW('Water Data'!E175)))</f>
        <v/>
      </c>
      <c r="BZ181" s="33" t="str">
        <f ca="true">+IF(OFFSET('Water Data'!$E$29,0,10*ROW('Water Data'!E175))="","",OFFSET('Water Data'!$E$29,0,10*ROW('Water Data'!E175)))</f>
        <v/>
      </c>
      <c r="CA181" s="33" t="str">
        <f ca="true">+IF(OFFSET('Water Data'!$E$30,0,10*ROW('Water Data'!E175))="","",OFFSET('Water Data'!$E$30,0,10*ROW('Water Data'!E175)))</f>
        <v/>
      </c>
      <c r="CB181" s="33" t="str">
        <f ca="true">+IF(OFFSET('Water Data'!$F$28,0,10*ROW('Water Data'!F175))="","",OFFSET('Water Data'!$F$28,0,10*ROW('Water Data'!F175)))</f>
        <v/>
      </c>
      <c r="CC181" s="33" t="str">
        <f ca="true">+IF(OFFSET('Water Data'!$F$29,0,10*ROW('Water Data'!F175))="","",OFFSET('Water Data'!$F$29,0,10*ROW('Water Data'!F175)))</f>
        <v/>
      </c>
      <c r="CD181" s="33" t="str">
        <f ca="true">+IF(OFFSET('Water Data'!$F$30,0,10*ROW('Water Data'!F175))="","",OFFSET('Water Data'!$F$30,0,10*ROW('Water Data'!F175)))</f>
        <v/>
      </c>
      <c r="CE181" s="33" t="str">
        <f ca="true">+IF(OFFSET('Water Data'!$G$28,0,10*ROW('Water Data'!G175))="","",OFFSET('Water Data'!$G$28,0,10*ROW('Water Data'!G175)))</f>
        <v/>
      </c>
      <c r="CF181" s="33" t="str">
        <f ca="true">+IF(OFFSET('Water Data'!$G$29,0,10*ROW('Water Data'!G175))="","",OFFSET('Water Data'!$G$29,0,10*ROW('Water Data'!G175)))</f>
        <v/>
      </c>
      <c r="CG181" s="33" t="str">
        <f ca="true">+IF(OFFSET('Water Data'!$G$30,0,10*ROW('Water Data'!G175))="","",OFFSET('Water Data'!$G$30,0,10*ROW('Water Data'!G175)))</f>
        <v/>
      </c>
      <c r="CH181" s="33" t="str">
        <f ca="true">+IF(OFFSET('Water Data'!$H$28,0,10*ROW('Water Data'!H175))="","",OFFSET('Water Data'!$H$28,0,10*ROW('Water Data'!H175)))</f>
        <v/>
      </c>
      <c r="CI181" s="33" t="str">
        <f ca="true">+IF(OFFSET('Water Data'!$H$29,0,10*ROW('Water Data'!H175))="","",OFFSET('Water Data'!$H$29,0,10*ROW('Water Data'!H175)))</f>
        <v/>
      </c>
      <c r="CJ181" s="33" t="str">
        <f ca="true">+IF(OFFSET('Water Data'!$H$30,0,10*ROW('Water Data'!H175))="","",OFFSET('Water Data'!$H$30,0,10*ROW('Water Data'!H175)))</f>
        <v/>
      </c>
      <c r="CK181" s="33" t="str">
        <f ca="true">+IF(OFFSET('Sanitation Data'!$C$29,0,10*ROW('Sanitation Data'!C175))="","",OFFSET('Sanitation Data'!$C$29,0,10*ROW('Sanitation Data'!C175)))</f>
        <v/>
      </c>
      <c r="CL181" s="33" t="str">
        <f ca="true">+IF(OFFSET('Sanitation Data'!$C$30,0,10*ROW('Sanitation Data'!C175))="","",OFFSET('Sanitation Data'!$C$30,0,10*ROW('Sanitation Data'!C175)))</f>
        <v/>
      </c>
      <c r="CM181" s="33" t="str">
        <f ca="true">+IF(OFFSET('Sanitation Data'!$C$31,0,10*ROW('Sanitation Data'!C175))="","",OFFSET('Sanitation Data'!$C$31,0,10*ROW('Sanitation Data'!C175)))</f>
        <v/>
      </c>
      <c r="CN181" s="33" t="str">
        <f ca="true">+IF(OFFSET('Sanitation Data'!$C$32,0,10*ROW('Sanitation Data'!C175))="","",OFFSET('Sanitation Data'!$C$32,0,10*ROW('Sanitation Data'!C175)))</f>
        <v/>
      </c>
      <c r="CO181" s="33" t="str">
        <f ca="true">+IF(OFFSET('Sanitation Data'!$C$33,0,10*ROW('Sanitation Data'!C175))="","",OFFSET('Sanitation Data'!$C$33,0,10*ROW('Sanitation Data'!C175)))</f>
        <v/>
      </c>
      <c r="CP181" s="33" t="str">
        <f ca="true">+IF(OFFSET('Sanitation Data'!$D$29,0,10*ROW('Sanitation Data'!D175))="","",OFFSET('Sanitation Data'!$D$29,0,10*ROW('Sanitation Data'!D175)))</f>
        <v/>
      </c>
      <c r="CQ181" s="33" t="str">
        <f ca="true">+IF(OFFSET('Sanitation Data'!$D$30,0,10*ROW('Sanitation Data'!D175))="","",OFFSET('Sanitation Data'!$D$30,0,10*ROW('Sanitation Data'!D175)))</f>
        <v/>
      </c>
      <c r="CR181" s="33" t="str">
        <f ca="true">+IF(OFFSET('Sanitation Data'!$D$31,0,10*ROW('Sanitation Data'!D175))="","",OFFSET('Sanitation Data'!$D$31,0,10*ROW('Sanitation Data'!D175)))</f>
        <v/>
      </c>
      <c r="CS181" s="33" t="str">
        <f ca="true">+IF(OFFSET('Sanitation Data'!$D$32,0,10*ROW('Sanitation Data'!D175))="","",OFFSET('Sanitation Data'!$D$32,0,10*ROW('Sanitation Data'!D175)))</f>
        <v/>
      </c>
      <c r="CT181" s="33" t="str">
        <f ca="true">+IF(OFFSET('Sanitation Data'!$D$33,0,10*ROW('Sanitation Data'!D175))="","",OFFSET('Sanitation Data'!$D$33,0,10*ROW('Sanitation Data'!D175)))</f>
        <v/>
      </c>
      <c r="CU181" s="33" t="str">
        <f ca="true">+IF(OFFSET('Sanitation Data'!$E$29,0,10*ROW('Sanitation Data'!E175))="","",OFFSET('Sanitation Data'!$E$29,0,10*ROW('Sanitation Data'!E175)))</f>
        <v/>
      </c>
      <c r="CV181" s="33" t="str">
        <f ca="true">+IF(OFFSET('Sanitation Data'!$E$30,0,10*ROW('Sanitation Data'!E175))="","",OFFSET('Sanitation Data'!$E$30,0,10*ROW('Sanitation Data'!E175)))</f>
        <v/>
      </c>
      <c r="CW181" s="33" t="str">
        <f ca="true">+IF(OFFSET('Sanitation Data'!$E$31,0,10*ROW('Sanitation Data'!E175))="","",OFFSET('Sanitation Data'!$E$31,0,10*ROW('Sanitation Data'!E175)))</f>
        <v/>
      </c>
      <c r="CX181" s="33" t="str">
        <f ca="true">+IF(OFFSET('Sanitation Data'!$E$32,0,10*ROW('Sanitation Data'!E175))="","",OFFSET('Sanitation Data'!$E$32,0,10*ROW('Sanitation Data'!E175)))</f>
        <v/>
      </c>
      <c r="CY181" s="33" t="str">
        <f ca="true">+IF(OFFSET('Sanitation Data'!$E$33,0,10*ROW('Sanitation Data'!E175))="","",OFFSET('Sanitation Data'!$E$33,0,10*ROW('Sanitation Data'!E175)))</f>
        <v/>
      </c>
      <c r="CZ181" s="33" t="str">
        <f ca="true">+IF(OFFSET('Sanitation Data'!$F$29,0,10*ROW('Sanitation Data'!F175))="","",OFFSET('Sanitation Data'!$F$29,0,10*ROW('Sanitation Data'!F175)))</f>
        <v/>
      </c>
      <c r="DA181" s="33" t="str">
        <f ca="true">+IF(OFFSET('Sanitation Data'!$F$30,0,10*ROW('Sanitation Data'!F175))="","",OFFSET('Sanitation Data'!$F$30,0,10*ROW('Sanitation Data'!F175)))</f>
        <v/>
      </c>
      <c r="DB181" s="33" t="str">
        <f ca="true">+IF(OFFSET('Sanitation Data'!$F$31,0,10*ROW('Sanitation Data'!F175))="","",OFFSET('Sanitation Data'!$F$31,0,10*ROW('Sanitation Data'!F175)))</f>
        <v/>
      </c>
      <c r="DC181" s="33" t="str">
        <f ca="true">+IF(OFFSET('Sanitation Data'!$F$32,0,10*ROW('Sanitation Data'!F175))="","",OFFSET('Sanitation Data'!$F$32,0,10*ROW('Sanitation Data'!F175)))</f>
        <v/>
      </c>
      <c r="DD181" s="33" t="str">
        <f ca="true">+IF(OFFSET('Sanitation Data'!$F$33,0,10*ROW('Sanitation Data'!F175))="","",OFFSET('Sanitation Data'!$F$33,0,10*ROW('Sanitation Data'!F175)))</f>
        <v/>
      </c>
      <c r="DE181" s="33" t="str">
        <f ca="true">+IF(OFFSET('Sanitation Data'!$G$29,0,10*ROW('Sanitation Data'!G175))="","",OFFSET('Sanitation Data'!$G$29,0,10*ROW('Sanitation Data'!G175)))</f>
        <v/>
      </c>
      <c r="DF181" s="33" t="str">
        <f ca="true">+IF(OFFSET('Sanitation Data'!$G$30,0,10*ROW('Sanitation Data'!G175))="","",OFFSET('Sanitation Data'!$G$30,0,10*ROW('Sanitation Data'!G175)))</f>
        <v/>
      </c>
      <c r="DG181" s="33" t="str">
        <f ca="true">+IF(OFFSET('Sanitation Data'!$G$31,0,10*ROW('Sanitation Data'!G175))="","",OFFSET('Sanitation Data'!$G$31,0,10*ROW('Sanitation Data'!G175)))</f>
        <v/>
      </c>
      <c r="DH181" s="33" t="str">
        <f ca="true">+IF(OFFSET('Sanitation Data'!$G$32,0,10*ROW('Sanitation Data'!G175))="","",OFFSET('Sanitation Data'!$G$32,0,10*ROW('Sanitation Data'!G175)))</f>
        <v/>
      </c>
      <c r="DI181" s="33" t="str">
        <f ca="true">+IF(OFFSET('Sanitation Data'!$G$33,0,10*ROW('Sanitation Data'!G175))="","",OFFSET('Sanitation Data'!$G$33,0,10*ROW('Sanitation Data'!G175)))</f>
        <v/>
      </c>
      <c r="DJ181" s="33" t="str">
        <f ca="true">+IF(OFFSET('Sanitation Data'!$H$29,0,10*ROW('Sanitation Data'!H175))="","",OFFSET('Sanitation Data'!$H$29,0,10*ROW('Sanitation Data'!H175)))</f>
        <v/>
      </c>
      <c r="DK181" s="33" t="str">
        <f ca="true">+IF(OFFSET('Sanitation Data'!$H$30,0,10*ROW('Sanitation Data'!H175))="","",OFFSET('Sanitation Data'!$H$30,0,10*ROW('Sanitation Data'!H175)))</f>
        <v/>
      </c>
      <c r="DL181" s="33" t="str">
        <f ca="true">+IF(OFFSET('Sanitation Data'!$H$31,0,10*ROW('Sanitation Data'!H175))="","",OFFSET('Sanitation Data'!$H$31,0,10*ROW('Sanitation Data'!H175)))</f>
        <v/>
      </c>
      <c r="DM181" s="33" t="str">
        <f ca="true">+IF(OFFSET('Sanitation Data'!$H$32,0,10*ROW('Sanitation Data'!H175))="","",OFFSET('Sanitation Data'!$H$32,0,10*ROW('Sanitation Data'!H175)))</f>
        <v/>
      </c>
      <c r="DN181" s="33" t="str">
        <f ca="true">+IF(OFFSET('Sanitation Data'!$H$33,0,10*ROW('Sanitation Data'!H175))="","",OFFSET('Sanitation Data'!$H$33,0,10*ROW('Sanitation Data'!H175)))</f>
        <v/>
      </c>
      <c r="DO181" s="33" t="str">
        <f ca="true">+IF(OFFSET('Hygiene Data'!$C$12,0,10*ROW('Hygiene Data'!C175))="","",OFFSET('Hygiene Data'!$C$12,0,10*ROW('Hygiene Data'!C175)))</f>
        <v/>
      </c>
      <c r="DP181" s="33" t="str">
        <f ca="true">+IF(OFFSET('Hygiene Data'!$C$13,0,10*ROW('Hygiene Data'!C175))="","",OFFSET('Hygiene Data'!$C$13,0,10*ROW('Hygiene Data'!C175)))</f>
        <v/>
      </c>
      <c r="DQ181" s="33" t="str">
        <f ca="true">+IF(OFFSET('Hygiene Data'!$C$14,0,10*ROW('Hygiene Data'!C175))="","",OFFSET('Hygiene Data'!$C$14,0,10*ROW('Hygiene Data'!C175)))</f>
        <v/>
      </c>
      <c r="DR181" s="33" t="str">
        <f ca="true">+IF(OFFSET('Hygiene Data'!$D$12,0,10*ROW('Hygiene Data'!D175))="","",OFFSET('Hygiene Data'!$D$12,0,10*ROW('Hygiene Data'!D175)))</f>
        <v/>
      </c>
      <c r="DS181" s="33" t="str">
        <f ca="true">+IF(OFFSET('Hygiene Data'!$D$13,0,10*ROW('Hygiene Data'!D175))="","",OFFSET('Hygiene Data'!$D$13,0,10*ROW('Hygiene Data'!D175)))</f>
        <v/>
      </c>
      <c r="DT181" s="33" t="str">
        <f ca="true">+IF(OFFSET('Hygiene Data'!$D$14,0,10*ROW('Hygiene Data'!D175))="","",OFFSET('Hygiene Data'!$D$14,0,10*ROW('Hygiene Data'!D175)))</f>
        <v/>
      </c>
      <c r="DU181" s="33" t="str">
        <f ca="true">+IF(OFFSET('Hygiene Data'!$E$12,0,10*ROW('Hygiene Data'!E175))="","",OFFSET('Hygiene Data'!$E$12,0,10*ROW('Hygiene Data'!E175)))</f>
        <v/>
      </c>
      <c r="DV181" s="33" t="str">
        <f ca="true">+IF(OFFSET('Hygiene Data'!$E$13,0,10*ROW('Hygiene Data'!E175))="","",OFFSET('Hygiene Data'!$E$13,0,10*ROW('Hygiene Data'!E175)))</f>
        <v/>
      </c>
      <c r="DW181" s="33" t="str">
        <f ca="true">+IF(OFFSET('Hygiene Data'!$E$14,0,10*ROW('Hygiene Data'!E175))="","",OFFSET('Hygiene Data'!$E$14,0,10*ROW('Hygiene Data'!E175)))</f>
        <v/>
      </c>
      <c r="DX181" s="33" t="str">
        <f ca="true">+IF(OFFSET('Hygiene Data'!$F$12,0,10*ROW('Hygiene Data'!F175))="","",OFFSET('Hygiene Data'!$F$12,0,10*ROW('Hygiene Data'!F175)))</f>
        <v/>
      </c>
      <c r="DY181" s="33" t="str">
        <f ca="true">+IF(OFFSET('Hygiene Data'!$F$13,0,10*ROW('Hygiene Data'!F175))="","",OFFSET('Hygiene Data'!$F$13,0,10*ROW('Hygiene Data'!F175)))</f>
        <v/>
      </c>
      <c r="DZ181" s="33" t="str">
        <f ca="true">+IF(OFFSET('Hygiene Data'!$F$14,0,10*ROW('Hygiene Data'!F175))="","",OFFSET('Hygiene Data'!$F$14,0,10*ROW('Hygiene Data'!F175)))</f>
        <v/>
      </c>
      <c r="EA181" s="33" t="str">
        <f ca="true">+IF(OFFSET('Hygiene Data'!$G$12,0,10*ROW('Hygiene Data'!G175))="","",OFFSET('Hygiene Data'!$G$12,0,10*ROW('Hygiene Data'!G175)))</f>
        <v/>
      </c>
      <c r="EB181" s="33" t="str">
        <f ca="true">+IF(OFFSET('Hygiene Data'!$G$13,0,10*ROW('Hygiene Data'!G175))="","",OFFSET('Hygiene Data'!$G$13,0,10*ROW('Hygiene Data'!G175)))</f>
        <v/>
      </c>
      <c r="EC181" s="33" t="str">
        <f ca="true">+IF(OFFSET('Hygiene Data'!$G$14,0,10*ROW('Hygiene Data'!G175))="","",OFFSET('Hygiene Data'!$G$14,0,10*ROW('Hygiene Data'!G175)))</f>
        <v/>
      </c>
      <c r="ED181" s="33" t="str">
        <f ca="true">+IF(OFFSET('Hygiene Data'!$H$12,0,10*ROW('Hygiene Data'!H175))="","",OFFSET('Hygiene Data'!$H$12,0,10*ROW('Hygiene Data'!H175)))</f>
        <v/>
      </c>
      <c r="EE181" s="33" t="str">
        <f ca="true">+IF(OFFSET('Hygiene Data'!$H$13,0,10*ROW('Hygiene Data'!H175))="","",OFFSET('Hygiene Data'!$H$13,0,10*ROW('Hygiene Data'!H175)))</f>
        <v/>
      </c>
      <c r="EF181" s="33" t="str">
        <f ca="true">+IF(OFFSET('Hygiene Data'!$H$14,0,10*ROW('Hygiene Data'!H175))="","",OFFSET('Hygiene Data'!$H$14,0,10*ROW('Hygiene Data'!H175)))</f>
        <v/>
      </c>
    </row>
    <row r="182" x14ac:dyDescent="0.2">
      <c r="A182" s="56" t="str">
        <f ca="true">+IF(OFFSET('Water Data'!$B$1,0,10*ROW('Water Data'!B179))="","",OFFSET('Water Data'!$B$1,0,10*ROW('Water Data'!B179)))</f>
        <v/>
      </c>
      <c r="B182" s="56" t="str">
        <f ca="true">+IF(OFFSET('Water Data'!$A$3,0,10*ROW('Water Data'!A179))="","",OFFSET('Water Data'!$A$3,0,10*ROW('Water Data'!A179)))</f>
        <v/>
      </c>
      <c r="C182" s="56" t="str">
        <f ca="true">+IF(OFFSET('Water Data'!$C$3,0,10*ROW('Water Data'!C179))="","",OFFSET('Water Data'!$C$3,0,10*ROW('Water Data'!C179)))</f>
        <v/>
      </c>
      <c r="D182" s="244"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4"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4"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4"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4"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4"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4"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4"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4"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4"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4"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4"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4"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4"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4"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4"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4"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4"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5"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5"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5"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5"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5"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5"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5"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5"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5"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5"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5"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5"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5"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5"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5"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5"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5"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5"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5"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5"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5"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5"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5"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5"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5"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5"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5"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5"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5"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5"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6"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6"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6"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6"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6"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6"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6"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6"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6"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6"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6"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6"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6"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6"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6"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6"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6"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6"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3" t="str">
        <f ca="true">+IF(OFFSET('Water Data'!$C$28,0,10*ROW('Water Data'!C176))="","",OFFSET('Water Data'!$C$28,0,10*ROW('Water Data'!C176)))</f>
        <v/>
      </c>
      <c r="BT182" s="33" t="str">
        <f ca="true">+IF(OFFSET('Water Data'!$C$29,0,10*ROW('Water Data'!C176))="","",OFFSET('Water Data'!$C$29,0,10*ROW('Water Data'!C176)))</f>
        <v/>
      </c>
      <c r="BU182" s="33" t="str">
        <f ca="true">+IF(OFFSET('Water Data'!$C$30,0,10*ROW('Water Data'!C176))="","",OFFSET('Water Data'!$C$30,0,10*ROW('Water Data'!C176)))</f>
        <v/>
      </c>
      <c r="BV182" s="33" t="str">
        <f ca="true">+IF(OFFSET('Water Data'!$D$28,0,10*ROW('Water Data'!D176))="","",OFFSET('Water Data'!$D$28,0,10*ROW('Water Data'!D176)))</f>
        <v/>
      </c>
      <c r="BW182" s="33" t="str">
        <f ca="true">+IF(OFFSET('Water Data'!$D$29,0,10*ROW('Water Data'!D176))="","",OFFSET('Water Data'!$D$29,0,10*ROW('Water Data'!D176)))</f>
        <v/>
      </c>
      <c r="BX182" s="33" t="str">
        <f ca="true">+IF(OFFSET('Water Data'!$D$30,0,10*ROW('Water Data'!D176))="","",OFFSET('Water Data'!$D$30,0,10*ROW('Water Data'!D176)))</f>
        <v/>
      </c>
      <c r="BY182" s="33" t="str">
        <f ca="true">+IF(OFFSET('Water Data'!$E$28,0,10*ROW('Water Data'!E176))="","",OFFSET('Water Data'!$E$28,0,10*ROW('Water Data'!E176)))</f>
        <v/>
      </c>
      <c r="BZ182" s="33" t="str">
        <f ca="true">+IF(OFFSET('Water Data'!$E$29,0,10*ROW('Water Data'!E176))="","",OFFSET('Water Data'!$E$29,0,10*ROW('Water Data'!E176)))</f>
        <v/>
      </c>
      <c r="CA182" s="33" t="str">
        <f ca="true">+IF(OFFSET('Water Data'!$E$30,0,10*ROW('Water Data'!E176))="","",OFFSET('Water Data'!$E$30,0,10*ROW('Water Data'!E176)))</f>
        <v/>
      </c>
      <c r="CB182" s="33" t="str">
        <f ca="true">+IF(OFFSET('Water Data'!$F$28,0,10*ROW('Water Data'!F176))="","",OFFSET('Water Data'!$F$28,0,10*ROW('Water Data'!F176)))</f>
        <v/>
      </c>
      <c r="CC182" s="33" t="str">
        <f ca="true">+IF(OFFSET('Water Data'!$F$29,0,10*ROW('Water Data'!F176))="","",OFFSET('Water Data'!$F$29,0,10*ROW('Water Data'!F176)))</f>
        <v/>
      </c>
      <c r="CD182" s="33" t="str">
        <f ca="true">+IF(OFFSET('Water Data'!$F$30,0,10*ROW('Water Data'!F176))="","",OFFSET('Water Data'!$F$30,0,10*ROW('Water Data'!F176)))</f>
        <v/>
      </c>
      <c r="CE182" s="33" t="str">
        <f ca="true">+IF(OFFSET('Water Data'!$G$28,0,10*ROW('Water Data'!G176))="","",OFFSET('Water Data'!$G$28,0,10*ROW('Water Data'!G176)))</f>
        <v/>
      </c>
      <c r="CF182" s="33" t="str">
        <f ca="true">+IF(OFFSET('Water Data'!$G$29,0,10*ROW('Water Data'!G176))="","",OFFSET('Water Data'!$G$29,0,10*ROW('Water Data'!G176)))</f>
        <v/>
      </c>
      <c r="CG182" s="33" t="str">
        <f ca="true">+IF(OFFSET('Water Data'!$G$30,0,10*ROW('Water Data'!G176))="","",OFFSET('Water Data'!$G$30,0,10*ROW('Water Data'!G176)))</f>
        <v/>
      </c>
      <c r="CH182" s="33" t="str">
        <f ca="true">+IF(OFFSET('Water Data'!$H$28,0,10*ROW('Water Data'!H176))="","",OFFSET('Water Data'!$H$28,0,10*ROW('Water Data'!H176)))</f>
        <v/>
      </c>
      <c r="CI182" s="33" t="str">
        <f ca="true">+IF(OFFSET('Water Data'!$H$29,0,10*ROW('Water Data'!H176))="","",OFFSET('Water Data'!$H$29,0,10*ROW('Water Data'!H176)))</f>
        <v/>
      </c>
      <c r="CJ182" s="33" t="str">
        <f ca="true">+IF(OFFSET('Water Data'!$H$30,0,10*ROW('Water Data'!H176))="","",OFFSET('Water Data'!$H$30,0,10*ROW('Water Data'!H176)))</f>
        <v/>
      </c>
      <c r="CK182" s="33" t="str">
        <f ca="true">+IF(OFFSET('Sanitation Data'!$C$29,0,10*ROW('Sanitation Data'!C176))="","",OFFSET('Sanitation Data'!$C$29,0,10*ROW('Sanitation Data'!C176)))</f>
        <v/>
      </c>
      <c r="CL182" s="33" t="str">
        <f ca="true">+IF(OFFSET('Sanitation Data'!$C$30,0,10*ROW('Sanitation Data'!C176))="","",OFFSET('Sanitation Data'!$C$30,0,10*ROW('Sanitation Data'!C176)))</f>
        <v/>
      </c>
      <c r="CM182" s="33" t="str">
        <f ca="true">+IF(OFFSET('Sanitation Data'!$C$31,0,10*ROW('Sanitation Data'!C176))="","",OFFSET('Sanitation Data'!$C$31,0,10*ROW('Sanitation Data'!C176)))</f>
        <v/>
      </c>
      <c r="CN182" s="33" t="str">
        <f ca="true">+IF(OFFSET('Sanitation Data'!$C$32,0,10*ROW('Sanitation Data'!C176))="","",OFFSET('Sanitation Data'!$C$32,0,10*ROW('Sanitation Data'!C176)))</f>
        <v/>
      </c>
      <c r="CO182" s="33" t="str">
        <f ca="true">+IF(OFFSET('Sanitation Data'!$C$33,0,10*ROW('Sanitation Data'!C176))="","",OFFSET('Sanitation Data'!$C$33,0,10*ROW('Sanitation Data'!C176)))</f>
        <v/>
      </c>
      <c r="CP182" s="33" t="str">
        <f ca="true">+IF(OFFSET('Sanitation Data'!$D$29,0,10*ROW('Sanitation Data'!D176))="","",OFFSET('Sanitation Data'!$D$29,0,10*ROW('Sanitation Data'!D176)))</f>
        <v/>
      </c>
      <c r="CQ182" s="33" t="str">
        <f ca="true">+IF(OFFSET('Sanitation Data'!$D$30,0,10*ROW('Sanitation Data'!D176))="","",OFFSET('Sanitation Data'!$D$30,0,10*ROW('Sanitation Data'!D176)))</f>
        <v/>
      </c>
      <c r="CR182" s="33" t="str">
        <f ca="true">+IF(OFFSET('Sanitation Data'!$D$31,0,10*ROW('Sanitation Data'!D176))="","",OFFSET('Sanitation Data'!$D$31,0,10*ROW('Sanitation Data'!D176)))</f>
        <v/>
      </c>
      <c r="CS182" s="33" t="str">
        <f ca="true">+IF(OFFSET('Sanitation Data'!$D$32,0,10*ROW('Sanitation Data'!D176))="","",OFFSET('Sanitation Data'!$D$32,0,10*ROW('Sanitation Data'!D176)))</f>
        <v/>
      </c>
      <c r="CT182" s="33" t="str">
        <f ca="true">+IF(OFFSET('Sanitation Data'!$D$33,0,10*ROW('Sanitation Data'!D176))="","",OFFSET('Sanitation Data'!$D$33,0,10*ROW('Sanitation Data'!D176)))</f>
        <v/>
      </c>
      <c r="CU182" s="33" t="str">
        <f ca="true">+IF(OFFSET('Sanitation Data'!$E$29,0,10*ROW('Sanitation Data'!E176))="","",OFFSET('Sanitation Data'!$E$29,0,10*ROW('Sanitation Data'!E176)))</f>
        <v/>
      </c>
      <c r="CV182" s="33" t="str">
        <f ca="true">+IF(OFFSET('Sanitation Data'!$E$30,0,10*ROW('Sanitation Data'!E176))="","",OFFSET('Sanitation Data'!$E$30,0,10*ROW('Sanitation Data'!E176)))</f>
        <v/>
      </c>
      <c r="CW182" s="33" t="str">
        <f ca="true">+IF(OFFSET('Sanitation Data'!$E$31,0,10*ROW('Sanitation Data'!E176))="","",OFFSET('Sanitation Data'!$E$31,0,10*ROW('Sanitation Data'!E176)))</f>
        <v/>
      </c>
      <c r="CX182" s="33" t="str">
        <f ca="true">+IF(OFFSET('Sanitation Data'!$E$32,0,10*ROW('Sanitation Data'!E176))="","",OFFSET('Sanitation Data'!$E$32,0,10*ROW('Sanitation Data'!E176)))</f>
        <v/>
      </c>
      <c r="CY182" s="33" t="str">
        <f ca="true">+IF(OFFSET('Sanitation Data'!$E$33,0,10*ROW('Sanitation Data'!E176))="","",OFFSET('Sanitation Data'!$E$33,0,10*ROW('Sanitation Data'!E176)))</f>
        <v/>
      </c>
      <c r="CZ182" s="33" t="str">
        <f ca="true">+IF(OFFSET('Sanitation Data'!$F$29,0,10*ROW('Sanitation Data'!F176))="","",OFFSET('Sanitation Data'!$F$29,0,10*ROW('Sanitation Data'!F176)))</f>
        <v/>
      </c>
      <c r="DA182" s="33" t="str">
        <f ca="true">+IF(OFFSET('Sanitation Data'!$F$30,0,10*ROW('Sanitation Data'!F176))="","",OFFSET('Sanitation Data'!$F$30,0,10*ROW('Sanitation Data'!F176)))</f>
        <v/>
      </c>
      <c r="DB182" s="33" t="str">
        <f ca="true">+IF(OFFSET('Sanitation Data'!$F$31,0,10*ROW('Sanitation Data'!F176))="","",OFFSET('Sanitation Data'!$F$31,0,10*ROW('Sanitation Data'!F176)))</f>
        <v/>
      </c>
      <c r="DC182" s="33" t="str">
        <f ca="true">+IF(OFFSET('Sanitation Data'!$F$32,0,10*ROW('Sanitation Data'!F176))="","",OFFSET('Sanitation Data'!$F$32,0,10*ROW('Sanitation Data'!F176)))</f>
        <v/>
      </c>
      <c r="DD182" s="33" t="str">
        <f ca="true">+IF(OFFSET('Sanitation Data'!$F$33,0,10*ROW('Sanitation Data'!F176))="","",OFFSET('Sanitation Data'!$F$33,0,10*ROW('Sanitation Data'!F176)))</f>
        <v/>
      </c>
      <c r="DE182" s="33" t="str">
        <f ca="true">+IF(OFFSET('Sanitation Data'!$G$29,0,10*ROW('Sanitation Data'!G176))="","",OFFSET('Sanitation Data'!$G$29,0,10*ROW('Sanitation Data'!G176)))</f>
        <v/>
      </c>
      <c r="DF182" s="33" t="str">
        <f ca="true">+IF(OFFSET('Sanitation Data'!$G$30,0,10*ROW('Sanitation Data'!G176))="","",OFFSET('Sanitation Data'!$G$30,0,10*ROW('Sanitation Data'!G176)))</f>
        <v/>
      </c>
      <c r="DG182" s="33" t="str">
        <f ca="true">+IF(OFFSET('Sanitation Data'!$G$31,0,10*ROW('Sanitation Data'!G176))="","",OFFSET('Sanitation Data'!$G$31,0,10*ROW('Sanitation Data'!G176)))</f>
        <v/>
      </c>
      <c r="DH182" s="33" t="str">
        <f ca="true">+IF(OFFSET('Sanitation Data'!$G$32,0,10*ROW('Sanitation Data'!G176))="","",OFFSET('Sanitation Data'!$G$32,0,10*ROW('Sanitation Data'!G176)))</f>
        <v/>
      </c>
      <c r="DI182" s="33" t="str">
        <f ca="true">+IF(OFFSET('Sanitation Data'!$G$33,0,10*ROW('Sanitation Data'!G176))="","",OFFSET('Sanitation Data'!$G$33,0,10*ROW('Sanitation Data'!G176)))</f>
        <v/>
      </c>
      <c r="DJ182" s="33" t="str">
        <f ca="true">+IF(OFFSET('Sanitation Data'!$H$29,0,10*ROW('Sanitation Data'!H176))="","",OFFSET('Sanitation Data'!$H$29,0,10*ROW('Sanitation Data'!H176)))</f>
        <v/>
      </c>
      <c r="DK182" s="33" t="str">
        <f ca="true">+IF(OFFSET('Sanitation Data'!$H$30,0,10*ROW('Sanitation Data'!H176))="","",OFFSET('Sanitation Data'!$H$30,0,10*ROW('Sanitation Data'!H176)))</f>
        <v/>
      </c>
      <c r="DL182" s="33" t="str">
        <f ca="true">+IF(OFFSET('Sanitation Data'!$H$31,0,10*ROW('Sanitation Data'!H176))="","",OFFSET('Sanitation Data'!$H$31,0,10*ROW('Sanitation Data'!H176)))</f>
        <v/>
      </c>
      <c r="DM182" s="33" t="str">
        <f ca="true">+IF(OFFSET('Sanitation Data'!$H$32,0,10*ROW('Sanitation Data'!H176))="","",OFFSET('Sanitation Data'!$H$32,0,10*ROW('Sanitation Data'!H176)))</f>
        <v/>
      </c>
      <c r="DN182" s="33" t="str">
        <f ca="true">+IF(OFFSET('Sanitation Data'!$H$33,0,10*ROW('Sanitation Data'!H176))="","",OFFSET('Sanitation Data'!$H$33,0,10*ROW('Sanitation Data'!H176)))</f>
        <v/>
      </c>
      <c r="DO182" s="33" t="str">
        <f ca="true">+IF(OFFSET('Hygiene Data'!$C$12,0,10*ROW('Hygiene Data'!C176))="","",OFFSET('Hygiene Data'!$C$12,0,10*ROW('Hygiene Data'!C176)))</f>
        <v/>
      </c>
      <c r="DP182" s="33" t="str">
        <f ca="true">+IF(OFFSET('Hygiene Data'!$C$13,0,10*ROW('Hygiene Data'!C176))="","",OFFSET('Hygiene Data'!$C$13,0,10*ROW('Hygiene Data'!C176)))</f>
        <v/>
      </c>
      <c r="DQ182" s="33" t="str">
        <f ca="true">+IF(OFFSET('Hygiene Data'!$C$14,0,10*ROW('Hygiene Data'!C176))="","",OFFSET('Hygiene Data'!$C$14,0,10*ROW('Hygiene Data'!C176)))</f>
        <v/>
      </c>
      <c r="DR182" s="33" t="str">
        <f ca="true">+IF(OFFSET('Hygiene Data'!$D$12,0,10*ROW('Hygiene Data'!D176))="","",OFFSET('Hygiene Data'!$D$12,0,10*ROW('Hygiene Data'!D176)))</f>
        <v/>
      </c>
      <c r="DS182" s="33" t="str">
        <f ca="true">+IF(OFFSET('Hygiene Data'!$D$13,0,10*ROW('Hygiene Data'!D176))="","",OFFSET('Hygiene Data'!$D$13,0,10*ROW('Hygiene Data'!D176)))</f>
        <v/>
      </c>
      <c r="DT182" s="33" t="str">
        <f ca="true">+IF(OFFSET('Hygiene Data'!$D$14,0,10*ROW('Hygiene Data'!D176))="","",OFFSET('Hygiene Data'!$D$14,0,10*ROW('Hygiene Data'!D176)))</f>
        <v/>
      </c>
      <c r="DU182" s="33" t="str">
        <f ca="true">+IF(OFFSET('Hygiene Data'!$E$12,0,10*ROW('Hygiene Data'!E176))="","",OFFSET('Hygiene Data'!$E$12,0,10*ROW('Hygiene Data'!E176)))</f>
        <v/>
      </c>
      <c r="DV182" s="33" t="str">
        <f ca="true">+IF(OFFSET('Hygiene Data'!$E$13,0,10*ROW('Hygiene Data'!E176))="","",OFFSET('Hygiene Data'!$E$13,0,10*ROW('Hygiene Data'!E176)))</f>
        <v/>
      </c>
      <c r="DW182" s="33" t="str">
        <f ca="true">+IF(OFFSET('Hygiene Data'!$E$14,0,10*ROW('Hygiene Data'!E176))="","",OFFSET('Hygiene Data'!$E$14,0,10*ROW('Hygiene Data'!E176)))</f>
        <v/>
      </c>
      <c r="DX182" s="33" t="str">
        <f ca="true">+IF(OFFSET('Hygiene Data'!$F$12,0,10*ROW('Hygiene Data'!F176))="","",OFFSET('Hygiene Data'!$F$12,0,10*ROW('Hygiene Data'!F176)))</f>
        <v/>
      </c>
      <c r="DY182" s="33" t="str">
        <f ca="true">+IF(OFFSET('Hygiene Data'!$F$13,0,10*ROW('Hygiene Data'!F176))="","",OFFSET('Hygiene Data'!$F$13,0,10*ROW('Hygiene Data'!F176)))</f>
        <v/>
      </c>
      <c r="DZ182" s="33" t="str">
        <f ca="true">+IF(OFFSET('Hygiene Data'!$F$14,0,10*ROW('Hygiene Data'!F176))="","",OFFSET('Hygiene Data'!$F$14,0,10*ROW('Hygiene Data'!F176)))</f>
        <v/>
      </c>
      <c r="EA182" s="33" t="str">
        <f ca="true">+IF(OFFSET('Hygiene Data'!$G$12,0,10*ROW('Hygiene Data'!G176))="","",OFFSET('Hygiene Data'!$G$12,0,10*ROW('Hygiene Data'!G176)))</f>
        <v/>
      </c>
      <c r="EB182" s="33" t="str">
        <f ca="true">+IF(OFFSET('Hygiene Data'!$G$13,0,10*ROW('Hygiene Data'!G176))="","",OFFSET('Hygiene Data'!$G$13,0,10*ROW('Hygiene Data'!G176)))</f>
        <v/>
      </c>
      <c r="EC182" s="33" t="str">
        <f ca="true">+IF(OFFSET('Hygiene Data'!$G$14,0,10*ROW('Hygiene Data'!G176))="","",OFFSET('Hygiene Data'!$G$14,0,10*ROW('Hygiene Data'!G176)))</f>
        <v/>
      </c>
      <c r="ED182" s="33" t="str">
        <f ca="true">+IF(OFFSET('Hygiene Data'!$H$12,0,10*ROW('Hygiene Data'!H176))="","",OFFSET('Hygiene Data'!$H$12,0,10*ROW('Hygiene Data'!H176)))</f>
        <v/>
      </c>
      <c r="EE182" s="33" t="str">
        <f ca="true">+IF(OFFSET('Hygiene Data'!$H$13,0,10*ROW('Hygiene Data'!H176))="","",OFFSET('Hygiene Data'!$H$13,0,10*ROW('Hygiene Data'!H176)))</f>
        <v/>
      </c>
      <c r="EF182" s="33" t="str">
        <f ca="true">+IF(OFFSET('Hygiene Data'!$H$14,0,10*ROW('Hygiene Data'!H176))="","",OFFSET('Hygiene Data'!$H$14,0,10*ROW('Hygiene Data'!H176)))</f>
        <v/>
      </c>
    </row>
    <row r="183" x14ac:dyDescent="0.2">
      <c r="A183" s="56" t="str">
        <f ca="true">+IF(OFFSET('Water Data'!$B$1,0,10*ROW('Water Data'!B180))="","",OFFSET('Water Data'!$B$1,0,10*ROW('Water Data'!B180)))</f>
        <v/>
      </c>
      <c r="B183" s="56" t="str">
        <f ca="true">+IF(OFFSET('Water Data'!$A$3,0,10*ROW('Water Data'!A180))="","",OFFSET('Water Data'!$A$3,0,10*ROW('Water Data'!A180)))</f>
        <v/>
      </c>
      <c r="C183" s="56" t="str">
        <f ca="true">+IF(OFFSET('Water Data'!$C$3,0,10*ROW('Water Data'!C180))="","",OFFSET('Water Data'!$C$3,0,10*ROW('Water Data'!C180)))</f>
        <v/>
      </c>
      <c r="D183" s="244"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4"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4"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4"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4"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4"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4"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4"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4"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4"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4"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4"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4"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4"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4"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4"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4"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4"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5"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5"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5"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5"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5"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5"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5"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5"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5"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5"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5"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5"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5"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5"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5"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5"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5"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5"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5"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5"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5"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5"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5"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5"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5"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5"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5"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5"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5"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5"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6"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6"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6"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6"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6"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6"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6"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6"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6"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6"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6"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6"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6"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6"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6"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6"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6"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6"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3" t="str">
        <f ca="true">+IF(OFFSET('Water Data'!$C$28,0,10*ROW('Water Data'!C177))="","",OFFSET('Water Data'!$C$28,0,10*ROW('Water Data'!C177)))</f>
        <v/>
      </c>
      <c r="BT183" s="33" t="str">
        <f ca="true">+IF(OFFSET('Water Data'!$C$29,0,10*ROW('Water Data'!C177))="","",OFFSET('Water Data'!$C$29,0,10*ROW('Water Data'!C177)))</f>
        <v/>
      </c>
      <c r="BU183" s="33" t="str">
        <f ca="true">+IF(OFFSET('Water Data'!$C$30,0,10*ROW('Water Data'!C177))="","",OFFSET('Water Data'!$C$30,0,10*ROW('Water Data'!C177)))</f>
        <v/>
      </c>
      <c r="BV183" s="33" t="str">
        <f ca="true">+IF(OFFSET('Water Data'!$D$28,0,10*ROW('Water Data'!D177))="","",OFFSET('Water Data'!$D$28,0,10*ROW('Water Data'!D177)))</f>
        <v/>
      </c>
      <c r="BW183" s="33" t="str">
        <f ca="true">+IF(OFFSET('Water Data'!$D$29,0,10*ROW('Water Data'!D177))="","",OFFSET('Water Data'!$D$29,0,10*ROW('Water Data'!D177)))</f>
        <v/>
      </c>
      <c r="BX183" s="33" t="str">
        <f ca="true">+IF(OFFSET('Water Data'!$D$30,0,10*ROW('Water Data'!D177))="","",OFFSET('Water Data'!$D$30,0,10*ROW('Water Data'!D177)))</f>
        <v/>
      </c>
      <c r="BY183" s="33" t="str">
        <f ca="true">+IF(OFFSET('Water Data'!$E$28,0,10*ROW('Water Data'!E177))="","",OFFSET('Water Data'!$E$28,0,10*ROW('Water Data'!E177)))</f>
        <v/>
      </c>
      <c r="BZ183" s="33" t="str">
        <f ca="true">+IF(OFFSET('Water Data'!$E$29,0,10*ROW('Water Data'!E177))="","",OFFSET('Water Data'!$E$29,0,10*ROW('Water Data'!E177)))</f>
        <v/>
      </c>
      <c r="CA183" s="33" t="str">
        <f ca="true">+IF(OFFSET('Water Data'!$E$30,0,10*ROW('Water Data'!E177))="","",OFFSET('Water Data'!$E$30,0,10*ROW('Water Data'!E177)))</f>
        <v/>
      </c>
      <c r="CB183" s="33" t="str">
        <f ca="true">+IF(OFFSET('Water Data'!$F$28,0,10*ROW('Water Data'!F177))="","",OFFSET('Water Data'!$F$28,0,10*ROW('Water Data'!F177)))</f>
        <v/>
      </c>
      <c r="CC183" s="33" t="str">
        <f ca="true">+IF(OFFSET('Water Data'!$F$29,0,10*ROW('Water Data'!F177))="","",OFFSET('Water Data'!$F$29,0,10*ROW('Water Data'!F177)))</f>
        <v/>
      </c>
      <c r="CD183" s="33" t="str">
        <f ca="true">+IF(OFFSET('Water Data'!$F$30,0,10*ROW('Water Data'!F177))="","",OFFSET('Water Data'!$F$30,0,10*ROW('Water Data'!F177)))</f>
        <v/>
      </c>
      <c r="CE183" s="33" t="str">
        <f ca="true">+IF(OFFSET('Water Data'!$G$28,0,10*ROW('Water Data'!G177))="","",OFFSET('Water Data'!$G$28,0,10*ROW('Water Data'!G177)))</f>
        <v/>
      </c>
      <c r="CF183" s="33" t="str">
        <f ca="true">+IF(OFFSET('Water Data'!$G$29,0,10*ROW('Water Data'!G177))="","",OFFSET('Water Data'!$G$29,0,10*ROW('Water Data'!G177)))</f>
        <v/>
      </c>
      <c r="CG183" s="33" t="str">
        <f ca="true">+IF(OFFSET('Water Data'!$G$30,0,10*ROW('Water Data'!G177))="","",OFFSET('Water Data'!$G$30,0,10*ROW('Water Data'!G177)))</f>
        <v/>
      </c>
      <c r="CH183" s="33" t="str">
        <f ca="true">+IF(OFFSET('Water Data'!$H$28,0,10*ROW('Water Data'!H177))="","",OFFSET('Water Data'!$H$28,0,10*ROW('Water Data'!H177)))</f>
        <v/>
      </c>
      <c r="CI183" s="33" t="str">
        <f ca="true">+IF(OFFSET('Water Data'!$H$29,0,10*ROW('Water Data'!H177))="","",OFFSET('Water Data'!$H$29,0,10*ROW('Water Data'!H177)))</f>
        <v/>
      </c>
      <c r="CJ183" s="33" t="str">
        <f ca="true">+IF(OFFSET('Water Data'!$H$30,0,10*ROW('Water Data'!H177))="","",OFFSET('Water Data'!$H$30,0,10*ROW('Water Data'!H177)))</f>
        <v/>
      </c>
      <c r="CK183" s="33" t="str">
        <f ca="true">+IF(OFFSET('Sanitation Data'!$C$29,0,10*ROW('Sanitation Data'!C177))="","",OFFSET('Sanitation Data'!$C$29,0,10*ROW('Sanitation Data'!C177)))</f>
        <v/>
      </c>
      <c r="CL183" s="33" t="str">
        <f ca="true">+IF(OFFSET('Sanitation Data'!$C$30,0,10*ROW('Sanitation Data'!C177))="","",OFFSET('Sanitation Data'!$C$30,0,10*ROW('Sanitation Data'!C177)))</f>
        <v/>
      </c>
      <c r="CM183" s="33" t="str">
        <f ca="true">+IF(OFFSET('Sanitation Data'!$C$31,0,10*ROW('Sanitation Data'!C177))="","",OFFSET('Sanitation Data'!$C$31,0,10*ROW('Sanitation Data'!C177)))</f>
        <v/>
      </c>
      <c r="CN183" s="33" t="str">
        <f ca="true">+IF(OFFSET('Sanitation Data'!$C$32,0,10*ROW('Sanitation Data'!C177))="","",OFFSET('Sanitation Data'!$C$32,0,10*ROW('Sanitation Data'!C177)))</f>
        <v/>
      </c>
      <c r="CO183" s="33" t="str">
        <f ca="true">+IF(OFFSET('Sanitation Data'!$C$33,0,10*ROW('Sanitation Data'!C177))="","",OFFSET('Sanitation Data'!$C$33,0,10*ROW('Sanitation Data'!C177)))</f>
        <v/>
      </c>
      <c r="CP183" s="33" t="str">
        <f ca="true">+IF(OFFSET('Sanitation Data'!$D$29,0,10*ROW('Sanitation Data'!D177))="","",OFFSET('Sanitation Data'!$D$29,0,10*ROW('Sanitation Data'!D177)))</f>
        <v/>
      </c>
      <c r="CQ183" s="33" t="str">
        <f ca="true">+IF(OFFSET('Sanitation Data'!$D$30,0,10*ROW('Sanitation Data'!D177))="","",OFFSET('Sanitation Data'!$D$30,0,10*ROW('Sanitation Data'!D177)))</f>
        <v/>
      </c>
      <c r="CR183" s="33" t="str">
        <f ca="true">+IF(OFFSET('Sanitation Data'!$D$31,0,10*ROW('Sanitation Data'!D177))="","",OFFSET('Sanitation Data'!$D$31,0,10*ROW('Sanitation Data'!D177)))</f>
        <v/>
      </c>
      <c r="CS183" s="33" t="str">
        <f ca="true">+IF(OFFSET('Sanitation Data'!$D$32,0,10*ROW('Sanitation Data'!D177))="","",OFFSET('Sanitation Data'!$D$32,0,10*ROW('Sanitation Data'!D177)))</f>
        <v/>
      </c>
      <c r="CT183" s="33" t="str">
        <f ca="true">+IF(OFFSET('Sanitation Data'!$D$33,0,10*ROW('Sanitation Data'!D177))="","",OFFSET('Sanitation Data'!$D$33,0,10*ROW('Sanitation Data'!D177)))</f>
        <v/>
      </c>
      <c r="CU183" s="33" t="str">
        <f ca="true">+IF(OFFSET('Sanitation Data'!$E$29,0,10*ROW('Sanitation Data'!E177))="","",OFFSET('Sanitation Data'!$E$29,0,10*ROW('Sanitation Data'!E177)))</f>
        <v/>
      </c>
      <c r="CV183" s="33" t="str">
        <f ca="true">+IF(OFFSET('Sanitation Data'!$E$30,0,10*ROW('Sanitation Data'!E177))="","",OFFSET('Sanitation Data'!$E$30,0,10*ROW('Sanitation Data'!E177)))</f>
        <v/>
      </c>
      <c r="CW183" s="33" t="str">
        <f ca="true">+IF(OFFSET('Sanitation Data'!$E$31,0,10*ROW('Sanitation Data'!E177))="","",OFFSET('Sanitation Data'!$E$31,0,10*ROW('Sanitation Data'!E177)))</f>
        <v/>
      </c>
      <c r="CX183" s="33" t="str">
        <f ca="true">+IF(OFFSET('Sanitation Data'!$E$32,0,10*ROW('Sanitation Data'!E177))="","",OFFSET('Sanitation Data'!$E$32,0,10*ROW('Sanitation Data'!E177)))</f>
        <v/>
      </c>
      <c r="CY183" s="33" t="str">
        <f ca="true">+IF(OFFSET('Sanitation Data'!$E$33,0,10*ROW('Sanitation Data'!E177))="","",OFFSET('Sanitation Data'!$E$33,0,10*ROW('Sanitation Data'!E177)))</f>
        <v/>
      </c>
      <c r="CZ183" s="33" t="str">
        <f ca="true">+IF(OFFSET('Sanitation Data'!$F$29,0,10*ROW('Sanitation Data'!F177))="","",OFFSET('Sanitation Data'!$F$29,0,10*ROW('Sanitation Data'!F177)))</f>
        <v/>
      </c>
      <c r="DA183" s="33" t="str">
        <f ca="true">+IF(OFFSET('Sanitation Data'!$F$30,0,10*ROW('Sanitation Data'!F177))="","",OFFSET('Sanitation Data'!$F$30,0,10*ROW('Sanitation Data'!F177)))</f>
        <v/>
      </c>
      <c r="DB183" s="33" t="str">
        <f ca="true">+IF(OFFSET('Sanitation Data'!$F$31,0,10*ROW('Sanitation Data'!F177))="","",OFFSET('Sanitation Data'!$F$31,0,10*ROW('Sanitation Data'!F177)))</f>
        <v/>
      </c>
      <c r="DC183" s="33" t="str">
        <f ca="true">+IF(OFFSET('Sanitation Data'!$F$32,0,10*ROW('Sanitation Data'!F177))="","",OFFSET('Sanitation Data'!$F$32,0,10*ROW('Sanitation Data'!F177)))</f>
        <v/>
      </c>
      <c r="DD183" s="33" t="str">
        <f ca="true">+IF(OFFSET('Sanitation Data'!$F$33,0,10*ROW('Sanitation Data'!F177))="","",OFFSET('Sanitation Data'!$F$33,0,10*ROW('Sanitation Data'!F177)))</f>
        <v/>
      </c>
      <c r="DE183" s="33" t="str">
        <f ca="true">+IF(OFFSET('Sanitation Data'!$G$29,0,10*ROW('Sanitation Data'!G177))="","",OFFSET('Sanitation Data'!$G$29,0,10*ROW('Sanitation Data'!G177)))</f>
        <v/>
      </c>
      <c r="DF183" s="33" t="str">
        <f ca="true">+IF(OFFSET('Sanitation Data'!$G$30,0,10*ROW('Sanitation Data'!G177))="","",OFFSET('Sanitation Data'!$G$30,0,10*ROW('Sanitation Data'!G177)))</f>
        <v/>
      </c>
      <c r="DG183" s="33" t="str">
        <f ca="true">+IF(OFFSET('Sanitation Data'!$G$31,0,10*ROW('Sanitation Data'!G177))="","",OFFSET('Sanitation Data'!$G$31,0,10*ROW('Sanitation Data'!G177)))</f>
        <v/>
      </c>
      <c r="DH183" s="33" t="str">
        <f ca="true">+IF(OFFSET('Sanitation Data'!$G$32,0,10*ROW('Sanitation Data'!G177))="","",OFFSET('Sanitation Data'!$G$32,0,10*ROW('Sanitation Data'!G177)))</f>
        <v/>
      </c>
      <c r="DI183" s="33" t="str">
        <f ca="true">+IF(OFFSET('Sanitation Data'!$G$33,0,10*ROW('Sanitation Data'!G177))="","",OFFSET('Sanitation Data'!$G$33,0,10*ROW('Sanitation Data'!G177)))</f>
        <v/>
      </c>
      <c r="DJ183" s="33" t="str">
        <f ca="true">+IF(OFFSET('Sanitation Data'!$H$29,0,10*ROW('Sanitation Data'!H177))="","",OFFSET('Sanitation Data'!$H$29,0,10*ROW('Sanitation Data'!H177)))</f>
        <v/>
      </c>
      <c r="DK183" s="33" t="str">
        <f ca="true">+IF(OFFSET('Sanitation Data'!$H$30,0,10*ROW('Sanitation Data'!H177))="","",OFFSET('Sanitation Data'!$H$30,0,10*ROW('Sanitation Data'!H177)))</f>
        <v/>
      </c>
      <c r="DL183" s="33" t="str">
        <f ca="true">+IF(OFFSET('Sanitation Data'!$H$31,0,10*ROW('Sanitation Data'!H177))="","",OFFSET('Sanitation Data'!$H$31,0,10*ROW('Sanitation Data'!H177)))</f>
        <v/>
      </c>
      <c r="DM183" s="33" t="str">
        <f ca="true">+IF(OFFSET('Sanitation Data'!$H$32,0,10*ROW('Sanitation Data'!H177))="","",OFFSET('Sanitation Data'!$H$32,0,10*ROW('Sanitation Data'!H177)))</f>
        <v/>
      </c>
      <c r="DN183" s="33" t="str">
        <f ca="true">+IF(OFFSET('Sanitation Data'!$H$33,0,10*ROW('Sanitation Data'!H177))="","",OFFSET('Sanitation Data'!$H$33,0,10*ROW('Sanitation Data'!H177)))</f>
        <v/>
      </c>
      <c r="DO183" s="33" t="str">
        <f ca="true">+IF(OFFSET('Hygiene Data'!$C$12,0,10*ROW('Hygiene Data'!C177))="","",OFFSET('Hygiene Data'!$C$12,0,10*ROW('Hygiene Data'!C177)))</f>
        <v/>
      </c>
      <c r="DP183" s="33" t="str">
        <f ca="true">+IF(OFFSET('Hygiene Data'!$C$13,0,10*ROW('Hygiene Data'!C177))="","",OFFSET('Hygiene Data'!$C$13,0,10*ROW('Hygiene Data'!C177)))</f>
        <v/>
      </c>
      <c r="DQ183" s="33" t="str">
        <f ca="true">+IF(OFFSET('Hygiene Data'!$C$14,0,10*ROW('Hygiene Data'!C177))="","",OFFSET('Hygiene Data'!$C$14,0,10*ROW('Hygiene Data'!C177)))</f>
        <v/>
      </c>
      <c r="DR183" s="33" t="str">
        <f ca="true">+IF(OFFSET('Hygiene Data'!$D$12,0,10*ROW('Hygiene Data'!D177))="","",OFFSET('Hygiene Data'!$D$12,0,10*ROW('Hygiene Data'!D177)))</f>
        <v/>
      </c>
      <c r="DS183" s="33" t="str">
        <f ca="true">+IF(OFFSET('Hygiene Data'!$D$13,0,10*ROW('Hygiene Data'!D177))="","",OFFSET('Hygiene Data'!$D$13,0,10*ROW('Hygiene Data'!D177)))</f>
        <v/>
      </c>
      <c r="DT183" s="33" t="str">
        <f ca="true">+IF(OFFSET('Hygiene Data'!$D$14,0,10*ROW('Hygiene Data'!D177))="","",OFFSET('Hygiene Data'!$D$14,0,10*ROW('Hygiene Data'!D177)))</f>
        <v/>
      </c>
      <c r="DU183" s="33" t="str">
        <f ca="true">+IF(OFFSET('Hygiene Data'!$E$12,0,10*ROW('Hygiene Data'!E177))="","",OFFSET('Hygiene Data'!$E$12,0,10*ROW('Hygiene Data'!E177)))</f>
        <v/>
      </c>
      <c r="DV183" s="33" t="str">
        <f ca="true">+IF(OFFSET('Hygiene Data'!$E$13,0,10*ROW('Hygiene Data'!E177))="","",OFFSET('Hygiene Data'!$E$13,0,10*ROW('Hygiene Data'!E177)))</f>
        <v/>
      </c>
      <c r="DW183" s="33" t="str">
        <f ca="true">+IF(OFFSET('Hygiene Data'!$E$14,0,10*ROW('Hygiene Data'!E177))="","",OFFSET('Hygiene Data'!$E$14,0,10*ROW('Hygiene Data'!E177)))</f>
        <v/>
      </c>
      <c r="DX183" s="33" t="str">
        <f ca="true">+IF(OFFSET('Hygiene Data'!$F$12,0,10*ROW('Hygiene Data'!F177))="","",OFFSET('Hygiene Data'!$F$12,0,10*ROW('Hygiene Data'!F177)))</f>
        <v/>
      </c>
      <c r="DY183" s="33" t="str">
        <f ca="true">+IF(OFFSET('Hygiene Data'!$F$13,0,10*ROW('Hygiene Data'!F177))="","",OFFSET('Hygiene Data'!$F$13,0,10*ROW('Hygiene Data'!F177)))</f>
        <v/>
      </c>
      <c r="DZ183" s="33" t="str">
        <f ca="true">+IF(OFFSET('Hygiene Data'!$F$14,0,10*ROW('Hygiene Data'!F177))="","",OFFSET('Hygiene Data'!$F$14,0,10*ROW('Hygiene Data'!F177)))</f>
        <v/>
      </c>
      <c r="EA183" s="33" t="str">
        <f ca="true">+IF(OFFSET('Hygiene Data'!$G$12,0,10*ROW('Hygiene Data'!G177))="","",OFFSET('Hygiene Data'!$G$12,0,10*ROW('Hygiene Data'!G177)))</f>
        <v/>
      </c>
      <c r="EB183" s="33" t="str">
        <f ca="true">+IF(OFFSET('Hygiene Data'!$G$13,0,10*ROW('Hygiene Data'!G177))="","",OFFSET('Hygiene Data'!$G$13,0,10*ROW('Hygiene Data'!G177)))</f>
        <v/>
      </c>
      <c r="EC183" s="33" t="str">
        <f ca="true">+IF(OFFSET('Hygiene Data'!$G$14,0,10*ROW('Hygiene Data'!G177))="","",OFFSET('Hygiene Data'!$G$14,0,10*ROW('Hygiene Data'!G177)))</f>
        <v/>
      </c>
      <c r="ED183" s="33" t="str">
        <f ca="true">+IF(OFFSET('Hygiene Data'!$H$12,0,10*ROW('Hygiene Data'!H177))="","",OFFSET('Hygiene Data'!$H$12,0,10*ROW('Hygiene Data'!H177)))</f>
        <v/>
      </c>
      <c r="EE183" s="33" t="str">
        <f ca="true">+IF(OFFSET('Hygiene Data'!$H$13,0,10*ROW('Hygiene Data'!H177))="","",OFFSET('Hygiene Data'!$H$13,0,10*ROW('Hygiene Data'!H177)))</f>
        <v/>
      </c>
      <c r="EF183" s="33" t="str">
        <f ca="true">+IF(OFFSET('Hygiene Data'!$H$14,0,10*ROW('Hygiene Data'!H177))="","",OFFSET('Hygiene Data'!$H$14,0,10*ROW('Hygiene Data'!H177)))</f>
        <v/>
      </c>
    </row>
    <row r="184" x14ac:dyDescent="0.2">
      <c r="A184" s="56" t="str">
        <f ca="true">+IF(OFFSET('Water Data'!$B$1,0,10*ROW('Water Data'!B181))="","",OFFSET('Water Data'!$B$1,0,10*ROW('Water Data'!B181)))</f>
        <v/>
      </c>
      <c r="B184" s="56" t="str">
        <f ca="true">+IF(OFFSET('Water Data'!$A$3,0,10*ROW('Water Data'!A181))="","",OFFSET('Water Data'!$A$3,0,10*ROW('Water Data'!A181)))</f>
        <v/>
      </c>
      <c r="C184" s="56" t="str">
        <f ca="true">+IF(OFFSET('Water Data'!$C$3,0,10*ROW('Water Data'!C181))="","",OFFSET('Water Data'!$C$3,0,10*ROW('Water Data'!C181)))</f>
        <v/>
      </c>
      <c r="D184" s="244"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4"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4"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4"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4"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4"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4"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4"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4"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4"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4"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4"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4"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4"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4"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4"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4"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4"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5"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5"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5"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5"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5"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5"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5"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5"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5"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5"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5"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5"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5"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5"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5"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5"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5"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5"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5"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5"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5"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5"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5"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5"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5"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5"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5"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5"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5"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5"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6"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6"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6"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6"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6"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6"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6"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6"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6"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6"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6"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6"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6"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6"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6"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6"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6"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6"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3" t="str">
        <f ca="true">+IF(OFFSET('Water Data'!$C$28,0,10*ROW('Water Data'!C178))="","",OFFSET('Water Data'!$C$28,0,10*ROW('Water Data'!C178)))</f>
        <v/>
      </c>
      <c r="BT184" s="33" t="str">
        <f ca="true">+IF(OFFSET('Water Data'!$C$29,0,10*ROW('Water Data'!C178))="","",OFFSET('Water Data'!$C$29,0,10*ROW('Water Data'!C178)))</f>
        <v/>
      </c>
      <c r="BU184" s="33" t="str">
        <f ca="true">+IF(OFFSET('Water Data'!$C$30,0,10*ROW('Water Data'!C178))="","",OFFSET('Water Data'!$C$30,0,10*ROW('Water Data'!C178)))</f>
        <v/>
      </c>
      <c r="BV184" s="33" t="str">
        <f ca="true">+IF(OFFSET('Water Data'!$D$28,0,10*ROW('Water Data'!D178))="","",OFFSET('Water Data'!$D$28,0,10*ROW('Water Data'!D178)))</f>
        <v/>
      </c>
      <c r="BW184" s="33" t="str">
        <f ca="true">+IF(OFFSET('Water Data'!$D$29,0,10*ROW('Water Data'!D178))="","",OFFSET('Water Data'!$D$29,0,10*ROW('Water Data'!D178)))</f>
        <v/>
      </c>
      <c r="BX184" s="33" t="str">
        <f ca="true">+IF(OFFSET('Water Data'!$D$30,0,10*ROW('Water Data'!D178))="","",OFFSET('Water Data'!$D$30,0,10*ROW('Water Data'!D178)))</f>
        <v/>
      </c>
      <c r="BY184" s="33" t="str">
        <f ca="true">+IF(OFFSET('Water Data'!$E$28,0,10*ROW('Water Data'!E178))="","",OFFSET('Water Data'!$E$28,0,10*ROW('Water Data'!E178)))</f>
        <v/>
      </c>
      <c r="BZ184" s="33" t="str">
        <f ca="true">+IF(OFFSET('Water Data'!$E$29,0,10*ROW('Water Data'!E178))="","",OFFSET('Water Data'!$E$29,0,10*ROW('Water Data'!E178)))</f>
        <v/>
      </c>
      <c r="CA184" s="33" t="str">
        <f ca="true">+IF(OFFSET('Water Data'!$E$30,0,10*ROW('Water Data'!E178))="","",OFFSET('Water Data'!$E$30,0,10*ROW('Water Data'!E178)))</f>
        <v/>
      </c>
      <c r="CB184" s="33" t="str">
        <f ca="true">+IF(OFFSET('Water Data'!$F$28,0,10*ROW('Water Data'!F178))="","",OFFSET('Water Data'!$F$28,0,10*ROW('Water Data'!F178)))</f>
        <v/>
      </c>
      <c r="CC184" s="33" t="str">
        <f ca="true">+IF(OFFSET('Water Data'!$F$29,0,10*ROW('Water Data'!F178))="","",OFFSET('Water Data'!$F$29,0,10*ROW('Water Data'!F178)))</f>
        <v/>
      </c>
      <c r="CD184" s="33" t="str">
        <f ca="true">+IF(OFFSET('Water Data'!$F$30,0,10*ROW('Water Data'!F178))="","",OFFSET('Water Data'!$F$30,0,10*ROW('Water Data'!F178)))</f>
        <v/>
      </c>
      <c r="CE184" s="33" t="str">
        <f ca="true">+IF(OFFSET('Water Data'!$G$28,0,10*ROW('Water Data'!G178))="","",OFFSET('Water Data'!$G$28,0,10*ROW('Water Data'!G178)))</f>
        <v/>
      </c>
      <c r="CF184" s="33" t="str">
        <f ca="true">+IF(OFFSET('Water Data'!$G$29,0,10*ROW('Water Data'!G178))="","",OFFSET('Water Data'!$G$29,0,10*ROW('Water Data'!G178)))</f>
        <v/>
      </c>
      <c r="CG184" s="33" t="str">
        <f ca="true">+IF(OFFSET('Water Data'!$G$30,0,10*ROW('Water Data'!G178))="","",OFFSET('Water Data'!$G$30,0,10*ROW('Water Data'!G178)))</f>
        <v/>
      </c>
      <c r="CH184" s="33" t="str">
        <f ca="true">+IF(OFFSET('Water Data'!$H$28,0,10*ROW('Water Data'!H178))="","",OFFSET('Water Data'!$H$28,0,10*ROW('Water Data'!H178)))</f>
        <v/>
      </c>
      <c r="CI184" s="33" t="str">
        <f ca="true">+IF(OFFSET('Water Data'!$H$29,0,10*ROW('Water Data'!H178))="","",OFFSET('Water Data'!$H$29,0,10*ROW('Water Data'!H178)))</f>
        <v/>
      </c>
      <c r="CJ184" s="33" t="str">
        <f ca="true">+IF(OFFSET('Water Data'!$H$30,0,10*ROW('Water Data'!H178))="","",OFFSET('Water Data'!$H$30,0,10*ROW('Water Data'!H178)))</f>
        <v/>
      </c>
      <c r="CK184" s="33" t="str">
        <f ca="true">+IF(OFFSET('Sanitation Data'!$C$29,0,10*ROW('Sanitation Data'!C178))="","",OFFSET('Sanitation Data'!$C$29,0,10*ROW('Sanitation Data'!C178)))</f>
        <v/>
      </c>
      <c r="CL184" s="33" t="str">
        <f ca="true">+IF(OFFSET('Sanitation Data'!$C$30,0,10*ROW('Sanitation Data'!C178))="","",OFFSET('Sanitation Data'!$C$30,0,10*ROW('Sanitation Data'!C178)))</f>
        <v/>
      </c>
      <c r="CM184" s="33" t="str">
        <f ca="true">+IF(OFFSET('Sanitation Data'!$C$31,0,10*ROW('Sanitation Data'!C178))="","",OFFSET('Sanitation Data'!$C$31,0,10*ROW('Sanitation Data'!C178)))</f>
        <v/>
      </c>
      <c r="CN184" s="33" t="str">
        <f ca="true">+IF(OFFSET('Sanitation Data'!$C$32,0,10*ROW('Sanitation Data'!C178))="","",OFFSET('Sanitation Data'!$C$32,0,10*ROW('Sanitation Data'!C178)))</f>
        <v/>
      </c>
      <c r="CO184" s="33" t="str">
        <f ca="true">+IF(OFFSET('Sanitation Data'!$C$33,0,10*ROW('Sanitation Data'!C178))="","",OFFSET('Sanitation Data'!$C$33,0,10*ROW('Sanitation Data'!C178)))</f>
        <v/>
      </c>
      <c r="CP184" s="33" t="str">
        <f ca="true">+IF(OFFSET('Sanitation Data'!$D$29,0,10*ROW('Sanitation Data'!D178))="","",OFFSET('Sanitation Data'!$D$29,0,10*ROW('Sanitation Data'!D178)))</f>
        <v/>
      </c>
      <c r="CQ184" s="33" t="str">
        <f ca="true">+IF(OFFSET('Sanitation Data'!$D$30,0,10*ROW('Sanitation Data'!D178))="","",OFFSET('Sanitation Data'!$D$30,0,10*ROW('Sanitation Data'!D178)))</f>
        <v/>
      </c>
      <c r="CR184" s="33" t="str">
        <f ca="true">+IF(OFFSET('Sanitation Data'!$D$31,0,10*ROW('Sanitation Data'!D178))="","",OFFSET('Sanitation Data'!$D$31,0,10*ROW('Sanitation Data'!D178)))</f>
        <v/>
      </c>
      <c r="CS184" s="33" t="str">
        <f ca="true">+IF(OFFSET('Sanitation Data'!$D$32,0,10*ROW('Sanitation Data'!D178))="","",OFFSET('Sanitation Data'!$D$32,0,10*ROW('Sanitation Data'!D178)))</f>
        <v/>
      </c>
      <c r="CT184" s="33" t="str">
        <f ca="true">+IF(OFFSET('Sanitation Data'!$D$33,0,10*ROW('Sanitation Data'!D178))="","",OFFSET('Sanitation Data'!$D$33,0,10*ROW('Sanitation Data'!D178)))</f>
        <v/>
      </c>
      <c r="CU184" s="33" t="str">
        <f ca="true">+IF(OFFSET('Sanitation Data'!$E$29,0,10*ROW('Sanitation Data'!E178))="","",OFFSET('Sanitation Data'!$E$29,0,10*ROW('Sanitation Data'!E178)))</f>
        <v/>
      </c>
      <c r="CV184" s="33" t="str">
        <f ca="true">+IF(OFFSET('Sanitation Data'!$E$30,0,10*ROW('Sanitation Data'!E178))="","",OFFSET('Sanitation Data'!$E$30,0,10*ROW('Sanitation Data'!E178)))</f>
        <v/>
      </c>
      <c r="CW184" s="33" t="str">
        <f ca="true">+IF(OFFSET('Sanitation Data'!$E$31,0,10*ROW('Sanitation Data'!E178))="","",OFFSET('Sanitation Data'!$E$31,0,10*ROW('Sanitation Data'!E178)))</f>
        <v/>
      </c>
      <c r="CX184" s="33" t="str">
        <f ca="true">+IF(OFFSET('Sanitation Data'!$E$32,0,10*ROW('Sanitation Data'!E178))="","",OFFSET('Sanitation Data'!$E$32,0,10*ROW('Sanitation Data'!E178)))</f>
        <v/>
      </c>
      <c r="CY184" s="33" t="str">
        <f ca="true">+IF(OFFSET('Sanitation Data'!$E$33,0,10*ROW('Sanitation Data'!E178))="","",OFFSET('Sanitation Data'!$E$33,0,10*ROW('Sanitation Data'!E178)))</f>
        <v/>
      </c>
      <c r="CZ184" s="33" t="str">
        <f ca="true">+IF(OFFSET('Sanitation Data'!$F$29,0,10*ROW('Sanitation Data'!F178))="","",OFFSET('Sanitation Data'!$F$29,0,10*ROW('Sanitation Data'!F178)))</f>
        <v/>
      </c>
      <c r="DA184" s="33" t="str">
        <f ca="true">+IF(OFFSET('Sanitation Data'!$F$30,0,10*ROW('Sanitation Data'!F178))="","",OFFSET('Sanitation Data'!$F$30,0,10*ROW('Sanitation Data'!F178)))</f>
        <v/>
      </c>
      <c r="DB184" s="33" t="str">
        <f ca="true">+IF(OFFSET('Sanitation Data'!$F$31,0,10*ROW('Sanitation Data'!F178))="","",OFFSET('Sanitation Data'!$F$31,0,10*ROW('Sanitation Data'!F178)))</f>
        <v/>
      </c>
      <c r="DC184" s="33" t="str">
        <f ca="true">+IF(OFFSET('Sanitation Data'!$F$32,0,10*ROW('Sanitation Data'!F178))="","",OFFSET('Sanitation Data'!$F$32,0,10*ROW('Sanitation Data'!F178)))</f>
        <v/>
      </c>
      <c r="DD184" s="33" t="str">
        <f ca="true">+IF(OFFSET('Sanitation Data'!$F$33,0,10*ROW('Sanitation Data'!F178))="","",OFFSET('Sanitation Data'!$F$33,0,10*ROW('Sanitation Data'!F178)))</f>
        <v/>
      </c>
      <c r="DE184" s="33" t="str">
        <f ca="true">+IF(OFFSET('Sanitation Data'!$G$29,0,10*ROW('Sanitation Data'!G178))="","",OFFSET('Sanitation Data'!$G$29,0,10*ROW('Sanitation Data'!G178)))</f>
        <v/>
      </c>
      <c r="DF184" s="33" t="str">
        <f ca="true">+IF(OFFSET('Sanitation Data'!$G$30,0,10*ROW('Sanitation Data'!G178))="","",OFFSET('Sanitation Data'!$G$30,0,10*ROW('Sanitation Data'!G178)))</f>
        <v/>
      </c>
      <c r="DG184" s="33" t="str">
        <f ca="true">+IF(OFFSET('Sanitation Data'!$G$31,0,10*ROW('Sanitation Data'!G178))="","",OFFSET('Sanitation Data'!$G$31,0,10*ROW('Sanitation Data'!G178)))</f>
        <v/>
      </c>
      <c r="DH184" s="33" t="str">
        <f ca="true">+IF(OFFSET('Sanitation Data'!$G$32,0,10*ROW('Sanitation Data'!G178))="","",OFFSET('Sanitation Data'!$G$32,0,10*ROW('Sanitation Data'!G178)))</f>
        <v/>
      </c>
      <c r="DI184" s="33" t="str">
        <f ca="true">+IF(OFFSET('Sanitation Data'!$G$33,0,10*ROW('Sanitation Data'!G178))="","",OFFSET('Sanitation Data'!$G$33,0,10*ROW('Sanitation Data'!G178)))</f>
        <v/>
      </c>
      <c r="DJ184" s="33" t="str">
        <f ca="true">+IF(OFFSET('Sanitation Data'!$H$29,0,10*ROW('Sanitation Data'!H178))="","",OFFSET('Sanitation Data'!$H$29,0,10*ROW('Sanitation Data'!H178)))</f>
        <v/>
      </c>
      <c r="DK184" s="33" t="str">
        <f ca="true">+IF(OFFSET('Sanitation Data'!$H$30,0,10*ROW('Sanitation Data'!H178))="","",OFFSET('Sanitation Data'!$H$30,0,10*ROW('Sanitation Data'!H178)))</f>
        <v/>
      </c>
      <c r="DL184" s="33" t="str">
        <f ca="true">+IF(OFFSET('Sanitation Data'!$H$31,0,10*ROW('Sanitation Data'!H178))="","",OFFSET('Sanitation Data'!$H$31,0,10*ROW('Sanitation Data'!H178)))</f>
        <v/>
      </c>
      <c r="DM184" s="33" t="str">
        <f ca="true">+IF(OFFSET('Sanitation Data'!$H$32,0,10*ROW('Sanitation Data'!H178))="","",OFFSET('Sanitation Data'!$H$32,0,10*ROW('Sanitation Data'!H178)))</f>
        <v/>
      </c>
      <c r="DN184" s="33" t="str">
        <f ca="true">+IF(OFFSET('Sanitation Data'!$H$33,0,10*ROW('Sanitation Data'!H178))="","",OFFSET('Sanitation Data'!$H$33,0,10*ROW('Sanitation Data'!H178)))</f>
        <v/>
      </c>
      <c r="DO184" s="33" t="str">
        <f ca="true">+IF(OFFSET('Hygiene Data'!$C$12,0,10*ROW('Hygiene Data'!C178))="","",OFFSET('Hygiene Data'!$C$12,0,10*ROW('Hygiene Data'!C178)))</f>
        <v/>
      </c>
      <c r="DP184" s="33" t="str">
        <f ca="true">+IF(OFFSET('Hygiene Data'!$C$13,0,10*ROW('Hygiene Data'!C178))="","",OFFSET('Hygiene Data'!$C$13,0,10*ROW('Hygiene Data'!C178)))</f>
        <v/>
      </c>
      <c r="DQ184" s="33" t="str">
        <f ca="true">+IF(OFFSET('Hygiene Data'!$C$14,0,10*ROW('Hygiene Data'!C178))="","",OFFSET('Hygiene Data'!$C$14,0,10*ROW('Hygiene Data'!C178)))</f>
        <v/>
      </c>
      <c r="DR184" s="33" t="str">
        <f ca="true">+IF(OFFSET('Hygiene Data'!$D$12,0,10*ROW('Hygiene Data'!D178))="","",OFFSET('Hygiene Data'!$D$12,0,10*ROW('Hygiene Data'!D178)))</f>
        <v/>
      </c>
      <c r="DS184" s="33" t="str">
        <f ca="true">+IF(OFFSET('Hygiene Data'!$D$13,0,10*ROW('Hygiene Data'!D178))="","",OFFSET('Hygiene Data'!$D$13,0,10*ROW('Hygiene Data'!D178)))</f>
        <v/>
      </c>
      <c r="DT184" s="33" t="str">
        <f ca="true">+IF(OFFSET('Hygiene Data'!$D$14,0,10*ROW('Hygiene Data'!D178))="","",OFFSET('Hygiene Data'!$D$14,0,10*ROW('Hygiene Data'!D178)))</f>
        <v/>
      </c>
      <c r="DU184" s="33" t="str">
        <f ca="true">+IF(OFFSET('Hygiene Data'!$E$12,0,10*ROW('Hygiene Data'!E178))="","",OFFSET('Hygiene Data'!$E$12,0,10*ROW('Hygiene Data'!E178)))</f>
        <v/>
      </c>
      <c r="DV184" s="33" t="str">
        <f ca="true">+IF(OFFSET('Hygiene Data'!$E$13,0,10*ROW('Hygiene Data'!E178))="","",OFFSET('Hygiene Data'!$E$13,0,10*ROW('Hygiene Data'!E178)))</f>
        <v/>
      </c>
      <c r="DW184" s="33" t="str">
        <f ca="true">+IF(OFFSET('Hygiene Data'!$E$14,0,10*ROW('Hygiene Data'!E178))="","",OFFSET('Hygiene Data'!$E$14,0,10*ROW('Hygiene Data'!E178)))</f>
        <v/>
      </c>
      <c r="DX184" s="33" t="str">
        <f ca="true">+IF(OFFSET('Hygiene Data'!$F$12,0,10*ROW('Hygiene Data'!F178))="","",OFFSET('Hygiene Data'!$F$12,0,10*ROW('Hygiene Data'!F178)))</f>
        <v/>
      </c>
      <c r="DY184" s="33" t="str">
        <f ca="true">+IF(OFFSET('Hygiene Data'!$F$13,0,10*ROW('Hygiene Data'!F178))="","",OFFSET('Hygiene Data'!$F$13,0,10*ROW('Hygiene Data'!F178)))</f>
        <v/>
      </c>
      <c r="DZ184" s="33" t="str">
        <f ca="true">+IF(OFFSET('Hygiene Data'!$F$14,0,10*ROW('Hygiene Data'!F178))="","",OFFSET('Hygiene Data'!$F$14,0,10*ROW('Hygiene Data'!F178)))</f>
        <v/>
      </c>
      <c r="EA184" s="33" t="str">
        <f ca="true">+IF(OFFSET('Hygiene Data'!$G$12,0,10*ROW('Hygiene Data'!G178))="","",OFFSET('Hygiene Data'!$G$12,0,10*ROW('Hygiene Data'!G178)))</f>
        <v/>
      </c>
      <c r="EB184" s="33" t="str">
        <f ca="true">+IF(OFFSET('Hygiene Data'!$G$13,0,10*ROW('Hygiene Data'!G178))="","",OFFSET('Hygiene Data'!$G$13,0,10*ROW('Hygiene Data'!G178)))</f>
        <v/>
      </c>
      <c r="EC184" s="33" t="str">
        <f ca="true">+IF(OFFSET('Hygiene Data'!$G$14,0,10*ROW('Hygiene Data'!G178))="","",OFFSET('Hygiene Data'!$G$14,0,10*ROW('Hygiene Data'!G178)))</f>
        <v/>
      </c>
      <c r="ED184" s="33" t="str">
        <f ca="true">+IF(OFFSET('Hygiene Data'!$H$12,0,10*ROW('Hygiene Data'!H178))="","",OFFSET('Hygiene Data'!$H$12,0,10*ROW('Hygiene Data'!H178)))</f>
        <v/>
      </c>
      <c r="EE184" s="33" t="str">
        <f ca="true">+IF(OFFSET('Hygiene Data'!$H$13,0,10*ROW('Hygiene Data'!H178))="","",OFFSET('Hygiene Data'!$H$13,0,10*ROW('Hygiene Data'!H178)))</f>
        <v/>
      </c>
      <c r="EF184" s="33" t="str">
        <f ca="true">+IF(OFFSET('Hygiene Data'!$H$14,0,10*ROW('Hygiene Data'!H178))="","",OFFSET('Hygiene Data'!$H$14,0,10*ROW('Hygiene Data'!H178)))</f>
        <v/>
      </c>
    </row>
    <row r="185" x14ac:dyDescent="0.2">
      <c r="A185" s="56" t="str">
        <f ca="true">+IF(OFFSET('Water Data'!$B$1,0,10*ROW('Water Data'!B182))="","",OFFSET('Water Data'!$B$1,0,10*ROW('Water Data'!B182)))</f>
        <v/>
      </c>
      <c r="B185" s="56" t="str">
        <f ca="true">+IF(OFFSET('Water Data'!$A$3,0,10*ROW('Water Data'!A182))="","",OFFSET('Water Data'!$A$3,0,10*ROW('Water Data'!A182)))</f>
        <v/>
      </c>
      <c r="C185" s="56" t="str">
        <f ca="true">+IF(OFFSET('Water Data'!$C$3,0,10*ROW('Water Data'!C182))="","",OFFSET('Water Data'!$C$3,0,10*ROW('Water Data'!C182)))</f>
        <v/>
      </c>
      <c r="D185" s="244"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4"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4"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4"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4"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4"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4"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4"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4"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4"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4"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4"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4"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4"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4"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4"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4"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4"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5"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5"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5"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5"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5"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5"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5"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5"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5"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5"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5"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5"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5"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5"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5"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5"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5"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5"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5"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5"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5"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5"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5"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5"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5"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5"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5"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5"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5"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5"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6"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6"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6"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6"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6"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6"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6"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6"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6"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6"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6"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6"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6"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6"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6"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6"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6"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6"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3" t="str">
        <f ca="true">+IF(OFFSET('Water Data'!$C$28,0,10*ROW('Water Data'!C179))="","",OFFSET('Water Data'!$C$28,0,10*ROW('Water Data'!C179)))</f>
        <v/>
      </c>
      <c r="BT185" s="33" t="str">
        <f ca="true">+IF(OFFSET('Water Data'!$C$29,0,10*ROW('Water Data'!C179))="","",OFFSET('Water Data'!$C$29,0,10*ROW('Water Data'!C179)))</f>
        <v/>
      </c>
      <c r="BU185" s="33" t="str">
        <f ca="true">+IF(OFFSET('Water Data'!$C$30,0,10*ROW('Water Data'!C179))="","",OFFSET('Water Data'!$C$30,0,10*ROW('Water Data'!C179)))</f>
        <v/>
      </c>
      <c r="BV185" s="33" t="str">
        <f ca="true">+IF(OFFSET('Water Data'!$D$28,0,10*ROW('Water Data'!D179))="","",OFFSET('Water Data'!$D$28,0,10*ROW('Water Data'!D179)))</f>
        <v/>
      </c>
      <c r="BW185" s="33" t="str">
        <f ca="true">+IF(OFFSET('Water Data'!$D$29,0,10*ROW('Water Data'!D179))="","",OFFSET('Water Data'!$D$29,0,10*ROW('Water Data'!D179)))</f>
        <v/>
      </c>
      <c r="BX185" s="33" t="str">
        <f ca="true">+IF(OFFSET('Water Data'!$D$30,0,10*ROW('Water Data'!D179))="","",OFFSET('Water Data'!$D$30,0,10*ROW('Water Data'!D179)))</f>
        <v/>
      </c>
      <c r="BY185" s="33" t="str">
        <f ca="true">+IF(OFFSET('Water Data'!$E$28,0,10*ROW('Water Data'!E179))="","",OFFSET('Water Data'!$E$28,0,10*ROW('Water Data'!E179)))</f>
        <v/>
      </c>
      <c r="BZ185" s="33" t="str">
        <f ca="true">+IF(OFFSET('Water Data'!$E$29,0,10*ROW('Water Data'!E179))="","",OFFSET('Water Data'!$E$29,0,10*ROW('Water Data'!E179)))</f>
        <v/>
      </c>
      <c r="CA185" s="33" t="str">
        <f ca="true">+IF(OFFSET('Water Data'!$E$30,0,10*ROW('Water Data'!E179))="","",OFFSET('Water Data'!$E$30,0,10*ROW('Water Data'!E179)))</f>
        <v/>
      </c>
      <c r="CB185" s="33" t="str">
        <f ca="true">+IF(OFFSET('Water Data'!$F$28,0,10*ROW('Water Data'!F179))="","",OFFSET('Water Data'!$F$28,0,10*ROW('Water Data'!F179)))</f>
        <v/>
      </c>
      <c r="CC185" s="33" t="str">
        <f ca="true">+IF(OFFSET('Water Data'!$F$29,0,10*ROW('Water Data'!F179))="","",OFFSET('Water Data'!$F$29,0,10*ROW('Water Data'!F179)))</f>
        <v/>
      </c>
      <c r="CD185" s="33" t="str">
        <f ca="true">+IF(OFFSET('Water Data'!$F$30,0,10*ROW('Water Data'!F179))="","",OFFSET('Water Data'!$F$30,0,10*ROW('Water Data'!F179)))</f>
        <v/>
      </c>
      <c r="CE185" s="33" t="str">
        <f ca="true">+IF(OFFSET('Water Data'!$G$28,0,10*ROW('Water Data'!G179))="","",OFFSET('Water Data'!$G$28,0,10*ROW('Water Data'!G179)))</f>
        <v/>
      </c>
      <c r="CF185" s="33" t="str">
        <f ca="true">+IF(OFFSET('Water Data'!$G$29,0,10*ROW('Water Data'!G179))="","",OFFSET('Water Data'!$G$29,0,10*ROW('Water Data'!G179)))</f>
        <v/>
      </c>
      <c r="CG185" s="33" t="str">
        <f ca="true">+IF(OFFSET('Water Data'!$G$30,0,10*ROW('Water Data'!G179))="","",OFFSET('Water Data'!$G$30,0,10*ROW('Water Data'!G179)))</f>
        <v/>
      </c>
      <c r="CH185" s="33" t="str">
        <f ca="true">+IF(OFFSET('Water Data'!$H$28,0,10*ROW('Water Data'!H179))="","",OFFSET('Water Data'!$H$28,0,10*ROW('Water Data'!H179)))</f>
        <v/>
      </c>
      <c r="CI185" s="33" t="str">
        <f ca="true">+IF(OFFSET('Water Data'!$H$29,0,10*ROW('Water Data'!H179))="","",OFFSET('Water Data'!$H$29,0,10*ROW('Water Data'!H179)))</f>
        <v/>
      </c>
      <c r="CJ185" s="33" t="str">
        <f ca="true">+IF(OFFSET('Water Data'!$H$30,0,10*ROW('Water Data'!H179))="","",OFFSET('Water Data'!$H$30,0,10*ROW('Water Data'!H179)))</f>
        <v/>
      </c>
      <c r="CK185" s="33" t="str">
        <f ca="true">+IF(OFFSET('Sanitation Data'!$C$29,0,10*ROW('Sanitation Data'!C179))="","",OFFSET('Sanitation Data'!$C$29,0,10*ROW('Sanitation Data'!C179)))</f>
        <v/>
      </c>
      <c r="CL185" s="33" t="str">
        <f ca="true">+IF(OFFSET('Sanitation Data'!$C$30,0,10*ROW('Sanitation Data'!C179))="","",OFFSET('Sanitation Data'!$C$30,0,10*ROW('Sanitation Data'!C179)))</f>
        <v/>
      </c>
      <c r="CM185" s="33" t="str">
        <f ca="true">+IF(OFFSET('Sanitation Data'!$C$31,0,10*ROW('Sanitation Data'!C179))="","",OFFSET('Sanitation Data'!$C$31,0,10*ROW('Sanitation Data'!C179)))</f>
        <v/>
      </c>
      <c r="CN185" s="33" t="str">
        <f ca="true">+IF(OFFSET('Sanitation Data'!$C$32,0,10*ROW('Sanitation Data'!C179))="","",OFFSET('Sanitation Data'!$C$32,0,10*ROW('Sanitation Data'!C179)))</f>
        <v/>
      </c>
      <c r="CO185" s="33" t="str">
        <f ca="true">+IF(OFFSET('Sanitation Data'!$C$33,0,10*ROW('Sanitation Data'!C179))="","",OFFSET('Sanitation Data'!$C$33,0,10*ROW('Sanitation Data'!C179)))</f>
        <v/>
      </c>
      <c r="CP185" s="33" t="str">
        <f ca="true">+IF(OFFSET('Sanitation Data'!$D$29,0,10*ROW('Sanitation Data'!D179))="","",OFFSET('Sanitation Data'!$D$29,0,10*ROW('Sanitation Data'!D179)))</f>
        <v/>
      </c>
      <c r="CQ185" s="33" t="str">
        <f ca="true">+IF(OFFSET('Sanitation Data'!$D$30,0,10*ROW('Sanitation Data'!D179))="","",OFFSET('Sanitation Data'!$D$30,0,10*ROW('Sanitation Data'!D179)))</f>
        <v/>
      </c>
      <c r="CR185" s="33" t="str">
        <f ca="true">+IF(OFFSET('Sanitation Data'!$D$31,0,10*ROW('Sanitation Data'!D179))="","",OFFSET('Sanitation Data'!$D$31,0,10*ROW('Sanitation Data'!D179)))</f>
        <v/>
      </c>
      <c r="CS185" s="33" t="str">
        <f ca="true">+IF(OFFSET('Sanitation Data'!$D$32,0,10*ROW('Sanitation Data'!D179))="","",OFFSET('Sanitation Data'!$D$32,0,10*ROW('Sanitation Data'!D179)))</f>
        <v/>
      </c>
      <c r="CT185" s="33" t="str">
        <f ca="true">+IF(OFFSET('Sanitation Data'!$D$33,0,10*ROW('Sanitation Data'!D179))="","",OFFSET('Sanitation Data'!$D$33,0,10*ROW('Sanitation Data'!D179)))</f>
        <v/>
      </c>
      <c r="CU185" s="33" t="str">
        <f ca="true">+IF(OFFSET('Sanitation Data'!$E$29,0,10*ROW('Sanitation Data'!E179))="","",OFFSET('Sanitation Data'!$E$29,0,10*ROW('Sanitation Data'!E179)))</f>
        <v/>
      </c>
      <c r="CV185" s="33" t="str">
        <f ca="true">+IF(OFFSET('Sanitation Data'!$E$30,0,10*ROW('Sanitation Data'!E179))="","",OFFSET('Sanitation Data'!$E$30,0,10*ROW('Sanitation Data'!E179)))</f>
        <v/>
      </c>
      <c r="CW185" s="33" t="str">
        <f ca="true">+IF(OFFSET('Sanitation Data'!$E$31,0,10*ROW('Sanitation Data'!E179))="","",OFFSET('Sanitation Data'!$E$31,0,10*ROW('Sanitation Data'!E179)))</f>
        <v/>
      </c>
      <c r="CX185" s="33" t="str">
        <f ca="true">+IF(OFFSET('Sanitation Data'!$E$32,0,10*ROW('Sanitation Data'!E179))="","",OFFSET('Sanitation Data'!$E$32,0,10*ROW('Sanitation Data'!E179)))</f>
        <v/>
      </c>
      <c r="CY185" s="33" t="str">
        <f ca="true">+IF(OFFSET('Sanitation Data'!$E$33,0,10*ROW('Sanitation Data'!E179))="","",OFFSET('Sanitation Data'!$E$33,0,10*ROW('Sanitation Data'!E179)))</f>
        <v/>
      </c>
      <c r="CZ185" s="33" t="str">
        <f ca="true">+IF(OFFSET('Sanitation Data'!$F$29,0,10*ROW('Sanitation Data'!F179))="","",OFFSET('Sanitation Data'!$F$29,0,10*ROW('Sanitation Data'!F179)))</f>
        <v/>
      </c>
      <c r="DA185" s="33" t="str">
        <f ca="true">+IF(OFFSET('Sanitation Data'!$F$30,0,10*ROW('Sanitation Data'!F179))="","",OFFSET('Sanitation Data'!$F$30,0,10*ROW('Sanitation Data'!F179)))</f>
        <v/>
      </c>
      <c r="DB185" s="33" t="str">
        <f ca="true">+IF(OFFSET('Sanitation Data'!$F$31,0,10*ROW('Sanitation Data'!F179))="","",OFFSET('Sanitation Data'!$F$31,0,10*ROW('Sanitation Data'!F179)))</f>
        <v/>
      </c>
      <c r="DC185" s="33" t="str">
        <f ca="true">+IF(OFFSET('Sanitation Data'!$F$32,0,10*ROW('Sanitation Data'!F179))="","",OFFSET('Sanitation Data'!$F$32,0,10*ROW('Sanitation Data'!F179)))</f>
        <v/>
      </c>
      <c r="DD185" s="33" t="str">
        <f ca="true">+IF(OFFSET('Sanitation Data'!$F$33,0,10*ROW('Sanitation Data'!F179))="","",OFFSET('Sanitation Data'!$F$33,0,10*ROW('Sanitation Data'!F179)))</f>
        <v/>
      </c>
      <c r="DE185" s="33" t="str">
        <f ca="true">+IF(OFFSET('Sanitation Data'!$G$29,0,10*ROW('Sanitation Data'!G179))="","",OFFSET('Sanitation Data'!$G$29,0,10*ROW('Sanitation Data'!G179)))</f>
        <v/>
      </c>
      <c r="DF185" s="33" t="str">
        <f ca="true">+IF(OFFSET('Sanitation Data'!$G$30,0,10*ROW('Sanitation Data'!G179))="","",OFFSET('Sanitation Data'!$G$30,0,10*ROW('Sanitation Data'!G179)))</f>
        <v/>
      </c>
      <c r="DG185" s="33" t="str">
        <f ca="true">+IF(OFFSET('Sanitation Data'!$G$31,0,10*ROW('Sanitation Data'!G179))="","",OFFSET('Sanitation Data'!$G$31,0,10*ROW('Sanitation Data'!G179)))</f>
        <v/>
      </c>
      <c r="DH185" s="33" t="str">
        <f ca="true">+IF(OFFSET('Sanitation Data'!$G$32,0,10*ROW('Sanitation Data'!G179))="","",OFFSET('Sanitation Data'!$G$32,0,10*ROW('Sanitation Data'!G179)))</f>
        <v/>
      </c>
      <c r="DI185" s="33" t="str">
        <f ca="true">+IF(OFFSET('Sanitation Data'!$G$33,0,10*ROW('Sanitation Data'!G179))="","",OFFSET('Sanitation Data'!$G$33,0,10*ROW('Sanitation Data'!G179)))</f>
        <v/>
      </c>
      <c r="DJ185" s="33" t="str">
        <f ca="true">+IF(OFFSET('Sanitation Data'!$H$29,0,10*ROW('Sanitation Data'!H179))="","",OFFSET('Sanitation Data'!$H$29,0,10*ROW('Sanitation Data'!H179)))</f>
        <v/>
      </c>
      <c r="DK185" s="33" t="str">
        <f ca="true">+IF(OFFSET('Sanitation Data'!$H$30,0,10*ROW('Sanitation Data'!H179))="","",OFFSET('Sanitation Data'!$H$30,0,10*ROW('Sanitation Data'!H179)))</f>
        <v/>
      </c>
      <c r="DL185" s="33" t="str">
        <f ca="true">+IF(OFFSET('Sanitation Data'!$H$31,0,10*ROW('Sanitation Data'!H179))="","",OFFSET('Sanitation Data'!$H$31,0,10*ROW('Sanitation Data'!H179)))</f>
        <v/>
      </c>
      <c r="DM185" s="33" t="str">
        <f ca="true">+IF(OFFSET('Sanitation Data'!$H$32,0,10*ROW('Sanitation Data'!H179))="","",OFFSET('Sanitation Data'!$H$32,0,10*ROW('Sanitation Data'!H179)))</f>
        <v/>
      </c>
      <c r="DN185" s="33" t="str">
        <f ca="true">+IF(OFFSET('Sanitation Data'!$H$33,0,10*ROW('Sanitation Data'!H179))="","",OFFSET('Sanitation Data'!$H$33,0,10*ROW('Sanitation Data'!H179)))</f>
        <v/>
      </c>
      <c r="DO185" s="33" t="str">
        <f ca="true">+IF(OFFSET('Hygiene Data'!$C$12,0,10*ROW('Hygiene Data'!C179))="","",OFFSET('Hygiene Data'!$C$12,0,10*ROW('Hygiene Data'!C179)))</f>
        <v/>
      </c>
      <c r="DP185" s="33" t="str">
        <f ca="true">+IF(OFFSET('Hygiene Data'!$C$13,0,10*ROW('Hygiene Data'!C179))="","",OFFSET('Hygiene Data'!$C$13,0,10*ROW('Hygiene Data'!C179)))</f>
        <v/>
      </c>
      <c r="DQ185" s="33" t="str">
        <f ca="true">+IF(OFFSET('Hygiene Data'!$C$14,0,10*ROW('Hygiene Data'!C179))="","",OFFSET('Hygiene Data'!$C$14,0,10*ROW('Hygiene Data'!C179)))</f>
        <v/>
      </c>
      <c r="DR185" s="33" t="str">
        <f ca="true">+IF(OFFSET('Hygiene Data'!$D$12,0,10*ROW('Hygiene Data'!D179))="","",OFFSET('Hygiene Data'!$D$12,0,10*ROW('Hygiene Data'!D179)))</f>
        <v/>
      </c>
      <c r="DS185" s="33" t="str">
        <f ca="true">+IF(OFFSET('Hygiene Data'!$D$13,0,10*ROW('Hygiene Data'!D179))="","",OFFSET('Hygiene Data'!$D$13,0,10*ROW('Hygiene Data'!D179)))</f>
        <v/>
      </c>
      <c r="DT185" s="33" t="str">
        <f ca="true">+IF(OFFSET('Hygiene Data'!$D$14,0,10*ROW('Hygiene Data'!D179))="","",OFFSET('Hygiene Data'!$D$14,0,10*ROW('Hygiene Data'!D179)))</f>
        <v/>
      </c>
      <c r="DU185" s="33" t="str">
        <f ca="true">+IF(OFFSET('Hygiene Data'!$E$12,0,10*ROW('Hygiene Data'!E179))="","",OFFSET('Hygiene Data'!$E$12,0,10*ROW('Hygiene Data'!E179)))</f>
        <v/>
      </c>
      <c r="DV185" s="33" t="str">
        <f ca="true">+IF(OFFSET('Hygiene Data'!$E$13,0,10*ROW('Hygiene Data'!E179))="","",OFFSET('Hygiene Data'!$E$13,0,10*ROW('Hygiene Data'!E179)))</f>
        <v/>
      </c>
      <c r="DW185" s="33" t="str">
        <f ca="true">+IF(OFFSET('Hygiene Data'!$E$14,0,10*ROW('Hygiene Data'!E179))="","",OFFSET('Hygiene Data'!$E$14,0,10*ROW('Hygiene Data'!E179)))</f>
        <v/>
      </c>
      <c r="DX185" s="33" t="str">
        <f ca="true">+IF(OFFSET('Hygiene Data'!$F$12,0,10*ROW('Hygiene Data'!F179))="","",OFFSET('Hygiene Data'!$F$12,0,10*ROW('Hygiene Data'!F179)))</f>
        <v/>
      </c>
      <c r="DY185" s="33" t="str">
        <f ca="true">+IF(OFFSET('Hygiene Data'!$F$13,0,10*ROW('Hygiene Data'!F179))="","",OFFSET('Hygiene Data'!$F$13,0,10*ROW('Hygiene Data'!F179)))</f>
        <v/>
      </c>
      <c r="DZ185" s="33" t="str">
        <f ca="true">+IF(OFFSET('Hygiene Data'!$F$14,0,10*ROW('Hygiene Data'!F179))="","",OFFSET('Hygiene Data'!$F$14,0,10*ROW('Hygiene Data'!F179)))</f>
        <v/>
      </c>
      <c r="EA185" s="33" t="str">
        <f ca="true">+IF(OFFSET('Hygiene Data'!$G$12,0,10*ROW('Hygiene Data'!G179))="","",OFFSET('Hygiene Data'!$G$12,0,10*ROW('Hygiene Data'!G179)))</f>
        <v/>
      </c>
      <c r="EB185" s="33" t="str">
        <f ca="true">+IF(OFFSET('Hygiene Data'!$G$13,0,10*ROW('Hygiene Data'!G179))="","",OFFSET('Hygiene Data'!$G$13,0,10*ROW('Hygiene Data'!G179)))</f>
        <v/>
      </c>
      <c r="EC185" s="33" t="str">
        <f ca="true">+IF(OFFSET('Hygiene Data'!$G$14,0,10*ROW('Hygiene Data'!G179))="","",OFFSET('Hygiene Data'!$G$14,0,10*ROW('Hygiene Data'!G179)))</f>
        <v/>
      </c>
      <c r="ED185" s="33" t="str">
        <f ca="true">+IF(OFFSET('Hygiene Data'!$H$12,0,10*ROW('Hygiene Data'!H179))="","",OFFSET('Hygiene Data'!$H$12,0,10*ROW('Hygiene Data'!H179)))</f>
        <v/>
      </c>
      <c r="EE185" s="33" t="str">
        <f ca="true">+IF(OFFSET('Hygiene Data'!$H$13,0,10*ROW('Hygiene Data'!H179))="","",OFFSET('Hygiene Data'!$H$13,0,10*ROW('Hygiene Data'!H179)))</f>
        <v/>
      </c>
      <c r="EF185" s="33" t="str">
        <f ca="true">+IF(OFFSET('Hygiene Data'!$H$14,0,10*ROW('Hygiene Data'!H179))="","",OFFSET('Hygiene Data'!$H$14,0,10*ROW('Hygiene Data'!H179)))</f>
        <v/>
      </c>
    </row>
    <row r="186" x14ac:dyDescent="0.2">
      <c r="A186" s="56" t="str">
        <f ca="true">+IF(OFFSET('Water Data'!$B$1,0,10*ROW('Water Data'!B183))="","",OFFSET('Water Data'!$B$1,0,10*ROW('Water Data'!B183)))</f>
        <v/>
      </c>
      <c r="B186" s="56" t="str">
        <f ca="true">+IF(OFFSET('Water Data'!$A$3,0,10*ROW('Water Data'!A183))="","",OFFSET('Water Data'!$A$3,0,10*ROW('Water Data'!A183)))</f>
        <v/>
      </c>
      <c r="C186" s="56" t="str">
        <f ca="true">+IF(OFFSET('Water Data'!$C$3,0,10*ROW('Water Data'!C183))="","",OFFSET('Water Data'!$C$3,0,10*ROW('Water Data'!C183)))</f>
        <v/>
      </c>
      <c r="D186" s="244"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4"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4"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4"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4"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4"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4"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4"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4"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4"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4"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4"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4"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4"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4"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4"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4"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4"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5"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5"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5"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5"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5"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5"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5"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5"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5"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5"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5"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5"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5"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5"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5"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5"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5"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5"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5"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5"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5"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5"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5"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5"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5"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5"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5"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5"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5"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5"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6"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6"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6"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6"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6"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6"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6"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6"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6"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6"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6"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6"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6"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6"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6"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6"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6"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6"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3" t="str">
        <f ca="true">+IF(OFFSET('Water Data'!$C$28,0,10*ROW('Water Data'!C180))="","",OFFSET('Water Data'!$C$28,0,10*ROW('Water Data'!C180)))</f>
        <v/>
      </c>
      <c r="BT186" s="33" t="str">
        <f ca="true">+IF(OFFSET('Water Data'!$C$29,0,10*ROW('Water Data'!C180))="","",OFFSET('Water Data'!$C$29,0,10*ROW('Water Data'!C180)))</f>
        <v/>
      </c>
      <c r="BU186" s="33" t="str">
        <f ca="true">+IF(OFFSET('Water Data'!$C$30,0,10*ROW('Water Data'!C180))="","",OFFSET('Water Data'!$C$30,0,10*ROW('Water Data'!C180)))</f>
        <v/>
      </c>
      <c r="BV186" s="33" t="str">
        <f ca="true">+IF(OFFSET('Water Data'!$D$28,0,10*ROW('Water Data'!D180))="","",OFFSET('Water Data'!$D$28,0,10*ROW('Water Data'!D180)))</f>
        <v/>
      </c>
      <c r="BW186" s="33" t="str">
        <f ca="true">+IF(OFFSET('Water Data'!$D$29,0,10*ROW('Water Data'!D180))="","",OFFSET('Water Data'!$D$29,0,10*ROW('Water Data'!D180)))</f>
        <v/>
      </c>
      <c r="BX186" s="33" t="str">
        <f ca="true">+IF(OFFSET('Water Data'!$D$30,0,10*ROW('Water Data'!D180))="","",OFFSET('Water Data'!$D$30,0,10*ROW('Water Data'!D180)))</f>
        <v/>
      </c>
      <c r="BY186" s="33" t="str">
        <f ca="true">+IF(OFFSET('Water Data'!$E$28,0,10*ROW('Water Data'!E180))="","",OFFSET('Water Data'!$E$28,0,10*ROW('Water Data'!E180)))</f>
        <v/>
      </c>
      <c r="BZ186" s="33" t="str">
        <f ca="true">+IF(OFFSET('Water Data'!$E$29,0,10*ROW('Water Data'!E180))="","",OFFSET('Water Data'!$E$29,0,10*ROW('Water Data'!E180)))</f>
        <v/>
      </c>
      <c r="CA186" s="33" t="str">
        <f ca="true">+IF(OFFSET('Water Data'!$E$30,0,10*ROW('Water Data'!E180))="","",OFFSET('Water Data'!$E$30,0,10*ROW('Water Data'!E180)))</f>
        <v/>
      </c>
      <c r="CB186" s="33" t="str">
        <f ca="true">+IF(OFFSET('Water Data'!$F$28,0,10*ROW('Water Data'!F180))="","",OFFSET('Water Data'!$F$28,0,10*ROW('Water Data'!F180)))</f>
        <v/>
      </c>
      <c r="CC186" s="33" t="str">
        <f ca="true">+IF(OFFSET('Water Data'!$F$29,0,10*ROW('Water Data'!F180))="","",OFFSET('Water Data'!$F$29,0,10*ROW('Water Data'!F180)))</f>
        <v/>
      </c>
      <c r="CD186" s="33" t="str">
        <f ca="true">+IF(OFFSET('Water Data'!$F$30,0,10*ROW('Water Data'!F180))="","",OFFSET('Water Data'!$F$30,0,10*ROW('Water Data'!F180)))</f>
        <v/>
      </c>
      <c r="CE186" s="33" t="str">
        <f ca="true">+IF(OFFSET('Water Data'!$G$28,0,10*ROW('Water Data'!G180))="","",OFFSET('Water Data'!$G$28,0,10*ROW('Water Data'!G180)))</f>
        <v/>
      </c>
      <c r="CF186" s="33" t="str">
        <f ca="true">+IF(OFFSET('Water Data'!$G$29,0,10*ROW('Water Data'!G180))="","",OFFSET('Water Data'!$G$29,0,10*ROW('Water Data'!G180)))</f>
        <v/>
      </c>
      <c r="CG186" s="33" t="str">
        <f ca="true">+IF(OFFSET('Water Data'!$G$30,0,10*ROW('Water Data'!G180))="","",OFFSET('Water Data'!$G$30,0,10*ROW('Water Data'!G180)))</f>
        <v/>
      </c>
      <c r="CH186" s="33" t="str">
        <f ca="true">+IF(OFFSET('Water Data'!$H$28,0,10*ROW('Water Data'!H180))="","",OFFSET('Water Data'!$H$28,0,10*ROW('Water Data'!H180)))</f>
        <v/>
      </c>
      <c r="CI186" s="33" t="str">
        <f ca="true">+IF(OFFSET('Water Data'!$H$29,0,10*ROW('Water Data'!H180))="","",OFFSET('Water Data'!$H$29,0,10*ROW('Water Data'!H180)))</f>
        <v/>
      </c>
      <c r="CJ186" s="33" t="str">
        <f ca="true">+IF(OFFSET('Water Data'!$H$30,0,10*ROW('Water Data'!H180))="","",OFFSET('Water Data'!$H$30,0,10*ROW('Water Data'!H180)))</f>
        <v/>
      </c>
      <c r="CK186" s="33" t="str">
        <f ca="true">+IF(OFFSET('Sanitation Data'!$C$29,0,10*ROW('Sanitation Data'!C180))="","",OFFSET('Sanitation Data'!$C$29,0,10*ROW('Sanitation Data'!C180)))</f>
        <v/>
      </c>
      <c r="CL186" s="33" t="str">
        <f ca="true">+IF(OFFSET('Sanitation Data'!$C$30,0,10*ROW('Sanitation Data'!C180))="","",OFFSET('Sanitation Data'!$C$30,0,10*ROW('Sanitation Data'!C180)))</f>
        <v/>
      </c>
      <c r="CM186" s="33" t="str">
        <f ca="true">+IF(OFFSET('Sanitation Data'!$C$31,0,10*ROW('Sanitation Data'!C180))="","",OFFSET('Sanitation Data'!$C$31,0,10*ROW('Sanitation Data'!C180)))</f>
        <v/>
      </c>
      <c r="CN186" s="33" t="str">
        <f ca="true">+IF(OFFSET('Sanitation Data'!$C$32,0,10*ROW('Sanitation Data'!C180))="","",OFFSET('Sanitation Data'!$C$32,0,10*ROW('Sanitation Data'!C180)))</f>
        <v/>
      </c>
      <c r="CO186" s="33" t="str">
        <f ca="true">+IF(OFFSET('Sanitation Data'!$C$33,0,10*ROW('Sanitation Data'!C180))="","",OFFSET('Sanitation Data'!$C$33,0,10*ROW('Sanitation Data'!C180)))</f>
        <v/>
      </c>
      <c r="CP186" s="33" t="str">
        <f ca="true">+IF(OFFSET('Sanitation Data'!$D$29,0,10*ROW('Sanitation Data'!D180))="","",OFFSET('Sanitation Data'!$D$29,0,10*ROW('Sanitation Data'!D180)))</f>
        <v/>
      </c>
      <c r="CQ186" s="33" t="str">
        <f ca="true">+IF(OFFSET('Sanitation Data'!$D$30,0,10*ROW('Sanitation Data'!D180))="","",OFFSET('Sanitation Data'!$D$30,0,10*ROW('Sanitation Data'!D180)))</f>
        <v/>
      </c>
      <c r="CR186" s="33" t="str">
        <f ca="true">+IF(OFFSET('Sanitation Data'!$D$31,0,10*ROW('Sanitation Data'!D180))="","",OFFSET('Sanitation Data'!$D$31,0,10*ROW('Sanitation Data'!D180)))</f>
        <v/>
      </c>
      <c r="CS186" s="33" t="str">
        <f ca="true">+IF(OFFSET('Sanitation Data'!$D$32,0,10*ROW('Sanitation Data'!D180))="","",OFFSET('Sanitation Data'!$D$32,0,10*ROW('Sanitation Data'!D180)))</f>
        <v/>
      </c>
      <c r="CT186" s="33" t="str">
        <f ca="true">+IF(OFFSET('Sanitation Data'!$D$33,0,10*ROW('Sanitation Data'!D180))="","",OFFSET('Sanitation Data'!$D$33,0,10*ROW('Sanitation Data'!D180)))</f>
        <v/>
      </c>
      <c r="CU186" s="33" t="str">
        <f ca="true">+IF(OFFSET('Sanitation Data'!$E$29,0,10*ROW('Sanitation Data'!E180))="","",OFFSET('Sanitation Data'!$E$29,0,10*ROW('Sanitation Data'!E180)))</f>
        <v/>
      </c>
      <c r="CV186" s="33" t="str">
        <f ca="true">+IF(OFFSET('Sanitation Data'!$E$30,0,10*ROW('Sanitation Data'!E180))="","",OFFSET('Sanitation Data'!$E$30,0,10*ROW('Sanitation Data'!E180)))</f>
        <v/>
      </c>
      <c r="CW186" s="33" t="str">
        <f ca="true">+IF(OFFSET('Sanitation Data'!$E$31,0,10*ROW('Sanitation Data'!E180))="","",OFFSET('Sanitation Data'!$E$31,0,10*ROW('Sanitation Data'!E180)))</f>
        <v/>
      </c>
      <c r="CX186" s="33" t="str">
        <f ca="true">+IF(OFFSET('Sanitation Data'!$E$32,0,10*ROW('Sanitation Data'!E180))="","",OFFSET('Sanitation Data'!$E$32,0,10*ROW('Sanitation Data'!E180)))</f>
        <v/>
      </c>
      <c r="CY186" s="33" t="str">
        <f ca="true">+IF(OFFSET('Sanitation Data'!$E$33,0,10*ROW('Sanitation Data'!E180))="","",OFFSET('Sanitation Data'!$E$33,0,10*ROW('Sanitation Data'!E180)))</f>
        <v/>
      </c>
      <c r="CZ186" s="33" t="str">
        <f ca="true">+IF(OFFSET('Sanitation Data'!$F$29,0,10*ROW('Sanitation Data'!F180))="","",OFFSET('Sanitation Data'!$F$29,0,10*ROW('Sanitation Data'!F180)))</f>
        <v/>
      </c>
      <c r="DA186" s="33" t="str">
        <f ca="true">+IF(OFFSET('Sanitation Data'!$F$30,0,10*ROW('Sanitation Data'!F180))="","",OFFSET('Sanitation Data'!$F$30,0,10*ROW('Sanitation Data'!F180)))</f>
        <v/>
      </c>
      <c r="DB186" s="33" t="str">
        <f ca="true">+IF(OFFSET('Sanitation Data'!$F$31,0,10*ROW('Sanitation Data'!F180))="","",OFFSET('Sanitation Data'!$F$31,0,10*ROW('Sanitation Data'!F180)))</f>
        <v/>
      </c>
      <c r="DC186" s="33" t="str">
        <f ca="true">+IF(OFFSET('Sanitation Data'!$F$32,0,10*ROW('Sanitation Data'!F180))="","",OFFSET('Sanitation Data'!$F$32,0,10*ROW('Sanitation Data'!F180)))</f>
        <v/>
      </c>
      <c r="DD186" s="33" t="str">
        <f ca="true">+IF(OFFSET('Sanitation Data'!$F$33,0,10*ROW('Sanitation Data'!F180))="","",OFFSET('Sanitation Data'!$F$33,0,10*ROW('Sanitation Data'!F180)))</f>
        <v/>
      </c>
      <c r="DE186" s="33" t="str">
        <f ca="true">+IF(OFFSET('Sanitation Data'!$G$29,0,10*ROW('Sanitation Data'!G180))="","",OFFSET('Sanitation Data'!$G$29,0,10*ROW('Sanitation Data'!G180)))</f>
        <v/>
      </c>
      <c r="DF186" s="33" t="str">
        <f ca="true">+IF(OFFSET('Sanitation Data'!$G$30,0,10*ROW('Sanitation Data'!G180))="","",OFFSET('Sanitation Data'!$G$30,0,10*ROW('Sanitation Data'!G180)))</f>
        <v/>
      </c>
      <c r="DG186" s="33" t="str">
        <f ca="true">+IF(OFFSET('Sanitation Data'!$G$31,0,10*ROW('Sanitation Data'!G180))="","",OFFSET('Sanitation Data'!$G$31,0,10*ROW('Sanitation Data'!G180)))</f>
        <v/>
      </c>
      <c r="DH186" s="33" t="str">
        <f ca="true">+IF(OFFSET('Sanitation Data'!$G$32,0,10*ROW('Sanitation Data'!G180))="","",OFFSET('Sanitation Data'!$G$32,0,10*ROW('Sanitation Data'!G180)))</f>
        <v/>
      </c>
      <c r="DI186" s="33" t="str">
        <f ca="true">+IF(OFFSET('Sanitation Data'!$G$33,0,10*ROW('Sanitation Data'!G180))="","",OFFSET('Sanitation Data'!$G$33,0,10*ROW('Sanitation Data'!G180)))</f>
        <v/>
      </c>
      <c r="DJ186" s="33" t="str">
        <f ca="true">+IF(OFFSET('Sanitation Data'!$H$29,0,10*ROW('Sanitation Data'!H180))="","",OFFSET('Sanitation Data'!$H$29,0,10*ROW('Sanitation Data'!H180)))</f>
        <v/>
      </c>
      <c r="DK186" s="33" t="str">
        <f ca="true">+IF(OFFSET('Sanitation Data'!$H$30,0,10*ROW('Sanitation Data'!H180))="","",OFFSET('Sanitation Data'!$H$30,0,10*ROW('Sanitation Data'!H180)))</f>
        <v/>
      </c>
      <c r="DL186" s="33" t="str">
        <f ca="true">+IF(OFFSET('Sanitation Data'!$H$31,0,10*ROW('Sanitation Data'!H180))="","",OFFSET('Sanitation Data'!$H$31,0,10*ROW('Sanitation Data'!H180)))</f>
        <v/>
      </c>
      <c r="DM186" s="33" t="str">
        <f ca="true">+IF(OFFSET('Sanitation Data'!$H$32,0,10*ROW('Sanitation Data'!H180))="","",OFFSET('Sanitation Data'!$H$32,0,10*ROW('Sanitation Data'!H180)))</f>
        <v/>
      </c>
      <c r="DN186" s="33" t="str">
        <f ca="true">+IF(OFFSET('Sanitation Data'!$H$33,0,10*ROW('Sanitation Data'!H180))="","",OFFSET('Sanitation Data'!$H$33,0,10*ROW('Sanitation Data'!H180)))</f>
        <v/>
      </c>
      <c r="DO186" s="33" t="str">
        <f ca="true">+IF(OFFSET('Hygiene Data'!$C$12,0,10*ROW('Hygiene Data'!C180))="","",OFFSET('Hygiene Data'!$C$12,0,10*ROW('Hygiene Data'!C180)))</f>
        <v/>
      </c>
      <c r="DP186" s="33" t="str">
        <f ca="true">+IF(OFFSET('Hygiene Data'!$C$13,0,10*ROW('Hygiene Data'!C180))="","",OFFSET('Hygiene Data'!$C$13,0,10*ROW('Hygiene Data'!C180)))</f>
        <v/>
      </c>
      <c r="DQ186" s="33" t="str">
        <f ca="true">+IF(OFFSET('Hygiene Data'!$C$14,0,10*ROW('Hygiene Data'!C180))="","",OFFSET('Hygiene Data'!$C$14,0,10*ROW('Hygiene Data'!C180)))</f>
        <v/>
      </c>
      <c r="DR186" s="33" t="str">
        <f ca="true">+IF(OFFSET('Hygiene Data'!$D$12,0,10*ROW('Hygiene Data'!D180))="","",OFFSET('Hygiene Data'!$D$12,0,10*ROW('Hygiene Data'!D180)))</f>
        <v/>
      </c>
      <c r="DS186" s="33" t="str">
        <f ca="true">+IF(OFFSET('Hygiene Data'!$D$13,0,10*ROW('Hygiene Data'!D180))="","",OFFSET('Hygiene Data'!$D$13,0,10*ROW('Hygiene Data'!D180)))</f>
        <v/>
      </c>
      <c r="DT186" s="33" t="str">
        <f ca="true">+IF(OFFSET('Hygiene Data'!$D$14,0,10*ROW('Hygiene Data'!D180))="","",OFFSET('Hygiene Data'!$D$14,0,10*ROW('Hygiene Data'!D180)))</f>
        <v/>
      </c>
      <c r="DU186" s="33" t="str">
        <f ca="true">+IF(OFFSET('Hygiene Data'!$E$12,0,10*ROW('Hygiene Data'!E180))="","",OFFSET('Hygiene Data'!$E$12,0,10*ROW('Hygiene Data'!E180)))</f>
        <v/>
      </c>
      <c r="DV186" s="33" t="str">
        <f ca="true">+IF(OFFSET('Hygiene Data'!$E$13,0,10*ROW('Hygiene Data'!E180))="","",OFFSET('Hygiene Data'!$E$13,0,10*ROW('Hygiene Data'!E180)))</f>
        <v/>
      </c>
      <c r="DW186" s="33" t="str">
        <f ca="true">+IF(OFFSET('Hygiene Data'!$E$14,0,10*ROW('Hygiene Data'!E180))="","",OFFSET('Hygiene Data'!$E$14,0,10*ROW('Hygiene Data'!E180)))</f>
        <v/>
      </c>
      <c r="DX186" s="33" t="str">
        <f ca="true">+IF(OFFSET('Hygiene Data'!$F$12,0,10*ROW('Hygiene Data'!F180))="","",OFFSET('Hygiene Data'!$F$12,0,10*ROW('Hygiene Data'!F180)))</f>
        <v/>
      </c>
      <c r="DY186" s="33" t="str">
        <f ca="true">+IF(OFFSET('Hygiene Data'!$F$13,0,10*ROW('Hygiene Data'!F180))="","",OFFSET('Hygiene Data'!$F$13,0,10*ROW('Hygiene Data'!F180)))</f>
        <v/>
      </c>
      <c r="DZ186" s="33" t="str">
        <f ca="true">+IF(OFFSET('Hygiene Data'!$F$14,0,10*ROW('Hygiene Data'!F180))="","",OFFSET('Hygiene Data'!$F$14,0,10*ROW('Hygiene Data'!F180)))</f>
        <v/>
      </c>
      <c r="EA186" s="33" t="str">
        <f ca="true">+IF(OFFSET('Hygiene Data'!$G$12,0,10*ROW('Hygiene Data'!G180))="","",OFFSET('Hygiene Data'!$G$12,0,10*ROW('Hygiene Data'!G180)))</f>
        <v/>
      </c>
      <c r="EB186" s="33" t="str">
        <f ca="true">+IF(OFFSET('Hygiene Data'!$G$13,0,10*ROW('Hygiene Data'!G180))="","",OFFSET('Hygiene Data'!$G$13,0,10*ROW('Hygiene Data'!G180)))</f>
        <v/>
      </c>
      <c r="EC186" s="33" t="str">
        <f ca="true">+IF(OFFSET('Hygiene Data'!$G$14,0,10*ROW('Hygiene Data'!G180))="","",OFFSET('Hygiene Data'!$G$14,0,10*ROW('Hygiene Data'!G180)))</f>
        <v/>
      </c>
      <c r="ED186" s="33" t="str">
        <f ca="true">+IF(OFFSET('Hygiene Data'!$H$12,0,10*ROW('Hygiene Data'!H180))="","",OFFSET('Hygiene Data'!$H$12,0,10*ROW('Hygiene Data'!H180)))</f>
        <v/>
      </c>
      <c r="EE186" s="33" t="str">
        <f ca="true">+IF(OFFSET('Hygiene Data'!$H$13,0,10*ROW('Hygiene Data'!H180))="","",OFFSET('Hygiene Data'!$H$13,0,10*ROW('Hygiene Data'!H180)))</f>
        <v/>
      </c>
      <c r="EF186" s="33" t="str">
        <f ca="true">+IF(OFFSET('Hygiene Data'!$H$14,0,10*ROW('Hygiene Data'!H180))="","",OFFSET('Hygiene Data'!$H$14,0,10*ROW('Hygiene Data'!H180)))</f>
        <v/>
      </c>
    </row>
    <row r="187" x14ac:dyDescent="0.2">
      <c r="A187" s="56" t="str">
        <f ca="true">+IF(OFFSET('Water Data'!$B$1,0,10*ROW('Water Data'!B184))="","",OFFSET('Water Data'!$B$1,0,10*ROW('Water Data'!B184)))</f>
        <v/>
      </c>
      <c r="B187" s="56" t="str">
        <f ca="true">+IF(OFFSET('Water Data'!$A$3,0,10*ROW('Water Data'!A184))="","",OFFSET('Water Data'!$A$3,0,10*ROW('Water Data'!A184)))</f>
        <v/>
      </c>
      <c r="C187" s="56" t="str">
        <f ca="true">+IF(OFFSET('Water Data'!$C$3,0,10*ROW('Water Data'!C184))="","",OFFSET('Water Data'!$C$3,0,10*ROW('Water Data'!C184)))</f>
        <v/>
      </c>
      <c r="D187" s="244"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4"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4"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4"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4"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4"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4"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4"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4"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4"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4"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4"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4"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4"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4"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4"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4"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4"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5"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5"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5"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5"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5"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5"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5"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5"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5"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5"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5"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5"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5"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5"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5"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5"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5"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5"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5"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5"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5"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5"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5"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5"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5"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5"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5"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5"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5"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5"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6"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6"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6"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6"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6"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6"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6"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6"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6"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6"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6"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6"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6"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6"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6"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6"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6"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6"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3" t="str">
        <f ca="true">+IF(OFFSET('Water Data'!$C$28,0,10*ROW('Water Data'!C181))="","",OFFSET('Water Data'!$C$28,0,10*ROW('Water Data'!C181)))</f>
        <v/>
      </c>
      <c r="BT187" s="33" t="str">
        <f ca="true">+IF(OFFSET('Water Data'!$C$29,0,10*ROW('Water Data'!C181))="","",OFFSET('Water Data'!$C$29,0,10*ROW('Water Data'!C181)))</f>
        <v/>
      </c>
      <c r="BU187" s="33" t="str">
        <f ca="true">+IF(OFFSET('Water Data'!$C$30,0,10*ROW('Water Data'!C181))="","",OFFSET('Water Data'!$C$30,0,10*ROW('Water Data'!C181)))</f>
        <v/>
      </c>
      <c r="BV187" s="33" t="str">
        <f ca="true">+IF(OFFSET('Water Data'!$D$28,0,10*ROW('Water Data'!D181))="","",OFFSET('Water Data'!$D$28,0,10*ROW('Water Data'!D181)))</f>
        <v/>
      </c>
      <c r="BW187" s="33" t="str">
        <f ca="true">+IF(OFFSET('Water Data'!$D$29,0,10*ROW('Water Data'!D181))="","",OFFSET('Water Data'!$D$29,0,10*ROW('Water Data'!D181)))</f>
        <v/>
      </c>
      <c r="BX187" s="33" t="str">
        <f ca="true">+IF(OFFSET('Water Data'!$D$30,0,10*ROW('Water Data'!D181))="","",OFFSET('Water Data'!$D$30,0,10*ROW('Water Data'!D181)))</f>
        <v/>
      </c>
      <c r="BY187" s="33" t="str">
        <f ca="true">+IF(OFFSET('Water Data'!$E$28,0,10*ROW('Water Data'!E181))="","",OFFSET('Water Data'!$E$28,0,10*ROW('Water Data'!E181)))</f>
        <v/>
      </c>
      <c r="BZ187" s="33" t="str">
        <f ca="true">+IF(OFFSET('Water Data'!$E$29,0,10*ROW('Water Data'!E181))="","",OFFSET('Water Data'!$E$29,0,10*ROW('Water Data'!E181)))</f>
        <v/>
      </c>
      <c r="CA187" s="33" t="str">
        <f ca="true">+IF(OFFSET('Water Data'!$E$30,0,10*ROW('Water Data'!E181))="","",OFFSET('Water Data'!$E$30,0,10*ROW('Water Data'!E181)))</f>
        <v/>
      </c>
      <c r="CB187" s="33" t="str">
        <f ca="true">+IF(OFFSET('Water Data'!$F$28,0,10*ROW('Water Data'!F181))="","",OFFSET('Water Data'!$F$28,0,10*ROW('Water Data'!F181)))</f>
        <v/>
      </c>
      <c r="CC187" s="33" t="str">
        <f ca="true">+IF(OFFSET('Water Data'!$F$29,0,10*ROW('Water Data'!F181))="","",OFFSET('Water Data'!$F$29,0,10*ROW('Water Data'!F181)))</f>
        <v/>
      </c>
      <c r="CD187" s="33" t="str">
        <f ca="true">+IF(OFFSET('Water Data'!$F$30,0,10*ROW('Water Data'!F181))="","",OFFSET('Water Data'!$F$30,0,10*ROW('Water Data'!F181)))</f>
        <v/>
      </c>
      <c r="CE187" s="33" t="str">
        <f ca="true">+IF(OFFSET('Water Data'!$G$28,0,10*ROW('Water Data'!G181))="","",OFFSET('Water Data'!$G$28,0,10*ROW('Water Data'!G181)))</f>
        <v/>
      </c>
      <c r="CF187" s="33" t="str">
        <f ca="true">+IF(OFFSET('Water Data'!$G$29,0,10*ROW('Water Data'!G181))="","",OFFSET('Water Data'!$G$29,0,10*ROW('Water Data'!G181)))</f>
        <v/>
      </c>
      <c r="CG187" s="33" t="str">
        <f ca="true">+IF(OFFSET('Water Data'!$G$30,0,10*ROW('Water Data'!G181))="","",OFFSET('Water Data'!$G$30,0,10*ROW('Water Data'!G181)))</f>
        <v/>
      </c>
      <c r="CH187" s="33" t="str">
        <f ca="true">+IF(OFFSET('Water Data'!$H$28,0,10*ROW('Water Data'!H181))="","",OFFSET('Water Data'!$H$28,0,10*ROW('Water Data'!H181)))</f>
        <v/>
      </c>
      <c r="CI187" s="33" t="str">
        <f ca="true">+IF(OFFSET('Water Data'!$H$29,0,10*ROW('Water Data'!H181))="","",OFFSET('Water Data'!$H$29,0,10*ROW('Water Data'!H181)))</f>
        <v/>
      </c>
      <c r="CJ187" s="33" t="str">
        <f ca="true">+IF(OFFSET('Water Data'!$H$30,0,10*ROW('Water Data'!H181))="","",OFFSET('Water Data'!$H$30,0,10*ROW('Water Data'!H181)))</f>
        <v/>
      </c>
      <c r="CK187" s="33" t="str">
        <f ca="true">+IF(OFFSET('Sanitation Data'!$C$29,0,10*ROW('Sanitation Data'!C181))="","",OFFSET('Sanitation Data'!$C$29,0,10*ROW('Sanitation Data'!C181)))</f>
        <v/>
      </c>
      <c r="CL187" s="33" t="str">
        <f ca="true">+IF(OFFSET('Sanitation Data'!$C$30,0,10*ROW('Sanitation Data'!C181))="","",OFFSET('Sanitation Data'!$C$30,0,10*ROW('Sanitation Data'!C181)))</f>
        <v/>
      </c>
      <c r="CM187" s="33" t="str">
        <f ca="true">+IF(OFFSET('Sanitation Data'!$C$31,0,10*ROW('Sanitation Data'!C181))="","",OFFSET('Sanitation Data'!$C$31,0,10*ROW('Sanitation Data'!C181)))</f>
        <v/>
      </c>
      <c r="CN187" s="33" t="str">
        <f ca="true">+IF(OFFSET('Sanitation Data'!$C$32,0,10*ROW('Sanitation Data'!C181))="","",OFFSET('Sanitation Data'!$C$32,0,10*ROW('Sanitation Data'!C181)))</f>
        <v/>
      </c>
      <c r="CO187" s="33" t="str">
        <f ca="true">+IF(OFFSET('Sanitation Data'!$C$33,0,10*ROW('Sanitation Data'!C181))="","",OFFSET('Sanitation Data'!$C$33,0,10*ROW('Sanitation Data'!C181)))</f>
        <v/>
      </c>
      <c r="CP187" s="33" t="str">
        <f ca="true">+IF(OFFSET('Sanitation Data'!$D$29,0,10*ROW('Sanitation Data'!D181))="","",OFFSET('Sanitation Data'!$D$29,0,10*ROW('Sanitation Data'!D181)))</f>
        <v/>
      </c>
      <c r="CQ187" s="33" t="str">
        <f ca="true">+IF(OFFSET('Sanitation Data'!$D$30,0,10*ROW('Sanitation Data'!D181))="","",OFFSET('Sanitation Data'!$D$30,0,10*ROW('Sanitation Data'!D181)))</f>
        <v/>
      </c>
      <c r="CR187" s="33" t="str">
        <f ca="true">+IF(OFFSET('Sanitation Data'!$D$31,0,10*ROW('Sanitation Data'!D181))="","",OFFSET('Sanitation Data'!$D$31,0,10*ROW('Sanitation Data'!D181)))</f>
        <v/>
      </c>
      <c r="CS187" s="33" t="str">
        <f ca="true">+IF(OFFSET('Sanitation Data'!$D$32,0,10*ROW('Sanitation Data'!D181))="","",OFFSET('Sanitation Data'!$D$32,0,10*ROW('Sanitation Data'!D181)))</f>
        <v/>
      </c>
      <c r="CT187" s="33" t="str">
        <f ca="true">+IF(OFFSET('Sanitation Data'!$D$33,0,10*ROW('Sanitation Data'!D181))="","",OFFSET('Sanitation Data'!$D$33,0,10*ROW('Sanitation Data'!D181)))</f>
        <v/>
      </c>
      <c r="CU187" s="33" t="str">
        <f ca="true">+IF(OFFSET('Sanitation Data'!$E$29,0,10*ROW('Sanitation Data'!E181))="","",OFFSET('Sanitation Data'!$E$29,0,10*ROW('Sanitation Data'!E181)))</f>
        <v/>
      </c>
      <c r="CV187" s="33" t="str">
        <f ca="true">+IF(OFFSET('Sanitation Data'!$E$30,0,10*ROW('Sanitation Data'!E181))="","",OFFSET('Sanitation Data'!$E$30,0,10*ROW('Sanitation Data'!E181)))</f>
        <v/>
      </c>
      <c r="CW187" s="33" t="str">
        <f ca="true">+IF(OFFSET('Sanitation Data'!$E$31,0,10*ROW('Sanitation Data'!E181))="","",OFFSET('Sanitation Data'!$E$31,0,10*ROW('Sanitation Data'!E181)))</f>
        <v/>
      </c>
      <c r="CX187" s="33" t="str">
        <f ca="true">+IF(OFFSET('Sanitation Data'!$E$32,0,10*ROW('Sanitation Data'!E181))="","",OFFSET('Sanitation Data'!$E$32,0,10*ROW('Sanitation Data'!E181)))</f>
        <v/>
      </c>
      <c r="CY187" s="33" t="str">
        <f ca="true">+IF(OFFSET('Sanitation Data'!$E$33,0,10*ROW('Sanitation Data'!E181))="","",OFFSET('Sanitation Data'!$E$33,0,10*ROW('Sanitation Data'!E181)))</f>
        <v/>
      </c>
      <c r="CZ187" s="33" t="str">
        <f ca="true">+IF(OFFSET('Sanitation Data'!$F$29,0,10*ROW('Sanitation Data'!F181))="","",OFFSET('Sanitation Data'!$F$29,0,10*ROW('Sanitation Data'!F181)))</f>
        <v/>
      </c>
      <c r="DA187" s="33" t="str">
        <f ca="true">+IF(OFFSET('Sanitation Data'!$F$30,0,10*ROW('Sanitation Data'!F181))="","",OFFSET('Sanitation Data'!$F$30,0,10*ROW('Sanitation Data'!F181)))</f>
        <v/>
      </c>
      <c r="DB187" s="33" t="str">
        <f ca="true">+IF(OFFSET('Sanitation Data'!$F$31,0,10*ROW('Sanitation Data'!F181))="","",OFFSET('Sanitation Data'!$F$31,0,10*ROW('Sanitation Data'!F181)))</f>
        <v/>
      </c>
      <c r="DC187" s="33" t="str">
        <f ca="true">+IF(OFFSET('Sanitation Data'!$F$32,0,10*ROW('Sanitation Data'!F181))="","",OFFSET('Sanitation Data'!$F$32,0,10*ROW('Sanitation Data'!F181)))</f>
        <v/>
      </c>
      <c r="DD187" s="33" t="str">
        <f ca="true">+IF(OFFSET('Sanitation Data'!$F$33,0,10*ROW('Sanitation Data'!F181))="","",OFFSET('Sanitation Data'!$F$33,0,10*ROW('Sanitation Data'!F181)))</f>
        <v/>
      </c>
      <c r="DE187" s="33" t="str">
        <f ca="true">+IF(OFFSET('Sanitation Data'!$G$29,0,10*ROW('Sanitation Data'!G181))="","",OFFSET('Sanitation Data'!$G$29,0,10*ROW('Sanitation Data'!G181)))</f>
        <v/>
      </c>
      <c r="DF187" s="33" t="str">
        <f ca="true">+IF(OFFSET('Sanitation Data'!$G$30,0,10*ROW('Sanitation Data'!G181))="","",OFFSET('Sanitation Data'!$G$30,0,10*ROW('Sanitation Data'!G181)))</f>
        <v/>
      </c>
      <c r="DG187" s="33" t="str">
        <f ca="true">+IF(OFFSET('Sanitation Data'!$G$31,0,10*ROW('Sanitation Data'!G181))="","",OFFSET('Sanitation Data'!$G$31,0,10*ROW('Sanitation Data'!G181)))</f>
        <v/>
      </c>
      <c r="DH187" s="33" t="str">
        <f ca="true">+IF(OFFSET('Sanitation Data'!$G$32,0,10*ROW('Sanitation Data'!G181))="","",OFFSET('Sanitation Data'!$G$32,0,10*ROW('Sanitation Data'!G181)))</f>
        <v/>
      </c>
      <c r="DI187" s="33" t="str">
        <f ca="true">+IF(OFFSET('Sanitation Data'!$G$33,0,10*ROW('Sanitation Data'!G181))="","",OFFSET('Sanitation Data'!$G$33,0,10*ROW('Sanitation Data'!G181)))</f>
        <v/>
      </c>
      <c r="DJ187" s="33" t="str">
        <f ca="true">+IF(OFFSET('Sanitation Data'!$H$29,0,10*ROW('Sanitation Data'!H181))="","",OFFSET('Sanitation Data'!$H$29,0,10*ROW('Sanitation Data'!H181)))</f>
        <v/>
      </c>
      <c r="DK187" s="33" t="str">
        <f ca="true">+IF(OFFSET('Sanitation Data'!$H$30,0,10*ROW('Sanitation Data'!H181))="","",OFFSET('Sanitation Data'!$H$30,0,10*ROW('Sanitation Data'!H181)))</f>
        <v/>
      </c>
      <c r="DL187" s="33" t="str">
        <f ca="true">+IF(OFFSET('Sanitation Data'!$H$31,0,10*ROW('Sanitation Data'!H181))="","",OFFSET('Sanitation Data'!$H$31,0,10*ROW('Sanitation Data'!H181)))</f>
        <v/>
      </c>
      <c r="DM187" s="33" t="str">
        <f ca="true">+IF(OFFSET('Sanitation Data'!$H$32,0,10*ROW('Sanitation Data'!H181))="","",OFFSET('Sanitation Data'!$H$32,0,10*ROW('Sanitation Data'!H181)))</f>
        <v/>
      </c>
      <c r="DN187" s="33" t="str">
        <f ca="true">+IF(OFFSET('Sanitation Data'!$H$33,0,10*ROW('Sanitation Data'!H181))="","",OFFSET('Sanitation Data'!$H$33,0,10*ROW('Sanitation Data'!H181)))</f>
        <v/>
      </c>
      <c r="DO187" s="33" t="str">
        <f ca="true">+IF(OFFSET('Hygiene Data'!$C$12,0,10*ROW('Hygiene Data'!C181))="","",OFFSET('Hygiene Data'!$C$12,0,10*ROW('Hygiene Data'!C181)))</f>
        <v/>
      </c>
      <c r="DP187" s="33" t="str">
        <f ca="true">+IF(OFFSET('Hygiene Data'!$C$13,0,10*ROW('Hygiene Data'!C181))="","",OFFSET('Hygiene Data'!$C$13,0,10*ROW('Hygiene Data'!C181)))</f>
        <v/>
      </c>
      <c r="DQ187" s="33" t="str">
        <f ca="true">+IF(OFFSET('Hygiene Data'!$C$14,0,10*ROW('Hygiene Data'!C181))="","",OFFSET('Hygiene Data'!$C$14,0,10*ROW('Hygiene Data'!C181)))</f>
        <v/>
      </c>
      <c r="DR187" s="33" t="str">
        <f ca="true">+IF(OFFSET('Hygiene Data'!$D$12,0,10*ROW('Hygiene Data'!D181))="","",OFFSET('Hygiene Data'!$D$12,0,10*ROW('Hygiene Data'!D181)))</f>
        <v/>
      </c>
      <c r="DS187" s="33" t="str">
        <f ca="true">+IF(OFFSET('Hygiene Data'!$D$13,0,10*ROW('Hygiene Data'!D181))="","",OFFSET('Hygiene Data'!$D$13,0,10*ROW('Hygiene Data'!D181)))</f>
        <v/>
      </c>
      <c r="DT187" s="33" t="str">
        <f ca="true">+IF(OFFSET('Hygiene Data'!$D$14,0,10*ROW('Hygiene Data'!D181))="","",OFFSET('Hygiene Data'!$D$14,0,10*ROW('Hygiene Data'!D181)))</f>
        <v/>
      </c>
      <c r="DU187" s="33" t="str">
        <f ca="true">+IF(OFFSET('Hygiene Data'!$E$12,0,10*ROW('Hygiene Data'!E181))="","",OFFSET('Hygiene Data'!$E$12,0,10*ROW('Hygiene Data'!E181)))</f>
        <v/>
      </c>
      <c r="DV187" s="33" t="str">
        <f ca="true">+IF(OFFSET('Hygiene Data'!$E$13,0,10*ROW('Hygiene Data'!E181))="","",OFFSET('Hygiene Data'!$E$13,0,10*ROW('Hygiene Data'!E181)))</f>
        <v/>
      </c>
      <c r="DW187" s="33" t="str">
        <f ca="true">+IF(OFFSET('Hygiene Data'!$E$14,0,10*ROW('Hygiene Data'!E181))="","",OFFSET('Hygiene Data'!$E$14,0,10*ROW('Hygiene Data'!E181)))</f>
        <v/>
      </c>
      <c r="DX187" s="33" t="str">
        <f ca="true">+IF(OFFSET('Hygiene Data'!$F$12,0,10*ROW('Hygiene Data'!F181))="","",OFFSET('Hygiene Data'!$F$12,0,10*ROW('Hygiene Data'!F181)))</f>
        <v/>
      </c>
      <c r="DY187" s="33" t="str">
        <f ca="true">+IF(OFFSET('Hygiene Data'!$F$13,0,10*ROW('Hygiene Data'!F181))="","",OFFSET('Hygiene Data'!$F$13,0,10*ROW('Hygiene Data'!F181)))</f>
        <v/>
      </c>
      <c r="DZ187" s="33" t="str">
        <f ca="true">+IF(OFFSET('Hygiene Data'!$F$14,0,10*ROW('Hygiene Data'!F181))="","",OFFSET('Hygiene Data'!$F$14,0,10*ROW('Hygiene Data'!F181)))</f>
        <v/>
      </c>
      <c r="EA187" s="33" t="str">
        <f ca="true">+IF(OFFSET('Hygiene Data'!$G$12,0,10*ROW('Hygiene Data'!G181))="","",OFFSET('Hygiene Data'!$G$12,0,10*ROW('Hygiene Data'!G181)))</f>
        <v/>
      </c>
      <c r="EB187" s="33" t="str">
        <f ca="true">+IF(OFFSET('Hygiene Data'!$G$13,0,10*ROW('Hygiene Data'!G181))="","",OFFSET('Hygiene Data'!$G$13,0,10*ROW('Hygiene Data'!G181)))</f>
        <v/>
      </c>
      <c r="EC187" s="33" t="str">
        <f ca="true">+IF(OFFSET('Hygiene Data'!$G$14,0,10*ROW('Hygiene Data'!G181))="","",OFFSET('Hygiene Data'!$G$14,0,10*ROW('Hygiene Data'!G181)))</f>
        <v/>
      </c>
      <c r="ED187" s="33" t="str">
        <f ca="true">+IF(OFFSET('Hygiene Data'!$H$12,0,10*ROW('Hygiene Data'!H181))="","",OFFSET('Hygiene Data'!$H$12,0,10*ROW('Hygiene Data'!H181)))</f>
        <v/>
      </c>
      <c r="EE187" s="33" t="str">
        <f ca="true">+IF(OFFSET('Hygiene Data'!$H$13,0,10*ROW('Hygiene Data'!H181))="","",OFFSET('Hygiene Data'!$H$13,0,10*ROW('Hygiene Data'!H181)))</f>
        <v/>
      </c>
      <c r="EF187" s="33" t="str">
        <f ca="true">+IF(OFFSET('Hygiene Data'!$H$14,0,10*ROW('Hygiene Data'!H181))="","",OFFSET('Hygiene Data'!$H$14,0,10*ROW('Hygiene Data'!H181)))</f>
        <v/>
      </c>
    </row>
    <row r="188" x14ac:dyDescent="0.2">
      <c r="A188" s="56" t="str">
        <f ca="true">+IF(OFFSET('Water Data'!$B$1,0,10*ROW('Water Data'!B185))="","",OFFSET('Water Data'!$B$1,0,10*ROW('Water Data'!B185)))</f>
        <v/>
      </c>
      <c r="B188" s="56" t="str">
        <f ca="true">+IF(OFFSET('Water Data'!$A$3,0,10*ROW('Water Data'!A185))="","",OFFSET('Water Data'!$A$3,0,10*ROW('Water Data'!A185)))</f>
        <v/>
      </c>
      <c r="C188" s="56" t="str">
        <f ca="true">+IF(OFFSET('Water Data'!$C$3,0,10*ROW('Water Data'!C185))="","",OFFSET('Water Data'!$C$3,0,10*ROW('Water Data'!C185)))</f>
        <v/>
      </c>
      <c r="D188" s="244"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4"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4"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4"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4"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4"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4"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4"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4"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4"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4"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4"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4"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4"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4"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4"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4"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4"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5"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5"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5"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5"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5"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5"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5"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5"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5"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5"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5"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5"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5"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5"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5"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5"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5"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5"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5"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5"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5"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5"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5"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5"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5"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5"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5"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5"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5"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5"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6"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6"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6"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6"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6"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6"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6"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6"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6"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6"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6"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6"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6"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6"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6"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6"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6"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6"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3" t="str">
        <f ca="true">+IF(OFFSET('Water Data'!$C$28,0,10*ROW('Water Data'!C182))="","",OFFSET('Water Data'!$C$28,0,10*ROW('Water Data'!C182)))</f>
        <v/>
      </c>
      <c r="BT188" s="33" t="str">
        <f ca="true">+IF(OFFSET('Water Data'!$C$29,0,10*ROW('Water Data'!C182))="","",OFFSET('Water Data'!$C$29,0,10*ROW('Water Data'!C182)))</f>
        <v/>
      </c>
      <c r="BU188" s="33" t="str">
        <f ca="true">+IF(OFFSET('Water Data'!$C$30,0,10*ROW('Water Data'!C182))="","",OFFSET('Water Data'!$C$30,0,10*ROW('Water Data'!C182)))</f>
        <v/>
      </c>
      <c r="BV188" s="33" t="str">
        <f ca="true">+IF(OFFSET('Water Data'!$D$28,0,10*ROW('Water Data'!D182))="","",OFFSET('Water Data'!$D$28,0,10*ROW('Water Data'!D182)))</f>
        <v/>
      </c>
      <c r="BW188" s="33" t="str">
        <f ca="true">+IF(OFFSET('Water Data'!$D$29,0,10*ROW('Water Data'!D182))="","",OFFSET('Water Data'!$D$29,0,10*ROW('Water Data'!D182)))</f>
        <v/>
      </c>
      <c r="BX188" s="33" t="str">
        <f ca="true">+IF(OFFSET('Water Data'!$D$30,0,10*ROW('Water Data'!D182))="","",OFFSET('Water Data'!$D$30,0,10*ROW('Water Data'!D182)))</f>
        <v/>
      </c>
      <c r="BY188" s="33" t="str">
        <f ca="true">+IF(OFFSET('Water Data'!$E$28,0,10*ROW('Water Data'!E182))="","",OFFSET('Water Data'!$E$28,0,10*ROW('Water Data'!E182)))</f>
        <v/>
      </c>
      <c r="BZ188" s="33" t="str">
        <f ca="true">+IF(OFFSET('Water Data'!$E$29,0,10*ROW('Water Data'!E182))="","",OFFSET('Water Data'!$E$29,0,10*ROW('Water Data'!E182)))</f>
        <v/>
      </c>
      <c r="CA188" s="33" t="str">
        <f ca="true">+IF(OFFSET('Water Data'!$E$30,0,10*ROW('Water Data'!E182))="","",OFFSET('Water Data'!$E$30,0,10*ROW('Water Data'!E182)))</f>
        <v/>
      </c>
      <c r="CB188" s="33" t="str">
        <f ca="true">+IF(OFFSET('Water Data'!$F$28,0,10*ROW('Water Data'!F182))="","",OFFSET('Water Data'!$F$28,0,10*ROW('Water Data'!F182)))</f>
        <v/>
      </c>
      <c r="CC188" s="33" t="str">
        <f ca="true">+IF(OFFSET('Water Data'!$F$29,0,10*ROW('Water Data'!F182))="","",OFFSET('Water Data'!$F$29,0,10*ROW('Water Data'!F182)))</f>
        <v/>
      </c>
      <c r="CD188" s="33" t="str">
        <f ca="true">+IF(OFFSET('Water Data'!$F$30,0,10*ROW('Water Data'!F182))="","",OFFSET('Water Data'!$F$30,0,10*ROW('Water Data'!F182)))</f>
        <v/>
      </c>
      <c r="CE188" s="33" t="str">
        <f ca="true">+IF(OFFSET('Water Data'!$G$28,0,10*ROW('Water Data'!G182))="","",OFFSET('Water Data'!$G$28,0,10*ROW('Water Data'!G182)))</f>
        <v/>
      </c>
      <c r="CF188" s="33" t="str">
        <f ca="true">+IF(OFFSET('Water Data'!$G$29,0,10*ROW('Water Data'!G182))="","",OFFSET('Water Data'!$G$29,0,10*ROW('Water Data'!G182)))</f>
        <v/>
      </c>
      <c r="CG188" s="33" t="str">
        <f ca="true">+IF(OFFSET('Water Data'!$G$30,0,10*ROW('Water Data'!G182))="","",OFFSET('Water Data'!$G$30,0,10*ROW('Water Data'!G182)))</f>
        <v/>
      </c>
      <c r="CH188" s="33" t="str">
        <f ca="true">+IF(OFFSET('Water Data'!$H$28,0,10*ROW('Water Data'!H182))="","",OFFSET('Water Data'!$H$28,0,10*ROW('Water Data'!H182)))</f>
        <v/>
      </c>
      <c r="CI188" s="33" t="str">
        <f ca="true">+IF(OFFSET('Water Data'!$H$29,0,10*ROW('Water Data'!H182))="","",OFFSET('Water Data'!$H$29,0,10*ROW('Water Data'!H182)))</f>
        <v/>
      </c>
      <c r="CJ188" s="33" t="str">
        <f ca="true">+IF(OFFSET('Water Data'!$H$30,0,10*ROW('Water Data'!H182))="","",OFFSET('Water Data'!$H$30,0,10*ROW('Water Data'!H182)))</f>
        <v/>
      </c>
      <c r="CK188" s="33" t="str">
        <f ca="true">+IF(OFFSET('Sanitation Data'!$C$29,0,10*ROW('Sanitation Data'!C182))="","",OFFSET('Sanitation Data'!$C$29,0,10*ROW('Sanitation Data'!C182)))</f>
        <v/>
      </c>
      <c r="CL188" s="33" t="str">
        <f ca="true">+IF(OFFSET('Sanitation Data'!$C$30,0,10*ROW('Sanitation Data'!C182))="","",OFFSET('Sanitation Data'!$C$30,0,10*ROW('Sanitation Data'!C182)))</f>
        <v/>
      </c>
      <c r="CM188" s="33" t="str">
        <f ca="true">+IF(OFFSET('Sanitation Data'!$C$31,0,10*ROW('Sanitation Data'!C182))="","",OFFSET('Sanitation Data'!$C$31,0,10*ROW('Sanitation Data'!C182)))</f>
        <v/>
      </c>
      <c r="CN188" s="33" t="str">
        <f ca="true">+IF(OFFSET('Sanitation Data'!$C$32,0,10*ROW('Sanitation Data'!C182))="","",OFFSET('Sanitation Data'!$C$32,0,10*ROW('Sanitation Data'!C182)))</f>
        <v/>
      </c>
      <c r="CO188" s="33" t="str">
        <f ca="true">+IF(OFFSET('Sanitation Data'!$C$33,0,10*ROW('Sanitation Data'!C182))="","",OFFSET('Sanitation Data'!$C$33,0,10*ROW('Sanitation Data'!C182)))</f>
        <v/>
      </c>
      <c r="CP188" s="33" t="str">
        <f ca="true">+IF(OFFSET('Sanitation Data'!$D$29,0,10*ROW('Sanitation Data'!D182))="","",OFFSET('Sanitation Data'!$D$29,0,10*ROW('Sanitation Data'!D182)))</f>
        <v/>
      </c>
      <c r="CQ188" s="33" t="str">
        <f ca="true">+IF(OFFSET('Sanitation Data'!$D$30,0,10*ROW('Sanitation Data'!D182))="","",OFFSET('Sanitation Data'!$D$30,0,10*ROW('Sanitation Data'!D182)))</f>
        <v/>
      </c>
      <c r="CR188" s="33" t="str">
        <f ca="true">+IF(OFFSET('Sanitation Data'!$D$31,0,10*ROW('Sanitation Data'!D182))="","",OFFSET('Sanitation Data'!$D$31,0,10*ROW('Sanitation Data'!D182)))</f>
        <v/>
      </c>
      <c r="CS188" s="33" t="str">
        <f ca="true">+IF(OFFSET('Sanitation Data'!$D$32,0,10*ROW('Sanitation Data'!D182))="","",OFFSET('Sanitation Data'!$D$32,0,10*ROW('Sanitation Data'!D182)))</f>
        <v/>
      </c>
      <c r="CT188" s="33" t="str">
        <f ca="true">+IF(OFFSET('Sanitation Data'!$D$33,0,10*ROW('Sanitation Data'!D182))="","",OFFSET('Sanitation Data'!$D$33,0,10*ROW('Sanitation Data'!D182)))</f>
        <v/>
      </c>
      <c r="CU188" s="33" t="str">
        <f ca="true">+IF(OFFSET('Sanitation Data'!$E$29,0,10*ROW('Sanitation Data'!E182))="","",OFFSET('Sanitation Data'!$E$29,0,10*ROW('Sanitation Data'!E182)))</f>
        <v/>
      </c>
      <c r="CV188" s="33" t="str">
        <f ca="true">+IF(OFFSET('Sanitation Data'!$E$30,0,10*ROW('Sanitation Data'!E182))="","",OFFSET('Sanitation Data'!$E$30,0,10*ROW('Sanitation Data'!E182)))</f>
        <v/>
      </c>
      <c r="CW188" s="33" t="str">
        <f ca="true">+IF(OFFSET('Sanitation Data'!$E$31,0,10*ROW('Sanitation Data'!E182))="","",OFFSET('Sanitation Data'!$E$31,0,10*ROW('Sanitation Data'!E182)))</f>
        <v/>
      </c>
      <c r="CX188" s="33" t="str">
        <f ca="true">+IF(OFFSET('Sanitation Data'!$E$32,0,10*ROW('Sanitation Data'!E182))="","",OFFSET('Sanitation Data'!$E$32,0,10*ROW('Sanitation Data'!E182)))</f>
        <v/>
      </c>
      <c r="CY188" s="33" t="str">
        <f ca="true">+IF(OFFSET('Sanitation Data'!$E$33,0,10*ROW('Sanitation Data'!E182))="","",OFFSET('Sanitation Data'!$E$33,0,10*ROW('Sanitation Data'!E182)))</f>
        <v/>
      </c>
      <c r="CZ188" s="33" t="str">
        <f ca="true">+IF(OFFSET('Sanitation Data'!$F$29,0,10*ROW('Sanitation Data'!F182))="","",OFFSET('Sanitation Data'!$F$29,0,10*ROW('Sanitation Data'!F182)))</f>
        <v/>
      </c>
      <c r="DA188" s="33" t="str">
        <f ca="true">+IF(OFFSET('Sanitation Data'!$F$30,0,10*ROW('Sanitation Data'!F182))="","",OFFSET('Sanitation Data'!$F$30,0,10*ROW('Sanitation Data'!F182)))</f>
        <v/>
      </c>
      <c r="DB188" s="33" t="str">
        <f ca="true">+IF(OFFSET('Sanitation Data'!$F$31,0,10*ROW('Sanitation Data'!F182))="","",OFFSET('Sanitation Data'!$F$31,0,10*ROW('Sanitation Data'!F182)))</f>
        <v/>
      </c>
      <c r="DC188" s="33" t="str">
        <f ca="true">+IF(OFFSET('Sanitation Data'!$F$32,0,10*ROW('Sanitation Data'!F182))="","",OFFSET('Sanitation Data'!$F$32,0,10*ROW('Sanitation Data'!F182)))</f>
        <v/>
      </c>
      <c r="DD188" s="33" t="str">
        <f ca="true">+IF(OFFSET('Sanitation Data'!$F$33,0,10*ROW('Sanitation Data'!F182))="","",OFFSET('Sanitation Data'!$F$33,0,10*ROW('Sanitation Data'!F182)))</f>
        <v/>
      </c>
      <c r="DE188" s="33" t="str">
        <f ca="true">+IF(OFFSET('Sanitation Data'!$G$29,0,10*ROW('Sanitation Data'!G182))="","",OFFSET('Sanitation Data'!$G$29,0,10*ROW('Sanitation Data'!G182)))</f>
        <v/>
      </c>
      <c r="DF188" s="33" t="str">
        <f ca="true">+IF(OFFSET('Sanitation Data'!$G$30,0,10*ROW('Sanitation Data'!G182))="","",OFFSET('Sanitation Data'!$G$30,0,10*ROW('Sanitation Data'!G182)))</f>
        <v/>
      </c>
      <c r="DG188" s="33" t="str">
        <f ca="true">+IF(OFFSET('Sanitation Data'!$G$31,0,10*ROW('Sanitation Data'!G182))="","",OFFSET('Sanitation Data'!$G$31,0,10*ROW('Sanitation Data'!G182)))</f>
        <v/>
      </c>
      <c r="DH188" s="33" t="str">
        <f ca="true">+IF(OFFSET('Sanitation Data'!$G$32,0,10*ROW('Sanitation Data'!G182))="","",OFFSET('Sanitation Data'!$G$32,0,10*ROW('Sanitation Data'!G182)))</f>
        <v/>
      </c>
      <c r="DI188" s="33" t="str">
        <f ca="true">+IF(OFFSET('Sanitation Data'!$G$33,0,10*ROW('Sanitation Data'!G182))="","",OFFSET('Sanitation Data'!$G$33,0,10*ROW('Sanitation Data'!G182)))</f>
        <v/>
      </c>
      <c r="DJ188" s="33" t="str">
        <f ca="true">+IF(OFFSET('Sanitation Data'!$H$29,0,10*ROW('Sanitation Data'!H182))="","",OFFSET('Sanitation Data'!$H$29,0,10*ROW('Sanitation Data'!H182)))</f>
        <v/>
      </c>
      <c r="DK188" s="33" t="str">
        <f ca="true">+IF(OFFSET('Sanitation Data'!$H$30,0,10*ROW('Sanitation Data'!H182))="","",OFFSET('Sanitation Data'!$H$30,0,10*ROW('Sanitation Data'!H182)))</f>
        <v/>
      </c>
      <c r="DL188" s="33" t="str">
        <f ca="true">+IF(OFFSET('Sanitation Data'!$H$31,0,10*ROW('Sanitation Data'!H182))="","",OFFSET('Sanitation Data'!$H$31,0,10*ROW('Sanitation Data'!H182)))</f>
        <v/>
      </c>
      <c r="DM188" s="33" t="str">
        <f ca="true">+IF(OFFSET('Sanitation Data'!$H$32,0,10*ROW('Sanitation Data'!H182))="","",OFFSET('Sanitation Data'!$H$32,0,10*ROW('Sanitation Data'!H182)))</f>
        <v/>
      </c>
      <c r="DN188" s="33" t="str">
        <f ca="true">+IF(OFFSET('Sanitation Data'!$H$33,0,10*ROW('Sanitation Data'!H182))="","",OFFSET('Sanitation Data'!$H$33,0,10*ROW('Sanitation Data'!H182)))</f>
        <v/>
      </c>
      <c r="DO188" s="33" t="str">
        <f ca="true">+IF(OFFSET('Hygiene Data'!$C$12,0,10*ROW('Hygiene Data'!C182))="","",OFFSET('Hygiene Data'!$C$12,0,10*ROW('Hygiene Data'!C182)))</f>
        <v/>
      </c>
      <c r="DP188" s="33" t="str">
        <f ca="true">+IF(OFFSET('Hygiene Data'!$C$13,0,10*ROW('Hygiene Data'!C182))="","",OFFSET('Hygiene Data'!$C$13,0,10*ROW('Hygiene Data'!C182)))</f>
        <v/>
      </c>
      <c r="DQ188" s="33" t="str">
        <f ca="true">+IF(OFFSET('Hygiene Data'!$C$14,0,10*ROW('Hygiene Data'!C182))="","",OFFSET('Hygiene Data'!$C$14,0,10*ROW('Hygiene Data'!C182)))</f>
        <v/>
      </c>
      <c r="DR188" s="33" t="str">
        <f ca="true">+IF(OFFSET('Hygiene Data'!$D$12,0,10*ROW('Hygiene Data'!D182))="","",OFFSET('Hygiene Data'!$D$12,0,10*ROW('Hygiene Data'!D182)))</f>
        <v/>
      </c>
      <c r="DS188" s="33" t="str">
        <f ca="true">+IF(OFFSET('Hygiene Data'!$D$13,0,10*ROW('Hygiene Data'!D182))="","",OFFSET('Hygiene Data'!$D$13,0,10*ROW('Hygiene Data'!D182)))</f>
        <v/>
      </c>
      <c r="DT188" s="33" t="str">
        <f ca="true">+IF(OFFSET('Hygiene Data'!$D$14,0,10*ROW('Hygiene Data'!D182))="","",OFFSET('Hygiene Data'!$D$14,0,10*ROW('Hygiene Data'!D182)))</f>
        <v/>
      </c>
      <c r="DU188" s="33" t="str">
        <f ca="true">+IF(OFFSET('Hygiene Data'!$E$12,0,10*ROW('Hygiene Data'!E182))="","",OFFSET('Hygiene Data'!$E$12,0,10*ROW('Hygiene Data'!E182)))</f>
        <v/>
      </c>
      <c r="DV188" s="33" t="str">
        <f ca="true">+IF(OFFSET('Hygiene Data'!$E$13,0,10*ROW('Hygiene Data'!E182))="","",OFFSET('Hygiene Data'!$E$13,0,10*ROW('Hygiene Data'!E182)))</f>
        <v/>
      </c>
      <c r="DW188" s="33" t="str">
        <f ca="true">+IF(OFFSET('Hygiene Data'!$E$14,0,10*ROW('Hygiene Data'!E182))="","",OFFSET('Hygiene Data'!$E$14,0,10*ROW('Hygiene Data'!E182)))</f>
        <v/>
      </c>
      <c r="DX188" s="33" t="str">
        <f ca="true">+IF(OFFSET('Hygiene Data'!$F$12,0,10*ROW('Hygiene Data'!F182))="","",OFFSET('Hygiene Data'!$F$12,0,10*ROW('Hygiene Data'!F182)))</f>
        <v/>
      </c>
      <c r="DY188" s="33" t="str">
        <f ca="true">+IF(OFFSET('Hygiene Data'!$F$13,0,10*ROW('Hygiene Data'!F182))="","",OFFSET('Hygiene Data'!$F$13,0,10*ROW('Hygiene Data'!F182)))</f>
        <v/>
      </c>
      <c r="DZ188" s="33" t="str">
        <f ca="true">+IF(OFFSET('Hygiene Data'!$F$14,0,10*ROW('Hygiene Data'!F182))="","",OFFSET('Hygiene Data'!$F$14,0,10*ROW('Hygiene Data'!F182)))</f>
        <v/>
      </c>
      <c r="EA188" s="33" t="str">
        <f ca="true">+IF(OFFSET('Hygiene Data'!$G$12,0,10*ROW('Hygiene Data'!G182))="","",OFFSET('Hygiene Data'!$G$12,0,10*ROW('Hygiene Data'!G182)))</f>
        <v/>
      </c>
      <c r="EB188" s="33" t="str">
        <f ca="true">+IF(OFFSET('Hygiene Data'!$G$13,0,10*ROW('Hygiene Data'!G182))="","",OFFSET('Hygiene Data'!$G$13,0,10*ROW('Hygiene Data'!G182)))</f>
        <v/>
      </c>
      <c r="EC188" s="33" t="str">
        <f ca="true">+IF(OFFSET('Hygiene Data'!$G$14,0,10*ROW('Hygiene Data'!G182))="","",OFFSET('Hygiene Data'!$G$14,0,10*ROW('Hygiene Data'!G182)))</f>
        <v/>
      </c>
      <c r="ED188" s="33" t="str">
        <f ca="true">+IF(OFFSET('Hygiene Data'!$H$12,0,10*ROW('Hygiene Data'!H182))="","",OFFSET('Hygiene Data'!$H$12,0,10*ROW('Hygiene Data'!H182)))</f>
        <v/>
      </c>
      <c r="EE188" s="33" t="str">
        <f ca="true">+IF(OFFSET('Hygiene Data'!$H$13,0,10*ROW('Hygiene Data'!H182))="","",OFFSET('Hygiene Data'!$H$13,0,10*ROW('Hygiene Data'!H182)))</f>
        <v/>
      </c>
      <c r="EF188" s="33" t="str">
        <f ca="true">+IF(OFFSET('Hygiene Data'!$H$14,0,10*ROW('Hygiene Data'!H182))="","",OFFSET('Hygiene Data'!$H$14,0,10*ROW('Hygiene Data'!H182)))</f>
        <v/>
      </c>
    </row>
    <row r="189" x14ac:dyDescent="0.2">
      <c r="A189" s="56" t="str">
        <f ca="true">+IF(OFFSET('Water Data'!$B$1,0,10*ROW('Water Data'!B186))="","",OFFSET('Water Data'!$B$1,0,10*ROW('Water Data'!B186)))</f>
        <v/>
      </c>
      <c r="B189" s="56" t="str">
        <f ca="true">+IF(OFFSET('Water Data'!$A$3,0,10*ROW('Water Data'!A186))="","",OFFSET('Water Data'!$A$3,0,10*ROW('Water Data'!A186)))</f>
        <v/>
      </c>
      <c r="C189" s="56" t="str">
        <f ca="true">+IF(OFFSET('Water Data'!$C$3,0,10*ROW('Water Data'!C186))="","",OFFSET('Water Data'!$C$3,0,10*ROW('Water Data'!C186)))</f>
        <v/>
      </c>
      <c r="D189" s="244"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4"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4"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4"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4"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4"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4"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4"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4"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4"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4"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4"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4"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4"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4"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4"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4"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4"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5"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5"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5"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5"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5"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5"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5"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5"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5"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5"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5"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5"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5"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5"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5"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5"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5"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5"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5"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5"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5"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5"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5"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5"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5"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5"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5"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5"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5"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5"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6"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6"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6"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6"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6"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6"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6"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6"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6"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6"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6"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6"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6"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6"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6"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6"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6"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6"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3" t="str">
        <f ca="true">+IF(OFFSET('Water Data'!$C$28,0,10*ROW('Water Data'!C183))="","",OFFSET('Water Data'!$C$28,0,10*ROW('Water Data'!C183)))</f>
        <v/>
      </c>
      <c r="BT189" s="33" t="str">
        <f ca="true">+IF(OFFSET('Water Data'!$C$29,0,10*ROW('Water Data'!C183))="","",OFFSET('Water Data'!$C$29,0,10*ROW('Water Data'!C183)))</f>
        <v/>
      </c>
      <c r="BU189" s="33" t="str">
        <f ca="true">+IF(OFFSET('Water Data'!$C$30,0,10*ROW('Water Data'!C183))="","",OFFSET('Water Data'!$C$30,0,10*ROW('Water Data'!C183)))</f>
        <v/>
      </c>
      <c r="BV189" s="33" t="str">
        <f ca="true">+IF(OFFSET('Water Data'!$D$28,0,10*ROW('Water Data'!D183))="","",OFFSET('Water Data'!$D$28,0,10*ROW('Water Data'!D183)))</f>
        <v/>
      </c>
      <c r="BW189" s="33" t="str">
        <f ca="true">+IF(OFFSET('Water Data'!$D$29,0,10*ROW('Water Data'!D183))="","",OFFSET('Water Data'!$D$29,0,10*ROW('Water Data'!D183)))</f>
        <v/>
      </c>
      <c r="BX189" s="33" t="str">
        <f ca="true">+IF(OFFSET('Water Data'!$D$30,0,10*ROW('Water Data'!D183))="","",OFFSET('Water Data'!$D$30,0,10*ROW('Water Data'!D183)))</f>
        <v/>
      </c>
      <c r="BY189" s="33" t="str">
        <f ca="true">+IF(OFFSET('Water Data'!$E$28,0,10*ROW('Water Data'!E183))="","",OFFSET('Water Data'!$E$28,0,10*ROW('Water Data'!E183)))</f>
        <v/>
      </c>
      <c r="BZ189" s="33" t="str">
        <f ca="true">+IF(OFFSET('Water Data'!$E$29,0,10*ROW('Water Data'!E183))="","",OFFSET('Water Data'!$E$29,0,10*ROW('Water Data'!E183)))</f>
        <v/>
      </c>
      <c r="CA189" s="33" t="str">
        <f ca="true">+IF(OFFSET('Water Data'!$E$30,0,10*ROW('Water Data'!E183))="","",OFFSET('Water Data'!$E$30,0,10*ROW('Water Data'!E183)))</f>
        <v/>
      </c>
      <c r="CB189" s="33" t="str">
        <f ca="true">+IF(OFFSET('Water Data'!$F$28,0,10*ROW('Water Data'!F183))="","",OFFSET('Water Data'!$F$28,0,10*ROW('Water Data'!F183)))</f>
        <v/>
      </c>
      <c r="CC189" s="33" t="str">
        <f ca="true">+IF(OFFSET('Water Data'!$F$29,0,10*ROW('Water Data'!F183))="","",OFFSET('Water Data'!$F$29,0,10*ROW('Water Data'!F183)))</f>
        <v/>
      </c>
      <c r="CD189" s="33" t="str">
        <f ca="true">+IF(OFFSET('Water Data'!$F$30,0,10*ROW('Water Data'!F183))="","",OFFSET('Water Data'!$F$30,0,10*ROW('Water Data'!F183)))</f>
        <v/>
      </c>
      <c r="CE189" s="33" t="str">
        <f ca="true">+IF(OFFSET('Water Data'!$G$28,0,10*ROW('Water Data'!G183))="","",OFFSET('Water Data'!$G$28,0,10*ROW('Water Data'!G183)))</f>
        <v/>
      </c>
      <c r="CF189" s="33" t="str">
        <f ca="true">+IF(OFFSET('Water Data'!$G$29,0,10*ROW('Water Data'!G183))="","",OFFSET('Water Data'!$G$29,0,10*ROW('Water Data'!G183)))</f>
        <v/>
      </c>
      <c r="CG189" s="33" t="str">
        <f ca="true">+IF(OFFSET('Water Data'!$G$30,0,10*ROW('Water Data'!G183))="","",OFFSET('Water Data'!$G$30,0,10*ROW('Water Data'!G183)))</f>
        <v/>
      </c>
      <c r="CH189" s="33" t="str">
        <f ca="true">+IF(OFFSET('Water Data'!$H$28,0,10*ROW('Water Data'!H183))="","",OFFSET('Water Data'!$H$28,0,10*ROW('Water Data'!H183)))</f>
        <v/>
      </c>
      <c r="CI189" s="33" t="str">
        <f ca="true">+IF(OFFSET('Water Data'!$H$29,0,10*ROW('Water Data'!H183))="","",OFFSET('Water Data'!$H$29,0,10*ROW('Water Data'!H183)))</f>
        <v/>
      </c>
      <c r="CJ189" s="33" t="str">
        <f ca="true">+IF(OFFSET('Water Data'!$H$30,0,10*ROW('Water Data'!H183))="","",OFFSET('Water Data'!$H$30,0,10*ROW('Water Data'!H183)))</f>
        <v/>
      </c>
      <c r="CK189" s="33" t="str">
        <f ca="true">+IF(OFFSET('Sanitation Data'!$C$29,0,10*ROW('Sanitation Data'!C183))="","",OFFSET('Sanitation Data'!$C$29,0,10*ROW('Sanitation Data'!C183)))</f>
        <v/>
      </c>
      <c r="CL189" s="33" t="str">
        <f ca="true">+IF(OFFSET('Sanitation Data'!$C$30,0,10*ROW('Sanitation Data'!C183))="","",OFFSET('Sanitation Data'!$C$30,0,10*ROW('Sanitation Data'!C183)))</f>
        <v/>
      </c>
      <c r="CM189" s="33" t="str">
        <f ca="true">+IF(OFFSET('Sanitation Data'!$C$31,0,10*ROW('Sanitation Data'!C183))="","",OFFSET('Sanitation Data'!$C$31,0,10*ROW('Sanitation Data'!C183)))</f>
        <v/>
      </c>
      <c r="CN189" s="33" t="str">
        <f ca="true">+IF(OFFSET('Sanitation Data'!$C$32,0,10*ROW('Sanitation Data'!C183))="","",OFFSET('Sanitation Data'!$C$32,0,10*ROW('Sanitation Data'!C183)))</f>
        <v/>
      </c>
      <c r="CO189" s="33" t="str">
        <f ca="true">+IF(OFFSET('Sanitation Data'!$C$33,0,10*ROW('Sanitation Data'!C183))="","",OFFSET('Sanitation Data'!$C$33,0,10*ROW('Sanitation Data'!C183)))</f>
        <v/>
      </c>
      <c r="CP189" s="33" t="str">
        <f ca="true">+IF(OFFSET('Sanitation Data'!$D$29,0,10*ROW('Sanitation Data'!D183))="","",OFFSET('Sanitation Data'!$D$29,0,10*ROW('Sanitation Data'!D183)))</f>
        <v/>
      </c>
      <c r="CQ189" s="33" t="str">
        <f ca="true">+IF(OFFSET('Sanitation Data'!$D$30,0,10*ROW('Sanitation Data'!D183))="","",OFFSET('Sanitation Data'!$D$30,0,10*ROW('Sanitation Data'!D183)))</f>
        <v/>
      </c>
      <c r="CR189" s="33" t="str">
        <f ca="true">+IF(OFFSET('Sanitation Data'!$D$31,0,10*ROW('Sanitation Data'!D183))="","",OFFSET('Sanitation Data'!$D$31,0,10*ROW('Sanitation Data'!D183)))</f>
        <v/>
      </c>
      <c r="CS189" s="33" t="str">
        <f ca="true">+IF(OFFSET('Sanitation Data'!$D$32,0,10*ROW('Sanitation Data'!D183))="","",OFFSET('Sanitation Data'!$D$32,0,10*ROW('Sanitation Data'!D183)))</f>
        <v/>
      </c>
      <c r="CT189" s="33" t="str">
        <f ca="true">+IF(OFFSET('Sanitation Data'!$D$33,0,10*ROW('Sanitation Data'!D183))="","",OFFSET('Sanitation Data'!$D$33,0,10*ROW('Sanitation Data'!D183)))</f>
        <v/>
      </c>
      <c r="CU189" s="33" t="str">
        <f ca="true">+IF(OFFSET('Sanitation Data'!$E$29,0,10*ROW('Sanitation Data'!E183))="","",OFFSET('Sanitation Data'!$E$29,0,10*ROW('Sanitation Data'!E183)))</f>
        <v/>
      </c>
      <c r="CV189" s="33" t="str">
        <f ca="true">+IF(OFFSET('Sanitation Data'!$E$30,0,10*ROW('Sanitation Data'!E183))="","",OFFSET('Sanitation Data'!$E$30,0,10*ROW('Sanitation Data'!E183)))</f>
        <v/>
      </c>
      <c r="CW189" s="33" t="str">
        <f ca="true">+IF(OFFSET('Sanitation Data'!$E$31,0,10*ROW('Sanitation Data'!E183))="","",OFFSET('Sanitation Data'!$E$31,0,10*ROW('Sanitation Data'!E183)))</f>
        <v/>
      </c>
      <c r="CX189" s="33" t="str">
        <f ca="true">+IF(OFFSET('Sanitation Data'!$E$32,0,10*ROW('Sanitation Data'!E183))="","",OFFSET('Sanitation Data'!$E$32,0,10*ROW('Sanitation Data'!E183)))</f>
        <v/>
      </c>
      <c r="CY189" s="33" t="str">
        <f ca="true">+IF(OFFSET('Sanitation Data'!$E$33,0,10*ROW('Sanitation Data'!E183))="","",OFFSET('Sanitation Data'!$E$33,0,10*ROW('Sanitation Data'!E183)))</f>
        <v/>
      </c>
      <c r="CZ189" s="33" t="str">
        <f ca="true">+IF(OFFSET('Sanitation Data'!$F$29,0,10*ROW('Sanitation Data'!F183))="","",OFFSET('Sanitation Data'!$F$29,0,10*ROW('Sanitation Data'!F183)))</f>
        <v/>
      </c>
      <c r="DA189" s="33" t="str">
        <f ca="true">+IF(OFFSET('Sanitation Data'!$F$30,0,10*ROW('Sanitation Data'!F183))="","",OFFSET('Sanitation Data'!$F$30,0,10*ROW('Sanitation Data'!F183)))</f>
        <v/>
      </c>
      <c r="DB189" s="33" t="str">
        <f ca="true">+IF(OFFSET('Sanitation Data'!$F$31,0,10*ROW('Sanitation Data'!F183))="","",OFFSET('Sanitation Data'!$F$31,0,10*ROW('Sanitation Data'!F183)))</f>
        <v/>
      </c>
      <c r="DC189" s="33" t="str">
        <f ca="true">+IF(OFFSET('Sanitation Data'!$F$32,0,10*ROW('Sanitation Data'!F183))="","",OFFSET('Sanitation Data'!$F$32,0,10*ROW('Sanitation Data'!F183)))</f>
        <v/>
      </c>
      <c r="DD189" s="33" t="str">
        <f ca="true">+IF(OFFSET('Sanitation Data'!$F$33,0,10*ROW('Sanitation Data'!F183))="","",OFFSET('Sanitation Data'!$F$33,0,10*ROW('Sanitation Data'!F183)))</f>
        <v/>
      </c>
      <c r="DE189" s="33" t="str">
        <f ca="true">+IF(OFFSET('Sanitation Data'!$G$29,0,10*ROW('Sanitation Data'!G183))="","",OFFSET('Sanitation Data'!$G$29,0,10*ROW('Sanitation Data'!G183)))</f>
        <v/>
      </c>
      <c r="DF189" s="33" t="str">
        <f ca="true">+IF(OFFSET('Sanitation Data'!$G$30,0,10*ROW('Sanitation Data'!G183))="","",OFFSET('Sanitation Data'!$G$30,0,10*ROW('Sanitation Data'!G183)))</f>
        <v/>
      </c>
      <c r="DG189" s="33" t="str">
        <f ca="true">+IF(OFFSET('Sanitation Data'!$G$31,0,10*ROW('Sanitation Data'!G183))="","",OFFSET('Sanitation Data'!$G$31,0,10*ROW('Sanitation Data'!G183)))</f>
        <v/>
      </c>
      <c r="DH189" s="33" t="str">
        <f ca="true">+IF(OFFSET('Sanitation Data'!$G$32,0,10*ROW('Sanitation Data'!G183))="","",OFFSET('Sanitation Data'!$G$32,0,10*ROW('Sanitation Data'!G183)))</f>
        <v/>
      </c>
      <c r="DI189" s="33" t="str">
        <f ca="true">+IF(OFFSET('Sanitation Data'!$G$33,0,10*ROW('Sanitation Data'!G183))="","",OFFSET('Sanitation Data'!$G$33,0,10*ROW('Sanitation Data'!G183)))</f>
        <v/>
      </c>
      <c r="DJ189" s="33" t="str">
        <f ca="true">+IF(OFFSET('Sanitation Data'!$H$29,0,10*ROW('Sanitation Data'!H183))="","",OFFSET('Sanitation Data'!$H$29,0,10*ROW('Sanitation Data'!H183)))</f>
        <v/>
      </c>
      <c r="DK189" s="33" t="str">
        <f ca="true">+IF(OFFSET('Sanitation Data'!$H$30,0,10*ROW('Sanitation Data'!H183))="","",OFFSET('Sanitation Data'!$H$30,0,10*ROW('Sanitation Data'!H183)))</f>
        <v/>
      </c>
      <c r="DL189" s="33" t="str">
        <f ca="true">+IF(OFFSET('Sanitation Data'!$H$31,0,10*ROW('Sanitation Data'!H183))="","",OFFSET('Sanitation Data'!$H$31,0,10*ROW('Sanitation Data'!H183)))</f>
        <v/>
      </c>
      <c r="DM189" s="33" t="str">
        <f ca="true">+IF(OFFSET('Sanitation Data'!$H$32,0,10*ROW('Sanitation Data'!H183))="","",OFFSET('Sanitation Data'!$H$32,0,10*ROW('Sanitation Data'!H183)))</f>
        <v/>
      </c>
      <c r="DN189" s="33" t="str">
        <f ca="true">+IF(OFFSET('Sanitation Data'!$H$33,0,10*ROW('Sanitation Data'!H183))="","",OFFSET('Sanitation Data'!$H$33,0,10*ROW('Sanitation Data'!H183)))</f>
        <v/>
      </c>
      <c r="DO189" s="33" t="str">
        <f ca="true">+IF(OFFSET('Hygiene Data'!$C$12,0,10*ROW('Hygiene Data'!C183))="","",OFFSET('Hygiene Data'!$C$12,0,10*ROW('Hygiene Data'!C183)))</f>
        <v/>
      </c>
      <c r="DP189" s="33" t="str">
        <f ca="true">+IF(OFFSET('Hygiene Data'!$C$13,0,10*ROW('Hygiene Data'!C183))="","",OFFSET('Hygiene Data'!$C$13,0,10*ROW('Hygiene Data'!C183)))</f>
        <v/>
      </c>
      <c r="DQ189" s="33" t="str">
        <f ca="true">+IF(OFFSET('Hygiene Data'!$C$14,0,10*ROW('Hygiene Data'!C183))="","",OFFSET('Hygiene Data'!$C$14,0,10*ROW('Hygiene Data'!C183)))</f>
        <v/>
      </c>
      <c r="DR189" s="33" t="str">
        <f ca="true">+IF(OFFSET('Hygiene Data'!$D$12,0,10*ROW('Hygiene Data'!D183))="","",OFFSET('Hygiene Data'!$D$12,0,10*ROW('Hygiene Data'!D183)))</f>
        <v/>
      </c>
      <c r="DS189" s="33" t="str">
        <f ca="true">+IF(OFFSET('Hygiene Data'!$D$13,0,10*ROW('Hygiene Data'!D183))="","",OFFSET('Hygiene Data'!$D$13,0,10*ROW('Hygiene Data'!D183)))</f>
        <v/>
      </c>
      <c r="DT189" s="33" t="str">
        <f ca="true">+IF(OFFSET('Hygiene Data'!$D$14,0,10*ROW('Hygiene Data'!D183))="","",OFFSET('Hygiene Data'!$D$14,0,10*ROW('Hygiene Data'!D183)))</f>
        <v/>
      </c>
      <c r="DU189" s="33" t="str">
        <f ca="true">+IF(OFFSET('Hygiene Data'!$E$12,0,10*ROW('Hygiene Data'!E183))="","",OFFSET('Hygiene Data'!$E$12,0,10*ROW('Hygiene Data'!E183)))</f>
        <v/>
      </c>
      <c r="DV189" s="33" t="str">
        <f ca="true">+IF(OFFSET('Hygiene Data'!$E$13,0,10*ROW('Hygiene Data'!E183))="","",OFFSET('Hygiene Data'!$E$13,0,10*ROW('Hygiene Data'!E183)))</f>
        <v/>
      </c>
      <c r="DW189" s="33" t="str">
        <f ca="true">+IF(OFFSET('Hygiene Data'!$E$14,0,10*ROW('Hygiene Data'!E183))="","",OFFSET('Hygiene Data'!$E$14,0,10*ROW('Hygiene Data'!E183)))</f>
        <v/>
      </c>
      <c r="DX189" s="33" t="str">
        <f ca="true">+IF(OFFSET('Hygiene Data'!$F$12,0,10*ROW('Hygiene Data'!F183))="","",OFFSET('Hygiene Data'!$F$12,0,10*ROW('Hygiene Data'!F183)))</f>
        <v/>
      </c>
      <c r="DY189" s="33" t="str">
        <f ca="true">+IF(OFFSET('Hygiene Data'!$F$13,0,10*ROW('Hygiene Data'!F183))="","",OFFSET('Hygiene Data'!$F$13,0,10*ROW('Hygiene Data'!F183)))</f>
        <v/>
      </c>
      <c r="DZ189" s="33" t="str">
        <f ca="true">+IF(OFFSET('Hygiene Data'!$F$14,0,10*ROW('Hygiene Data'!F183))="","",OFFSET('Hygiene Data'!$F$14,0,10*ROW('Hygiene Data'!F183)))</f>
        <v/>
      </c>
      <c r="EA189" s="33" t="str">
        <f ca="true">+IF(OFFSET('Hygiene Data'!$G$12,0,10*ROW('Hygiene Data'!G183))="","",OFFSET('Hygiene Data'!$G$12,0,10*ROW('Hygiene Data'!G183)))</f>
        <v/>
      </c>
      <c r="EB189" s="33" t="str">
        <f ca="true">+IF(OFFSET('Hygiene Data'!$G$13,0,10*ROW('Hygiene Data'!G183))="","",OFFSET('Hygiene Data'!$G$13,0,10*ROW('Hygiene Data'!G183)))</f>
        <v/>
      </c>
      <c r="EC189" s="33" t="str">
        <f ca="true">+IF(OFFSET('Hygiene Data'!$G$14,0,10*ROW('Hygiene Data'!G183))="","",OFFSET('Hygiene Data'!$G$14,0,10*ROW('Hygiene Data'!G183)))</f>
        <v/>
      </c>
      <c r="ED189" s="33" t="str">
        <f ca="true">+IF(OFFSET('Hygiene Data'!$H$12,0,10*ROW('Hygiene Data'!H183))="","",OFFSET('Hygiene Data'!$H$12,0,10*ROW('Hygiene Data'!H183)))</f>
        <v/>
      </c>
      <c r="EE189" s="33" t="str">
        <f ca="true">+IF(OFFSET('Hygiene Data'!$H$13,0,10*ROW('Hygiene Data'!H183))="","",OFFSET('Hygiene Data'!$H$13,0,10*ROW('Hygiene Data'!H183)))</f>
        <v/>
      </c>
      <c r="EF189" s="33" t="str">
        <f ca="true">+IF(OFFSET('Hygiene Data'!$H$14,0,10*ROW('Hygiene Data'!H183))="","",OFFSET('Hygiene Data'!$H$14,0,10*ROW('Hygiene Data'!H183)))</f>
        <v/>
      </c>
    </row>
    <row r="190" x14ac:dyDescent="0.2">
      <c r="A190" s="56" t="str">
        <f ca="true">+IF(OFFSET('Water Data'!$B$1,0,10*ROW('Water Data'!B187))="","",OFFSET('Water Data'!$B$1,0,10*ROW('Water Data'!B187)))</f>
        <v/>
      </c>
      <c r="B190" s="56" t="str">
        <f ca="true">+IF(OFFSET('Water Data'!$A$3,0,10*ROW('Water Data'!A187))="","",OFFSET('Water Data'!$A$3,0,10*ROW('Water Data'!A187)))</f>
        <v/>
      </c>
      <c r="C190" s="56" t="str">
        <f ca="true">+IF(OFFSET('Water Data'!$C$3,0,10*ROW('Water Data'!C187))="","",OFFSET('Water Data'!$C$3,0,10*ROW('Water Data'!C187)))</f>
        <v/>
      </c>
      <c r="D190" s="244"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4"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4"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4"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4"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4"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4"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4"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4"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4"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4"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4"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4"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4"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4"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4"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4"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4"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5"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5"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5"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5"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5"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5"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5"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5"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5"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5"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5"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5"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5"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5"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5"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5"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5"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5"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5"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5"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5"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5"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5"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5"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5"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5"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5"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5"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5"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5"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6"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6"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6"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6"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6"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6"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6"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6"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6"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6"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6"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6"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6"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6"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6"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6"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6"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6"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3" t="str">
        <f ca="true">+IF(OFFSET('Water Data'!$C$28,0,10*ROW('Water Data'!C184))="","",OFFSET('Water Data'!$C$28,0,10*ROW('Water Data'!C184)))</f>
        <v/>
      </c>
      <c r="BT190" s="33" t="str">
        <f ca="true">+IF(OFFSET('Water Data'!$C$29,0,10*ROW('Water Data'!C184))="","",OFFSET('Water Data'!$C$29,0,10*ROW('Water Data'!C184)))</f>
        <v/>
      </c>
      <c r="BU190" s="33" t="str">
        <f ca="true">+IF(OFFSET('Water Data'!$C$30,0,10*ROW('Water Data'!C184))="","",OFFSET('Water Data'!$C$30,0,10*ROW('Water Data'!C184)))</f>
        <v/>
      </c>
      <c r="BV190" s="33" t="str">
        <f ca="true">+IF(OFFSET('Water Data'!$D$28,0,10*ROW('Water Data'!D184))="","",OFFSET('Water Data'!$D$28,0,10*ROW('Water Data'!D184)))</f>
        <v/>
      </c>
      <c r="BW190" s="33" t="str">
        <f ca="true">+IF(OFFSET('Water Data'!$D$29,0,10*ROW('Water Data'!D184))="","",OFFSET('Water Data'!$D$29,0,10*ROW('Water Data'!D184)))</f>
        <v/>
      </c>
      <c r="BX190" s="33" t="str">
        <f ca="true">+IF(OFFSET('Water Data'!$D$30,0,10*ROW('Water Data'!D184))="","",OFFSET('Water Data'!$D$30,0,10*ROW('Water Data'!D184)))</f>
        <v/>
      </c>
      <c r="BY190" s="33" t="str">
        <f ca="true">+IF(OFFSET('Water Data'!$E$28,0,10*ROW('Water Data'!E184))="","",OFFSET('Water Data'!$E$28,0,10*ROW('Water Data'!E184)))</f>
        <v/>
      </c>
      <c r="BZ190" s="33" t="str">
        <f ca="true">+IF(OFFSET('Water Data'!$E$29,0,10*ROW('Water Data'!E184))="","",OFFSET('Water Data'!$E$29,0,10*ROW('Water Data'!E184)))</f>
        <v/>
      </c>
      <c r="CA190" s="33" t="str">
        <f ca="true">+IF(OFFSET('Water Data'!$E$30,0,10*ROW('Water Data'!E184))="","",OFFSET('Water Data'!$E$30,0,10*ROW('Water Data'!E184)))</f>
        <v/>
      </c>
      <c r="CB190" s="33" t="str">
        <f ca="true">+IF(OFFSET('Water Data'!$F$28,0,10*ROW('Water Data'!F184))="","",OFFSET('Water Data'!$F$28,0,10*ROW('Water Data'!F184)))</f>
        <v/>
      </c>
      <c r="CC190" s="33" t="str">
        <f ca="true">+IF(OFFSET('Water Data'!$F$29,0,10*ROW('Water Data'!F184))="","",OFFSET('Water Data'!$F$29,0,10*ROW('Water Data'!F184)))</f>
        <v/>
      </c>
      <c r="CD190" s="33" t="str">
        <f ca="true">+IF(OFFSET('Water Data'!$F$30,0,10*ROW('Water Data'!F184))="","",OFFSET('Water Data'!$F$30,0,10*ROW('Water Data'!F184)))</f>
        <v/>
      </c>
      <c r="CE190" s="33" t="str">
        <f ca="true">+IF(OFFSET('Water Data'!$G$28,0,10*ROW('Water Data'!G184))="","",OFFSET('Water Data'!$G$28,0,10*ROW('Water Data'!G184)))</f>
        <v/>
      </c>
      <c r="CF190" s="33" t="str">
        <f ca="true">+IF(OFFSET('Water Data'!$G$29,0,10*ROW('Water Data'!G184))="","",OFFSET('Water Data'!$G$29,0,10*ROW('Water Data'!G184)))</f>
        <v/>
      </c>
      <c r="CG190" s="33" t="str">
        <f ca="true">+IF(OFFSET('Water Data'!$G$30,0,10*ROW('Water Data'!G184))="","",OFFSET('Water Data'!$G$30,0,10*ROW('Water Data'!G184)))</f>
        <v/>
      </c>
      <c r="CH190" s="33" t="str">
        <f ca="true">+IF(OFFSET('Water Data'!$H$28,0,10*ROW('Water Data'!H184))="","",OFFSET('Water Data'!$H$28,0,10*ROW('Water Data'!H184)))</f>
        <v/>
      </c>
      <c r="CI190" s="33" t="str">
        <f ca="true">+IF(OFFSET('Water Data'!$H$29,0,10*ROW('Water Data'!H184))="","",OFFSET('Water Data'!$H$29,0,10*ROW('Water Data'!H184)))</f>
        <v/>
      </c>
      <c r="CJ190" s="33" t="str">
        <f ca="true">+IF(OFFSET('Water Data'!$H$30,0,10*ROW('Water Data'!H184))="","",OFFSET('Water Data'!$H$30,0,10*ROW('Water Data'!H184)))</f>
        <v/>
      </c>
      <c r="CK190" s="33" t="str">
        <f ca="true">+IF(OFFSET('Sanitation Data'!$C$29,0,10*ROW('Sanitation Data'!C184))="","",OFFSET('Sanitation Data'!$C$29,0,10*ROW('Sanitation Data'!C184)))</f>
        <v/>
      </c>
      <c r="CL190" s="33" t="str">
        <f ca="true">+IF(OFFSET('Sanitation Data'!$C$30,0,10*ROW('Sanitation Data'!C184))="","",OFFSET('Sanitation Data'!$C$30,0,10*ROW('Sanitation Data'!C184)))</f>
        <v/>
      </c>
      <c r="CM190" s="33" t="str">
        <f ca="true">+IF(OFFSET('Sanitation Data'!$C$31,0,10*ROW('Sanitation Data'!C184))="","",OFFSET('Sanitation Data'!$C$31,0,10*ROW('Sanitation Data'!C184)))</f>
        <v/>
      </c>
      <c r="CN190" s="33" t="str">
        <f ca="true">+IF(OFFSET('Sanitation Data'!$C$32,0,10*ROW('Sanitation Data'!C184))="","",OFFSET('Sanitation Data'!$C$32,0,10*ROW('Sanitation Data'!C184)))</f>
        <v/>
      </c>
      <c r="CO190" s="33" t="str">
        <f ca="true">+IF(OFFSET('Sanitation Data'!$C$33,0,10*ROW('Sanitation Data'!C184))="","",OFFSET('Sanitation Data'!$C$33,0,10*ROW('Sanitation Data'!C184)))</f>
        <v/>
      </c>
      <c r="CP190" s="33" t="str">
        <f ca="true">+IF(OFFSET('Sanitation Data'!$D$29,0,10*ROW('Sanitation Data'!D184))="","",OFFSET('Sanitation Data'!$D$29,0,10*ROW('Sanitation Data'!D184)))</f>
        <v/>
      </c>
      <c r="CQ190" s="33" t="str">
        <f ca="true">+IF(OFFSET('Sanitation Data'!$D$30,0,10*ROW('Sanitation Data'!D184))="","",OFFSET('Sanitation Data'!$D$30,0,10*ROW('Sanitation Data'!D184)))</f>
        <v/>
      </c>
      <c r="CR190" s="33" t="str">
        <f ca="true">+IF(OFFSET('Sanitation Data'!$D$31,0,10*ROW('Sanitation Data'!D184))="","",OFFSET('Sanitation Data'!$D$31,0,10*ROW('Sanitation Data'!D184)))</f>
        <v/>
      </c>
      <c r="CS190" s="33" t="str">
        <f ca="true">+IF(OFFSET('Sanitation Data'!$D$32,0,10*ROW('Sanitation Data'!D184))="","",OFFSET('Sanitation Data'!$D$32,0,10*ROW('Sanitation Data'!D184)))</f>
        <v/>
      </c>
      <c r="CT190" s="33" t="str">
        <f ca="true">+IF(OFFSET('Sanitation Data'!$D$33,0,10*ROW('Sanitation Data'!D184))="","",OFFSET('Sanitation Data'!$D$33,0,10*ROW('Sanitation Data'!D184)))</f>
        <v/>
      </c>
      <c r="CU190" s="33" t="str">
        <f ca="true">+IF(OFFSET('Sanitation Data'!$E$29,0,10*ROW('Sanitation Data'!E184))="","",OFFSET('Sanitation Data'!$E$29,0,10*ROW('Sanitation Data'!E184)))</f>
        <v/>
      </c>
      <c r="CV190" s="33" t="str">
        <f ca="true">+IF(OFFSET('Sanitation Data'!$E$30,0,10*ROW('Sanitation Data'!E184))="","",OFFSET('Sanitation Data'!$E$30,0,10*ROW('Sanitation Data'!E184)))</f>
        <v/>
      </c>
      <c r="CW190" s="33" t="str">
        <f ca="true">+IF(OFFSET('Sanitation Data'!$E$31,0,10*ROW('Sanitation Data'!E184))="","",OFFSET('Sanitation Data'!$E$31,0,10*ROW('Sanitation Data'!E184)))</f>
        <v/>
      </c>
      <c r="CX190" s="33" t="str">
        <f ca="true">+IF(OFFSET('Sanitation Data'!$E$32,0,10*ROW('Sanitation Data'!E184))="","",OFFSET('Sanitation Data'!$E$32,0,10*ROW('Sanitation Data'!E184)))</f>
        <v/>
      </c>
      <c r="CY190" s="33" t="str">
        <f ca="true">+IF(OFFSET('Sanitation Data'!$E$33,0,10*ROW('Sanitation Data'!E184))="","",OFFSET('Sanitation Data'!$E$33,0,10*ROW('Sanitation Data'!E184)))</f>
        <v/>
      </c>
      <c r="CZ190" s="33" t="str">
        <f ca="true">+IF(OFFSET('Sanitation Data'!$F$29,0,10*ROW('Sanitation Data'!F184))="","",OFFSET('Sanitation Data'!$F$29,0,10*ROW('Sanitation Data'!F184)))</f>
        <v/>
      </c>
      <c r="DA190" s="33" t="str">
        <f ca="true">+IF(OFFSET('Sanitation Data'!$F$30,0,10*ROW('Sanitation Data'!F184))="","",OFFSET('Sanitation Data'!$F$30,0,10*ROW('Sanitation Data'!F184)))</f>
        <v/>
      </c>
      <c r="DB190" s="33" t="str">
        <f ca="true">+IF(OFFSET('Sanitation Data'!$F$31,0,10*ROW('Sanitation Data'!F184))="","",OFFSET('Sanitation Data'!$F$31,0,10*ROW('Sanitation Data'!F184)))</f>
        <v/>
      </c>
      <c r="DC190" s="33" t="str">
        <f ca="true">+IF(OFFSET('Sanitation Data'!$F$32,0,10*ROW('Sanitation Data'!F184))="","",OFFSET('Sanitation Data'!$F$32,0,10*ROW('Sanitation Data'!F184)))</f>
        <v/>
      </c>
      <c r="DD190" s="33" t="str">
        <f ca="true">+IF(OFFSET('Sanitation Data'!$F$33,0,10*ROW('Sanitation Data'!F184))="","",OFFSET('Sanitation Data'!$F$33,0,10*ROW('Sanitation Data'!F184)))</f>
        <v/>
      </c>
      <c r="DE190" s="33" t="str">
        <f ca="true">+IF(OFFSET('Sanitation Data'!$G$29,0,10*ROW('Sanitation Data'!G184))="","",OFFSET('Sanitation Data'!$G$29,0,10*ROW('Sanitation Data'!G184)))</f>
        <v/>
      </c>
      <c r="DF190" s="33" t="str">
        <f ca="true">+IF(OFFSET('Sanitation Data'!$G$30,0,10*ROW('Sanitation Data'!G184))="","",OFFSET('Sanitation Data'!$G$30,0,10*ROW('Sanitation Data'!G184)))</f>
        <v/>
      </c>
      <c r="DG190" s="33" t="str">
        <f ca="true">+IF(OFFSET('Sanitation Data'!$G$31,0,10*ROW('Sanitation Data'!G184))="","",OFFSET('Sanitation Data'!$G$31,0,10*ROW('Sanitation Data'!G184)))</f>
        <v/>
      </c>
      <c r="DH190" s="33" t="str">
        <f ca="true">+IF(OFFSET('Sanitation Data'!$G$32,0,10*ROW('Sanitation Data'!G184))="","",OFFSET('Sanitation Data'!$G$32,0,10*ROW('Sanitation Data'!G184)))</f>
        <v/>
      </c>
      <c r="DI190" s="33" t="str">
        <f ca="true">+IF(OFFSET('Sanitation Data'!$G$33,0,10*ROW('Sanitation Data'!G184))="","",OFFSET('Sanitation Data'!$G$33,0,10*ROW('Sanitation Data'!G184)))</f>
        <v/>
      </c>
      <c r="DJ190" s="33" t="str">
        <f ca="true">+IF(OFFSET('Sanitation Data'!$H$29,0,10*ROW('Sanitation Data'!H184))="","",OFFSET('Sanitation Data'!$H$29,0,10*ROW('Sanitation Data'!H184)))</f>
        <v/>
      </c>
      <c r="DK190" s="33" t="str">
        <f ca="true">+IF(OFFSET('Sanitation Data'!$H$30,0,10*ROW('Sanitation Data'!H184))="","",OFFSET('Sanitation Data'!$H$30,0,10*ROW('Sanitation Data'!H184)))</f>
        <v/>
      </c>
      <c r="DL190" s="33" t="str">
        <f ca="true">+IF(OFFSET('Sanitation Data'!$H$31,0,10*ROW('Sanitation Data'!H184))="","",OFFSET('Sanitation Data'!$H$31,0,10*ROW('Sanitation Data'!H184)))</f>
        <v/>
      </c>
      <c r="DM190" s="33" t="str">
        <f ca="true">+IF(OFFSET('Sanitation Data'!$H$32,0,10*ROW('Sanitation Data'!H184))="","",OFFSET('Sanitation Data'!$H$32,0,10*ROW('Sanitation Data'!H184)))</f>
        <v/>
      </c>
      <c r="DN190" s="33" t="str">
        <f ca="true">+IF(OFFSET('Sanitation Data'!$H$33,0,10*ROW('Sanitation Data'!H184))="","",OFFSET('Sanitation Data'!$H$33,0,10*ROW('Sanitation Data'!H184)))</f>
        <v/>
      </c>
      <c r="DO190" s="33" t="str">
        <f ca="true">+IF(OFFSET('Hygiene Data'!$C$12,0,10*ROW('Hygiene Data'!C184))="","",OFFSET('Hygiene Data'!$C$12,0,10*ROW('Hygiene Data'!C184)))</f>
        <v/>
      </c>
      <c r="DP190" s="33" t="str">
        <f ca="true">+IF(OFFSET('Hygiene Data'!$C$13,0,10*ROW('Hygiene Data'!C184))="","",OFFSET('Hygiene Data'!$C$13,0,10*ROW('Hygiene Data'!C184)))</f>
        <v/>
      </c>
      <c r="DQ190" s="33" t="str">
        <f ca="true">+IF(OFFSET('Hygiene Data'!$C$14,0,10*ROW('Hygiene Data'!C184))="","",OFFSET('Hygiene Data'!$C$14,0,10*ROW('Hygiene Data'!C184)))</f>
        <v/>
      </c>
      <c r="DR190" s="33" t="str">
        <f ca="true">+IF(OFFSET('Hygiene Data'!$D$12,0,10*ROW('Hygiene Data'!D184))="","",OFFSET('Hygiene Data'!$D$12,0,10*ROW('Hygiene Data'!D184)))</f>
        <v/>
      </c>
      <c r="DS190" s="33" t="str">
        <f ca="true">+IF(OFFSET('Hygiene Data'!$D$13,0,10*ROW('Hygiene Data'!D184))="","",OFFSET('Hygiene Data'!$D$13,0,10*ROW('Hygiene Data'!D184)))</f>
        <v/>
      </c>
      <c r="DT190" s="33" t="str">
        <f ca="true">+IF(OFFSET('Hygiene Data'!$D$14,0,10*ROW('Hygiene Data'!D184))="","",OFFSET('Hygiene Data'!$D$14,0,10*ROW('Hygiene Data'!D184)))</f>
        <v/>
      </c>
      <c r="DU190" s="33" t="str">
        <f ca="true">+IF(OFFSET('Hygiene Data'!$E$12,0,10*ROW('Hygiene Data'!E184))="","",OFFSET('Hygiene Data'!$E$12,0,10*ROW('Hygiene Data'!E184)))</f>
        <v/>
      </c>
      <c r="DV190" s="33" t="str">
        <f ca="true">+IF(OFFSET('Hygiene Data'!$E$13,0,10*ROW('Hygiene Data'!E184))="","",OFFSET('Hygiene Data'!$E$13,0,10*ROW('Hygiene Data'!E184)))</f>
        <v/>
      </c>
      <c r="DW190" s="33" t="str">
        <f ca="true">+IF(OFFSET('Hygiene Data'!$E$14,0,10*ROW('Hygiene Data'!E184))="","",OFFSET('Hygiene Data'!$E$14,0,10*ROW('Hygiene Data'!E184)))</f>
        <v/>
      </c>
      <c r="DX190" s="33" t="str">
        <f ca="true">+IF(OFFSET('Hygiene Data'!$F$12,0,10*ROW('Hygiene Data'!F184))="","",OFFSET('Hygiene Data'!$F$12,0,10*ROW('Hygiene Data'!F184)))</f>
        <v/>
      </c>
      <c r="DY190" s="33" t="str">
        <f ca="true">+IF(OFFSET('Hygiene Data'!$F$13,0,10*ROW('Hygiene Data'!F184))="","",OFFSET('Hygiene Data'!$F$13,0,10*ROW('Hygiene Data'!F184)))</f>
        <v/>
      </c>
      <c r="DZ190" s="33" t="str">
        <f ca="true">+IF(OFFSET('Hygiene Data'!$F$14,0,10*ROW('Hygiene Data'!F184))="","",OFFSET('Hygiene Data'!$F$14,0,10*ROW('Hygiene Data'!F184)))</f>
        <v/>
      </c>
      <c r="EA190" s="33" t="str">
        <f ca="true">+IF(OFFSET('Hygiene Data'!$G$12,0,10*ROW('Hygiene Data'!G184))="","",OFFSET('Hygiene Data'!$G$12,0,10*ROW('Hygiene Data'!G184)))</f>
        <v/>
      </c>
      <c r="EB190" s="33" t="str">
        <f ca="true">+IF(OFFSET('Hygiene Data'!$G$13,0,10*ROW('Hygiene Data'!G184))="","",OFFSET('Hygiene Data'!$G$13,0,10*ROW('Hygiene Data'!G184)))</f>
        <v/>
      </c>
      <c r="EC190" s="33" t="str">
        <f ca="true">+IF(OFFSET('Hygiene Data'!$G$14,0,10*ROW('Hygiene Data'!G184))="","",OFFSET('Hygiene Data'!$G$14,0,10*ROW('Hygiene Data'!G184)))</f>
        <v/>
      </c>
      <c r="ED190" s="33" t="str">
        <f ca="true">+IF(OFFSET('Hygiene Data'!$H$12,0,10*ROW('Hygiene Data'!H184))="","",OFFSET('Hygiene Data'!$H$12,0,10*ROW('Hygiene Data'!H184)))</f>
        <v/>
      </c>
      <c r="EE190" s="33" t="str">
        <f ca="true">+IF(OFFSET('Hygiene Data'!$H$13,0,10*ROW('Hygiene Data'!H184))="","",OFFSET('Hygiene Data'!$H$13,0,10*ROW('Hygiene Data'!H184)))</f>
        <v/>
      </c>
      <c r="EF190" s="33" t="str">
        <f ca="true">+IF(OFFSET('Hygiene Data'!$H$14,0,10*ROW('Hygiene Data'!H184))="","",OFFSET('Hygiene Data'!$H$14,0,10*ROW('Hygiene Data'!H184)))</f>
        <v/>
      </c>
    </row>
    <row r="191" x14ac:dyDescent="0.2">
      <c r="A191" s="56" t="str">
        <f ca="true">+IF(OFFSET('Water Data'!$B$1,0,10*ROW('Water Data'!B188))="","",OFFSET('Water Data'!$B$1,0,10*ROW('Water Data'!B188)))</f>
        <v/>
      </c>
      <c r="B191" s="56" t="str">
        <f ca="true">+IF(OFFSET('Water Data'!$A$3,0,10*ROW('Water Data'!A188))="","",OFFSET('Water Data'!$A$3,0,10*ROW('Water Data'!A188)))</f>
        <v/>
      </c>
      <c r="C191" s="56" t="str">
        <f ca="true">+IF(OFFSET('Water Data'!$C$3,0,10*ROW('Water Data'!C188))="","",OFFSET('Water Data'!$C$3,0,10*ROW('Water Data'!C188)))</f>
        <v/>
      </c>
      <c r="D191" s="244"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4"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4"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4"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4"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4"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4"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4"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4"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4"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4"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4"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4"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4"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4"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4"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4"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4"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5"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5"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5"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5"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5"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5"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5"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5"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5"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5"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5"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5"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5"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5"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5"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5"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5"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5"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5"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5"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5"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5"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5"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5"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5"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5"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5"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5"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5"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5"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6"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6"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6"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6"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6"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6"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6"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6"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6"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6"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6"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6"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6"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6"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6"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6"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6"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6"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3" t="str">
        <f ca="true">+IF(OFFSET('Water Data'!$C$28,0,10*ROW('Water Data'!C185))="","",OFFSET('Water Data'!$C$28,0,10*ROW('Water Data'!C185)))</f>
        <v/>
      </c>
      <c r="BT191" s="33" t="str">
        <f ca="true">+IF(OFFSET('Water Data'!$C$29,0,10*ROW('Water Data'!C185))="","",OFFSET('Water Data'!$C$29,0,10*ROW('Water Data'!C185)))</f>
        <v/>
      </c>
      <c r="BU191" s="33" t="str">
        <f ca="true">+IF(OFFSET('Water Data'!$C$30,0,10*ROW('Water Data'!C185))="","",OFFSET('Water Data'!$C$30,0,10*ROW('Water Data'!C185)))</f>
        <v/>
      </c>
      <c r="BV191" s="33" t="str">
        <f ca="true">+IF(OFFSET('Water Data'!$D$28,0,10*ROW('Water Data'!D185))="","",OFFSET('Water Data'!$D$28,0,10*ROW('Water Data'!D185)))</f>
        <v/>
      </c>
      <c r="BW191" s="33" t="str">
        <f ca="true">+IF(OFFSET('Water Data'!$D$29,0,10*ROW('Water Data'!D185))="","",OFFSET('Water Data'!$D$29,0,10*ROW('Water Data'!D185)))</f>
        <v/>
      </c>
      <c r="BX191" s="33" t="str">
        <f ca="true">+IF(OFFSET('Water Data'!$D$30,0,10*ROW('Water Data'!D185))="","",OFFSET('Water Data'!$D$30,0,10*ROW('Water Data'!D185)))</f>
        <v/>
      </c>
      <c r="BY191" s="33" t="str">
        <f ca="true">+IF(OFFSET('Water Data'!$E$28,0,10*ROW('Water Data'!E185))="","",OFFSET('Water Data'!$E$28,0,10*ROW('Water Data'!E185)))</f>
        <v/>
      </c>
      <c r="BZ191" s="33" t="str">
        <f ca="true">+IF(OFFSET('Water Data'!$E$29,0,10*ROW('Water Data'!E185))="","",OFFSET('Water Data'!$E$29,0,10*ROW('Water Data'!E185)))</f>
        <v/>
      </c>
      <c r="CA191" s="33" t="str">
        <f ca="true">+IF(OFFSET('Water Data'!$E$30,0,10*ROW('Water Data'!E185))="","",OFFSET('Water Data'!$E$30,0,10*ROW('Water Data'!E185)))</f>
        <v/>
      </c>
      <c r="CB191" s="33" t="str">
        <f ca="true">+IF(OFFSET('Water Data'!$F$28,0,10*ROW('Water Data'!F185))="","",OFFSET('Water Data'!$F$28,0,10*ROW('Water Data'!F185)))</f>
        <v/>
      </c>
      <c r="CC191" s="33" t="str">
        <f ca="true">+IF(OFFSET('Water Data'!$F$29,0,10*ROW('Water Data'!F185))="","",OFFSET('Water Data'!$F$29,0,10*ROW('Water Data'!F185)))</f>
        <v/>
      </c>
      <c r="CD191" s="33" t="str">
        <f ca="true">+IF(OFFSET('Water Data'!$F$30,0,10*ROW('Water Data'!F185))="","",OFFSET('Water Data'!$F$30,0,10*ROW('Water Data'!F185)))</f>
        <v/>
      </c>
      <c r="CE191" s="33" t="str">
        <f ca="true">+IF(OFFSET('Water Data'!$G$28,0,10*ROW('Water Data'!G185))="","",OFFSET('Water Data'!$G$28,0,10*ROW('Water Data'!G185)))</f>
        <v/>
      </c>
      <c r="CF191" s="33" t="str">
        <f ca="true">+IF(OFFSET('Water Data'!$G$29,0,10*ROW('Water Data'!G185))="","",OFFSET('Water Data'!$G$29,0,10*ROW('Water Data'!G185)))</f>
        <v/>
      </c>
      <c r="CG191" s="33" t="str">
        <f ca="true">+IF(OFFSET('Water Data'!$G$30,0,10*ROW('Water Data'!G185))="","",OFFSET('Water Data'!$G$30,0,10*ROW('Water Data'!G185)))</f>
        <v/>
      </c>
      <c r="CH191" s="33" t="str">
        <f ca="true">+IF(OFFSET('Water Data'!$H$28,0,10*ROW('Water Data'!H185))="","",OFFSET('Water Data'!$H$28,0,10*ROW('Water Data'!H185)))</f>
        <v/>
      </c>
      <c r="CI191" s="33" t="str">
        <f ca="true">+IF(OFFSET('Water Data'!$H$29,0,10*ROW('Water Data'!H185))="","",OFFSET('Water Data'!$H$29,0,10*ROW('Water Data'!H185)))</f>
        <v/>
      </c>
      <c r="CJ191" s="33" t="str">
        <f ca="true">+IF(OFFSET('Water Data'!$H$30,0,10*ROW('Water Data'!H185))="","",OFFSET('Water Data'!$H$30,0,10*ROW('Water Data'!H185)))</f>
        <v/>
      </c>
      <c r="CK191" s="33" t="str">
        <f ca="true">+IF(OFFSET('Sanitation Data'!$C$29,0,10*ROW('Sanitation Data'!C185))="","",OFFSET('Sanitation Data'!$C$29,0,10*ROW('Sanitation Data'!C185)))</f>
        <v/>
      </c>
      <c r="CL191" s="33" t="str">
        <f ca="true">+IF(OFFSET('Sanitation Data'!$C$30,0,10*ROW('Sanitation Data'!C185))="","",OFFSET('Sanitation Data'!$C$30,0,10*ROW('Sanitation Data'!C185)))</f>
        <v/>
      </c>
      <c r="CM191" s="33" t="str">
        <f ca="true">+IF(OFFSET('Sanitation Data'!$C$31,0,10*ROW('Sanitation Data'!C185))="","",OFFSET('Sanitation Data'!$C$31,0,10*ROW('Sanitation Data'!C185)))</f>
        <v/>
      </c>
      <c r="CN191" s="33" t="str">
        <f ca="true">+IF(OFFSET('Sanitation Data'!$C$32,0,10*ROW('Sanitation Data'!C185))="","",OFFSET('Sanitation Data'!$C$32,0,10*ROW('Sanitation Data'!C185)))</f>
        <v/>
      </c>
      <c r="CO191" s="33" t="str">
        <f ca="true">+IF(OFFSET('Sanitation Data'!$C$33,0,10*ROW('Sanitation Data'!C185))="","",OFFSET('Sanitation Data'!$C$33,0,10*ROW('Sanitation Data'!C185)))</f>
        <v/>
      </c>
      <c r="CP191" s="33" t="str">
        <f ca="true">+IF(OFFSET('Sanitation Data'!$D$29,0,10*ROW('Sanitation Data'!D185))="","",OFFSET('Sanitation Data'!$D$29,0,10*ROW('Sanitation Data'!D185)))</f>
        <v/>
      </c>
      <c r="CQ191" s="33" t="str">
        <f ca="true">+IF(OFFSET('Sanitation Data'!$D$30,0,10*ROW('Sanitation Data'!D185))="","",OFFSET('Sanitation Data'!$D$30,0,10*ROW('Sanitation Data'!D185)))</f>
        <v/>
      </c>
      <c r="CR191" s="33" t="str">
        <f ca="true">+IF(OFFSET('Sanitation Data'!$D$31,0,10*ROW('Sanitation Data'!D185))="","",OFFSET('Sanitation Data'!$D$31,0,10*ROW('Sanitation Data'!D185)))</f>
        <v/>
      </c>
      <c r="CS191" s="33" t="str">
        <f ca="true">+IF(OFFSET('Sanitation Data'!$D$32,0,10*ROW('Sanitation Data'!D185))="","",OFFSET('Sanitation Data'!$D$32,0,10*ROW('Sanitation Data'!D185)))</f>
        <v/>
      </c>
      <c r="CT191" s="33" t="str">
        <f ca="true">+IF(OFFSET('Sanitation Data'!$D$33,0,10*ROW('Sanitation Data'!D185))="","",OFFSET('Sanitation Data'!$D$33,0,10*ROW('Sanitation Data'!D185)))</f>
        <v/>
      </c>
      <c r="CU191" s="33" t="str">
        <f ca="true">+IF(OFFSET('Sanitation Data'!$E$29,0,10*ROW('Sanitation Data'!E185))="","",OFFSET('Sanitation Data'!$E$29,0,10*ROW('Sanitation Data'!E185)))</f>
        <v/>
      </c>
      <c r="CV191" s="33" t="str">
        <f ca="true">+IF(OFFSET('Sanitation Data'!$E$30,0,10*ROW('Sanitation Data'!E185))="","",OFFSET('Sanitation Data'!$E$30,0,10*ROW('Sanitation Data'!E185)))</f>
        <v/>
      </c>
      <c r="CW191" s="33" t="str">
        <f ca="true">+IF(OFFSET('Sanitation Data'!$E$31,0,10*ROW('Sanitation Data'!E185))="","",OFFSET('Sanitation Data'!$E$31,0,10*ROW('Sanitation Data'!E185)))</f>
        <v/>
      </c>
      <c r="CX191" s="33" t="str">
        <f ca="true">+IF(OFFSET('Sanitation Data'!$E$32,0,10*ROW('Sanitation Data'!E185))="","",OFFSET('Sanitation Data'!$E$32,0,10*ROW('Sanitation Data'!E185)))</f>
        <v/>
      </c>
      <c r="CY191" s="33" t="str">
        <f ca="true">+IF(OFFSET('Sanitation Data'!$E$33,0,10*ROW('Sanitation Data'!E185))="","",OFFSET('Sanitation Data'!$E$33,0,10*ROW('Sanitation Data'!E185)))</f>
        <v/>
      </c>
      <c r="CZ191" s="33" t="str">
        <f ca="true">+IF(OFFSET('Sanitation Data'!$F$29,0,10*ROW('Sanitation Data'!F185))="","",OFFSET('Sanitation Data'!$F$29,0,10*ROW('Sanitation Data'!F185)))</f>
        <v/>
      </c>
      <c r="DA191" s="33" t="str">
        <f ca="true">+IF(OFFSET('Sanitation Data'!$F$30,0,10*ROW('Sanitation Data'!F185))="","",OFFSET('Sanitation Data'!$F$30,0,10*ROW('Sanitation Data'!F185)))</f>
        <v/>
      </c>
      <c r="DB191" s="33" t="str">
        <f ca="true">+IF(OFFSET('Sanitation Data'!$F$31,0,10*ROW('Sanitation Data'!F185))="","",OFFSET('Sanitation Data'!$F$31,0,10*ROW('Sanitation Data'!F185)))</f>
        <v/>
      </c>
      <c r="DC191" s="33" t="str">
        <f ca="true">+IF(OFFSET('Sanitation Data'!$F$32,0,10*ROW('Sanitation Data'!F185))="","",OFFSET('Sanitation Data'!$F$32,0,10*ROW('Sanitation Data'!F185)))</f>
        <v/>
      </c>
      <c r="DD191" s="33" t="str">
        <f ca="true">+IF(OFFSET('Sanitation Data'!$F$33,0,10*ROW('Sanitation Data'!F185))="","",OFFSET('Sanitation Data'!$F$33,0,10*ROW('Sanitation Data'!F185)))</f>
        <v/>
      </c>
      <c r="DE191" s="33" t="str">
        <f ca="true">+IF(OFFSET('Sanitation Data'!$G$29,0,10*ROW('Sanitation Data'!G185))="","",OFFSET('Sanitation Data'!$G$29,0,10*ROW('Sanitation Data'!G185)))</f>
        <v/>
      </c>
      <c r="DF191" s="33" t="str">
        <f ca="true">+IF(OFFSET('Sanitation Data'!$G$30,0,10*ROW('Sanitation Data'!G185))="","",OFFSET('Sanitation Data'!$G$30,0,10*ROW('Sanitation Data'!G185)))</f>
        <v/>
      </c>
      <c r="DG191" s="33" t="str">
        <f ca="true">+IF(OFFSET('Sanitation Data'!$G$31,0,10*ROW('Sanitation Data'!G185))="","",OFFSET('Sanitation Data'!$G$31,0,10*ROW('Sanitation Data'!G185)))</f>
        <v/>
      </c>
      <c r="DH191" s="33" t="str">
        <f ca="true">+IF(OFFSET('Sanitation Data'!$G$32,0,10*ROW('Sanitation Data'!G185))="","",OFFSET('Sanitation Data'!$G$32,0,10*ROW('Sanitation Data'!G185)))</f>
        <v/>
      </c>
      <c r="DI191" s="33" t="str">
        <f ca="true">+IF(OFFSET('Sanitation Data'!$G$33,0,10*ROW('Sanitation Data'!G185))="","",OFFSET('Sanitation Data'!$G$33,0,10*ROW('Sanitation Data'!G185)))</f>
        <v/>
      </c>
      <c r="DJ191" s="33" t="str">
        <f ca="true">+IF(OFFSET('Sanitation Data'!$H$29,0,10*ROW('Sanitation Data'!H185))="","",OFFSET('Sanitation Data'!$H$29,0,10*ROW('Sanitation Data'!H185)))</f>
        <v/>
      </c>
      <c r="DK191" s="33" t="str">
        <f ca="true">+IF(OFFSET('Sanitation Data'!$H$30,0,10*ROW('Sanitation Data'!H185))="","",OFFSET('Sanitation Data'!$H$30,0,10*ROW('Sanitation Data'!H185)))</f>
        <v/>
      </c>
      <c r="DL191" s="33" t="str">
        <f ca="true">+IF(OFFSET('Sanitation Data'!$H$31,0,10*ROW('Sanitation Data'!H185))="","",OFFSET('Sanitation Data'!$H$31,0,10*ROW('Sanitation Data'!H185)))</f>
        <v/>
      </c>
      <c r="DM191" s="33" t="str">
        <f ca="true">+IF(OFFSET('Sanitation Data'!$H$32,0,10*ROW('Sanitation Data'!H185))="","",OFFSET('Sanitation Data'!$H$32,0,10*ROW('Sanitation Data'!H185)))</f>
        <v/>
      </c>
      <c r="DN191" s="33" t="str">
        <f ca="true">+IF(OFFSET('Sanitation Data'!$H$33,0,10*ROW('Sanitation Data'!H185))="","",OFFSET('Sanitation Data'!$H$33,0,10*ROW('Sanitation Data'!H185)))</f>
        <v/>
      </c>
      <c r="DO191" s="33" t="str">
        <f ca="true">+IF(OFFSET('Hygiene Data'!$C$12,0,10*ROW('Hygiene Data'!C185))="","",OFFSET('Hygiene Data'!$C$12,0,10*ROW('Hygiene Data'!C185)))</f>
        <v/>
      </c>
      <c r="DP191" s="33" t="str">
        <f ca="true">+IF(OFFSET('Hygiene Data'!$C$13,0,10*ROW('Hygiene Data'!C185))="","",OFFSET('Hygiene Data'!$C$13,0,10*ROW('Hygiene Data'!C185)))</f>
        <v/>
      </c>
      <c r="DQ191" s="33" t="str">
        <f ca="true">+IF(OFFSET('Hygiene Data'!$C$14,0,10*ROW('Hygiene Data'!C185))="","",OFFSET('Hygiene Data'!$C$14,0,10*ROW('Hygiene Data'!C185)))</f>
        <v/>
      </c>
      <c r="DR191" s="33" t="str">
        <f ca="true">+IF(OFFSET('Hygiene Data'!$D$12,0,10*ROW('Hygiene Data'!D185))="","",OFFSET('Hygiene Data'!$D$12,0,10*ROW('Hygiene Data'!D185)))</f>
        <v/>
      </c>
      <c r="DS191" s="33" t="str">
        <f ca="true">+IF(OFFSET('Hygiene Data'!$D$13,0,10*ROW('Hygiene Data'!D185))="","",OFFSET('Hygiene Data'!$D$13,0,10*ROW('Hygiene Data'!D185)))</f>
        <v/>
      </c>
      <c r="DT191" s="33" t="str">
        <f ca="true">+IF(OFFSET('Hygiene Data'!$D$14,0,10*ROW('Hygiene Data'!D185))="","",OFFSET('Hygiene Data'!$D$14,0,10*ROW('Hygiene Data'!D185)))</f>
        <v/>
      </c>
      <c r="DU191" s="33" t="str">
        <f ca="true">+IF(OFFSET('Hygiene Data'!$E$12,0,10*ROW('Hygiene Data'!E185))="","",OFFSET('Hygiene Data'!$E$12,0,10*ROW('Hygiene Data'!E185)))</f>
        <v/>
      </c>
      <c r="DV191" s="33" t="str">
        <f ca="true">+IF(OFFSET('Hygiene Data'!$E$13,0,10*ROW('Hygiene Data'!E185))="","",OFFSET('Hygiene Data'!$E$13,0,10*ROW('Hygiene Data'!E185)))</f>
        <v/>
      </c>
      <c r="DW191" s="33" t="str">
        <f ca="true">+IF(OFFSET('Hygiene Data'!$E$14,0,10*ROW('Hygiene Data'!E185))="","",OFFSET('Hygiene Data'!$E$14,0,10*ROW('Hygiene Data'!E185)))</f>
        <v/>
      </c>
      <c r="DX191" s="33" t="str">
        <f ca="true">+IF(OFFSET('Hygiene Data'!$F$12,0,10*ROW('Hygiene Data'!F185))="","",OFFSET('Hygiene Data'!$F$12,0,10*ROW('Hygiene Data'!F185)))</f>
        <v/>
      </c>
      <c r="DY191" s="33" t="str">
        <f ca="true">+IF(OFFSET('Hygiene Data'!$F$13,0,10*ROW('Hygiene Data'!F185))="","",OFFSET('Hygiene Data'!$F$13,0,10*ROW('Hygiene Data'!F185)))</f>
        <v/>
      </c>
      <c r="DZ191" s="33" t="str">
        <f ca="true">+IF(OFFSET('Hygiene Data'!$F$14,0,10*ROW('Hygiene Data'!F185))="","",OFFSET('Hygiene Data'!$F$14,0,10*ROW('Hygiene Data'!F185)))</f>
        <v/>
      </c>
      <c r="EA191" s="33" t="str">
        <f ca="true">+IF(OFFSET('Hygiene Data'!$G$12,0,10*ROW('Hygiene Data'!G185))="","",OFFSET('Hygiene Data'!$G$12,0,10*ROW('Hygiene Data'!G185)))</f>
        <v/>
      </c>
      <c r="EB191" s="33" t="str">
        <f ca="true">+IF(OFFSET('Hygiene Data'!$G$13,0,10*ROW('Hygiene Data'!G185))="","",OFFSET('Hygiene Data'!$G$13,0,10*ROW('Hygiene Data'!G185)))</f>
        <v/>
      </c>
      <c r="EC191" s="33" t="str">
        <f ca="true">+IF(OFFSET('Hygiene Data'!$G$14,0,10*ROW('Hygiene Data'!G185))="","",OFFSET('Hygiene Data'!$G$14,0,10*ROW('Hygiene Data'!G185)))</f>
        <v/>
      </c>
      <c r="ED191" s="33" t="str">
        <f ca="true">+IF(OFFSET('Hygiene Data'!$H$12,0,10*ROW('Hygiene Data'!H185))="","",OFFSET('Hygiene Data'!$H$12,0,10*ROW('Hygiene Data'!H185)))</f>
        <v/>
      </c>
      <c r="EE191" s="33" t="str">
        <f ca="true">+IF(OFFSET('Hygiene Data'!$H$13,0,10*ROW('Hygiene Data'!H185))="","",OFFSET('Hygiene Data'!$H$13,0,10*ROW('Hygiene Data'!H185)))</f>
        <v/>
      </c>
      <c r="EF191" s="33" t="str">
        <f ca="true">+IF(OFFSET('Hygiene Data'!$H$14,0,10*ROW('Hygiene Data'!H185))="","",OFFSET('Hygiene Data'!$H$14,0,10*ROW('Hygiene Data'!H185)))</f>
        <v/>
      </c>
    </row>
    <row r="192" x14ac:dyDescent="0.2">
      <c r="A192" s="56" t="str">
        <f ca="true">+IF(OFFSET('Water Data'!$B$1,0,10*ROW('Water Data'!B189))="","",OFFSET('Water Data'!$B$1,0,10*ROW('Water Data'!B189)))</f>
        <v/>
      </c>
      <c r="B192" s="56" t="str">
        <f ca="true">+IF(OFFSET('Water Data'!$A$3,0,10*ROW('Water Data'!A189))="","",OFFSET('Water Data'!$A$3,0,10*ROW('Water Data'!A189)))</f>
        <v/>
      </c>
      <c r="C192" s="56" t="str">
        <f ca="true">+IF(OFFSET('Water Data'!$C$3,0,10*ROW('Water Data'!C189))="","",OFFSET('Water Data'!$C$3,0,10*ROW('Water Data'!C189)))</f>
        <v/>
      </c>
      <c r="D192" s="244"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4"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4"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4"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4"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4"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4"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4"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4"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4"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4"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4"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4"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4"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4"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4"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4"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4"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5"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5"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5"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5"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5"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5"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5"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5"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5"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5"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5"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5"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5"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5"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5"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5"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5"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5"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5"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5"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5"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5"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5"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5"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5"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5"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5"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5"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5"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5"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6"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6"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6"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6"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6"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6"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6"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6"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6"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6"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6"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6"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6"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6"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6"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6"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6"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6"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3" t="str">
        <f ca="true">+IF(OFFSET('Water Data'!$C$28,0,10*ROW('Water Data'!C186))="","",OFFSET('Water Data'!$C$28,0,10*ROW('Water Data'!C186)))</f>
        <v/>
      </c>
      <c r="BT192" s="33" t="str">
        <f ca="true">+IF(OFFSET('Water Data'!$C$29,0,10*ROW('Water Data'!C186))="","",OFFSET('Water Data'!$C$29,0,10*ROW('Water Data'!C186)))</f>
        <v/>
      </c>
      <c r="BU192" s="33" t="str">
        <f ca="true">+IF(OFFSET('Water Data'!$C$30,0,10*ROW('Water Data'!C186))="","",OFFSET('Water Data'!$C$30,0,10*ROW('Water Data'!C186)))</f>
        <v/>
      </c>
      <c r="BV192" s="33" t="str">
        <f ca="true">+IF(OFFSET('Water Data'!$D$28,0,10*ROW('Water Data'!D186))="","",OFFSET('Water Data'!$D$28,0,10*ROW('Water Data'!D186)))</f>
        <v/>
      </c>
      <c r="BW192" s="33" t="str">
        <f ca="true">+IF(OFFSET('Water Data'!$D$29,0,10*ROW('Water Data'!D186))="","",OFFSET('Water Data'!$D$29,0,10*ROW('Water Data'!D186)))</f>
        <v/>
      </c>
      <c r="BX192" s="33" t="str">
        <f ca="true">+IF(OFFSET('Water Data'!$D$30,0,10*ROW('Water Data'!D186))="","",OFFSET('Water Data'!$D$30,0,10*ROW('Water Data'!D186)))</f>
        <v/>
      </c>
      <c r="BY192" s="33" t="str">
        <f ca="true">+IF(OFFSET('Water Data'!$E$28,0,10*ROW('Water Data'!E186))="","",OFFSET('Water Data'!$E$28,0,10*ROW('Water Data'!E186)))</f>
        <v/>
      </c>
      <c r="BZ192" s="33" t="str">
        <f ca="true">+IF(OFFSET('Water Data'!$E$29,0,10*ROW('Water Data'!E186))="","",OFFSET('Water Data'!$E$29,0,10*ROW('Water Data'!E186)))</f>
        <v/>
      </c>
      <c r="CA192" s="33" t="str">
        <f ca="true">+IF(OFFSET('Water Data'!$E$30,0,10*ROW('Water Data'!E186))="","",OFFSET('Water Data'!$E$30,0,10*ROW('Water Data'!E186)))</f>
        <v/>
      </c>
      <c r="CB192" s="33" t="str">
        <f ca="true">+IF(OFFSET('Water Data'!$F$28,0,10*ROW('Water Data'!F186))="","",OFFSET('Water Data'!$F$28,0,10*ROW('Water Data'!F186)))</f>
        <v/>
      </c>
      <c r="CC192" s="33" t="str">
        <f ca="true">+IF(OFFSET('Water Data'!$F$29,0,10*ROW('Water Data'!F186))="","",OFFSET('Water Data'!$F$29,0,10*ROW('Water Data'!F186)))</f>
        <v/>
      </c>
      <c r="CD192" s="33" t="str">
        <f ca="true">+IF(OFFSET('Water Data'!$F$30,0,10*ROW('Water Data'!F186))="","",OFFSET('Water Data'!$F$30,0,10*ROW('Water Data'!F186)))</f>
        <v/>
      </c>
      <c r="CE192" s="33" t="str">
        <f ca="true">+IF(OFFSET('Water Data'!$G$28,0,10*ROW('Water Data'!G186))="","",OFFSET('Water Data'!$G$28,0,10*ROW('Water Data'!G186)))</f>
        <v/>
      </c>
      <c r="CF192" s="33" t="str">
        <f ca="true">+IF(OFFSET('Water Data'!$G$29,0,10*ROW('Water Data'!G186))="","",OFFSET('Water Data'!$G$29,0,10*ROW('Water Data'!G186)))</f>
        <v/>
      </c>
      <c r="CG192" s="33" t="str">
        <f ca="true">+IF(OFFSET('Water Data'!$G$30,0,10*ROW('Water Data'!G186))="","",OFFSET('Water Data'!$G$30,0,10*ROW('Water Data'!G186)))</f>
        <v/>
      </c>
      <c r="CH192" s="33" t="str">
        <f ca="true">+IF(OFFSET('Water Data'!$H$28,0,10*ROW('Water Data'!H186))="","",OFFSET('Water Data'!$H$28,0,10*ROW('Water Data'!H186)))</f>
        <v/>
      </c>
      <c r="CI192" s="33" t="str">
        <f ca="true">+IF(OFFSET('Water Data'!$H$29,0,10*ROW('Water Data'!H186))="","",OFFSET('Water Data'!$H$29,0,10*ROW('Water Data'!H186)))</f>
        <v/>
      </c>
      <c r="CJ192" s="33" t="str">
        <f ca="true">+IF(OFFSET('Water Data'!$H$30,0,10*ROW('Water Data'!H186))="","",OFFSET('Water Data'!$H$30,0,10*ROW('Water Data'!H186)))</f>
        <v/>
      </c>
      <c r="CK192" s="33" t="str">
        <f ca="true">+IF(OFFSET('Sanitation Data'!$C$29,0,10*ROW('Sanitation Data'!C186))="","",OFFSET('Sanitation Data'!$C$29,0,10*ROW('Sanitation Data'!C186)))</f>
        <v/>
      </c>
      <c r="CL192" s="33" t="str">
        <f ca="true">+IF(OFFSET('Sanitation Data'!$C$30,0,10*ROW('Sanitation Data'!C186))="","",OFFSET('Sanitation Data'!$C$30,0,10*ROW('Sanitation Data'!C186)))</f>
        <v/>
      </c>
      <c r="CM192" s="33" t="str">
        <f ca="true">+IF(OFFSET('Sanitation Data'!$C$31,0,10*ROW('Sanitation Data'!C186))="","",OFFSET('Sanitation Data'!$C$31,0,10*ROW('Sanitation Data'!C186)))</f>
        <v/>
      </c>
      <c r="CN192" s="33" t="str">
        <f ca="true">+IF(OFFSET('Sanitation Data'!$C$32,0,10*ROW('Sanitation Data'!C186))="","",OFFSET('Sanitation Data'!$C$32,0,10*ROW('Sanitation Data'!C186)))</f>
        <v/>
      </c>
      <c r="CO192" s="33" t="str">
        <f ca="true">+IF(OFFSET('Sanitation Data'!$C$33,0,10*ROW('Sanitation Data'!C186))="","",OFFSET('Sanitation Data'!$C$33,0,10*ROW('Sanitation Data'!C186)))</f>
        <v/>
      </c>
      <c r="CP192" s="33" t="str">
        <f ca="true">+IF(OFFSET('Sanitation Data'!$D$29,0,10*ROW('Sanitation Data'!D186))="","",OFFSET('Sanitation Data'!$D$29,0,10*ROW('Sanitation Data'!D186)))</f>
        <v/>
      </c>
      <c r="CQ192" s="33" t="str">
        <f ca="true">+IF(OFFSET('Sanitation Data'!$D$30,0,10*ROW('Sanitation Data'!D186))="","",OFFSET('Sanitation Data'!$D$30,0,10*ROW('Sanitation Data'!D186)))</f>
        <v/>
      </c>
      <c r="CR192" s="33" t="str">
        <f ca="true">+IF(OFFSET('Sanitation Data'!$D$31,0,10*ROW('Sanitation Data'!D186))="","",OFFSET('Sanitation Data'!$D$31,0,10*ROW('Sanitation Data'!D186)))</f>
        <v/>
      </c>
      <c r="CS192" s="33" t="str">
        <f ca="true">+IF(OFFSET('Sanitation Data'!$D$32,0,10*ROW('Sanitation Data'!D186))="","",OFFSET('Sanitation Data'!$D$32,0,10*ROW('Sanitation Data'!D186)))</f>
        <v/>
      </c>
      <c r="CT192" s="33" t="str">
        <f ca="true">+IF(OFFSET('Sanitation Data'!$D$33,0,10*ROW('Sanitation Data'!D186))="","",OFFSET('Sanitation Data'!$D$33,0,10*ROW('Sanitation Data'!D186)))</f>
        <v/>
      </c>
      <c r="CU192" s="33" t="str">
        <f ca="true">+IF(OFFSET('Sanitation Data'!$E$29,0,10*ROW('Sanitation Data'!E186))="","",OFFSET('Sanitation Data'!$E$29,0,10*ROW('Sanitation Data'!E186)))</f>
        <v/>
      </c>
      <c r="CV192" s="33" t="str">
        <f ca="true">+IF(OFFSET('Sanitation Data'!$E$30,0,10*ROW('Sanitation Data'!E186))="","",OFFSET('Sanitation Data'!$E$30,0,10*ROW('Sanitation Data'!E186)))</f>
        <v/>
      </c>
      <c r="CW192" s="33" t="str">
        <f ca="true">+IF(OFFSET('Sanitation Data'!$E$31,0,10*ROW('Sanitation Data'!E186))="","",OFFSET('Sanitation Data'!$E$31,0,10*ROW('Sanitation Data'!E186)))</f>
        <v/>
      </c>
      <c r="CX192" s="33" t="str">
        <f ca="true">+IF(OFFSET('Sanitation Data'!$E$32,0,10*ROW('Sanitation Data'!E186))="","",OFFSET('Sanitation Data'!$E$32,0,10*ROW('Sanitation Data'!E186)))</f>
        <v/>
      </c>
      <c r="CY192" s="33" t="str">
        <f ca="true">+IF(OFFSET('Sanitation Data'!$E$33,0,10*ROW('Sanitation Data'!E186))="","",OFFSET('Sanitation Data'!$E$33,0,10*ROW('Sanitation Data'!E186)))</f>
        <v/>
      </c>
      <c r="CZ192" s="33" t="str">
        <f ca="true">+IF(OFFSET('Sanitation Data'!$F$29,0,10*ROW('Sanitation Data'!F186))="","",OFFSET('Sanitation Data'!$F$29,0,10*ROW('Sanitation Data'!F186)))</f>
        <v/>
      </c>
      <c r="DA192" s="33" t="str">
        <f ca="true">+IF(OFFSET('Sanitation Data'!$F$30,0,10*ROW('Sanitation Data'!F186))="","",OFFSET('Sanitation Data'!$F$30,0,10*ROW('Sanitation Data'!F186)))</f>
        <v/>
      </c>
      <c r="DB192" s="33" t="str">
        <f ca="true">+IF(OFFSET('Sanitation Data'!$F$31,0,10*ROW('Sanitation Data'!F186))="","",OFFSET('Sanitation Data'!$F$31,0,10*ROW('Sanitation Data'!F186)))</f>
        <v/>
      </c>
      <c r="DC192" s="33" t="str">
        <f ca="true">+IF(OFFSET('Sanitation Data'!$F$32,0,10*ROW('Sanitation Data'!F186))="","",OFFSET('Sanitation Data'!$F$32,0,10*ROW('Sanitation Data'!F186)))</f>
        <v/>
      </c>
      <c r="DD192" s="33" t="str">
        <f ca="true">+IF(OFFSET('Sanitation Data'!$F$33,0,10*ROW('Sanitation Data'!F186))="","",OFFSET('Sanitation Data'!$F$33,0,10*ROW('Sanitation Data'!F186)))</f>
        <v/>
      </c>
      <c r="DE192" s="33" t="str">
        <f ca="true">+IF(OFFSET('Sanitation Data'!$G$29,0,10*ROW('Sanitation Data'!G186))="","",OFFSET('Sanitation Data'!$G$29,0,10*ROW('Sanitation Data'!G186)))</f>
        <v/>
      </c>
      <c r="DF192" s="33" t="str">
        <f ca="true">+IF(OFFSET('Sanitation Data'!$G$30,0,10*ROW('Sanitation Data'!G186))="","",OFFSET('Sanitation Data'!$G$30,0,10*ROW('Sanitation Data'!G186)))</f>
        <v/>
      </c>
      <c r="DG192" s="33" t="str">
        <f ca="true">+IF(OFFSET('Sanitation Data'!$G$31,0,10*ROW('Sanitation Data'!G186))="","",OFFSET('Sanitation Data'!$G$31,0,10*ROW('Sanitation Data'!G186)))</f>
        <v/>
      </c>
      <c r="DH192" s="33" t="str">
        <f ca="true">+IF(OFFSET('Sanitation Data'!$G$32,0,10*ROW('Sanitation Data'!G186))="","",OFFSET('Sanitation Data'!$G$32,0,10*ROW('Sanitation Data'!G186)))</f>
        <v/>
      </c>
      <c r="DI192" s="33" t="str">
        <f ca="true">+IF(OFFSET('Sanitation Data'!$G$33,0,10*ROW('Sanitation Data'!G186))="","",OFFSET('Sanitation Data'!$G$33,0,10*ROW('Sanitation Data'!G186)))</f>
        <v/>
      </c>
      <c r="DJ192" s="33" t="str">
        <f ca="true">+IF(OFFSET('Sanitation Data'!$H$29,0,10*ROW('Sanitation Data'!H186))="","",OFFSET('Sanitation Data'!$H$29,0,10*ROW('Sanitation Data'!H186)))</f>
        <v/>
      </c>
      <c r="DK192" s="33" t="str">
        <f ca="true">+IF(OFFSET('Sanitation Data'!$H$30,0,10*ROW('Sanitation Data'!H186))="","",OFFSET('Sanitation Data'!$H$30,0,10*ROW('Sanitation Data'!H186)))</f>
        <v/>
      </c>
      <c r="DL192" s="33" t="str">
        <f ca="true">+IF(OFFSET('Sanitation Data'!$H$31,0,10*ROW('Sanitation Data'!H186))="","",OFFSET('Sanitation Data'!$H$31,0,10*ROW('Sanitation Data'!H186)))</f>
        <v/>
      </c>
      <c r="DM192" s="33" t="str">
        <f ca="true">+IF(OFFSET('Sanitation Data'!$H$32,0,10*ROW('Sanitation Data'!H186))="","",OFFSET('Sanitation Data'!$H$32,0,10*ROW('Sanitation Data'!H186)))</f>
        <v/>
      </c>
      <c r="DN192" s="33" t="str">
        <f ca="true">+IF(OFFSET('Sanitation Data'!$H$33,0,10*ROW('Sanitation Data'!H186))="","",OFFSET('Sanitation Data'!$H$33,0,10*ROW('Sanitation Data'!H186)))</f>
        <v/>
      </c>
      <c r="DO192" s="33" t="str">
        <f ca="true">+IF(OFFSET('Hygiene Data'!$C$12,0,10*ROW('Hygiene Data'!C186))="","",OFFSET('Hygiene Data'!$C$12,0,10*ROW('Hygiene Data'!C186)))</f>
        <v/>
      </c>
      <c r="DP192" s="33" t="str">
        <f ca="true">+IF(OFFSET('Hygiene Data'!$C$13,0,10*ROW('Hygiene Data'!C186))="","",OFFSET('Hygiene Data'!$C$13,0,10*ROW('Hygiene Data'!C186)))</f>
        <v/>
      </c>
      <c r="DQ192" s="33" t="str">
        <f ca="true">+IF(OFFSET('Hygiene Data'!$C$14,0,10*ROW('Hygiene Data'!C186))="","",OFFSET('Hygiene Data'!$C$14,0,10*ROW('Hygiene Data'!C186)))</f>
        <v/>
      </c>
      <c r="DR192" s="33" t="str">
        <f ca="true">+IF(OFFSET('Hygiene Data'!$D$12,0,10*ROW('Hygiene Data'!D186))="","",OFFSET('Hygiene Data'!$D$12,0,10*ROW('Hygiene Data'!D186)))</f>
        <v/>
      </c>
      <c r="DS192" s="33" t="str">
        <f ca="true">+IF(OFFSET('Hygiene Data'!$D$13,0,10*ROW('Hygiene Data'!D186))="","",OFFSET('Hygiene Data'!$D$13,0,10*ROW('Hygiene Data'!D186)))</f>
        <v/>
      </c>
      <c r="DT192" s="33" t="str">
        <f ca="true">+IF(OFFSET('Hygiene Data'!$D$14,0,10*ROW('Hygiene Data'!D186))="","",OFFSET('Hygiene Data'!$D$14,0,10*ROW('Hygiene Data'!D186)))</f>
        <v/>
      </c>
      <c r="DU192" s="33" t="str">
        <f ca="true">+IF(OFFSET('Hygiene Data'!$E$12,0,10*ROW('Hygiene Data'!E186))="","",OFFSET('Hygiene Data'!$E$12,0,10*ROW('Hygiene Data'!E186)))</f>
        <v/>
      </c>
      <c r="DV192" s="33" t="str">
        <f ca="true">+IF(OFFSET('Hygiene Data'!$E$13,0,10*ROW('Hygiene Data'!E186))="","",OFFSET('Hygiene Data'!$E$13,0,10*ROW('Hygiene Data'!E186)))</f>
        <v/>
      </c>
      <c r="DW192" s="33" t="str">
        <f ca="true">+IF(OFFSET('Hygiene Data'!$E$14,0,10*ROW('Hygiene Data'!E186))="","",OFFSET('Hygiene Data'!$E$14,0,10*ROW('Hygiene Data'!E186)))</f>
        <v/>
      </c>
      <c r="DX192" s="33" t="str">
        <f ca="true">+IF(OFFSET('Hygiene Data'!$F$12,0,10*ROW('Hygiene Data'!F186))="","",OFFSET('Hygiene Data'!$F$12,0,10*ROW('Hygiene Data'!F186)))</f>
        <v/>
      </c>
      <c r="DY192" s="33" t="str">
        <f ca="true">+IF(OFFSET('Hygiene Data'!$F$13,0,10*ROW('Hygiene Data'!F186))="","",OFFSET('Hygiene Data'!$F$13,0,10*ROW('Hygiene Data'!F186)))</f>
        <v/>
      </c>
      <c r="DZ192" s="33" t="str">
        <f ca="true">+IF(OFFSET('Hygiene Data'!$F$14,0,10*ROW('Hygiene Data'!F186))="","",OFFSET('Hygiene Data'!$F$14,0,10*ROW('Hygiene Data'!F186)))</f>
        <v/>
      </c>
      <c r="EA192" s="33" t="str">
        <f ca="true">+IF(OFFSET('Hygiene Data'!$G$12,0,10*ROW('Hygiene Data'!G186))="","",OFFSET('Hygiene Data'!$G$12,0,10*ROW('Hygiene Data'!G186)))</f>
        <v/>
      </c>
      <c r="EB192" s="33" t="str">
        <f ca="true">+IF(OFFSET('Hygiene Data'!$G$13,0,10*ROW('Hygiene Data'!G186))="","",OFFSET('Hygiene Data'!$G$13,0,10*ROW('Hygiene Data'!G186)))</f>
        <v/>
      </c>
      <c r="EC192" s="33" t="str">
        <f ca="true">+IF(OFFSET('Hygiene Data'!$G$14,0,10*ROW('Hygiene Data'!G186))="","",OFFSET('Hygiene Data'!$G$14,0,10*ROW('Hygiene Data'!G186)))</f>
        <v/>
      </c>
      <c r="ED192" s="33" t="str">
        <f ca="true">+IF(OFFSET('Hygiene Data'!$H$12,0,10*ROW('Hygiene Data'!H186))="","",OFFSET('Hygiene Data'!$H$12,0,10*ROW('Hygiene Data'!H186)))</f>
        <v/>
      </c>
      <c r="EE192" s="33" t="str">
        <f ca="true">+IF(OFFSET('Hygiene Data'!$H$13,0,10*ROW('Hygiene Data'!H186))="","",OFFSET('Hygiene Data'!$H$13,0,10*ROW('Hygiene Data'!H186)))</f>
        <v/>
      </c>
      <c r="EF192" s="33" t="str">
        <f ca="true">+IF(OFFSET('Hygiene Data'!$H$14,0,10*ROW('Hygiene Data'!H186))="","",OFFSET('Hygiene Data'!$H$14,0,10*ROW('Hygiene Data'!H186)))</f>
        <v/>
      </c>
    </row>
    <row r="193" x14ac:dyDescent="0.2">
      <c r="A193" s="56" t="str">
        <f ca="true">+IF(OFFSET('Water Data'!$B$1,0,10*ROW('Water Data'!B190))="","",OFFSET('Water Data'!$B$1,0,10*ROW('Water Data'!B190)))</f>
        <v/>
      </c>
      <c r="B193" s="56" t="str">
        <f ca="true">+IF(OFFSET('Water Data'!$A$3,0,10*ROW('Water Data'!A190))="","",OFFSET('Water Data'!$A$3,0,10*ROW('Water Data'!A190)))</f>
        <v/>
      </c>
      <c r="C193" s="56" t="str">
        <f ca="true">+IF(OFFSET('Water Data'!$C$3,0,10*ROW('Water Data'!C190))="","",OFFSET('Water Data'!$C$3,0,10*ROW('Water Data'!C190)))</f>
        <v/>
      </c>
      <c r="D193" s="244"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4"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4"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4"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4"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4"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4"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4"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4"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4"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4"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4"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4"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4"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4"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4"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4"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4"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5"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5"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5"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5"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5"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5"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5"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5"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5"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5"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5"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5"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5"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5"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5"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5"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5"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5"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5"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5"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5"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5"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5"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5"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5"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5"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5"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5"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5"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5"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6"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6"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6"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6"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6"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6"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6"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6"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6"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6"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6"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6"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6"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6"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6"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6"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6"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6"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3" t="str">
        <f ca="true">+IF(OFFSET('Water Data'!$C$28,0,10*ROW('Water Data'!C187))="","",OFFSET('Water Data'!$C$28,0,10*ROW('Water Data'!C187)))</f>
        <v/>
      </c>
      <c r="BT193" s="33" t="str">
        <f ca="true">+IF(OFFSET('Water Data'!$C$29,0,10*ROW('Water Data'!C187))="","",OFFSET('Water Data'!$C$29,0,10*ROW('Water Data'!C187)))</f>
        <v/>
      </c>
      <c r="BU193" s="33" t="str">
        <f ca="true">+IF(OFFSET('Water Data'!$C$30,0,10*ROW('Water Data'!C187))="","",OFFSET('Water Data'!$C$30,0,10*ROW('Water Data'!C187)))</f>
        <v/>
      </c>
      <c r="BV193" s="33" t="str">
        <f ca="true">+IF(OFFSET('Water Data'!$D$28,0,10*ROW('Water Data'!D187))="","",OFFSET('Water Data'!$D$28,0,10*ROW('Water Data'!D187)))</f>
        <v/>
      </c>
      <c r="BW193" s="33" t="str">
        <f ca="true">+IF(OFFSET('Water Data'!$D$29,0,10*ROW('Water Data'!D187))="","",OFFSET('Water Data'!$D$29,0,10*ROW('Water Data'!D187)))</f>
        <v/>
      </c>
      <c r="BX193" s="33" t="str">
        <f ca="true">+IF(OFFSET('Water Data'!$D$30,0,10*ROW('Water Data'!D187))="","",OFFSET('Water Data'!$D$30,0,10*ROW('Water Data'!D187)))</f>
        <v/>
      </c>
      <c r="BY193" s="33" t="str">
        <f ca="true">+IF(OFFSET('Water Data'!$E$28,0,10*ROW('Water Data'!E187))="","",OFFSET('Water Data'!$E$28,0,10*ROW('Water Data'!E187)))</f>
        <v/>
      </c>
      <c r="BZ193" s="33" t="str">
        <f ca="true">+IF(OFFSET('Water Data'!$E$29,0,10*ROW('Water Data'!E187))="","",OFFSET('Water Data'!$E$29,0,10*ROW('Water Data'!E187)))</f>
        <v/>
      </c>
      <c r="CA193" s="33" t="str">
        <f ca="true">+IF(OFFSET('Water Data'!$E$30,0,10*ROW('Water Data'!E187))="","",OFFSET('Water Data'!$E$30,0,10*ROW('Water Data'!E187)))</f>
        <v/>
      </c>
      <c r="CB193" s="33" t="str">
        <f ca="true">+IF(OFFSET('Water Data'!$F$28,0,10*ROW('Water Data'!F187))="","",OFFSET('Water Data'!$F$28,0,10*ROW('Water Data'!F187)))</f>
        <v/>
      </c>
      <c r="CC193" s="33" t="str">
        <f ca="true">+IF(OFFSET('Water Data'!$F$29,0,10*ROW('Water Data'!F187))="","",OFFSET('Water Data'!$F$29,0,10*ROW('Water Data'!F187)))</f>
        <v/>
      </c>
      <c r="CD193" s="33" t="str">
        <f ca="true">+IF(OFFSET('Water Data'!$F$30,0,10*ROW('Water Data'!F187))="","",OFFSET('Water Data'!$F$30,0,10*ROW('Water Data'!F187)))</f>
        <v/>
      </c>
      <c r="CE193" s="33" t="str">
        <f ca="true">+IF(OFFSET('Water Data'!$G$28,0,10*ROW('Water Data'!G187))="","",OFFSET('Water Data'!$G$28,0,10*ROW('Water Data'!G187)))</f>
        <v/>
      </c>
      <c r="CF193" s="33" t="str">
        <f ca="true">+IF(OFFSET('Water Data'!$G$29,0,10*ROW('Water Data'!G187))="","",OFFSET('Water Data'!$G$29,0,10*ROW('Water Data'!G187)))</f>
        <v/>
      </c>
      <c r="CG193" s="33" t="str">
        <f ca="true">+IF(OFFSET('Water Data'!$G$30,0,10*ROW('Water Data'!G187))="","",OFFSET('Water Data'!$G$30,0,10*ROW('Water Data'!G187)))</f>
        <v/>
      </c>
      <c r="CH193" s="33" t="str">
        <f ca="true">+IF(OFFSET('Water Data'!$H$28,0,10*ROW('Water Data'!H187))="","",OFFSET('Water Data'!$H$28,0,10*ROW('Water Data'!H187)))</f>
        <v/>
      </c>
      <c r="CI193" s="33" t="str">
        <f ca="true">+IF(OFFSET('Water Data'!$H$29,0,10*ROW('Water Data'!H187))="","",OFFSET('Water Data'!$H$29,0,10*ROW('Water Data'!H187)))</f>
        <v/>
      </c>
      <c r="CJ193" s="33" t="str">
        <f ca="true">+IF(OFFSET('Water Data'!$H$30,0,10*ROW('Water Data'!H187))="","",OFFSET('Water Data'!$H$30,0,10*ROW('Water Data'!H187)))</f>
        <v/>
      </c>
      <c r="CK193" s="33" t="str">
        <f ca="true">+IF(OFFSET('Sanitation Data'!$C$29,0,10*ROW('Sanitation Data'!C187))="","",OFFSET('Sanitation Data'!$C$29,0,10*ROW('Sanitation Data'!C187)))</f>
        <v/>
      </c>
      <c r="CL193" s="33" t="str">
        <f ca="true">+IF(OFFSET('Sanitation Data'!$C$30,0,10*ROW('Sanitation Data'!C187))="","",OFFSET('Sanitation Data'!$C$30,0,10*ROW('Sanitation Data'!C187)))</f>
        <v/>
      </c>
      <c r="CM193" s="33" t="str">
        <f ca="true">+IF(OFFSET('Sanitation Data'!$C$31,0,10*ROW('Sanitation Data'!C187))="","",OFFSET('Sanitation Data'!$C$31,0,10*ROW('Sanitation Data'!C187)))</f>
        <v/>
      </c>
      <c r="CN193" s="33" t="str">
        <f ca="true">+IF(OFFSET('Sanitation Data'!$C$32,0,10*ROW('Sanitation Data'!C187))="","",OFFSET('Sanitation Data'!$C$32,0,10*ROW('Sanitation Data'!C187)))</f>
        <v/>
      </c>
      <c r="CO193" s="33" t="str">
        <f ca="true">+IF(OFFSET('Sanitation Data'!$C$33,0,10*ROW('Sanitation Data'!C187))="","",OFFSET('Sanitation Data'!$C$33,0,10*ROW('Sanitation Data'!C187)))</f>
        <v/>
      </c>
      <c r="CP193" s="33" t="str">
        <f ca="true">+IF(OFFSET('Sanitation Data'!$D$29,0,10*ROW('Sanitation Data'!D187))="","",OFFSET('Sanitation Data'!$D$29,0,10*ROW('Sanitation Data'!D187)))</f>
        <v/>
      </c>
      <c r="CQ193" s="33" t="str">
        <f ca="true">+IF(OFFSET('Sanitation Data'!$D$30,0,10*ROW('Sanitation Data'!D187))="","",OFFSET('Sanitation Data'!$D$30,0,10*ROW('Sanitation Data'!D187)))</f>
        <v/>
      </c>
      <c r="CR193" s="33" t="str">
        <f ca="true">+IF(OFFSET('Sanitation Data'!$D$31,0,10*ROW('Sanitation Data'!D187))="","",OFFSET('Sanitation Data'!$D$31,0,10*ROW('Sanitation Data'!D187)))</f>
        <v/>
      </c>
      <c r="CS193" s="33" t="str">
        <f ca="true">+IF(OFFSET('Sanitation Data'!$D$32,0,10*ROW('Sanitation Data'!D187))="","",OFFSET('Sanitation Data'!$D$32,0,10*ROW('Sanitation Data'!D187)))</f>
        <v/>
      </c>
      <c r="CT193" s="33" t="str">
        <f ca="true">+IF(OFFSET('Sanitation Data'!$D$33,0,10*ROW('Sanitation Data'!D187))="","",OFFSET('Sanitation Data'!$D$33,0,10*ROW('Sanitation Data'!D187)))</f>
        <v/>
      </c>
      <c r="CU193" s="33" t="str">
        <f ca="true">+IF(OFFSET('Sanitation Data'!$E$29,0,10*ROW('Sanitation Data'!E187))="","",OFFSET('Sanitation Data'!$E$29,0,10*ROW('Sanitation Data'!E187)))</f>
        <v/>
      </c>
      <c r="CV193" s="33" t="str">
        <f ca="true">+IF(OFFSET('Sanitation Data'!$E$30,0,10*ROW('Sanitation Data'!E187))="","",OFFSET('Sanitation Data'!$E$30,0,10*ROW('Sanitation Data'!E187)))</f>
        <v/>
      </c>
      <c r="CW193" s="33" t="str">
        <f ca="true">+IF(OFFSET('Sanitation Data'!$E$31,0,10*ROW('Sanitation Data'!E187))="","",OFFSET('Sanitation Data'!$E$31,0,10*ROW('Sanitation Data'!E187)))</f>
        <v/>
      </c>
      <c r="CX193" s="33" t="str">
        <f ca="true">+IF(OFFSET('Sanitation Data'!$E$32,0,10*ROW('Sanitation Data'!E187))="","",OFFSET('Sanitation Data'!$E$32,0,10*ROW('Sanitation Data'!E187)))</f>
        <v/>
      </c>
      <c r="CY193" s="33" t="str">
        <f ca="true">+IF(OFFSET('Sanitation Data'!$E$33,0,10*ROW('Sanitation Data'!E187))="","",OFFSET('Sanitation Data'!$E$33,0,10*ROW('Sanitation Data'!E187)))</f>
        <v/>
      </c>
      <c r="CZ193" s="33" t="str">
        <f ca="true">+IF(OFFSET('Sanitation Data'!$F$29,0,10*ROW('Sanitation Data'!F187))="","",OFFSET('Sanitation Data'!$F$29,0,10*ROW('Sanitation Data'!F187)))</f>
        <v/>
      </c>
      <c r="DA193" s="33" t="str">
        <f ca="true">+IF(OFFSET('Sanitation Data'!$F$30,0,10*ROW('Sanitation Data'!F187))="","",OFFSET('Sanitation Data'!$F$30,0,10*ROW('Sanitation Data'!F187)))</f>
        <v/>
      </c>
      <c r="DB193" s="33" t="str">
        <f ca="true">+IF(OFFSET('Sanitation Data'!$F$31,0,10*ROW('Sanitation Data'!F187))="","",OFFSET('Sanitation Data'!$F$31,0,10*ROW('Sanitation Data'!F187)))</f>
        <v/>
      </c>
      <c r="DC193" s="33" t="str">
        <f ca="true">+IF(OFFSET('Sanitation Data'!$F$32,0,10*ROW('Sanitation Data'!F187))="","",OFFSET('Sanitation Data'!$F$32,0,10*ROW('Sanitation Data'!F187)))</f>
        <v/>
      </c>
      <c r="DD193" s="33" t="str">
        <f ca="true">+IF(OFFSET('Sanitation Data'!$F$33,0,10*ROW('Sanitation Data'!F187))="","",OFFSET('Sanitation Data'!$F$33,0,10*ROW('Sanitation Data'!F187)))</f>
        <v/>
      </c>
      <c r="DE193" s="33" t="str">
        <f ca="true">+IF(OFFSET('Sanitation Data'!$G$29,0,10*ROW('Sanitation Data'!G187))="","",OFFSET('Sanitation Data'!$G$29,0,10*ROW('Sanitation Data'!G187)))</f>
        <v/>
      </c>
      <c r="DF193" s="33" t="str">
        <f ca="true">+IF(OFFSET('Sanitation Data'!$G$30,0,10*ROW('Sanitation Data'!G187))="","",OFFSET('Sanitation Data'!$G$30,0,10*ROW('Sanitation Data'!G187)))</f>
        <v/>
      </c>
      <c r="DG193" s="33" t="str">
        <f ca="true">+IF(OFFSET('Sanitation Data'!$G$31,0,10*ROW('Sanitation Data'!G187))="","",OFFSET('Sanitation Data'!$G$31,0,10*ROW('Sanitation Data'!G187)))</f>
        <v/>
      </c>
      <c r="DH193" s="33" t="str">
        <f ca="true">+IF(OFFSET('Sanitation Data'!$G$32,0,10*ROW('Sanitation Data'!G187))="","",OFFSET('Sanitation Data'!$G$32,0,10*ROW('Sanitation Data'!G187)))</f>
        <v/>
      </c>
      <c r="DI193" s="33" t="str">
        <f ca="true">+IF(OFFSET('Sanitation Data'!$G$33,0,10*ROW('Sanitation Data'!G187))="","",OFFSET('Sanitation Data'!$G$33,0,10*ROW('Sanitation Data'!G187)))</f>
        <v/>
      </c>
      <c r="DJ193" s="33" t="str">
        <f ca="true">+IF(OFFSET('Sanitation Data'!$H$29,0,10*ROW('Sanitation Data'!H187))="","",OFFSET('Sanitation Data'!$H$29,0,10*ROW('Sanitation Data'!H187)))</f>
        <v/>
      </c>
      <c r="DK193" s="33" t="str">
        <f ca="true">+IF(OFFSET('Sanitation Data'!$H$30,0,10*ROW('Sanitation Data'!H187))="","",OFFSET('Sanitation Data'!$H$30,0,10*ROW('Sanitation Data'!H187)))</f>
        <v/>
      </c>
      <c r="DL193" s="33" t="str">
        <f ca="true">+IF(OFFSET('Sanitation Data'!$H$31,0,10*ROW('Sanitation Data'!H187))="","",OFFSET('Sanitation Data'!$H$31,0,10*ROW('Sanitation Data'!H187)))</f>
        <v/>
      </c>
      <c r="DM193" s="33" t="str">
        <f ca="true">+IF(OFFSET('Sanitation Data'!$H$32,0,10*ROW('Sanitation Data'!H187))="","",OFFSET('Sanitation Data'!$H$32,0,10*ROW('Sanitation Data'!H187)))</f>
        <v/>
      </c>
      <c r="DN193" s="33" t="str">
        <f ca="true">+IF(OFFSET('Sanitation Data'!$H$33,0,10*ROW('Sanitation Data'!H187))="","",OFFSET('Sanitation Data'!$H$33,0,10*ROW('Sanitation Data'!H187)))</f>
        <v/>
      </c>
      <c r="DO193" s="33" t="str">
        <f ca="true">+IF(OFFSET('Hygiene Data'!$C$12,0,10*ROW('Hygiene Data'!C187))="","",OFFSET('Hygiene Data'!$C$12,0,10*ROW('Hygiene Data'!C187)))</f>
        <v/>
      </c>
      <c r="DP193" s="33" t="str">
        <f ca="true">+IF(OFFSET('Hygiene Data'!$C$13,0,10*ROW('Hygiene Data'!C187))="","",OFFSET('Hygiene Data'!$C$13,0,10*ROW('Hygiene Data'!C187)))</f>
        <v/>
      </c>
      <c r="DQ193" s="33" t="str">
        <f ca="true">+IF(OFFSET('Hygiene Data'!$C$14,0,10*ROW('Hygiene Data'!C187))="","",OFFSET('Hygiene Data'!$C$14,0,10*ROW('Hygiene Data'!C187)))</f>
        <v/>
      </c>
      <c r="DR193" s="33" t="str">
        <f ca="true">+IF(OFFSET('Hygiene Data'!$D$12,0,10*ROW('Hygiene Data'!D187))="","",OFFSET('Hygiene Data'!$D$12,0,10*ROW('Hygiene Data'!D187)))</f>
        <v/>
      </c>
      <c r="DS193" s="33" t="str">
        <f ca="true">+IF(OFFSET('Hygiene Data'!$D$13,0,10*ROW('Hygiene Data'!D187))="","",OFFSET('Hygiene Data'!$D$13,0,10*ROW('Hygiene Data'!D187)))</f>
        <v/>
      </c>
      <c r="DT193" s="33" t="str">
        <f ca="true">+IF(OFFSET('Hygiene Data'!$D$14,0,10*ROW('Hygiene Data'!D187))="","",OFFSET('Hygiene Data'!$D$14,0,10*ROW('Hygiene Data'!D187)))</f>
        <v/>
      </c>
      <c r="DU193" s="33" t="str">
        <f ca="true">+IF(OFFSET('Hygiene Data'!$E$12,0,10*ROW('Hygiene Data'!E187))="","",OFFSET('Hygiene Data'!$E$12,0,10*ROW('Hygiene Data'!E187)))</f>
        <v/>
      </c>
      <c r="DV193" s="33" t="str">
        <f ca="true">+IF(OFFSET('Hygiene Data'!$E$13,0,10*ROW('Hygiene Data'!E187))="","",OFFSET('Hygiene Data'!$E$13,0,10*ROW('Hygiene Data'!E187)))</f>
        <v/>
      </c>
      <c r="DW193" s="33" t="str">
        <f ca="true">+IF(OFFSET('Hygiene Data'!$E$14,0,10*ROW('Hygiene Data'!E187))="","",OFFSET('Hygiene Data'!$E$14,0,10*ROW('Hygiene Data'!E187)))</f>
        <v/>
      </c>
      <c r="DX193" s="33" t="str">
        <f ca="true">+IF(OFFSET('Hygiene Data'!$F$12,0,10*ROW('Hygiene Data'!F187))="","",OFFSET('Hygiene Data'!$F$12,0,10*ROW('Hygiene Data'!F187)))</f>
        <v/>
      </c>
      <c r="DY193" s="33" t="str">
        <f ca="true">+IF(OFFSET('Hygiene Data'!$F$13,0,10*ROW('Hygiene Data'!F187))="","",OFFSET('Hygiene Data'!$F$13,0,10*ROW('Hygiene Data'!F187)))</f>
        <v/>
      </c>
      <c r="DZ193" s="33" t="str">
        <f ca="true">+IF(OFFSET('Hygiene Data'!$F$14,0,10*ROW('Hygiene Data'!F187))="","",OFFSET('Hygiene Data'!$F$14,0,10*ROW('Hygiene Data'!F187)))</f>
        <v/>
      </c>
      <c r="EA193" s="33" t="str">
        <f ca="true">+IF(OFFSET('Hygiene Data'!$G$12,0,10*ROW('Hygiene Data'!G187))="","",OFFSET('Hygiene Data'!$G$12,0,10*ROW('Hygiene Data'!G187)))</f>
        <v/>
      </c>
      <c r="EB193" s="33" t="str">
        <f ca="true">+IF(OFFSET('Hygiene Data'!$G$13,0,10*ROW('Hygiene Data'!G187))="","",OFFSET('Hygiene Data'!$G$13,0,10*ROW('Hygiene Data'!G187)))</f>
        <v/>
      </c>
      <c r="EC193" s="33" t="str">
        <f ca="true">+IF(OFFSET('Hygiene Data'!$G$14,0,10*ROW('Hygiene Data'!G187))="","",OFFSET('Hygiene Data'!$G$14,0,10*ROW('Hygiene Data'!G187)))</f>
        <v/>
      </c>
      <c r="ED193" s="33" t="str">
        <f ca="true">+IF(OFFSET('Hygiene Data'!$H$12,0,10*ROW('Hygiene Data'!H187))="","",OFFSET('Hygiene Data'!$H$12,0,10*ROW('Hygiene Data'!H187)))</f>
        <v/>
      </c>
      <c r="EE193" s="33" t="str">
        <f ca="true">+IF(OFFSET('Hygiene Data'!$H$13,0,10*ROW('Hygiene Data'!H187))="","",OFFSET('Hygiene Data'!$H$13,0,10*ROW('Hygiene Data'!H187)))</f>
        <v/>
      </c>
      <c r="EF193" s="33" t="str">
        <f ca="true">+IF(OFFSET('Hygiene Data'!$H$14,0,10*ROW('Hygiene Data'!H187))="","",OFFSET('Hygiene Data'!$H$14,0,10*ROW('Hygiene Data'!H187)))</f>
        <v/>
      </c>
    </row>
    <row r="194" x14ac:dyDescent="0.2">
      <c r="A194" s="56" t="str">
        <f ca="true">+IF(OFFSET('Water Data'!$B$1,0,10*ROW('Water Data'!B191))="","",OFFSET('Water Data'!$B$1,0,10*ROW('Water Data'!B191)))</f>
        <v/>
      </c>
      <c r="B194" s="56" t="str">
        <f ca="true">+IF(OFFSET('Water Data'!$A$3,0,10*ROW('Water Data'!A191))="","",OFFSET('Water Data'!$A$3,0,10*ROW('Water Data'!A191)))</f>
        <v/>
      </c>
      <c r="C194" s="56" t="str">
        <f ca="true">+IF(OFFSET('Water Data'!$C$3,0,10*ROW('Water Data'!C191))="","",OFFSET('Water Data'!$C$3,0,10*ROW('Water Data'!C191)))</f>
        <v/>
      </c>
      <c r="D194" s="244"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4"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4"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4"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4"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4"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4"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4"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4"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4"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4"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4"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4"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4"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4"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4"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4"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4"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5"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5"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5"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5"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5"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5"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5"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5"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5"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5"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5"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5"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5"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5"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5"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5"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5"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5"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5"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5"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5"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5"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5"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5"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5"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5"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5"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5"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5"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5"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6"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6"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6"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6"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6"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6"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6"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6"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6"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6"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6"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6"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6"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6"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6"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6"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6"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6"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3" t="str">
        <f ca="true">+IF(OFFSET('Water Data'!$C$28,0,10*ROW('Water Data'!C188))="","",OFFSET('Water Data'!$C$28,0,10*ROW('Water Data'!C188)))</f>
        <v/>
      </c>
      <c r="BT194" s="33" t="str">
        <f ca="true">+IF(OFFSET('Water Data'!$C$29,0,10*ROW('Water Data'!C188))="","",OFFSET('Water Data'!$C$29,0,10*ROW('Water Data'!C188)))</f>
        <v/>
      </c>
      <c r="BU194" s="33" t="str">
        <f ca="true">+IF(OFFSET('Water Data'!$C$30,0,10*ROW('Water Data'!C188))="","",OFFSET('Water Data'!$C$30,0,10*ROW('Water Data'!C188)))</f>
        <v/>
      </c>
      <c r="BV194" s="33" t="str">
        <f ca="true">+IF(OFFSET('Water Data'!$D$28,0,10*ROW('Water Data'!D188))="","",OFFSET('Water Data'!$D$28,0,10*ROW('Water Data'!D188)))</f>
        <v/>
      </c>
      <c r="BW194" s="33" t="str">
        <f ca="true">+IF(OFFSET('Water Data'!$D$29,0,10*ROW('Water Data'!D188))="","",OFFSET('Water Data'!$D$29,0,10*ROW('Water Data'!D188)))</f>
        <v/>
      </c>
      <c r="BX194" s="33" t="str">
        <f ca="true">+IF(OFFSET('Water Data'!$D$30,0,10*ROW('Water Data'!D188))="","",OFFSET('Water Data'!$D$30,0,10*ROW('Water Data'!D188)))</f>
        <v/>
      </c>
      <c r="BY194" s="33" t="str">
        <f ca="true">+IF(OFFSET('Water Data'!$E$28,0,10*ROW('Water Data'!E188))="","",OFFSET('Water Data'!$E$28,0,10*ROW('Water Data'!E188)))</f>
        <v/>
      </c>
      <c r="BZ194" s="33" t="str">
        <f ca="true">+IF(OFFSET('Water Data'!$E$29,0,10*ROW('Water Data'!E188))="","",OFFSET('Water Data'!$E$29,0,10*ROW('Water Data'!E188)))</f>
        <v/>
      </c>
      <c r="CA194" s="33" t="str">
        <f ca="true">+IF(OFFSET('Water Data'!$E$30,0,10*ROW('Water Data'!E188))="","",OFFSET('Water Data'!$E$30,0,10*ROW('Water Data'!E188)))</f>
        <v/>
      </c>
      <c r="CB194" s="33" t="str">
        <f ca="true">+IF(OFFSET('Water Data'!$F$28,0,10*ROW('Water Data'!F188))="","",OFFSET('Water Data'!$F$28,0,10*ROW('Water Data'!F188)))</f>
        <v/>
      </c>
      <c r="CC194" s="33" t="str">
        <f ca="true">+IF(OFFSET('Water Data'!$F$29,0,10*ROW('Water Data'!F188))="","",OFFSET('Water Data'!$F$29,0,10*ROW('Water Data'!F188)))</f>
        <v/>
      </c>
      <c r="CD194" s="33" t="str">
        <f ca="true">+IF(OFFSET('Water Data'!$F$30,0,10*ROW('Water Data'!F188))="","",OFFSET('Water Data'!$F$30,0,10*ROW('Water Data'!F188)))</f>
        <v/>
      </c>
      <c r="CE194" s="33" t="str">
        <f ca="true">+IF(OFFSET('Water Data'!$G$28,0,10*ROW('Water Data'!G188))="","",OFFSET('Water Data'!$G$28,0,10*ROW('Water Data'!G188)))</f>
        <v/>
      </c>
      <c r="CF194" s="33" t="str">
        <f ca="true">+IF(OFFSET('Water Data'!$G$29,0,10*ROW('Water Data'!G188))="","",OFFSET('Water Data'!$G$29,0,10*ROW('Water Data'!G188)))</f>
        <v/>
      </c>
      <c r="CG194" s="33" t="str">
        <f ca="true">+IF(OFFSET('Water Data'!$G$30,0,10*ROW('Water Data'!G188))="","",OFFSET('Water Data'!$G$30,0,10*ROW('Water Data'!G188)))</f>
        <v/>
      </c>
      <c r="CH194" s="33" t="str">
        <f ca="true">+IF(OFFSET('Water Data'!$H$28,0,10*ROW('Water Data'!H188))="","",OFFSET('Water Data'!$H$28,0,10*ROW('Water Data'!H188)))</f>
        <v/>
      </c>
      <c r="CI194" s="33" t="str">
        <f ca="true">+IF(OFFSET('Water Data'!$H$29,0,10*ROW('Water Data'!H188))="","",OFFSET('Water Data'!$H$29,0,10*ROW('Water Data'!H188)))</f>
        <v/>
      </c>
      <c r="CJ194" s="33" t="str">
        <f ca="true">+IF(OFFSET('Water Data'!$H$30,0,10*ROW('Water Data'!H188))="","",OFFSET('Water Data'!$H$30,0,10*ROW('Water Data'!H188)))</f>
        <v/>
      </c>
      <c r="CK194" s="33" t="str">
        <f ca="true">+IF(OFFSET('Sanitation Data'!$C$29,0,10*ROW('Sanitation Data'!C188))="","",OFFSET('Sanitation Data'!$C$29,0,10*ROW('Sanitation Data'!C188)))</f>
        <v/>
      </c>
      <c r="CL194" s="33" t="str">
        <f ca="true">+IF(OFFSET('Sanitation Data'!$C$30,0,10*ROW('Sanitation Data'!C188))="","",OFFSET('Sanitation Data'!$C$30,0,10*ROW('Sanitation Data'!C188)))</f>
        <v/>
      </c>
      <c r="CM194" s="33" t="str">
        <f ca="true">+IF(OFFSET('Sanitation Data'!$C$31,0,10*ROW('Sanitation Data'!C188))="","",OFFSET('Sanitation Data'!$C$31,0,10*ROW('Sanitation Data'!C188)))</f>
        <v/>
      </c>
      <c r="CN194" s="33" t="str">
        <f ca="true">+IF(OFFSET('Sanitation Data'!$C$32,0,10*ROW('Sanitation Data'!C188))="","",OFFSET('Sanitation Data'!$C$32,0,10*ROW('Sanitation Data'!C188)))</f>
        <v/>
      </c>
      <c r="CO194" s="33" t="str">
        <f ca="true">+IF(OFFSET('Sanitation Data'!$C$33,0,10*ROW('Sanitation Data'!C188))="","",OFFSET('Sanitation Data'!$C$33,0,10*ROW('Sanitation Data'!C188)))</f>
        <v/>
      </c>
      <c r="CP194" s="33" t="str">
        <f ca="true">+IF(OFFSET('Sanitation Data'!$D$29,0,10*ROW('Sanitation Data'!D188))="","",OFFSET('Sanitation Data'!$D$29,0,10*ROW('Sanitation Data'!D188)))</f>
        <v/>
      </c>
      <c r="CQ194" s="33" t="str">
        <f ca="true">+IF(OFFSET('Sanitation Data'!$D$30,0,10*ROW('Sanitation Data'!D188))="","",OFFSET('Sanitation Data'!$D$30,0,10*ROW('Sanitation Data'!D188)))</f>
        <v/>
      </c>
      <c r="CR194" s="33" t="str">
        <f ca="true">+IF(OFFSET('Sanitation Data'!$D$31,0,10*ROW('Sanitation Data'!D188))="","",OFFSET('Sanitation Data'!$D$31,0,10*ROW('Sanitation Data'!D188)))</f>
        <v/>
      </c>
      <c r="CS194" s="33" t="str">
        <f ca="true">+IF(OFFSET('Sanitation Data'!$D$32,0,10*ROW('Sanitation Data'!D188))="","",OFFSET('Sanitation Data'!$D$32,0,10*ROW('Sanitation Data'!D188)))</f>
        <v/>
      </c>
      <c r="CT194" s="33" t="str">
        <f ca="true">+IF(OFFSET('Sanitation Data'!$D$33,0,10*ROW('Sanitation Data'!D188))="","",OFFSET('Sanitation Data'!$D$33,0,10*ROW('Sanitation Data'!D188)))</f>
        <v/>
      </c>
      <c r="CU194" s="33" t="str">
        <f ca="true">+IF(OFFSET('Sanitation Data'!$E$29,0,10*ROW('Sanitation Data'!E188))="","",OFFSET('Sanitation Data'!$E$29,0,10*ROW('Sanitation Data'!E188)))</f>
        <v/>
      </c>
      <c r="CV194" s="33" t="str">
        <f ca="true">+IF(OFFSET('Sanitation Data'!$E$30,0,10*ROW('Sanitation Data'!E188))="","",OFFSET('Sanitation Data'!$E$30,0,10*ROW('Sanitation Data'!E188)))</f>
        <v/>
      </c>
      <c r="CW194" s="33" t="str">
        <f ca="true">+IF(OFFSET('Sanitation Data'!$E$31,0,10*ROW('Sanitation Data'!E188))="","",OFFSET('Sanitation Data'!$E$31,0,10*ROW('Sanitation Data'!E188)))</f>
        <v/>
      </c>
      <c r="CX194" s="33" t="str">
        <f ca="true">+IF(OFFSET('Sanitation Data'!$E$32,0,10*ROW('Sanitation Data'!E188))="","",OFFSET('Sanitation Data'!$E$32,0,10*ROW('Sanitation Data'!E188)))</f>
        <v/>
      </c>
      <c r="CY194" s="33" t="str">
        <f ca="true">+IF(OFFSET('Sanitation Data'!$E$33,0,10*ROW('Sanitation Data'!E188))="","",OFFSET('Sanitation Data'!$E$33,0,10*ROW('Sanitation Data'!E188)))</f>
        <v/>
      </c>
      <c r="CZ194" s="33" t="str">
        <f ca="true">+IF(OFFSET('Sanitation Data'!$F$29,0,10*ROW('Sanitation Data'!F188))="","",OFFSET('Sanitation Data'!$F$29,0,10*ROW('Sanitation Data'!F188)))</f>
        <v/>
      </c>
      <c r="DA194" s="33" t="str">
        <f ca="true">+IF(OFFSET('Sanitation Data'!$F$30,0,10*ROW('Sanitation Data'!F188))="","",OFFSET('Sanitation Data'!$F$30,0,10*ROW('Sanitation Data'!F188)))</f>
        <v/>
      </c>
      <c r="DB194" s="33" t="str">
        <f ca="true">+IF(OFFSET('Sanitation Data'!$F$31,0,10*ROW('Sanitation Data'!F188))="","",OFFSET('Sanitation Data'!$F$31,0,10*ROW('Sanitation Data'!F188)))</f>
        <v/>
      </c>
      <c r="DC194" s="33" t="str">
        <f ca="true">+IF(OFFSET('Sanitation Data'!$F$32,0,10*ROW('Sanitation Data'!F188))="","",OFFSET('Sanitation Data'!$F$32,0,10*ROW('Sanitation Data'!F188)))</f>
        <v/>
      </c>
      <c r="DD194" s="33" t="str">
        <f ca="true">+IF(OFFSET('Sanitation Data'!$F$33,0,10*ROW('Sanitation Data'!F188))="","",OFFSET('Sanitation Data'!$F$33,0,10*ROW('Sanitation Data'!F188)))</f>
        <v/>
      </c>
      <c r="DE194" s="33" t="str">
        <f ca="true">+IF(OFFSET('Sanitation Data'!$G$29,0,10*ROW('Sanitation Data'!G188))="","",OFFSET('Sanitation Data'!$G$29,0,10*ROW('Sanitation Data'!G188)))</f>
        <v/>
      </c>
      <c r="DF194" s="33" t="str">
        <f ca="true">+IF(OFFSET('Sanitation Data'!$G$30,0,10*ROW('Sanitation Data'!G188))="","",OFFSET('Sanitation Data'!$G$30,0,10*ROW('Sanitation Data'!G188)))</f>
        <v/>
      </c>
      <c r="DG194" s="33" t="str">
        <f ca="true">+IF(OFFSET('Sanitation Data'!$G$31,0,10*ROW('Sanitation Data'!G188))="","",OFFSET('Sanitation Data'!$G$31,0,10*ROW('Sanitation Data'!G188)))</f>
        <v/>
      </c>
      <c r="DH194" s="33" t="str">
        <f ca="true">+IF(OFFSET('Sanitation Data'!$G$32,0,10*ROW('Sanitation Data'!G188))="","",OFFSET('Sanitation Data'!$G$32,0,10*ROW('Sanitation Data'!G188)))</f>
        <v/>
      </c>
      <c r="DI194" s="33" t="str">
        <f ca="true">+IF(OFFSET('Sanitation Data'!$G$33,0,10*ROW('Sanitation Data'!G188))="","",OFFSET('Sanitation Data'!$G$33,0,10*ROW('Sanitation Data'!G188)))</f>
        <v/>
      </c>
      <c r="DJ194" s="33" t="str">
        <f ca="true">+IF(OFFSET('Sanitation Data'!$H$29,0,10*ROW('Sanitation Data'!H188))="","",OFFSET('Sanitation Data'!$H$29,0,10*ROW('Sanitation Data'!H188)))</f>
        <v/>
      </c>
      <c r="DK194" s="33" t="str">
        <f ca="true">+IF(OFFSET('Sanitation Data'!$H$30,0,10*ROW('Sanitation Data'!H188))="","",OFFSET('Sanitation Data'!$H$30,0,10*ROW('Sanitation Data'!H188)))</f>
        <v/>
      </c>
      <c r="DL194" s="33" t="str">
        <f ca="true">+IF(OFFSET('Sanitation Data'!$H$31,0,10*ROW('Sanitation Data'!H188))="","",OFFSET('Sanitation Data'!$H$31,0,10*ROW('Sanitation Data'!H188)))</f>
        <v/>
      </c>
      <c r="DM194" s="33" t="str">
        <f ca="true">+IF(OFFSET('Sanitation Data'!$H$32,0,10*ROW('Sanitation Data'!H188))="","",OFFSET('Sanitation Data'!$H$32,0,10*ROW('Sanitation Data'!H188)))</f>
        <v/>
      </c>
      <c r="DN194" s="33" t="str">
        <f ca="true">+IF(OFFSET('Sanitation Data'!$H$33,0,10*ROW('Sanitation Data'!H188))="","",OFFSET('Sanitation Data'!$H$33,0,10*ROW('Sanitation Data'!H188)))</f>
        <v/>
      </c>
      <c r="DO194" s="33" t="str">
        <f ca="true">+IF(OFFSET('Hygiene Data'!$C$12,0,10*ROW('Hygiene Data'!C188))="","",OFFSET('Hygiene Data'!$C$12,0,10*ROW('Hygiene Data'!C188)))</f>
        <v/>
      </c>
      <c r="DP194" s="33" t="str">
        <f ca="true">+IF(OFFSET('Hygiene Data'!$C$13,0,10*ROW('Hygiene Data'!C188))="","",OFFSET('Hygiene Data'!$C$13,0,10*ROW('Hygiene Data'!C188)))</f>
        <v/>
      </c>
      <c r="DQ194" s="33" t="str">
        <f ca="true">+IF(OFFSET('Hygiene Data'!$C$14,0,10*ROW('Hygiene Data'!C188))="","",OFFSET('Hygiene Data'!$C$14,0,10*ROW('Hygiene Data'!C188)))</f>
        <v/>
      </c>
      <c r="DR194" s="33" t="str">
        <f ca="true">+IF(OFFSET('Hygiene Data'!$D$12,0,10*ROW('Hygiene Data'!D188))="","",OFFSET('Hygiene Data'!$D$12,0,10*ROW('Hygiene Data'!D188)))</f>
        <v/>
      </c>
      <c r="DS194" s="33" t="str">
        <f ca="true">+IF(OFFSET('Hygiene Data'!$D$13,0,10*ROW('Hygiene Data'!D188))="","",OFFSET('Hygiene Data'!$D$13,0,10*ROW('Hygiene Data'!D188)))</f>
        <v/>
      </c>
      <c r="DT194" s="33" t="str">
        <f ca="true">+IF(OFFSET('Hygiene Data'!$D$14,0,10*ROW('Hygiene Data'!D188))="","",OFFSET('Hygiene Data'!$D$14,0,10*ROW('Hygiene Data'!D188)))</f>
        <v/>
      </c>
      <c r="DU194" s="33" t="str">
        <f ca="true">+IF(OFFSET('Hygiene Data'!$E$12,0,10*ROW('Hygiene Data'!E188))="","",OFFSET('Hygiene Data'!$E$12,0,10*ROW('Hygiene Data'!E188)))</f>
        <v/>
      </c>
      <c r="DV194" s="33" t="str">
        <f ca="true">+IF(OFFSET('Hygiene Data'!$E$13,0,10*ROW('Hygiene Data'!E188))="","",OFFSET('Hygiene Data'!$E$13,0,10*ROW('Hygiene Data'!E188)))</f>
        <v/>
      </c>
      <c r="DW194" s="33" t="str">
        <f ca="true">+IF(OFFSET('Hygiene Data'!$E$14,0,10*ROW('Hygiene Data'!E188))="","",OFFSET('Hygiene Data'!$E$14,0,10*ROW('Hygiene Data'!E188)))</f>
        <v/>
      </c>
      <c r="DX194" s="33" t="str">
        <f ca="true">+IF(OFFSET('Hygiene Data'!$F$12,0,10*ROW('Hygiene Data'!F188))="","",OFFSET('Hygiene Data'!$F$12,0,10*ROW('Hygiene Data'!F188)))</f>
        <v/>
      </c>
      <c r="DY194" s="33" t="str">
        <f ca="true">+IF(OFFSET('Hygiene Data'!$F$13,0,10*ROW('Hygiene Data'!F188))="","",OFFSET('Hygiene Data'!$F$13,0,10*ROW('Hygiene Data'!F188)))</f>
        <v/>
      </c>
      <c r="DZ194" s="33" t="str">
        <f ca="true">+IF(OFFSET('Hygiene Data'!$F$14,0,10*ROW('Hygiene Data'!F188))="","",OFFSET('Hygiene Data'!$F$14,0,10*ROW('Hygiene Data'!F188)))</f>
        <v/>
      </c>
      <c r="EA194" s="33" t="str">
        <f ca="true">+IF(OFFSET('Hygiene Data'!$G$12,0,10*ROW('Hygiene Data'!G188))="","",OFFSET('Hygiene Data'!$G$12,0,10*ROW('Hygiene Data'!G188)))</f>
        <v/>
      </c>
      <c r="EB194" s="33" t="str">
        <f ca="true">+IF(OFFSET('Hygiene Data'!$G$13,0,10*ROW('Hygiene Data'!G188))="","",OFFSET('Hygiene Data'!$G$13,0,10*ROW('Hygiene Data'!G188)))</f>
        <v/>
      </c>
      <c r="EC194" s="33" t="str">
        <f ca="true">+IF(OFFSET('Hygiene Data'!$G$14,0,10*ROW('Hygiene Data'!G188))="","",OFFSET('Hygiene Data'!$G$14,0,10*ROW('Hygiene Data'!G188)))</f>
        <v/>
      </c>
      <c r="ED194" s="33" t="str">
        <f ca="true">+IF(OFFSET('Hygiene Data'!$H$12,0,10*ROW('Hygiene Data'!H188))="","",OFFSET('Hygiene Data'!$H$12,0,10*ROW('Hygiene Data'!H188)))</f>
        <v/>
      </c>
      <c r="EE194" s="33" t="str">
        <f ca="true">+IF(OFFSET('Hygiene Data'!$H$13,0,10*ROW('Hygiene Data'!H188))="","",OFFSET('Hygiene Data'!$H$13,0,10*ROW('Hygiene Data'!H188)))</f>
        <v/>
      </c>
      <c r="EF194" s="33" t="str">
        <f ca="true">+IF(OFFSET('Hygiene Data'!$H$14,0,10*ROW('Hygiene Data'!H188))="","",OFFSET('Hygiene Data'!$H$14,0,10*ROW('Hygiene Data'!H188)))</f>
        <v/>
      </c>
    </row>
    <row r="195" x14ac:dyDescent="0.2">
      <c r="A195" s="56" t="str">
        <f ca="true">+IF(OFFSET('Water Data'!$B$1,0,10*ROW('Water Data'!B192))="","",OFFSET('Water Data'!$B$1,0,10*ROW('Water Data'!B192)))</f>
        <v/>
      </c>
      <c r="B195" s="56" t="str">
        <f ca="true">+IF(OFFSET('Water Data'!$A$3,0,10*ROW('Water Data'!A192))="","",OFFSET('Water Data'!$A$3,0,10*ROW('Water Data'!A192)))</f>
        <v/>
      </c>
      <c r="C195" s="56" t="str">
        <f ca="true">+IF(OFFSET('Water Data'!$C$3,0,10*ROW('Water Data'!C192))="","",OFFSET('Water Data'!$C$3,0,10*ROW('Water Data'!C192)))</f>
        <v/>
      </c>
      <c r="D195" s="244"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4"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4"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4"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4"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4"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4"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4"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4"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4"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4"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4"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4"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4"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4"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4"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4"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4"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5"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5"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5"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5"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5"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5"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5"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5"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5"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5"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5"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5"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5"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5"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5"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5"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5"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5"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5"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5"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5"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5"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5"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5"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5"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5"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5"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5"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5"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5"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6"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6"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6"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6"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6"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6"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6"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6"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6"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6"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6"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6"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6"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6"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6"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6"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6"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6"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3" t="str">
        <f ca="true">+IF(OFFSET('Water Data'!$C$28,0,10*ROW('Water Data'!C189))="","",OFFSET('Water Data'!$C$28,0,10*ROW('Water Data'!C189)))</f>
        <v/>
      </c>
      <c r="BT195" s="33" t="str">
        <f ca="true">+IF(OFFSET('Water Data'!$C$29,0,10*ROW('Water Data'!C189))="","",OFFSET('Water Data'!$C$29,0,10*ROW('Water Data'!C189)))</f>
        <v/>
      </c>
      <c r="BU195" s="33" t="str">
        <f ca="true">+IF(OFFSET('Water Data'!$C$30,0,10*ROW('Water Data'!C189))="","",OFFSET('Water Data'!$C$30,0,10*ROW('Water Data'!C189)))</f>
        <v/>
      </c>
      <c r="BV195" s="33" t="str">
        <f ca="true">+IF(OFFSET('Water Data'!$D$28,0,10*ROW('Water Data'!D189))="","",OFFSET('Water Data'!$D$28,0,10*ROW('Water Data'!D189)))</f>
        <v/>
      </c>
      <c r="BW195" s="33" t="str">
        <f ca="true">+IF(OFFSET('Water Data'!$D$29,0,10*ROW('Water Data'!D189))="","",OFFSET('Water Data'!$D$29,0,10*ROW('Water Data'!D189)))</f>
        <v/>
      </c>
      <c r="BX195" s="33" t="str">
        <f ca="true">+IF(OFFSET('Water Data'!$D$30,0,10*ROW('Water Data'!D189))="","",OFFSET('Water Data'!$D$30,0,10*ROW('Water Data'!D189)))</f>
        <v/>
      </c>
      <c r="BY195" s="33" t="str">
        <f ca="true">+IF(OFFSET('Water Data'!$E$28,0,10*ROW('Water Data'!E189))="","",OFFSET('Water Data'!$E$28,0,10*ROW('Water Data'!E189)))</f>
        <v/>
      </c>
      <c r="BZ195" s="33" t="str">
        <f ca="true">+IF(OFFSET('Water Data'!$E$29,0,10*ROW('Water Data'!E189))="","",OFFSET('Water Data'!$E$29,0,10*ROW('Water Data'!E189)))</f>
        <v/>
      </c>
      <c r="CA195" s="33" t="str">
        <f ca="true">+IF(OFFSET('Water Data'!$E$30,0,10*ROW('Water Data'!E189))="","",OFFSET('Water Data'!$E$30,0,10*ROW('Water Data'!E189)))</f>
        <v/>
      </c>
      <c r="CB195" s="33" t="str">
        <f ca="true">+IF(OFFSET('Water Data'!$F$28,0,10*ROW('Water Data'!F189))="","",OFFSET('Water Data'!$F$28,0,10*ROW('Water Data'!F189)))</f>
        <v/>
      </c>
      <c r="CC195" s="33" t="str">
        <f ca="true">+IF(OFFSET('Water Data'!$F$29,0,10*ROW('Water Data'!F189))="","",OFFSET('Water Data'!$F$29,0,10*ROW('Water Data'!F189)))</f>
        <v/>
      </c>
      <c r="CD195" s="33" t="str">
        <f ca="true">+IF(OFFSET('Water Data'!$F$30,0,10*ROW('Water Data'!F189))="","",OFFSET('Water Data'!$F$30,0,10*ROW('Water Data'!F189)))</f>
        <v/>
      </c>
      <c r="CE195" s="33" t="str">
        <f ca="true">+IF(OFFSET('Water Data'!$G$28,0,10*ROW('Water Data'!G189))="","",OFFSET('Water Data'!$G$28,0,10*ROW('Water Data'!G189)))</f>
        <v/>
      </c>
      <c r="CF195" s="33" t="str">
        <f ca="true">+IF(OFFSET('Water Data'!$G$29,0,10*ROW('Water Data'!G189))="","",OFFSET('Water Data'!$G$29,0,10*ROW('Water Data'!G189)))</f>
        <v/>
      </c>
      <c r="CG195" s="33" t="str">
        <f ca="true">+IF(OFFSET('Water Data'!$G$30,0,10*ROW('Water Data'!G189))="","",OFFSET('Water Data'!$G$30,0,10*ROW('Water Data'!G189)))</f>
        <v/>
      </c>
      <c r="CH195" s="33" t="str">
        <f ca="true">+IF(OFFSET('Water Data'!$H$28,0,10*ROW('Water Data'!H189))="","",OFFSET('Water Data'!$H$28,0,10*ROW('Water Data'!H189)))</f>
        <v/>
      </c>
      <c r="CI195" s="33" t="str">
        <f ca="true">+IF(OFFSET('Water Data'!$H$29,0,10*ROW('Water Data'!H189))="","",OFFSET('Water Data'!$H$29,0,10*ROW('Water Data'!H189)))</f>
        <v/>
      </c>
      <c r="CJ195" s="33" t="str">
        <f ca="true">+IF(OFFSET('Water Data'!$H$30,0,10*ROW('Water Data'!H189))="","",OFFSET('Water Data'!$H$30,0,10*ROW('Water Data'!H189)))</f>
        <v/>
      </c>
      <c r="CK195" s="33" t="str">
        <f ca="true">+IF(OFFSET('Sanitation Data'!$C$29,0,10*ROW('Sanitation Data'!C189))="","",OFFSET('Sanitation Data'!$C$29,0,10*ROW('Sanitation Data'!C189)))</f>
        <v/>
      </c>
      <c r="CL195" s="33" t="str">
        <f ca="true">+IF(OFFSET('Sanitation Data'!$C$30,0,10*ROW('Sanitation Data'!C189))="","",OFFSET('Sanitation Data'!$C$30,0,10*ROW('Sanitation Data'!C189)))</f>
        <v/>
      </c>
      <c r="CM195" s="33" t="str">
        <f ca="true">+IF(OFFSET('Sanitation Data'!$C$31,0,10*ROW('Sanitation Data'!C189))="","",OFFSET('Sanitation Data'!$C$31,0,10*ROW('Sanitation Data'!C189)))</f>
        <v/>
      </c>
      <c r="CN195" s="33" t="str">
        <f ca="true">+IF(OFFSET('Sanitation Data'!$C$32,0,10*ROW('Sanitation Data'!C189))="","",OFFSET('Sanitation Data'!$C$32,0,10*ROW('Sanitation Data'!C189)))</f>
        <v/>
      </c>
      <c r="CO195" s="33" t="str">
        <f ca="true">+IF(OFFSET('Sanitation Data'!$C$33,0,10*ROW('Sanitation Data'!C189))="","",OFFSET('Sanitation Data'!$C$33,0,10*ROW('Sanitation Data'!C189)))</f>
        <v/>
      </c>
      <c r="CP195" s="33" t="str">
        <f ca="true">+IF(OFFSET('Sanitation Data'!$D$29,0,10*ROW('Sanitation Data'!D189))="","",OFFSET('Sanitation Data'!$D$29,0,10*ROW('Sanitation Data'!D189)))</f>
        <v/>
      </c>
      <c r="CQ195" s="33" t="str">
        <f ca="true">+IF(OFFSET('Sanitation Data'!$D$30,0,10*ROW('Sanitation Data'!D189))="","",OFFSET('Sanitation Data'!$D$30,0,10*ROW('Sanitation Data'!D189)))</f>
        <v/>
      </c>
      <c r="CR195" s="33" t="str">
        <f ca="true">+IF(OFFSET('Sanitation Data'!$D$31,0,10*ROW('Sanitation Data'!D189))="","",OFFSET('Sanitation Data'!$D$31,0,10*ROW('Sanitation Data'!D189)))</f>
        <v/>
      </c>
      <c r="CS195" s="33" t="str">
        <f ca="true">+IF(OFFSET('Sanitation Data'!$D$32,0,10*ROW('Sanitation Data'!D189))="","",OFFSET('Sanitation Data'!$D$32,0,10*ROW('Sanitation Data'!D189)))</f>
        <v/>
      </c>
      <c r="CT195" s="33" t="str">
        <f ca="true">+IF(OFFSET('Sanitation Data'!$D$33,0,10*ROW('Sanitation Data'!D189))="","",OFFSET('Sanitation Data'!$D$33,0,10*ROW('Sanitation Data'!D189)))</f>
        <v/>
      </c>
      <c r="CU195" s="33" t="str">
        <f ca="true">+IF(OFFSET('Sanitation Data'!$E$29,0,10*ROW('Sanitation Data'!E189))="","",OFFSET('Sanitation Data'!$E$29,0,10*ROW('Sanitation Data'!E189)))</f>
        <v/>
      </c>
      <c r="CV195" s="33" t="str">
        <f ca="true">+IF(OFFSET('Sanitation Data'!$E$30,0,10*ROW('Sanitation Data'!E189))="","",OFFSET('Sanitation Data'!$E$30,0,10*ROW('Sanitation Data'!E189)))</f>
        <v/>
      </c>
      <c r="CW195" s="33" t="str">
        <f ca="true">+IF(OFFSET('Sanitation Data'!$E$31,0,10*ROW('Sanitation Data'!E189))="","",OFFSET('Sanitation Data'!$E$31,0,10*ROW('Sanitation Data'!E189)))</f>
        <v/>
      </c>
      <c r="CX195" s="33" t="str">
        <f ca="true">+IF(OFFSET('Sanitation Data'!$E$32,0,10*ROW('Sanitation Data'!E189))="","",OFFSET('Sanitation Data'!$E$32,0,10*ROW('Sanitation Data'!E189)))</f>
        <v/>
      </c>
      <c r="CY195" s="33" t="str">
        <f ca="true">+IF(OFFSET('Sanitation Data'!$E$33,0,10*ROW('Sanitation Data'!E189))="","",OFFSET('Sanitation Data'!$E$33,0,10*ROW('Sanitation Data'!E189)))</f>
        <v/>
      </c>
      <c r="CZ195" s="33" t="str">
        <f ca="true">+IF(OFFSET('Sanitation Data'!$F$29,0,10*ROW('Sanitation Data'!F189))="","",OFFSET('Sanitation Data'!$F$29,0,10*ROW('Sanitation Data'!F189)))</f>
        <v/>
      </c>
      <c r="DA195" s="33" t="str">
        <f ca="true">+IF(OFFSET('Sanitation Data'!$F$30,0,10*ROW('Sanitation Data'!F189))="","",OFFSET('Sanitation Data'!$F$30,0,10*ROW('Sanitation Data'!F189)))</f>
        <v/>
      </c>
      <c r="DB195" s="33" t="str">
        <f ca="true">+IF(OFFSET('Sanitation Data'!$F$31,0,10*ROW('Sanitation Data'!F189))="","",OFFSET('Sanitation Data'!$F$31,0,10*ROW('Sanitation Data'!F189)))</f>
        <v/>
      </c>
      <c r="DC195" s="33" t="str">
        <f ca="true">+IF(OFFSET('Sanitation Data'!$F$32,0,10*ROW('Sanitation Data'!F189))="","",OFFSET('Sanitation Data'!$F$32,0,10*ROW('Sanitation Data'!F189)))</f>
        <v/>
      </c>
      <c r="DD195" s="33" t="str">
        <f ca="true">+IF(OFFSET('Sanitation Data'!$F$33,0,10*ROW('Sanitation Data'!F189))="","",OFFSET('Sanitation Data'!$F$33,0,10*ROW('Sanitation Data'!F189)))</f>
        <v/>
      </c>
      <c r="DE195" s="33" t="str">
        <f ca="true">+IF(OFFSET('Sanitation Data'!$G$29,0,10*ROW('Sanitation Data'!G189))="","",OFFSET('Sanitation Data'!$G$29,0,10*ROW('Sanitation Data'!G189)))</f>
        <v/>
      </c>
      <c r="DF195" s="33" t="str">
        <f ca="true">+IF(OFFSET('Sanitation Data'!$G$30,0,10*ROW('Sanitation Data'!G189))="","",OFFSET('Sanitation Data'!$G$30,0,10*ROW('Sanitation Data'!G189)))</f>
        <v/>
      </c>
      <c r="DG195" s="33" t="str">
        <f ca="true">+IF(OFFSET('Sanitation Data'!$G$31,0,10*ROW('Sanitation Data'!G189))="","",OFFSET('Sanitation Data'!$G$31,0,10*ROW('Sanitation Data'!G189)))</f>
        <v/>
      </c>
      <c r="DH195" s="33" t="str">
        <f ca="true">+IF(OFFSET('Sanitation Data'!$G$32,0,10*ROW('Sanitation Data'!G189))="","",OFFSET('Sanitation Data'!$G$32,0,10*ROW('Sanitation Data'!G189)))</f>
        <v/>
      </c>
      <c r="DI195" s="33" t="str">
        <f ca="true">+IF(OFFSET('Sanitation Data'!$G$33,0,10*ROW('Sanitation Data'!G189))="","",OFFSET('Sanitation Data'!$G$33,0,10*ROW('Sanitation Data'!G189)))</f>
        <v/>
      </c>
      <c r="DJ195" s="33" t="str">
        <f ca="true">+IF(OFFSET('Sanitation Data'!$H$29,0,10*ROW('Sanitation Data'!H189))="","",OFFSET('Sanitation Data'!$H$29,0,10*ROW('Sanitation Data'!H189)))</f>
        <v/>
      </c>
      <c r="DK195" s="33" t="str">
        <f ca="true">+IF(OFFSET('Sanitation Data'!$H$30,0,10*ROW('Sanitation Data'!H189))="","",OFFSET('Sanitation Data'!$H$30,0,10*ROW('Sanitation Data'!H189)))</f>
        <v/>
      </c>
      <c r="DL195" s="33" t="str">
        <f ca="true">+IF(OFFSET('Sanitation Data'!$H$31,0,10*ROW('Sanitation Data'!H189))="","",OFFSET('Sanitation Data'!$H$31,0,10*ROW('Sanitation Data'!H189)))</f>
        <v/>
      </c>
      <c r="DM195" s="33" t="str">
        <f ca="true">+IF(OFFSET('Sanitation Data'!$H$32,0,10*ROW('Sanitation Data'!H189))="","",OFFSET('Sanitation Data'!$H$32,0,10*ROW('Sanitation Data'!H189)))</f>
        <v/>
      </c>
      <c r="DN195" s="33" t="str">
        <f ca="true">+IF(OFFSET('Sanitation Data'!$H$33,0,10*ROW('Sanitation Data'!H189))="","",OFFSET('Sanitation Data'!$H$33,0,10*ROW('Sanitation Data'!H189)))</f>
        <v/>
      </c>
      <c r="DO195" s="33" t="str">
        <f ca="true">+IF(OFFSET('Hygiene Data'!$C$12,0,10*ROW('Hygiene Data'!C189))="","",OFFSET('Hygiene Data'!$C$12,0,10*ROW('Hygiene Data'!C189)))</f>
        <v/>
      </c>
      <c r="DP195" s="33" t="str">
        <f ca="true">+IF(OFFSET('Hygiene Data'!$C$13,0,10*ROW('Hygiene Data'!C189))="","",OFFSET('Hygiene Data'!$C$13,0,10*ROW('Hygiene Data'!C189)))</f>
        <v/>
      </c>
      <c r="DQ195" s="33" t="str">
        <f ca="true">+IF(OFFSET('Hygiene Data'!$C$14,0,10*ROW('Hygiene Data'!C189))="","",OFFSET('Hygiene Data'!$C$14,0,10*ROW('Hygiene Data'!C189)))</f>
        <v/>
      </c>
      <c r="DR195" s="33" t="str">
        <f ca="true">+IF(OFFSET('Hygiene Data'!$D$12,0,10*ROW('Hygiene Data'!D189))="","",OFFSET('Hygiene Data'!$D$12,0,10*ROW('Hygiene Data'!D189)))</f>
        <v/>
      </c>
      <c r="DS195" s="33" t="str">
        <f ca="true">+IF(OFFSET('Hygiene Data'!$D$13,0,10*ROW('Hygiene Data'!D189))="","",OFFSET('Hygiene Data'!$D$13,0,10*ROW('Hygiene Data'!D189)))</f>
        <v/>
      </c>
      <c r="DT195" s="33" t="str">
        <f ca="true">+IF(OFFSET('Hygiene Data'!$D$14,0,10*ROW('Hygiene Data'!D189))="","",OFFSET('Hygiene Data'!$D$14,0,10*ROW('Hygiene Data'!D189)))</f>
        <v/>
      </c>
      <c r="DU195" s="33" t="str">
        <f ca="true">+IF(OFFSET('Hygiene Data'!$E$12,0,10*ROW('Hygiene Data'!E189))="","",OFFSET('Hygiene Data'!$E$12,0,10*ROW('Hygiene Data'!E189)))</f>
        <v/>
      </c>
      <c r="DV195" s="33" t="str">
        <f ca="true">+IF(OFFSET('Hygiene Data'!$E$13,0,10*ROW('Hygiene Data'!E189))="","",OFFSET('Hygiene Data'!$E$13,0,10*ROW('Hygiene Data'!E189)))</f>
        <v/>
      </c>
      <c r="DW195" s="33" t="str">
        <f ca="true">+IF(OFFSET('Hygiene Data'!$E$14,0,10*ROW('Hygiene Data'!E189))="","",OFFSET('Hygiene Data'!$E$14,0,10*ROW('Hygiene Data'!E189)))</f>
        <v/>
      </c>
      <c r="DX195" s="33" t="str">
        <f ca="true">+IF(OFFSET('Hygiene Data'!$F$12,0,10*ROW('Hygiene Data'!F189))="","",OFFSET('Hygiene Data'!$F$12,0,10*ROW('Hygiene Data'!F189)))</f>
        <v/>
      </c>
      <c r="DY195" s="33" t="str">
        <f ca="true">+IF(OFFSET('Hygiene Data'!$F$13,0,10*ROW('Hygiene Data'!F189))="","",OFFSET('Hygiene Data'!$F$13,0,10*ROW('Hygiene Data'!F189)))</f>
        <v/>
      </c>
      <c r="DZ195" s="33" t="str">
        <f ca="true">+IF(OFFSET('Hygiene Data'!$F$14,0,10*ROW('Hygiene Data'!F189))="","",OFFSET('Hygiene Data'!$F$14,0,10*ROW('Hygiene Data'!F189)))</f>
        <v/>
      </c>
      <c r="EA195" s="33" t="str">
        <f ca="true">+IF(OFFSET('Hygiene Data'!$G$12,0,10*ROW('Hygiene Data'!G189))="","",OFFSET('Hygiene Data'!$G$12,0,10*ROW('Hygiene Data'!G189)))</f>
        <v/>
      </c>
      <c r="EB195" s="33" t="str">
        <f ca="true">+IF(OFFSET('Hygiene Data'!$G$13,0,10*ROW('Hygiene Data'!G189))="","",OFFSET('Hygiene Data'!$G$13,0,10*ROW('Hygiene Data'!G189)))</f>
        <v/>
      </c>
      <c r="EC195" s="33" t="str">
        <f ca="true">+IF(OFFSET('Hygiene Data'!$G$14,0,10*ROW('Hygiene Data'!G189))="","",OFFSET('Hygiene Data'!$G$14,0,10*ROW('Hygiene Data'!G189)))</f>
        <v/>
      </c>
      <c r="ED195" s="33" t="str">
        <f ca="true">+IF(OFFSET('Hygiene Data'!$H$12,0,10*ROW('Hygiene Data'!H189))="","",OFFSET('Hygiene Data'!$H$12,0,10*ROW('Hygiene Data'!H189)))</f>
        <v/>
      </c>
      <c r="EE195" s="33" t="str">
        <f ca="true">+IF(OFFSET('Hygiene Data'!$H$13,0,10*ROW('Hygiene Data'!H189))="","",OFFSET('Hygiene Data'!$H$13,0,10*ROW('Hygiene Data'!H189)))</f>
        <v/>
      </c>
      <c r="EF195" s="33" t="str">
        <f ca="true">+IF(OFFSET('Hygiene Data'!$H$14,0,10*ROW('Hygiene Data'!H189))="","",OFFSET('Hygiene Data'!$H$14,0,10*ROW('Hygiene Data'!H189)))</f>
        <v/>
      </c>
    </row>
    <row r="196" x14ac:dyDescent="0.2">
      <c r="A196" s="56" t="str">
        <f ca="true">+IF(OFFSET('Water Data'!$B$1,0,10*ROW('Water Data'!B193))="","",OFFSET('Water Data'!$B$1,0,10*ROW('Water Data'!B193)))</f>
        <v/>
      </c>
      <c r="B196" s="56" t="str">
        <f ca="true">+IF(OFFSET('Water Data'!$A$3,0,10*ROW('Water Data'!A193))="","",OFFSET('Water Data'!$A$3,0,10*ROW('Water Data'!A193)))</f>
        <v/>
      </c>
      <c r="C196" s="56" t="str">
        <f ca="true">+IF(OFFSET('Water Data'!$C$3,0,10*ROW('Water Data'!C193))="","",OFFSET('Water Data'!$C$3,0,10*ROW('Water Data'!C193)))</f>
        <v/>
      </c>
      <c r="D196" s="244"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4"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4"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4"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4"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4"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4"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4"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4"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4"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4"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4"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4"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4"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4"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4"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4"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4"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5"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5"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5"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5"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5"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5"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5"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5"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5"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5"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5"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5"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5"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5"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5"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5"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5"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5"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5"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5"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5"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5"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5"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5"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5"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5"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5"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5"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5"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5"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6"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6"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6"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6"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6"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6"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6"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6"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6"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6"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6"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6"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6"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6"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6"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6"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6"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6"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3" t="str">
        <f ca="true">+IF(OFFSET('Water Data'!$C$28,0,10*ROW('Water Data'!C190))="","",OFFSET('Water Data'!$C$28,0,10*ROW('Water Data'!C190)))</f>
        <v/>
      </c>
      <c r="BT196" s="33" t="str">
        <f ca="true">+IF(OFFSET('Water Data'!$C$29,0,10*ROW('Water Data'!C190))="","",OFFSET('Water Data'!$C$29,0,10*ROW('Water Data'!C190)))</f>
        <v/>
      </c>
      <c r="BU196" s="33" t="str">
        <f ca="true">+IF(OFFSET('Water Data'!$C$30,0,10*ROW('Water Data'!C190))="","",OFFSET('Water Data'!$C$30,0,10*ROW('Water Data'!C190)))</f>
        <v/>
      </c>
      <c r="BV196" s="33" t="str">
        <f ca="true">+IF(OFFSET('Water Data'!$D$28,0,10*ROW('Water Data'!D190))="","",OFFSET('Water Data'!$D$28,0,10*ROW('Water Data'!D190)))</f>
        <v/>
      </c>
      <c r="BW196" s="33" t="str">
        <f ca="true">+IF(OFFSET('Water Data'!$D$29,0,10*ROW('Water Data'!D190))="","",OFFSET('Water Data'!$D$29,0,10*ROW('Water Data'!D190)))</f>
        <v/>
      </c>
      <c r="BX196" s="33" t="str">
        <f ca="true">+IF(OFFSET('Water Data'!$D$30,0,10*ROW('Water Data'!D190))="","",OFFSET('Water Data'!$D$30,0,10*ROW('Water Data'!D190)))</f>
        <v/>
      </c>
      <c r="BY196" s="33" t="str">
        <f ca="true">+IF(OFFSET('Water Data'!$E$28,0,10*ROW('Water Data'!E190))="","",OFFSET('Water Data'!$E$28,0,10*ROW('Water Data'!E190)))</f>
        <v/>
      </c>
      <c r="BZ196" s="33" t="str">
        <f ca="true">+IF(OFFSET('Water Data'!$E$29,0,10*ROW('Water Data'!E190))="","",OFFSET('Water Data'!$E$29,0,10*ROW('Water Data'!E190)))</f>
        <v/>
      </c>
      <c r="CA196" s="33" t="str">
        <f ca="true">+IF(OFFSET('Water Data'!$E$30,0,10*ROW('Water Data'!E190))="","",OFFSET('Water Data'!$E$30,0,10*ROW('Water Data'!E190)))</f>
        <v/>
      </c>
      <c r="CB196" s="33" t="str">
        <f ca="true">+IF(OFFSET('Water Data'!$F$28,0,10*ROW('Water Data'!F190))="","",OFFSET('Water Data'!$F$28,0,10*ROW('Water Data'!F190)))</f>
        <v/>
      </c>
      <c r="CC196" s="33" t="str">
        <f ca="true">+IF(OFFSET('Water Data'!$F$29,0,10*ROW('Water Data'!F190))="","",OFFSET('Water Data'!$F$29,0,10*ROW('Water Data'!F190)))</f>
        <v/>
      </c>
      <c r="CD196" s="33" t="str">
        <f ca="true">+IF(OFFSET('Water Data'!$F$30,0,10*ROW('Water Data'!F190))="","",OFFSET('Water Data'!$F$30,0,10*ROW('Water Data'!F190)))</f>
        <v/>
      </c>
      <c r="CE196" s="33" t="str">
        <f ca="true">+IF(OFFSET('Water Data'!$G$28,0,10*ROW('Water Data'!G190))="","",OFFSET('Water Data'!$G$28,0,10*ROW('Water Data'!G190)))</f>
        <v/>
      </c>
      <c r="CF196" s="33" t="str">
        <f ca="true">+IF(OFFSET('Water Data'!$G$29,0,10*ROW('Water Data'!G190))="","",OFFSET('Water Data'!$G$29,0,10*ROW('Water Data'!G190)))</f>
        <v/>
      </c>
      <c r="CG196" s="33" t="str">
        <f ca="true">+IF(OFFSET('Water Data'!$G$30,0,10*ROW('Water Data'!G190))="","",OFFSET('Water Data'!$G$30,0,10*ROW('Water Data'!G190)))</f>
        <v/>
      </c>
      <c r="CH196" s="33" t="str">
        <f ca="true">+IF(OFFSET('Water Data'!$H$28,0,10*ROW('Water Data'!H190))="","",OFFSET('Water Data'!$H$28,0,10*ROW('Water Data'!H190)))</f>
        <v/>
      </c>
      <c r="CI196" s="33" t="str">
        <f ca="true">+IF(OFFSET('Water Data'!$H$29,0,10*ROW('Water Data'!H190))="","",OFFSET('Water Data'!$H$29,0,10*ROW('Water Data'!H190)))</f>
        <v/>
      </c>
      <c r="CJ196" s="33" t="str">
        <f ca="true">+IF(OFFSET('Water Data'!$H$30,0,10*ROW('Water Data'!H190))="","",OFFSET('Water Data'!$H$30,0,10*ROW('Water Data'!H190)))</f>
        <v/>
      </c>
      <c r="CK196" s="33" t="str">
        <f ca="true">+IF(OFFSET('Sanitation Data'!$C$29,0,10*ROW('Sanitation Data'!C190))="","",OFFSET('Sanitation Data'!$C$29,0,10*ROW('Sanitation Data'!C190)))</f>
        <v/>
      </c>
      <c r="CL196" s="33" t="str">
        <f ca="true">+IF(OFFSET('Sanitation Data'!$C$30,0,10*ROW('Sanitation Data'!C190))="","",OFFSET('Sanitation Data'!$C$30,0,10*ROW('Sanitation Data'!C190)))</f>
        <v/>
      </c>
      <c r="CM196" s="33" t="str">
        <f ca="true">+IF(OFFSET('Sanitation Data'!$C$31,0,10*ROW('Sanitation Data'!C190))="","",OFFSET('Sanitation Data'!$C$31,0,10*ROW('Sanitation Data'!C190)))</f>
        <v/>
      </c>
      <c r="CN196" s="33" t="str">
        <f ca="true">+IF(OFFSET('Sanitation Data'!$C$32,0,10*ROW('Sanitation Data'!C190))="","",OFFSET('Sanitation Data'!$C$32,0,10*ROW('Sanitation Data'!C190)))</f>
        <v/>
      </c>
      <c r="CO196" s="33" t="str">
        <f ca="true">+IF(OFFSET('Sanitation Data'!$C$33,0,10*ROW('Sanitation Data'!C190))="","",OFFSET('Sanitation Data'!$C$33,0,10*ROW('Sanitation Data'!C190)))</f>
        <v/>
      </c>
      <c r="CP196" s="33" t="str">
        <f ca="true">+IF(OFFSET('Sanitation Data'!$D$29,0,10*ROW('Sanitation Data'!D190))="","",OFFSET('Sanitation Data'!$D$29,0,10*ROW('Sanitation Data'!D190)))</f>
        <v/>
      </c>
      <c r="CQ196" s="33" t="str">
        <f ca="true">+IF(OFFSET('Sanitation Data'!$D$30,0,10*ROW('Sanitation Data'!D190))="","",OFFSET('Sanitation Data'!$D$30,0,10*ROW('Sanitation Data'!D190)))</f>
        <v/>
      </c>
      <c r="CR196" s="33" t="str">
        <f ca="true">+IF(OFFSET('Sanitation Data'!$D$31,0,10*ROW('Sanitation Data'!D190))="","",OFFSET('Sanitation Data'!$D$31,0,10*ROW('Sanitation Data'!D190)))</f>
        <v/>
      </c>
      <c r="CS196" s="33" t="str">
        <f ca="true">+IF(OFFSET('Sanitation Data'!$D$32,0,10*ROW('Sanitation Data'!D190))="","",OFFSET('Sanitation Data'!$D$32,0,10*ROW('Sanitation Data'!D190)))</f>
        <v/>
      </c>
      <c r="CT196" s="33" t="str">
        <f ca="true">+IF(OFFSET('Sanitation Data'!$D$33,0,10*ROW('Sanitation Data'!D190))="","",OFFSET('Sanitation Data'!$D$33,0,10*ROW('Sanitation Data'!D190)))</f>
        <v/>
      </c>
      <c r="CU196" s="33" t="str">
        <f ca="true">+IF(OFFSET('Sanitation Data'!$E$29,0,10*ROW('Sanitation Data'!E190))="","",OFFSET('Sanitation Data'!$E$29,0,10*ROW('Sanitation Data'!E190)))</f>
        <v/>
      </c>
      <c r="CV196" s="33" t="str">
        <f ca="true">+IF(OFFSET('Sanitation Data'!$E$30,0,10*ROW('Sanitation Data'!E190))="","",OFFSET('Sanitation Data'!$E$30,0,10*ROW('Sanitation Data'!E190)))</f>
        <v/>
      </c>
      <c r="CW196" s="33" t="str">
        <f ca="true">+IF(OFFSET('Sanitation Data'!$E$31,0,10*ROW('Sanitation Data'!E190))="","",OFFSET('Sanitation Data'!$E$31,0,10*ROW('Sanitation Data'!E190)))</f>
        <v/>
      </c>
      <c r="CX196" s="33" t="str">
        <f ca="true">+IF(OFFSET('Sanitation Data'!$E$32,0,10*ROW('Sanitation Data'!E190))="","",OFFSET('Sanitation Data'!$E$32,0,10*ROW('Sanitation Data'!E190)))</f>
        <v/>
      </c>
      <c r="CY196" s="33" t="str">
        <f ca="true">+IF(OFFSET('Sanitation Data'!$E$33,0,10*ROW('Sanitation Data'!E190))="","",OFFSET('Sanitation Data'!$E$33,0,10*ROW('Sanitation Data'!E190)))</f>
        <v/>
      </c>
      <c r="CZ196" s="33" t="str">
        <f ca="true">+IF(OFFSET('Sanitation Data'!$F$29,0,10*ROW('Sanitation Data'!F190))="","",OFFSET('Sanitation Data'!$F$29,0,10*ROW('Sanitation Data'!F190)))</f>
        <v/>
      </c>
      <c r="DA196" s="33" t="str">
        <f ca="true">+IF(OFFSET('Sanitation Data'!$F$30,0,10*ROW('Sanitation Data'!F190))="","",OFFSET('Sanitation Data'!$F$30,0,10*ROW('Sanitation Data'!F190)))</f>
        <v/>
      </c>
      <c r="DB196" s="33" t="str">
        <f ca="true">+IF(OFFSET('Sanitation Data'!$F$31,0,10*ROW('Sanitation Data'!F190))="","",OFFSET('Sanitation Data'!$F$31,0,10*ROW('Sanitation Data'!F190)))</f>
        <v/>
      </c>
      <c r="DC196" s="33" t="str">
        <f ca="true">+IF(OFFSET('Sanitation Data'!$F$32,0,10*ROW('Sanitation Data'!F190))="","",OFFSET('Sanitation Data'!$F$32,0,10*ROW('Sanitation Data'!F190)))</f>
        <v/>
      </c>
      <c r="DD196" s="33" t="str">
        <f ca="true">+IF(OFFSET('Sanitation Data'!$F$33,0,10*ROW('Sanitation Data'!F190))="","",OFFSET('Sanitation Data'!$F$33,0,10*ROW('Sanitation Data'!F190)))</f>
        <v/>
      </c>
      <c r="DE196" s="33" t="str">
        <f ca="true">+IF(OFFSET('Sanitation Data'!$G$29,0,10*ROW('Sanitation Data'!G190))="","",OFFSET('Sanitation Data'!$G$29,0,10*ROW('Sanitation Data'!G190)))</f>
        <v/>
      </c>
      <c r="DF196" s="33" t="str">
        <f ca="true">+IF(OFFSET('Sanitation Data'!$G$30,0,10*ROW('Sanitation Data'!G190))="","",OFFSET('Sanitation Data'!$G$30,0,10*ROW('Sanitation Data'!G190)))</f>
        <v/>
      </c>
      <c r="DG196" s="33" t="str">
        <f ca="true">+IF(OFFSET('Sanitation Data'!$G$31,0,10*ROW('Sanitation Data'!G190))="","",OFFSET('Sanitation Data'!$G$31,0,10*ROW('Sanitation Data'!G190)))</f>
        <v/>
      </c>
      <c r="DH196" s="33" t="str">
        <f ca="true">+IF(OFFSET('Sanitation Data'!$G$32,0,10*ROW('Sanitation Data'!G190))="","",OFFSET('Sanitation Data'!$G$32,0,10*ROW('Sanitation Data'!G190)))</f>
        <v/>
      </c>
      <c r="DI196" s="33" t="str">
        <f ca="true">+IF(OFFSET('Sanitation Data'!$G$33,0,10*ROW('Sanitation Data'!G190))="","",OFFSET('Sanitation Data'!$G$33,0,10*ROW('Sanitation Data'!G190)))</f>
        <v/>
      </c>
      <c r="DJ196" s="33" t="str">
        <f ca="true">+IF(OFFSET('Sanitation Data'!$H$29,0,10*ROW('Sanitation Data'!H190))="","",OFFSET('Sanitation Data'!$H$29,0,10*ROW('Sanitation Data'!H190)))</f>
        <v/>
      </c>
      <c r="DK196" s="33" t="str">
        <f ca="true">+IF(OFFSET('Sanitation Data'!$H$30,0,10*ROW('Sanitation Data'!H190))="","",OFFSET('Sanitation Data'!$H$30,0,10*ROW('Sanitation Data'!H190)))</f>
        <v/>
      </c>
      <c r="DL196" s="33" t="str">
        <f ca="true">+IF(OFFSET('Sanitation Data'!$H$31,0,10*ROW('Sanitation Data'!H190))="","",OFFSET('Sanitation Data'!$H$31,0,10*ROW('Sanitation Data'!H190)))</f>
        <v/>
      </c>
      <c r="DM196" s="33" t="str">
        <f ca="true">+IF(OFFSET('Sanitation Data'!$H$32,0,10*ROW('Sanitation Data'!H190))="","",OFFSET('Sanitation Data'!$H$32,0,10*ROW('Sanitation Data'!H190)))</f>
        <v/>
      </c>
      <c r="DN196" s="33" t="str">
        <f ca="true">+IF(OFFSET('Sanitation Data'!$H$33,0,10*ROW('Sanitation Data'!H190))="","",OFFSET('Sanitation Data'!$H$33,0,10*ROW('Sanitation Data'!H190)))</f>
        <v/>
      </c>
      <c r="DO196" s="33" t="str">
        <f ca="true">+IF(OFFSET('Hygiene Data'!$C$12,0,10*ROW('Hygiene Data'!C190))="","",OFFSET('Hygiene Data'!$C$12,0,10*ROW('Hygiene Data'!C190)))</f>
        <v/>
      </c>
      <c r="DP196" s="33" t="str">
        <f ca="true">+IF(OFFSET('Hygiene Data'!$C$13,0,10*ROW('Hygiene Data'!C190))="","",OFFSET('Hygiene Data'!$C$13,0,10*ROW('Hygiene Data'!C190)))</f>
        <v/>
      </c>
      <c r="DQ196" s="33" t="str">
        <f ca="true">+IF(OFFSET('Hygiene Data'!$C$14,0,10*ROW('Hygiene Data'!C190))="","",OFFSET('Hygiene Data'!$C$14,0,10*ROW('Hygiene Data'!C190)))</f>
        <v/>
      </c>
      <c r="DR196" s="33" t="str">
        <f ca="true">+IF(OFFSET('Hygiene Data'!$D$12,0,10*ROW('Hygiene Data'!D190))="","",OFFSET('Hygiene Data'!$D$12,0,10*ROW('Hygiene Data'!D190)))</f>
        <v/>
      </c>
      <c r="DS196" s="33" t="str">
        <f ca="true">+IF(OFFSET('Hygiene Data'!$D$13,0,10*ROW('Hygiene Data'!D190))="","",OFFSET('Hygiene Data'!$D$13,0,10*ROW('Hygiene Data'!D190)))</f>
        <v/>
      </c>
      <c r="DT196" s="33" t="str">
        <f ca="true">+IF(OFFSET('Hygiene Data'!$D$14,0,10*ROW('Hygiene Data'!D190))="","",OFFSET('Hygiene Data'!$D$14,0,10*ROW('Hygiene Data'!D190)))</f>
        <v/>
      </c>
      <c r="DU196" s="33" t="str">
        <f ca="true">+IF(OFFSET('Hygiene Data'!$E$12,0,10*ROW('Hygiene Data'!E190))="","",OFFSET('Hygiene Data'!$E$12,0,10*ROW('Hygiene Data'!E190)))</f>
        <v/>
      </c>
      <c r="DV196" s="33" t="str">
        <f ca="true">+IF(OFFSET('Hygiene Data'!$E$13,0,10*ROW('Hygiene Data'!E190))="","",OFFSET('Hygiene Data'!$E$13,0,10*ROW('Hygiene Data'!E190)))</f>
        <v/>
      </c>
      <c r="DW196" s="33" t="str">
        <f ca="true">+IF(OFFSET('Hygiene Data'!$E$14,0,10*ROW('Hygiene Data'!E190))="","",OFFSET('Hygiene Data'!$E$14,0,10*ROW('Hygiene Data'!E190)))</f>
        <v/>
      </c>
      <c r="DX196" s="33" t="str">
        <f ca="true">+IF(OFFSET('Hygiene Data'!$F$12,0,10*ROW('Hygiene Data'!F190))="","",OFFSET('Hygiene Data'!$F$12,0,10*ROW('Hygiene Data'!F190)))</f>
        <v/>
      </c>
      <c r="DY196" s="33" t="str">
        <f ca="true">+IF(OFFSET('Hygiene Data'!$F$13,0,10*ROW('Hygiene Data'!F190))="","",OFFSET('Hygiene Data'!$F$13,0,10*ROW('Hygiene Data'!F190)))</f>
        <v/>
      </c>
      <c r="DZ196" s="33" t="str">
        <f ca="true">+IF(OFFSET('Hygiene Data'!$F$14,0,10*ROW('Hygiene Data'!F190))="","",OFFSET('Hygiene Data'!$F$14,0,10*ROW('Hygiene Data'!F190)))</f>
        <v/>
      </c>
      <c r="EA196" s="33" t="str">
        <f ca="true">+IF(OFFSET('Hygiene Data'!$G$12,0,10*ROW('Hygiene Data'!G190))="","",OFFSET('Hygiene Data'!$G$12,0,10*ROW('Hygiene Data'!G190)))</f>
        <v/>
      </c>
      <c r="EB196" s="33" t="str">
        <f ca="true">+IF(OFFSET('Hygiene Data'!$G$13,0,10*ROW('Hygiene Data'!G190))="","",OFFSET('Hygiene Data'!$G$13,0,10*ROW('Hygiene Data'!G190)))</f>
        <v/>
      </c>
      <c r="EC196" s="33" t="str">
        <f ca="true">+IF(OFFSET('Hygiene Data'!$G$14,0,10*ROW('Hygiene Data'!G190))="","",OFFSET('Hygiene Data'!$G$14,0,10*ROW('Hygiene Data'!G190)))</f>
        <v/>
      </c>
      <c r="ED196" s="33" t="str">
        <f ca="true">+IF(OFFSET('Hygiene Data'!$H$12,0,10*ROW('Hygiene Data'!H190))="","",OFFSET('Hygiene Data'!$H$12,0,10*ROW('Hygiene Data'!H190)))</f>
        <v/>
      </c>
      <c r="EE196" s="33" t="str">
        <f ca="true">+IF(OFFSET('Hygiene Data'!$H$13,0,10*ROW('Hygiene Data'!H190))="","",OFFSET('Hygiene Data'!$H$13,0,10*ROW('Hygiene Data'!H190)))</f>
        <v/>
      </c>
      <c r="EF196" s="33" t="str">
        <f ca="true">+IF(OFFSET('Hygiene Data'!$H$14,0,10*ROW('Hygiene Data'!H190))="","",OFFSET('Hygiene Data'!$H$14,0,10*ROW('Hygiene Data'!H190)))</f>
        <v/>
      </c>
    </row>
    <row r="197" x14ac:dyDescent="0.2">
      <c r="A197" s="56" t="str">
        <f ca="true">+IF(OFFSET('Water Data'!$B$1,0,10*ROW('Water Data'!B194))="","",OFFSET('Water Data'!$B$1,0,10*ROW('Water Data'!B194)))</f>
        <v/>
      </c>
      <c r="B197" s="56" t="str">
        <f ca="true">+IF(OFFSET('Water Data'!$A$3,0,10*ROW('Water Data'!A194))="","",OFFSET('Water Data'!$A$3,0,10*ROW('Water Data'!A194)))</f>
        <v/>
      </c>
      <c r="C197" s="56" t="str">
        <f ca="true">+IF(OFFSET('Water Data'!$C$3,0,10*ROW('Water Data'!C194))="","",OFFSET('Water Data'!$C$3,0,10*ROW('Water Data'!C194)))</f>
        <v/>
      </c>
      <c r="D197" s="244"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4"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4"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4"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4"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4"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4"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4"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4"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4"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4"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4"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4"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4"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4"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4"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4"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4"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5"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5"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5"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5"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5"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5"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5"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5"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5"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5"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5"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5"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5"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5"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5"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5"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5"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5"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5"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5"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5"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5"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5"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5"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5"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5"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5"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5"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5"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5"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6"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6"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6"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6"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6"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6"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6"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6"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6"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6"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6"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6"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6"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6"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6"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6"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6"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6"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3" t="str">
        <f ca="true">+IF(OFFSET('Water Data'!$C$28,0,10*ROW('Water Data'!C191))="","",OFFSET('Water Data'!$C$28,0,10*ROW('Water Data'!C191)))</f>
        <v/>
      </c>
      <c r="BT197" s="33" t="str">
        <f ca="true">+IF(OFFSET('Water Data'!$C$29,0,10*ROW('Water Data'!C191))="","",OFFSET('Water Data'!$C$29,0,10*ROW('Water Data'!C191)))</f>
        <v/>
      </c>
      <c r="BU197" s="33" t="str">
        <f ca="true">+IF(OFFSET('Water Data'!$C$30,0,10*ROW('Water Data'!C191))="","",OFFSET('Water Data'!$C$30,0,10*ROW('Water Data'!C191)))</f>
        <v/>
      </c>
      <c r="BV197" s="33" t="str">
        <f ca="true">+IF(OFFSET('Water Data'!$D$28,0,10*ROW('Water Data'!D191))="","",OFFSET('Water Data'!$D$28,0,10*ROW('Water Data'!D191)))</f>
        <v/>
      </c>
      <c r="BW197" s="33" t="str">
        <f ca="true">+IF(OFFSET('Water Data'!$D$29,0,10*ROW('Water Data'!D191))="","",OFFSET('Water Data'!$D$29,0,10*ROW('Water Data'!D191)))</f>
        <v/>
      </c>
      <c r="BX197" s="33" t="str">
        <f ca="true">+IF(OFFSET('Water Data'!$D$30,0,10*ROW('Water Data'!D191))="","",OFFSET('Water Data'!$D$30,0,10*ROW('Water Data'!D191)))</f>
        <v/>
      </c>
      <c r="BY197" s="33" t="str">
        <f ca="true">+IF(OFFSET('Water Data'!$E$28,0,10*ROW('Water Data'!E191))="","",OFFSET('Water Data'!$E$28,0,10*ROW('Water Data'!E191)))</f>
        <v/>
      </c>
      <c r="BZ197" s="33" t="str">
        <f ca="true">+IF(OFFSET('Water Data'!$E$29,0,10*ROW('Water Data'!E191))="","",OFFSET('Water Data'!$E$29,0,10*ROW('Water Data'!E191)))</f>
        <v/>
      </c>
      <c r="CA197" s="33" t="str">
        <f ca="true">+IF(OFFSET('Water Data'!$E$30,0,10*ROW('Water Data'!E191))="","",OFFSET('Water Data'!$E$30,0,10*ROW('Water Data'!E191)))</f>
        <v/>
      </c>
      <c r="CB197" s="33" t="str">
        <f ca="true">+IF(OFFSET('Water Data'!$F$28,0,10*ROW('Water Data'!F191))="","",OFFSET('Water Data'!$F$28,0,10*ROW('Water Data'!F191)))</f>
        <v/>
      </c>
      <c r="CC197" s="33" t="str">
        <f ca="true">+IF(OFFSET('Water Data'!$F$29,0,10*ROW('Water Data'!F191))="","",OFFSET('Water Data'!$F$29,0,10*ROW('Water Data'!F191)))</f>
        <v/>
      </c>
      <c r="CD197" s="33" t="str">
        <f ca="true">+IF(OFFSET('Water Data'!$F$30,0,10*ROW('Water Data'!F191))="","",OFFSET('Water Data'!$F$30,0,10*ROW('Water Data'!F191)))</f>
        <v/>
      </c>
      <c r="CE197" s="33" t="str">
        <f ca="true">+IF(OFFSET('Water Data'!$G$28,0,10*ROW('Water Data'!G191))="","",OFFSET('Water Data'!$G$28,0,10*ROW('Water Data'!G191)))</f>
        <v/>
      </c>
      <c r="CF197" s="33" t="str">
        <f ca="true">+IF(OFFSET('Water Data'!$G$29,0,10*ROW('Water Data'!G191))="","",OFFSET('Water Data'!$G$29,0,10*ROW('Water Data'!G191)))</f>
        <v/>
      </c>
      <c r="CG197" s="33" t="str">
        <f ca="true">+IF(OFFSET('Water Data'!$G$30,0,10*ROW('Water Data'!G191))="","",OFFSET('Water Data'!$G$30,0,10*ROW('Water Data'!G191)))</f>
        <v/>
      </c>
      <c r="CH197" s="33" t="str">
        <f ca="true">+IF(OFFSET('Water Data'!$H$28,0,10*ROW('Water Data'!H191))="","",OFFSET('Water Data'!$H$28,0,10*ROW('Water Data'!H191)))</f>
        <v/>
      </c>
      <c r="CI197" s="33" t="str">
        <f ca="true">+IF(OFFSET('Water Data'!$H$29,0,10*ROW('Water Data'!H191))="","",OFFSET('Water Data'!$H$29,0,10*ROW('Water Data'!H191)))</f>
        <v/>
      </c>
      <c r="CJ197" s="33" t="str">
        <f ca="true">+IF(OFFSET('Water Data'!$H$30,0,10*ROW('Water Data'!H191))="","",OFFSET('Water Data'!$H$30,0,10*ROW('Water Data'!H191)))</f>
        <v/>
      </c>
      <c r="CK197" s="33" t="str">
        <f ca="true">+IF(OFFSET('Sanitation Data'!$C$29,0,10*ROW('Sanitation Data'!C191))="","",OFFSET('Sanitation Data'!$C$29,0,10*ROW('Sanitation Data'!C191)))</f>
        <v/>
      </c>
      <c r="CL197" s="33" t="str">
        <f ca="true">+IF(OFFSET('Sanitation Data'!$C$30,0,10*ROW('Sanitation Data'!C191))="","",OFFSET('Sanitation Data'!$C$30,0,10*ROW('Sanitation Data'!C191)))</f>
        <v/>
      </c>
      <c r="CM197" s="33" t="str">
        <f ca="true">+IF(OFFSET('Sanitation Data'!$C$31,0,10*ROW('Sanitation Data'!C191))="","",OFFSET('Sanitation Data'!$C$31,0,10*ROW('Sanitation Data'!C191)))</f>
        <v/>
      </c>
      <c r="CN197" s="33" t="str">
        <f ca="true">+IF(OFFSET('Sanitation Data'!$C$32,0,10*ROW('Sanitation Data'!C191))="","",OFFSET('Sanitation Data'!$C$32,0,10*ROW('Sanitation Data'!C191)))</f>
        <v/>
      </c>
      <c r="CO197" s="33" t="str">
        <f ca="true">+IF(OFFSET('Sanitation Data'!$C$33,0,10*ROW('Sanitation Data'!C191))="","",OFFSET('Sanitation Data'!$C$33,0,10*ROW('Sanitation Data'!C191)))</f>
        <v/>
      </c>
      <c r="CP197" s="33" t="str">
        <f ca="true">+IF(OFFSET('Sanitation Data'!$D$29,0,10*ROW('Sanitation Data'!D191))="","",OFFSET('Sanitation Data'!$D$29,0,10*ROW('Sanitation Data'!D191)))</f>
        <v/>
      </c>
      <c r="CQ197" s="33" t="str">
        <f ca="true">+IF(OFFSET('Sanitation Data'!$D$30,0,10*ROW('Sanitation Data'!D191))="","",OFFSET('Sanitation Data'!$D$30,0,10*ROW('Sanitation Data'!D191)))</f>
        <v/>
      </c>
      <c r="CR197" s="33" t="str">
        <f ca="true">+IF(OFFSET('Sanitation Data'!$D$31,0,10*ROW('Sanitation Data'!D191))="","",OFFSET('Sanitation Data'!$D$31,0,10*ROW('Sanitation Data'!D191)))</f>
        <v/>
      </c>
      <c r="CS197" s="33" t="str">
        <f ca="true">+IF(OFFSET('Sanitation Data'!$D$32,0,10*ROW('Sanitation Data'!D191))="","",OFFSET('Sanitation Data'!$D$32,0,10*ROW('Sanitation Data'!D191)))</f>
        <v/>
      </c>
      <c r="CT197" s="33" t="str">
        <f ca="true">+IF(OFFSET('Sanitation Data'!$D$33,0,10*ROW('Sanitation Data'!D191))="","",OFFSET('Sanitation Data'!$D$33,0,10*ROW('Sanitation Data'!D191)))</f>
        <v/>
      </c>
      <c r="CU197" s="33" t="str">
        <f ca="true">+IF(OFFSET('Sanitation Data'!$E$29,0,10*ROW('Sanitation Data'!E191))="","",OFFSET('Sanitation Data'!$E$29,0,10*ROW('Sanitation Data'!E191)))</f>
        <v/>
      </c>
      <c r="CV197" s="33" t="str">
        <f ca="true">+IF(OFFSET('Sanitation Data'!$E$30,0,10*ROW('Sanitation Data'!E191))="","",OFFSET('Sanitation Data'!$E$30,0,10*ROW('Sanitation Data'!E191)))</f>
        <v/>
      </c>
      <c r="CW197" s="33" t="str">
        <f ca="true">+IF(OFFSET('Sanitation Data'!$E$31,0,10*ROW('Sanitation Data'!E191))="","",OFFSET('Sanitation Data'!$E$31,0,10*ROW('Sanitation Data'!E191)))</f>
        <v/>
      </c>
      <c r="CX197" s="33" t="str">
        <f ca="true">+IF(OFFSET('Sanitation Data'!$E$32,0,10*ROW('Sanitation Data'!E191))="","",OFFSET('Sanitation Data'!$E$32,0,10*ROW('Sanitation Data'!E191)))</f>
        <v/>
      </c>
      <c r="CY197" s="33" t="str">
        <f ca="true">+IF(OFFSET('Sanitation Data'!$E$33,0,10*ROW('Sanitation Data'!E191))="","",OFFSET('Sanitation Data'!$E$33,0,10*ROW('Sanitation Data'!E191)))</f>
        <v/>
      </c>
      <c r="CZ197" s="33" t="str">
        <f ca="true">+IF(OFFSET('Sanitation Data'!$F$29,0,10*ROW('Sanitation Data'!F191))="","",OFFSET('Sanitation Data'!$F$29,0,10*ROW('Sanitation Data'!F191)))</f>
        <v/>
      </c>
      <c r="DA197" s="33" t="str">
        <f ca="true">+IF(OFFSET('Sanitation Data'!$F$30,0,10*ROW('Sanitation Data'!F191))="","",OFFSET('Sanitation Data'!$F$30,0,10*ROW('Sanitation Data'!F191)))</f>
        <v/>
      </c>
      <c r="DB197" s="33" t="str">
        <f ca="true">+IF(OFFSET('Sanitation Data'!$F$31,0,10*ROW('Sanitation Data'!F191))="","",OFFSET('Sanitation Data'!$F$31,0,10*ROW('Sanitation Data'!F191)))</f>
        <v/>
      </c>
      <c r="DC197" s="33" t="str">
        <f ca="true">+IF(OFFSET('Sanitation Data'!$F$32,0,10*ROW('Sanitation Data'!F191))="","",OFFSET('Sanitation Data'!$F$32,0,10*ROW('Sanitation Data'!F191)))</f>
        <v/>
      </c>
      <c r="DD197" s="33" t="str">
        <f ca="true">+IF(OFFSET('Sanitation Data'!$F$33,0,10*ROW('Sanitation Data'!F191))="","",OFFSET('Sanitation Data'!$F$33,0,10*ROW('Sanitation Data'!F191)))</f>
        <v/>
      </c>
      <c r="DE197" s="33" t="str">
        <f ca="true">+IF(OFFSET('Sanitation Data'!$G$29,0,10*ROW('Sanitation Data'!G191))="","",OFFSET('Sanitation Data'!$G$29,0,10*ROW('Sanitation Data'!G191)))</f>
        <v/>
      </c>
      <c r="DF197" s="33" t="str">
        <f ca="true">+IF(OFFSET('Sanitation Data'!$G$30,0,10*ROW('Sanitation Data'!G191))="","",OFFSET('Sanitation Data'!$G$30,0,10*ROW('Sanitation Data'!G191)))</f>
        <v/>
      </c>
      <c r="DG197" s="33" t="str">
        <f ca="true">+IF(OFFSET('Sanitation Data'!$G$31,0,10*ROW('Sanitation Data'!G191))="","",OFFSET('Sanitation Data'!$G$31,0,10*ROW('Sanitation Data'!G191)))</f>
        <v/>
      </c>
      <c r="DH197" s="33" t="str">
        <f ca="true">+IF(OFFSET('Sanitation Data'!$G$32,0,10*ROW('Sanitation Data'!G191))="","",OFFSET('Sanitation Data'!$G$32,0,10*ROW('Sanitation Data'!G191)))</f>
        <v/>
      </c>
      <c r="DI197" s="33" t="str">
        <f ca="true">+IF(OFFSET('Sanitation Data'!$G$33,0,10*ROW('Sanitation Data'!G191))="","",OFFSET('Sanitation Data'!$G$33,0,10*ROW('Sanitation Data'!G191)))</f>
        <v/>
      </c>
      <c r="DJ197" s="33" t="str">
        <f ca="true">+IF(OFFSET('Sanitation Data'!$H$29,0,10*ROW('Sanitation Data'!H191))="","",OFFSET('Sanitation Data'!$H$29,0,10*ROW('Sanitation Data'!H191)))</f>
        <v/>
      </c>
      <c r="DK197" s="33" t="str">
        <f ca="true">+IF(OFFSET('Sanitation Data'!$H$30,0,10*ROW('Sanitation Data'!H191))="","",OFFSET('Sanitation Data'!$H$30,0,10*ROW('Sanitation Data'!H191)))</f>
        <v/>
      </c>
      <c r="DL197" s="33" t="str">
        <f ca="true">+IF(OFFSET('Sanitation Data'!$H$31,0,10*ROW('Sanitation Data'!H191))="","",OFFSET('Sanitation Data'!$H$31,0,10*ROW('Sanitation Data'!H191)))</f>
        <v/>
      </c>
      <c r="DM197" s="33" t="str">
        <f ca="true">+IF(OFFSET('Sanitation Data'!$H$32,0,10*ROW('Sanitation Data'!H191))="","",OFFSET('Sanitation Data'!$H$32,0,10*ROW('Sanitation Data'!H191)))</f>
        <v/>
      </c>
      <c r="DN197" s="33" t="str">
        <f ca="true">+IF(OFFSET('Sanitation Data'!$H$33,0,10*ROW('Sanitation Data'!H191))="","",OFFSET('Sanitation Data'!$H$33,0,10*ROW('Sanitation Data'!H191)))</f>
        <v/>
      </c>
      <c r="DO197" s="33" t="str">
        <f ca="true">+IF(OFFSET('Hygiene Data'!$C$12,0,10*ROW('Hygiene Data'!C191))="","",OFFSET('Hygiene Data'!$C$12,0,10*ROW('Hygiene Data'!C191)))</f>
        <v/>
      </c>
      <c r="DP197" s="33" t="str">
        <f ca="true">+IF(OFFSET('Hygiene Data'!$C$13,0,10*ROW('Hygiene Data'!C191))="","",OFFSET('Hygiene Data'!$C$13,0,10*ROW('Hygiene Data'!C191)))</f>
        <v/>
      </c>
      <c r="DQ197" s="33" t="str">
        <f ca="true">+IF(OFFSET('Hygiene Data'!$C$14,0,10*ROW('Hygiene Data'!C191))="","",OFFSET('Hygiene Data'!$C$14,0,10*ROW('Hygiene Data'!C191)))</f>
        <v/>
      </c>
      <c r="DR197" s="33" t="str">
        <f ca="true">+IF(OFFSET('Hygiene Data'!$D$12,0,10*ROW('Hygiene Data'!D191))="","",OFFSET('Hygiene Data'!$D$12,0,10*ROW('Hygiene Data'!D191)))</f>
        <v/>
      </c>
      <c r="DS197" s="33" t="str">
        <f ca="true">+IF(OFFSET('Hygiene Data'!$D$13,0,10*ROW('Hygiene Data'!D191))="","",OFFSET('Hygiene Data'!$D$13,0,10*ROW('Hygiene Data'!D191)))</f>
        <v/>
      </c>
      <c r="DT197" s="33" t="str">
        <f ca="true">+IF(OFFSET('Hygiene Data'!$D$14,0,10*ROW('Hygiene Data'!D191))="","",OFFSET('Hygiene Data'!$D$14,0,10*ROW('Hygiene Data'!D191)))</f>
        <v/>
      </c>
      <c r="DU197" s="33" t="str">
        <f ca="true">+IF(OFFSET('Hygiene Data'!$E$12,0,10*ROW('Hygiene Data'!E191))="","",OFFSET('Hygiene Data'!$E$12,0,10*ROW('Hygiene Data'!E191)))</f>
        <v/>
      </c>
      <c r="DV197" s="33" t="str">
        <f ca="true">+IF(OFFSET('Hygiene Data'!$E$13,0,10*ROW('Hygiene Data'!E191))="","",OFFSET('Hygiene Data'!$E$13,0,10*ROW('Hygiene Data'!E191)))</f>
        <v/>
      </c>
      <c r="DW197" s="33" t="str">
        <f ca="true">+IF(OFFSET('Hygiene Data'!$E$14,0,10*ROW('Hygiene Data'!E191))="","",OFFSET('Hygiene Data'!$E$14,0,10*ROW('Hygiene Data'!E191)))</f>
        <v/>
      </c>
      <c r="DX197" s="33" t="str">
        <f ca="true">+IF(OFFSET('Hygiene Data'!$F$12,0,10*ROW('Hygiene Data'!F191))="","",OFFSET('Hygiene Data'!$F$12,0,10*ROW('Hygiene Data'!F191)))</f>
        <v/>
      </c>
      <c r="DY197" s="33" t="str">
        <f ca="true">+IF(OFFSET('Hygiene Data'!$F$13,0,10*ROW('Hygiene Data'!F191))="","",OFFSET('Hygiene Data'!$F$13,0,10*ROW('Hygiene Data'!F191)))</f>
        <v/>
      </c>
      <c r="DZ197" s="33" t="str">
        <f ca="true">+IF(OFFSET('Hygiene Data'!$F$14,0,10*ROW('Hygiene Data'!F191))="","",OFFSET('Hygiene Data'!$F$14,0,10*ROW('Hygiene Data'!F191)))</f>
        <v/>
      </c>
      <c r="EA197" s="33" t="str">
        <f ca="true">+IF(OFFSET('Hygiene Data'!$G$12,0,10*ROW('Hygiene Data'!G191))="","",OFFSET('Hygiene Data'!$G$12,0,10*ROW('Hygiene Data'!G191)))</f>
        <v/>
      </c>
      <c r="EB197" s="33" t="str">
        <f ca="true">+IF(OFFSET('Hygiene Data'!$G$13,0,10*ROW('Hygiene Data'!G191))="","",OFFSET('Hygiene Data'!$G$13,0,10*ROW('Hygiene Data'!G191)))</f>
        <v/>
      </c>
      <c r="EC197" s="33" t="str">
        <f ca="true">+IF(OFFSET('Hygiene Data'!$G$14,0,10*ROW('Hygiene Data'!G191))="","",OFFSET('Hygiene Data'!$G$14,0,10*ROW('Hygiene Data'!G191)))</f>
        <v/>
      </c>
      <c r="ED197" s="33" t="str">
        <f ca="true">+IF(OFFSET('Hygiene Data'!$H$12,0,10*ROW('Hygiene Data'!H191))="","",OFFSET('Hygiene Data'!$H$12,0,10*ROW('Hygiene Data'!H191)))</f>
        <v/>
      </c>
      <c r="EE197" s="33" t="str">
        <f ca="true">+IF(OFFSET('Hygiene Data'!$H$13,0,10*ROW('Hygiene Data'!H191))="","",OFFSET('Hygiene Data'!$H$13,0,10*ROW('Hygiene Data'!H191)))</f>
        <v/>
      </c>
      <c r="EF197" s="33" t="str">
        <f ca="true">+IF(OFFSET('Hygiene Data'!$H$14,0,10*ROW('Hygiene Data'!H191))="","",OFFSET('Hygiene Data'!$H$14,0,10*ROW('Hygiene Data'!H191)))</f>
        <v/>
      </c>
    </row>
    <row r="198" x14ac:dyDescent="0.2">
      <c r="A198" s="56" t="str">
        <f ca="true">+IF(OFFSET('Water Data'!$B$1,0,10*ROW('Water Data'!B195))="","",OFFSET('Water Data'!$B$1,0,10*ROW('Water Data'!B195)))</f>
        <v/>
      </c>
      <c r="B198" s="56" t="str">
        <f ca="true">+IF(OFFSET('Water Data'!$A$3,0,10*ROW('Water Data'!A195))="","",OFFSET('Water Data'!$A$3,0,10*ROW('Water Data'!A195)))</f>
        <v/>
      </c>
      <c r="C198" s="56" t="str">
        <f ca="true">+IF(OFFSET('Water Data'!$C$3,0,10*ROW('Water Data'!C195))="","",OFFSET('Water Data'!$C$3,0,10*ROW('Water Data'!C195)))</f>
        <v/>
      </c>
      <c r="D198" s="244"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4"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4"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4"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4"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4"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4"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4"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4"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4"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4"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4"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4"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4"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4"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4"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4"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4"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5"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5"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5"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5"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5"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5"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5"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5"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5"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5"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5"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5"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5"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5"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5"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5"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5"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5"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5"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5"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5"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5"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5"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5"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5"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5"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5"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5"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5"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5"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6"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6"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6"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6"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6"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6"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6"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6"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6"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6"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6"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6"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6"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6"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6"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6"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6"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6"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3" t="str">
        <f ca="true">+IF(OFFSET('Water Data'!$C$28,0,10*ROW('Water Data'!C192))="","",OFFSET('Water Data'!$C$28,0,10*ROW('Water Data'!C192)))</f>
        <v/>
      </c>
      <c r="BT198" s="33" t="str">
        <f ca="true">+IF(OFFSET('Water Data'!$C$29,0,10*ROW('Water Data'!C192))="","",OFFSET('Water Data'!$C$29,0,10*ROW('Water Data'!C192)))</f>
        <v/>
      </c>
      <c r="BU198" s="33" t="str">
        <f ca="true">+IF(OFFSET('Water Data'!$C$30,0,10*ROW('Water Data'!C192))="","",OFFSET('Water Data'!$C$30,0,10*ROW('Water Data'!C192)))</f>
        <v/>
      </c>
      <c r="BV198" s="33" t="str">
        <f ca="true">+IF(OFFSET('Water Data'!$D$28,0,10*ROW('Water Data'!D192))="","",OFFSET('Water Data'!$D$28,0,10*ROW('Water Data'!D192)))</f>
        <v/>
      </c>
      <c r="BW198" s="33" t="str">
        <f ca="true">+IF(OFFSET('Water Data'!$D$29,0,10*ROW('Water Data'!D192))="","",OFFSET('Water Data'!$D$29,0,10*ROW('Water Data'!D192)))</f>
        <v/>
      </c>
      <c r="BX198" s="33" t="str">
        <f ca="true">+IF(OFFSET('Water Data'!$D$30,0,10*ROW('Water Data'!D192))="","",OFFSET('Water Data'!$D$30,0,10*ROW('Water Data'!D192)))</f>
        <v/>
      </c>
      <c r="BY198" s="33" t="str">
        <f ca="true">+IF(OFFSET('Water Data'!$E$28,0,10*ROW('Water Data'!E192))="","",OFFSET('Water Data'!$E$28,0,10*ROW('Water Data'!E192)))</f>
        <v/>
      </c>
      <c r="BZ198" s="33" t="str">
        <f ca="true">+IF(OFFSET('Water Data'!$E$29,0,10*ROW('Water Data'!E192))="","",OFFSET('Water Data'!$E$29,0,10*ROW('Water Data'!E192)))</f>
        <v/>
      </c>
      <c r="CA198" s="33" t="str">
        <f ca="true">+IF(OFFSET('Water Data'!$E$30,0,10*ROW('Water Data'!E192))="","",OFFSET('Water Data'!$E$30,0,10*ROW('Water Data'!E192)))</f>
        <v/>
      </c>
      <c r="CB198" s="33" t="str">
        <f ca="true">+IF(OFFSET('Water Data'!$F$28,0,10*ROW('Water Data'!F192))="","",OFFSET('Water Data'!$F$28,0,10*ROW('Water Data'!F192)))</f>
        <v/>
      </c>
      <c r="CC198" s="33" t="str">
        <f ca="true">+IF(OFFSET('Water Data'!$F$29,0,10*ROW('Water Data'!F192))="","",OFFSET('Water Data'!$F$29,0,10*ROW('Water Data'!F192)))</f>
        <v/>
      </c>
      <c r="CD198" s="33" t="str">
        <f ca="true">+IF(OFFSET('Water Data'!$F$30,0,10*ROW('Water Data'!F192))="","",OFFSET('Water Data'!$F$30,0,10*ROW('Water Data'!F192)))</f>
        <v/>
      </c>
      <c r="CE198" s="33" t="str">
        <f ca="true">+IF(OFFSET('Water Data'!$G$28,0,10*ROW('Water Data'!G192))="","",OFFSET('Water Data'!$G$28,0,10*ROW('Water Data'!G192)))</f>
        <v/>
      </c>
      <c r="CF198" s="33" t="str">
        <f ca="true">+IF(OFFSET('Water Data'!$G$29,0,10*ROW('Water Data'!G192))="","",OFFSET('Water Data'!$G$29,0,10*ROW('Water Data'!G192)))</f>
        <v/>
      </c>
      <c r="CG198" s="33" t="str">
        <f ca="true">+IF(OFFSET('Water Data'!$G$30,0,10*ROW('Water Data'!G192))="","",OFFSET('Water Data'!$G$30,0,10*ROW('Water Data'!G192)))</f>
        <v/>
      </c>
      <c r="CH198" s="33" t="str">
        <f ca="true">+IF(OFFSET('Water Data'!$H$28,0,10*ROW('Water Data'!H192))="","",OFFSET('Water Data'!$H$28,0,10*ROW('Water Data'!H192)))</f>
        <v/>
      </c>
      <c r="CI198" s="33" t="str">
        <f ca="true">+IF(OFFSET('Water Data'!$H$29,0,10*ROW('Water Data'!H192))="","",OFFSET('Water Data'!$H$29,0,10*ROW('Water Data'!H192)))</f>
        <v/>
      </c>
      <c r="CJ198" s="33" t="str">
        <f ca="true">+IF(OFFSET('Water Data'!$H$30,0,10*ROW('Water Data'!H192))="","",OFFSET('Water Data'!$H$30,0,10*ROW('Water Data'!H192)))</f>
        <v/>
      </c>
      <c r="CK198" s="33" t="str">
        <f ca="true">+IF(OFFSET('Sanitation Data'!$C$29,0,10*ROW('Sanitation Data'!C192))="","",OFFSET('Sanitation Data'!$C$29,0,10*ROW('Sanitation Data'!C192)))</f>
        <v/>
      </c>
      <c r="CL198" s="33" t="str">
        <f ca="true">+IF(OFFSET('Sanitation Data'!$C$30,0,10*ROW('Sanitation Data'!C192))="","",OFFSET('Sanitation Data'!$C$30,0,10*ROW('Sanitation Data'!C192)))</f>
        <v/>
      </c>
      <c r="CM198" s="33" t="str">
        <f ca="true">+IF(OFFSET('Sanitation Data'!$C$31,0,10*ROW('Sanitation Data'!C192))="","",OFFSET('Sanitation Data'!$C$31,0,10*ROW('Sanitation Data'!C192)))</f>
        <v/>
      </c>
      <c r="CN198" s="33" t="str">
        <f ca="true">+IF(OFFSET('Sanitation Data'!$C$32,0,10*ROW('Sanitation Data'!C192))="","",OFFSET('Sanitation Data'!$C$32,0,10*ROW('Sanitation Data'!C192)))</f>
        <v/>
      </c>
      <c r="CO198" s="33" t="str">
        <f ca="true">+IF(OFFSET('Sanitation Data'!$C$33,0,10*ROW('Sanitation Data'!C192))="","",OFFSET('Sanitation Data'!$C$33,0,10*ROW('Sanitation Data'!C192)))</f>
        <v/>
      </c>
      <c r="CP198" s="33" t="str">
        <f ca="true">+IF(OFFSET('Sanitation Data'!$D$29,0,10*ROW('Sanitation Data'!D192))="","",OFFSET('Sanitation Data'!$D$29,0,10*ROW('Sanitation Data'!D192)))</f>
        <v/>
      </c>
      <c r="CQ198" s="33" t="str">
        <f ca="true">+IF(OFFSET('Sanitation Data'!$D$30,0,10*ROW('Sanitation Data'!D192))="","",OFFSET('Sanitation Data'!$D$30,0,10*ROW('Sanitation Data'!D192)))</f>
        <v/>
      </c>
      <c r="CR198" s="33" t="str">
        <f ca="true">+IF(OFFSET('Sanitation Data'!$D$31,0,10*ROW('Sanitation Data'!D192))="","",OFFSET('Sanitation Data'!$D$31,0,10*ROW('Sanitation Data'!D192)))</f>
        <v/>
      </c>
      <c r="CS198" s="33" t="str">
        <f ca="true">+IF(OFFSET('Sanitation Data'!$D$32,0,10*ROW('Sanitation Data'!D192))="","",OFFSET('Sanitation Data'!$D$32,0,10*ROW('Sanitation Data'!D192)))</f>
        <v/>
      </c>
      <c r="CT198" s="33" t="str">
        <f ca="true">+IF(OFFSET('Sanitation Data'!$D$33,0,10*ROW('Sanitation Data'!D192))="","",OFFSET('Sanitation Data'!$D$33,0,10*ROW('Sanitation Data'!D192)))</f>
        <v/>
      </c>
      <c r="CU198" s="33" t="str">
        <f ca="true">+IF(OFFSET('Sanitation Data'!$E$29,0,10*ROW('Sanitation Data'!E192))="","",OFFSET('Sanitation Data'!$E$29,0,10*ROW('Sanitation Data'!E192)))</f>
        <v/>
      </c>
      <c r="CV198" s="33" t="str">
        <f ca="true">+IF(OFFSET('Sanitation Data'!$E$30,0,10*ROW('Sanitation Data'!E192))="","",OFFSET('Sanitation Data'!$E$30,0,10*ROW('Sanitation Data'!E192)))</f>
        <v/>
      </c>
      <c r="CW198" s="33" t="str">
        <f ca="true">+IF(OFFSET('Sanitation Data'!$E$31,0,10*ROW('Sanitation Data'!E192))="","",OFFSET('Sanitation Data'!$E$31,0,10*ROW('Sanitation Data'!E192)))</f>
        <v/>
      </c>
      <c r="CX198" s="33" t="str">
        <f ca="true">+IF(OFFSET('Sanitation Data'!$E$32,0,10*ROW('Sanitation Data'!E192))="","",OFFSET('Sanitation Data'!$E$32,0,10*ROW('Sanitation Data'!E192)))</f>
        <v/>
      </c>
      <c r="CY198" s="33" t="str">
        <f ca="true">+IF(OFFSET('Sanitation Data'!$E$33,0,10*ROW('Sanitation Data'!E192))="","",OFFSET('Sanitation Data'!$E$33,0,10*ROW('Sanitation Data'!E192)))</f>
        <v/>
      </c>
      <c r="CZ198" s="33" t="str">
        <f ca="true">+IF(OFFSET('Sanitation Data'!$F$29,0,10*ROW('Sanitation Data'!F192))="","",OFFSET('Sanitation Data'!$F$29,0,10*ROW('Sanitation Data'!F192)))</f>
        <v/>
      </c>
      <c r="DA198" s="33" t="str">
        <f ca="true">+IF(OFFSET('Sanitation Data'!$F$30,0,10*ROW('Sanitation Data'!F192))="","",OFFSET('Sanitation Data'!$F$30,0,10*ROW('Sanitation Data'!F192)))</f>
        <v/>
      </c>
      <c r="DB198" s="33" t="str">
        <f ca="true">+IF(OFFSET('Sanitation Data'!$F$31,0,10*ROW('Sanitation Data'!F192))="","",OFFSET('Sanitation Data'!$F$31,0,10*ROW('Sanitation Data'!F192)))</f>
        <v/>
      </c>
      <c r="DC198" s="33" t="str">
        <f ca="true">+IF(OFFSET('Sanitation Data'!$F$32,0,10*ROW('Sanitation Data'!F192))="","",OFFSET('Sanitation Data'!$F$32,0,10*ROW('Sanitation Data'!F192)))</f>
        <v/>
      </c>
      <c r="DD198" s="33" t="str">
        <f ca="true">+IF(OFFSET('Sanitation Data'!$F$33,0,10*ROW('Sanitation Data'!F192))="","",OFFSET('Sanitation Data'!$F$33,0,10*ROW('Sanitation Data'!F192)))</f>
        <v/>
      </c>
      <c r="DE198" s="33" t="str">
        <f ca="true">+IF(OFFSET('Sanitation Data'!$G$29,0,10*ROW('Sanitation Data'!G192))="","",OFFSET('Sanitation Data'!$G$29,0,10*ROW('Sanitation Data'!G192)))</f>
        <v/>
      </c>
      <c r="DF198" s="33" t="str">
        <f ca="true">+IF(OFFSET('Sanitation Data'!$G$30,0,10*ROW('Sanitation Data'!G192))="","",OFFSET('Sanitation Data'!$G$30,0,10*ROW('Sanitation Data'!G192)))</f>
        <v/>
      </c>
      <c r="DG198" s="33" t="str">
        <f ca="true">+IF(OFFSET('Sanitation Data'!$G$31,0,10*ROW('Sanitation Data'!G192))="","",OFFSET('Sanitation Data'!$G$31,0,10*ROW('Sanitation Data'!G192)))</f>
        <v/>
      </c>
      <c r="DH198" s="33" t="str">
        <f ca="true">+IF(OFFSET('Sanitation Data'!$G$32,0,10*ROW('Sanitation Data'!G192))="","",OFFSET('Sanitation Data'!$G$32,0,10*ROW('Sanitation Data'!G192)))</f>
        <v/>
      </c>
      <c r="DI198" s="33" t="str">
        <f ca="true">+IF(OFFSET('Sanitation Data'!$G$33,0,10*ROW('Sanitation Data'!G192))="","",OFFSET('Sanitation Data'!$G$33,0,10*ROW('Sanitation Data'!G192)))</f>
        <v/>
      </c>
      <c r="DJ198" s="33" t="str">
        <f ca="true">+IF(OFFSET('Sanitation Data'!$H$29,0,10*ROW('Sanitation Data'!H192))="","",OFFSET('Sanitation Data'!$H$29,0,10*ROW('Sanitation Data'!H192)))</f>
        <v/>
      </c>
      <c r="DK198" s="33" t="str">
        <f ca="true">+IF(OFFSET('Sanitation Data'!$H$30,0,10*ROW('Sanitation Data'!H192))="","",OFFSET('Sanitation Data'!$H$30,0,10*ROW('Sanitation Data'!H192)))</f>
        <v/>
      </c>
      <c r="DL198" s="33" t="str">
        <f ca="true">+IF(OFFSET('Sanitation Data'!$H$31,0,10*ROW('Sanitation Data'!H192))="","",OFFSET('Sanitation Data'!$H$31,0,10*ROW('Sanitation Data'!H192)))</f>
        <v/>
      </c>
      <c r="DM198" s="33" t="str">
        <f ca="true">+IF(OFFSET('Sanitation Data'!$H$32,0,10*ROW('Sanitation Data'!H192))="","",OFFSET('Sanitation Data'!$H$32,0,10*ROW('Sanitation Data'!H192)))</f>
        <v/>
      </c>
      <c r="DN198" s="33" t="str">
        <f ca="true">+IF(OFFSET('Sanitation Data'!$H$33,0,10*ROW('Sanitation Data'!H192))="","",OFFSET('Sanitation Data'!$H$33,0,10*ROW('Sanitation Data'!H192)))</f>
        <v/>
      </c>
      <c r="DO198" s="33" t="str">
        <f ca="true">+IF(OFFSET('Hygiene Data'!$C$12,0,10*ROW('Hygiene Data'!C192))="","",OFFSET('Hygiene Data'!$C$12,0,10*ROW('Hygiene Data'!C192)))</f>
        <v/>
      </c>
      <c r="DP198" s="33" t="str">
        <f ca="true">+IF(OFFSET('Hygiene Data'!$C$13,0,10*ROW('Hygiene Data'!C192))="","",OFFSET('Hygiene Data'!$C$13,0,10*ROW('Hygiene Data'!C192)))</f>
        <v/>
      </c>
      <c r="DQ198" s="33" t="str">
        <f ca="true">+IF(OFFSET('Hygiene Data'!$C$14,0,10*ROW('Hygiene Data'!C192))="","",OFFSET('Hygiene Data'!$C$14,0,10*ROW('Hygiene Data'!C192)))</f>
        <v/>
      </c>
      <c r="DR198" s="33" t="str">
        <f ca="true">+IF(OFFSET('Hygiene Data'!$D$12,0,10*ROW('Hygiene Data'!D192))="","",OFFSET('Hygiene Data'!$D$12,0,10*ROW('Hygiene Data'!D192)))</f>
        <v/>
      </c>
      <c r="DS198" s="33" t="str">
        <f ca="true">+IF(OFFSET('Hygiene Data'!$D$13,0,10*ROW('Hygiene Data'!D192))="","",OFFSET('Hygiene Data'!$D$13,0,10*ROW('Hygiene Data'!D192)))</f>
        <v/>
      </c>
      <c r="DT198" s="33" t="str">
        <f ca="true">+IF(OFFSET('Hygiene Data'!$D$14,0,10*ROW('Hygiene Data'!D192))="","",OFFSET('Hygiene Data'!$D$14,0,10*ROW('Hygiene Data'!D192)))</f>
        <v/>
      </c>
      <c r="DU198" s="33" t="str">
        <f ca="true">+IF(OFFSET('Hygiene Data'!$E$12,0,10*ROW('Hygiene Data'!E192))="","",OFFSET('Hygiene Data'!$E$12,0,10*ROW('Hygiene Data'!E192)))</f>
        <v/>
      </c>
      <c r="DV198" s="33" t="str">
        <f ca="true">+IF(OFFSET('Hygiene Data'!$E$13,0,10*ROW('Hygiene Data'!E192))="","",OFFSET('Hygiene Data'!$E$13,0,10*ROW('Hygiene Data'!E192)))</f>
        <v/>
      </c>
      <c r="DW198" s="33" t="str">
        <f ca="true">+IF(OFFSET('Hygiene Data'!$E$14,0,10*ROW('Hygiene Data'!E192))="","",OFFSET('Hygiene Data'!$E$14,0,10*ROW('Hygiene Data'!E192)))</f>
        <v/>
      </c>
      <c r="DX198" s="33" t="str">
        <f ca="true">+IF(OFFSET('Hygiene Data'!$F$12,0,10*ROW('Hygiene Data'!F192))="","",OFFSET('Hygiene Data'!$F$12,0,10*ROW('Hygiene Data'!F192)))</f>
        <v/>
      </c>
      <c r="DY198" s="33" t="str">
        <f ca="true">+IF(OFFSET('Hygiene Data'!$F$13,0,10*ROW('Hygiene Data'!F192))="","",OFFSET('Hygiene Data'!$F$13,0,10*ROW('Hygiene Data'!F192)))</f>
        <v/>
      </c>
      <c r="DZ198" s="33" t="str">
        <f ca="true">+IF(OFFSET('Hygiene Data'!$F$14,0,10*ROW('Hygiene Data'!F192))="","",OFFSET('Hygiene Data'!$F$14,0,10*ROW('Hygiene Data'!F192)))</f>
        <v/>
      </c>
      <c r="EA198" s="33" t="str">
        <f ca="true">+IF(OFFSET('Hygiene Data'!$G$12,0,10*ROW('Hygiene Data'!G192))="","",OFFSET('Hygiene Data'!$G$12,0,10*ROW('Hygiene Data'!G192)))</f>
        <v/>
      </c>
      <c r="EB198" s="33" t="str">
        <f ca="true">+IF(OFFSET('Hygiene Data'!$G$13,0,10*ROW('Hygiene Data'!G192))="","",OFFSET('Hygiene Data'!$G$13,0,10*ROW('Hygiene Data'!G192)))</f>
        <v/>
      </c>
      <c r="EC198" s="33" t="str">
        <f ca="true">+IF(OFFSET('Hygiene Data'!$G$14,0,10*ROW('Hygiene Data'!G192))="","",OFFSET('Hygiene Data'!$G$14,0,10*ROW('Hygiene Data'!G192)))</f>
        <v/>
      </c>
      <c r="ED198" s="33" t="str">
        <f ca="true">+IF(OFFSET('Hygiene Data'!$H$12,0,10*ROW('Hygiene Data'!H192))="","",OFFSET('Hygiene Data'!$H$12,0,10*ROW('Hygiene Data'!H192)))</f>
        <v/>
      </c>
      <c r="EE198" s="33" t="str">
        <f ca="true">+IF(OFFSET('Hygiene Data'!$H$13,0,10*ROW('Hygiene Data'!H192))="","",OFFSET('Hygiene Data'!$H$13,0,10*ROW('Hygiene Data'!H192)))</f>
        <v/>
      </c>
      <c r="EF198" s="33" t="str">
        <f ca="true">+IF(OFFSET('Hygiene Data'!$H$14,0,10*ROW('Hygiene Data'!H192))="","",OFFSET('Hygiene Data'!$H$14,0,10*ROW('Hygiene Data'!H192)))</f>
        <v/>
      </c>
    </row>
    <row r="199" x14ac:dyDescent="0.2">
      <c r="A199" s="56" t="str">
        <f ca="true">+IF(OFFSET('Water Data'!$B$1,0,10*ROW('Water Data'!B196))="","",OFFSET('Water Data'!$B$1,0,10*ROW('Water Data'!B196)))</f>
        <v/>
      </c>
      <c r="B199" s="56" t="str">
        <f ca="true">+IF(OFFSET('Water Data'!$A$3,0,10*ROW('Water Data'!A196))="","",OFFSET('Water Data'!$A$3,0,10*ROW('Water Data'!A196)))</f>
        <v/>
      </c>
      <c r="C199" s="56" t="str">
        <f ca="true">+IF(OFFSET('Water Data'!$C$3,0,10*ROW('Water Data'!C196))="","",OFFSET('Water Data'!$C$3,0,10*ROW('Water Data'!C196)))</f>
        <v/>
      </c>
      <c r="D199" s="244"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4"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4"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4"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4"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4"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4"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4"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4"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4"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4"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4"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4"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4"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4"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4"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4"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4"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5"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5"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5"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5"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5"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5"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5"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5"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5"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5"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5"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5"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5"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5"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5"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5"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5"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5"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5"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5"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5"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5"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5"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5"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5"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5"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5"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5"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5"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5"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6"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6"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6"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6"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6"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6"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6"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6"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6"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6"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6"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6"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6"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6"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6"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6"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6"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6"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3" t="str">
        <f ca="true">+IF(OFFSET('Water Data'!$C$28,0,10*ROW('Water Data'!C193))="","",OFFSET('Water Data'!$C$28,0,10*ROW('Water Data'!C193)))</f>
        <v/>
      </c>
      <c r="BT199" s="33" t="str">
        <f ca="true">+IF(OFFSET('Water Data'!$C$29,0,10*ROW('Water Data'!C193))="","",OFFSET('Water Data'!$C$29,0,10*ROW('Water Data'!C193)))</f>
        <v/>
      </c>
      <c r="BU199" s="33" t="str">
        <f ca="true">+IF(OFFSET('Water Data'!$C$30,0,10*ROW('Water Data'!C193))="","",OFFSET('Water Data'!$C$30,0,10*ROW('Water Data'!C193)))</f>
        <v/>
      </c>
      <c r="BV199" s="33" t="str">
        <f ca="true">+IF(OFFSET('Water Data'!$D$28,0,10*ROW('Water Data'!D193))="","",OFFSET('Water Data'!$D$28,0,10*ROW('Water Data'!D193)))</f>
        <v/>
      </c>
      <c r="BW199" s="33" t="str">
        <f ca="true">+IF(OFFSET('Water Data'!$D$29,0,10*ROW('Water Data'!D193))="","",OFFSET('Water Data'!$D$29,0,10*ROW('Water Data'!D193)))</f>
        <v/>
      </c>
      <c r="BX199" s="33" t="str">
        <f ca="true">+IF(OFFSET('Water Data'!$D$30,0,10*ROW('Water Data'!D193))="","",OFFSET('Water Data'!$D$30,0,10*ROW('Water Data'!D193)))</f>
        <v/>
      </c>
      <c r="BY199" s="33" t="str">
        <f ca="true">+IF(OFFSET('Water Data'!$E$28,0,10*ROW('Water Data'!E193))="","",OFFSET('Water Data'!$E$28,0,10*ROW('Water Data'!E193)))</f>
        <v/>
      </c>
      <c r="BZ199" s="33" t="str">
        <f ca="true">+IF(OFFSET('Water Data'!$E$29,0,10*ROW('Water Data'!E193))="","",OFFSET('Water Data'!$E$29,0,10*ROW('Water Data'!E193)))</f>
        <v/>
      </c>
      <c r="CA199" s="33" t="str">
        <f ca="true">+IF(OFFSET('Water Data'!$E$30,0,10*ROW('Water Data'!E193))="","",OFFSET('Water Data'!$E$30,0,10*ROW('Water Data'!E193)))</f>
        <v/>
      </c>
      <c r="CB199" s="33" t="str">
        <f ca="true">+IF(OFFSET('Water Data'!$F$28,0,10*ROW('Water Data'!F193))="","",OFFSET('Water Data'!$F$28,0,10*ROW('Water Data'!F193)))</f>
        <v/>
      </c>
      <c r="CC199" s="33" t="str">
        <f ca="true">+IF(OFFSET('Water Data'!$F$29,0,10*ROW('Water Data'!F193))="","",OFFSET('Water Data'!$F$29,0,10*ROW('Water Data'!F193)))</f>
        <v/>
      </c>
      <c r="CD199" s="33" t="str">
        <f ca="true">+IF(OFFSET('Water Data'!$F$30,0,10*ROW('Water Data'!F193))="","",OFFSET('Water Data'!$F$30,0,10*ROW('Water Data'!F193)))</f>
        <v/>
      </c>
      <c r="CE199" s="33" t="str">
        <f ca="true">+IF(OFFSET('Water Data'!$G$28,0,10*ROW('Water Data'!G193))="","",OFFSET('Water Data'!$G$28,0,10*ROW('Water Data'!G193)))</f>
        <v/>
      </c>
      <c r="CF199" s="33" t="str">
        <f ca="true">+IF(OFFSET('Water Data'!$G$29,0,10*ROW('Water Data'!G193))="","",OFFSET('Water Data'!$G$29,0,10*ROW('Water Data'!G193)))</f>
        <v/>
      </c>
      <c r="CG199" s="33" t="str">
        <f ca="true">+IF(OFFSET('Water Data'!$G$30,0,10*ROW('Water Data'!G193))="","",OFFSET('Water Data'!$G$30,0,10*ROW('Water Data'!G193)))</f>
        <v/>
      </c>
      <c r="CH199" s="33" t="str">
        <f ca="true">+IF(OFFSET('Water Data'!$H$28,0,10*ROW('Water Data'!H193))="","",OFFSET('Water Data'!$H$28,0,10*ROW('Water Data'!H193)))</f>
        <v/>
      </c>
      <c r="CI199" s="33" t="str">
        <f ca="true">+IF(OFFSET('Water Data'!$H$29,0,10*ROW('Water Data'!H193))="","",OFFSET('Water Data'!$H$29,0,10*ROW('Water Data'!H193)))</f>
        <v/>
      </c>
      <c r="CJ199" s="33" t="str">
        <f ca="true">+IF(OFFSET('Water Data'!$H$30,0,10*ROW('Water Data'!H193))="","",OFFSET('Water Data'!$H$30,0,10*ROW('Water Data'!H193)))</f>
        <v/>
      </c>
      <c r="CK199" s="33" t="str">
        <f ca="true">+IF(OFFSET('Sanitation Data'!$C$29,0,10*ROW('Sanitation Data'!C193))="","",OFFSET('Sanitation Data'!$C$29,0,10*ROW('Sanitation Data'!C193)))</f>
        <v/>
      </c>
      <c r="CL199" s="33" t="str">
        <f ca="true">+IF(OFFSET('Sanitation Data'!$C$30,0,10*ROW('Sanitation Data'!C193))="","",OFFSET('Sanitation Data'!$C$30,0,10*ROW('Sanitation Data'!C193)))</f>
        <v/>
      </c>
      <c r="CM199" s="33" t="str">
        <f ca="true">+IF(OFFSET('Sanitation Data'!$C$31,0,10*ROW('Sanitation Data'!C193))="","",OFFSET('Sanitation Data'!$C$31,0,10*ROW('Sanitation Data'!C193)))</f>
        <v/>
      </c>
      <c r="CN199" s="33" t="str">
        <f ca="true">+IF(OFFSET('Sanitation Data'!$C$32,0,10*ROW('Sanitation Data'!C193))="","",OFFSET('Sanitation Data'!$C$32,0,10*ROW('Sanitation Data'!C193)))</f>
        <v/>
      </c>
      <c r="CO199" s="33" t="str">
        <f ca="true">+IF(OFFSET('Sanitation Data'!$C$33,0,10*ROW('Sanitation Data'!C193))="","",OFFSET('Sanitation Data'!$C$33,0,10*ROW('Sanitation Data'!C193)))</f>
        <v/>
      </c>
      <c r="CP199" s="33" t="str">
        <f ca="true">+IF(OFFSET('Sanitation Data'!$D$29,0,10*ROW('Sanitation Data'!D193))="","",OFFSET('Sanitation Data'!$D$29,0,10*ROW('Sanitation Data'!D193)))</f>
        <v/>
      </c>
      <c r="CQ199" s="33" t="str">
        <f ca="true">+IF(OFFSET('Sanitation Data'!$D$30,0,10*ROW('Sanitation Data'!D193))="","",OFFSET('Sanitation Data'!$D$30,0,10*ROW('Sanitation Data'!D193)))</f>
        <v/>
      </c>
      <c r="CR199" s="33" t="str">
        <f ca="true">+IF(OFFSET('Sanitation Data'!$D$31,0,10*ROW('Sanitation Data'!D193))="","",OFFSET('Sanitation Data'!$D$31,0,10*ROW('Sanitation Data'!D193)))</f>
        <v/>
      </c>
      <c r="CS199" s="33" t="str">
        <f ca="true">+IF(OFFSET('Sanitation Data'!$D$32,0,10*ROW('Sanitation Data'!D193))="","",OFFSET('Sanitation Data'!$D$32,0,10*ROW('Sanitation Data'!D193)))</f>
        <v/>
      </c>
      <c r="CT199" s="33" t="str">
        <f ca="true">+IF(OFFSET('Sanitation Data'!$D$33,0,10*ROW('Sanitation Data'!D193))="","",OFFSET('Sanitation Data'!$D$33,0,10*ROW('Sanitation Data'!D193)))</f>
        <v/>
      </c>
      <c r="CU199" s="33" t="str">
        <f ca="true">+IF(OFFSET('Sanitation Data'!$E$29,0,10*ROW('Sanitation Data'!E193))="","",OFFSET('Sanitation Data'!$E$29,0,10*ROW('Sanitation Data'!E193)))</f>
        <v/>
      </c>
      <c r="CV199" s="33" t="str">
        <f ca="true">+IF(OFFSET('Sanitation Data'!$E$30,0,10*ROW('Sanitation Data'!E193))="","",OFFSET('Sanitation Data'!$E$30,0,10*ROW('Sanitation Data'!E193)))</f>
        <v/>
      </c>
      <c r="CW199" s="33" t="str">
        <f ca="true">+IF(OFFSET('Sanitation Data'!$E$31,0,10*ROW('Sanitation Data'!E193))="","",OFFSET('Sanitation Data'!$E$31,0,10*ROW('Sanitation Data'!E193)))</f>
        <v/>
      </c>
      <c r="CX199" s="33" t="str">
        <f ca="true">+IF(OFFSET('Sanitation Data'!$E$32,0,10*ROW('Sanitation Data'!E193))="","",OFFSET('Sanitation Data'!$E$32,0,10*ROW('Sanitation Data'!E193)))</f>
        <v/>
      </c>
      <c r="CY199" s="33" t="str">
        <f ca="true">+IF(OFFSET('Sanitation Data'!$E$33,0,10*ROW('Sanitation Data'!E193))="","",OFFSET('Sanitation Data'!$E$33,0,10*ROW('Sanitation Data'!E193)))</f>
        <v/>
      </c>
      <c r="CZ199" s="33" t="str">
        <f ca="true">+IF(OFFSET('Sanitation Data'!$F$29,0,10*ROW('Sanitation Data'!F193))="","",OFFSET('Sanitation Data'!$F$29,0,10*ROW('Sanitation Data'!F193)))</f>
        <v/>
      </c>
      <c r="DA199" s="33" t="str">
        <f ca="true">+IF(OFFSET('Sanitation Data'!$F$30,0,10*ROW('Sanitation Data'!F193))="","",OFFSET('Sanitation Data'!$F$30,0,10*ROW('Sanitation Data'!F193)))</f>
        <v/>
      </c>
      <c r="DB199" s="33" t="str">
        <f ca="true">+IF(OFFSET('Sanitation Data'!$F$31,0,10*ROW('Sanitation Data'!F193))="","",OFFSET('Sanitation Data'!$F$31,0,10*ROW('Sanitation Data'!F193)))</f>
        <v/>
      </c>
      <c r="DC199" s="33" t="str">
        <f ca="true">+IF(OFFSET('Sanitation Data'!$F$32,0,10*ROW('Sanitation Data'!F193))="","",OFFSET('Sanitation Data'!$F$32,0,10*ROW('Sanitation Data'!F193)))</f>
        <v/>
      </c>
      <c r="DD199" s="33" t="str">
        <f ca="true">+IF(OFFSET('Sanitation Data'!$F$33,0,10*ROW('Sanitation Data'!F193))="","",OFFSET('Sanitation Data'!$F$33,0,10*ROW('Sanitation Data'!F193)))</f>
        <v/>
      </c>
      <c r="DE199" s="33" t="str">
        <f ca="true">+IF(OFFSET('Sanitation Data'!$G$29,0,10*ROW('Sanitation Data'!G193))="","",OFFSET('Sanitation Data'!$G$29,0,10*ROW('Sanitation Data'!G193)))</f>
        <v/>
      </c>
      <c r="DF199" s="33" t="str">
        <f ca="true">+IF(OFFSET('Sanitation Data'!$G$30,0,10*ROW('Sanitation Data'!G193))="","",OFFSET('Sanitation Data'!$G$30,0,10*ROW('Sanitation Data'!G193)))</f>
        <v/>
      </c>
      <c r="DG199" s="33" t="str">
        <f ca="true">+IF(OFFSET('Sanitation Data'!$G$31,0,10*ROW('Sanitation Data'!G193))="","",OFFSET('Sanitation Data'!$G$31,0,10*ROW('Sanitation Data'!G193)))</f>
        <v/>
      </c>
      <c r="DH199" s="33" t="str">
        <f ca="true">+IF(OFFSET('Sanitation Data'!$G$32,0,10*ROW('Sanitation Data'!G193))="","",OFFSET('Sanitation Data'!$G$32,0,10*ROW('Sanitation Data'!G193)))</f>
        <v/>
      </c>
      <c r="DI199" s="33" t="str">
        <f ca="true">+IF(OFFSET('Sanitation Data'!$G$33,0,10*ROW('Sanitation Data'!G193))="","",OFFSET('Sanitation Data'!$G$33,0,10*ROW('Sanitation Data'!G193)))</f>
        <v/>
      </c>
      <c r="DJ199" s="33" t="str">
        <f ca="true">+IF(OFFSET('Sanitation Data'!$H$29,0,10*ROW('Sanitation Data'!H193))="","",OFFSET('Sanitation Data'!$H$29,0,10*ROW('Sanitation Data'!H193)))</f>
        <v/>
      </c>
      <c r="DK199" s="33" t="str">
        <f ca="true">+IF(OFFSET('Sanitation Data'!$H$30,0,10*ROW('Sanitation Data'!H193))="","",OFFSET('Sanitation Data'!$H$30,0,10*ROW('Sanitation Data'!H193)))</f>
        <v/>
      </c>
      <c r="DL199" s="33" t="str">
        <f ca="true">+IF(OFFSET('Sanitation Data'!$H$31,0,10*ROW('Sanitation Data'!H193))="","",OFFSET('Sanitation Data'!$H$31,0,10*ROW('Sanitation Data'!H193)))</f>
        <v/>
      </c>
      <c r="DM199" s="33" t="str">
        <f ca="true">+IF(OFFSET('Sanitation Data'!$H$32,0,10*ROW('Sanitation Data'!H193))="","",OFFSET('Sanitation Data'!$H$32,0,10*ROW('Sanitation Data'!H193)))</f>
        <v/>
      </c>
      <c r="DN199" s="33" t="str">
        <f ca="true">+IF(OFFSET('Sanitation Data'!$H$33,0,10*ROW('Sanitation Data'!H193))="","",OFFSET('Sanitation Data'!$H$33,0,10*ROW('Sanitation Data'!H193)))</f>
        <v/>
      </c>
      <c r="DO199" s="33" t="str">
        <f ca="true">+IF(OFFSET('Hygiene Data'!$C$12,0,10*ROW('Hygiene Data'!C193))="","",OFFSET('Hygiene Data'!$C$12,0,10*ROW('Hygiene Data'!C193)))</f>
        <v/>
      </c>
      <c r="DP199" s="33" t="str">
        <f ca="true">+IF(OFFSET('Hygiene Data'!$C$13,0,10*ROW('Hygiene Data'!C193))="","",OFFSET('Hygiene Data'!$C$13,0,10*ROW('Hygiene Data'!C193)))</f>
        <v/>
      </c>
      <c r="DQ199" s="33" t="str">
        <f ca="true">+IF(OFFSET('Hygiene Data'!$C$14,0,10*ROW('Hygiene Data'!C193))="","",OFFSET('Hygiene Data'!$C$14,0,10*ROW('Hygiene Data'!C193)))</f>
        <v/>
      </c>
      <c r="DR199" s="33" t="str">
        <f ca="true">+IF(OFFSET('Hygiene Data'!$D$12,0,10*ROW('Hygiene Data'!D193))="","",OFFSET('Hygiene Data'!$D$12,0,10*ROW('Hygiene Data'!D193)))</f>
        <v/>
      </c>
      <c r="DS199" s="33" t="str">
        <f ca="true">+IF(OFFSET('Hygiene Data'!$D$13,0,10*ROW('Hygiene Data'!D193))="","",OFFSET('Hygiene Data'!$D$13,0,10*ROW('Hygiene Data'!D193)))</f>
        <v/>
      </c>
      <c r="DT199" s="33" t="str">
        <f ca="true">+IF(OFFSET('Hygiene Data'!$D$14,0,10*ROW('Hygiene Data'!D193))="","",OFFSET('Hygiene Data'!$D$14,0,10*ROW('Hygiene Data'!D193)))</f>
        <v/>
      </c>
      <c r="DU199" s="33" t="str">
        <f ca="true">+IF(OFFSET('Hygiene Data'!$E$12,0,10*ROW('Hygiene Data'!E193))="","",OFFSET('Hygiene Data'!$E$12,0,10*ROW('Hygiene Data'!E193)))</f>
        <v/>
      </c>
      <c r="DV199" s="33" t="str">
        <f ca="true">+IF(OFFSET('Hygiene Data'!$E$13,0,10*ROW('Hygiene Data'!E193))="","",OFFSET('Hygiene Data'!$E$13,0,10*ROW('Hygiene Data'!E193)))</f>
        <v/>
      </c>
      <c r="DW199" s="33" t="str">
        <f ca="true">+IF(OFFSET('Hygiene Data'!$E$14,0,10*ROW('Hygiene Data'!E193))="","",OFFSET('Hygiene Data'!$E$14,0,10*ROW('Hygiene Data'!E193)))</f>
        <v/>
      </c>
      <c r="DX199" s="33" t="str">
        <f ca="true">+IF(OFFSET('Hygiene Data'!$F$12,0,10*ROW('Hygiene Data'!F193))="","",OFFSET('Hygiene Data'!$F$12,0,10*ROW('Hygiene Data'!F193)))</f>
        <v/>
      </c>
      <c r="DY199" s="33" t="str">
        <f ca="true">+IF(OFFSET('Hygiene Data'!$F$13,0,10*ROW('Hygiene Data'!F193))="","",OFFSET('Hygiene Data'!$F$13,0,10*ROW('Hygiene Data'!F193)))</f>
        <v/>
      </c>
      <c r="DZ199" s="33" t="str">
        <f ca="true">+IF(OFFSET('Hygiene Data'!$F$14,0,10*ROW('Hygiene Data'!F193))="","",OFFSET('Hygiene Data'!$F$14,0,10*ROW('Hygiene Data'!F193)))</f>
        <v/>
      </c>
      <c r="EA199" s="33" t="str">
        <f ca="true">+IF(OFFSET('Hygiene Data'!$G$12,0,10*ROW('Hygiene Data'!G193))="","",OFFSET('Hygiene Data'!$G$12,0,10*ROW('Hygiene Data'!G193)))</f>
        <v/>
      </c>
      <c r="EB199" s="33" t="str">
        <f ca="true">+IF(OFFSET('Hygiene Data'!$G$13,0,10*ROW('Hygiene Data'!G193))="","",OFFSET('Hygiene Data'!$G$13,0,10*ROW('Hygiene Data'!G193)))</f>
        <v/>
      </c>
      <c r="EC199" s="33" t="str">
        <f ca="true">+IF(OFFSET('Hygiene Data'!$G$14,0,10*ROW('Hygiene Data'!G193))="","",OFFSET('Hygiene Data'!$G$14,0,10*ROW('Hygiene Data'!G193)))</f>
        <v/>
      </c>
      <c r="ED199" s="33" t="str">
        <f ca="true">+IF(OFFSET('Hygiene Data'!$H$12,0,10*ROW('Hygiene Data'!H193))="","",OFFSET('Hygiene Data'!$H$12,0,10*ROW('Hygiene Data'!H193)))</f>
        <v/>
      </c>
      <c r="EE199" s="33" t="str">
        <f ca="true">+IF(OFFSET('Hygiene Data'!$H$13,0,10*ROW('Hygiene Data'!H193))="","",OFFSET('Hygiene Data'!$H$13,0,10*ROW('Hygiene Data'!H193)))</f>
        <v/>
      </c>
      <c r="EF199" s="33" t="str">
        <f ca="true">+IF(OFFSET('Hygiene Data'!$H$14,0,10*ROW('Hygiene Data'!H193))="","",OFFSET('Hygiene Data'!$H$14,0,10*ROW('Hygiene Data'!H193)))</f>
        <v/>
      </c>
    </row>
    <row r="200" x14ac:dyDescent="0.2">
      <c r="A200" s="56" t="str">
        <f ca="true">+IF(OFFSET('Water Data'!$B$1,0,10*ROW('Water Data'!B197))="","",OFFSET('Water Data'!$B$1,0,10*ROW('Water Data'!B197)))</f>
        <v/>
      </c>
      <c r="B200" s="56" t="str">
        <f ca="true">+IF(OFFSET('Water Data'!$A$3,0,10*ROW('Water Data'!A197))="","",OFFSET('Water Data'!$A$3,0,10*ROW('Water Data'!A197)))</f>
        <v/>
      </c>
      <c r="C200" s="56" t="str">
        <f ca="true">+IF(OFFSET('Water Data'!$C$3,0,10*ROW('Water Data'!C197))="","",OFFSET('Water Data'!$C$3,0,10*ROW('Water Data'!C197)))</f>
        <v/>
      </c>
      <c r="D200" s="244"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4"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4"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4"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4"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4"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4"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4"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4"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4"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4"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4"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4"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4"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4"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4"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4"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4"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5"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5"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5"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5"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5"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5"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5"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5"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5"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5"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5"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5"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5"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5"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5"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5"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5"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5"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5"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5"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5"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5"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5"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5"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5"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5"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5"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5"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5"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5"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6"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6"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6"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6"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6"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6"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6"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6"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6"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6"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6"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6"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6"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6"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6"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6"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6"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6"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3" t="str">
        <f ca="true">+IF(OFFSET('Water Data'!$C$28,0,10*ROW('Water Data'!C194))="","",OFFSET('Water Data'!$C$28,0,10*ROW('Water Data'!C194)))</f>
        <v/>
      </c>
      <c r="BT200" s="33" t="str">
        <f ca="true">+IF(OFFSET('Water Data'!$C$29,0,10*ROW('Water Data'!C194))="","",OFFSET('Water Data'!$C$29,0,10*ROW('Water Data'!C194)))</f>
        <v/>
      </c>
      <c r="BU200" s="33" t="str">
        <f ca="true">+IF(OFFSET('Water Data'!$C$30,0,10*ROW('Water Data'!C194))="","",OFFSET('Water Data'!$C$30,0,10*ROW('Water Data'!C194)))</f>
        <v/>
      </c>
      <c r="BV200" s="33" t="str">
        <f ca="true">+IF(OFFSET('Water Data'!$D$28,0,10*ROW('Water Data'!D194))="","",OFFSET('Water Data'!$D$28,0,10*ROW('Water Data'!D194)))</f>
        <v/>
      </c>
      <c r="BW200" s="33" t="str">
        <f ca="true">+IF(OFFSET('Water Data'!$D$29,0,10*ROW('Water Data'!D194))="","",OFFSET('Water Data'!$D$29,0,10*ROW('Water Data'!D194)))</f>
        <v/>
      </c>
      <c r="BX200" s="33" t="str">
        <f ca="true">+IF(OFFSET('Water Data'!$D$30,0,10*ROW('Water Data'!D194))="","",OFFSET('Water Data'!$D$30,0,10*ROW('Water Data'!D194)))</f>
        <v/>
      </c>
      <c r="BY200" s="33" t="str">
        <f ca="true">+IF(OFFSET('Water Data'!$E$28,0,10*ROW('Water Data'!E194))="","",OFFSET('Water Data'!$E$28,0,10*ROW('Water Data'!E194)))</f>
        <v/>
      </c>
      <c r="BZ200" s="33" t="str">
        <f ca="true">+IF(OFFSET('Water Data'!$E$29,0,10*ROW('Water Data'!E194))="","",OFFSET('Water Data'!$E$29,0,10*ROW('Water Data'!E194)))</f>
        <v/>
      </c>
      <c r="CA200" s="33" t="str">
        <f ca="true">+IF(OFFSET('Water Data'!$E$30,0,10*ROW('Water Data'!E194))="","",OFFSET('Water Data'!$E$30,0,10*ROW('Water Data'!E194)))</f>
        <v/>
      </c>
      <c r="CB200" s="33" t="str">
        <f ca="true">+IF(OFFSET('Water Data'!$F$28,0,10*ROW('Water Data'!F194))="","",OFFSET('Water Data'!$F$28,0,10*ROW('Water Data'!F194)))</f>
        <v/>
      </c>
      <c r="CC200" s="33" t="str">
        <f ca="true">+IF(OFFSET('Water Data'!$F$29,0,10*ROW('Water Data'!F194))="","",OFFSET('Water Data'!$F$29,0,10*ROW('Water Data'!F194)))</f>
        <v/>
      </c>
      <c r="CD200" s="33" t="str">
        <f ca="true">+IF(OFFSET('Water Data'!$F$30,0,10*ROW('Water Data'!F194))="","",OFFSET('Water Data'!$F$30,0,10*ROW('Water Data'!F194)))</f>
        <v/>
      </c>
      <c r="CE200" s="33" t="str">
        <f ca="true">+IF(OFFSET('Water Data'!$G$28,0,10*ROW('Water Data'!G194))="","",OFFSET('Water Data'!$G$28,0,10*ROW('Water Data'!G194)))</f>
        <v/>
      </c>
      <c r="CF200" s="33" t="str">
        <f ca="true">+IF(OFFSET('Water Data'!$G$29,0,10*ROW('Water Data'!G194))="","",OFFSET('Water Data'!$G$29,0,10*ROW('Water Data'!G194)))</f>
        <v/>
      </c>
      <c r="CG200" s="33" t="str">
        <f ca="true">+IF(OFFSET('Water Data'!$G$30,0,10*ROW('Water Data'!G194))="","",OFFSET('Water Data'!$G$30,0,10*ROW('Water Data'!G194)))</f>
        <v/>
      </c>
      <c r="CH200" s="33" t="str">
        <f ca="true">+IF(OFFSET('Water Data'!$H$28,0,10*ROW('Water Data'!H194))="","",OFFSET('Water Data'!$H$28,0,10*ROW('Water Data'!H194)))</f>
        <v/>
      </c>
      <c r="CI200" s="33" t="str">
        <f ca="true">+IF(OFFSET('Water Data'!$H$29,0,10*ROW('Water Data'!H194))="","",OFFSET('Water Data'!$H$29,0,10*ROW('Water Data'!H194)))</f>
        <v/>
      </c>
      <c r="CJ200" s="33" t="str">
        <f ca="true">+IF(OFFSET('Water Data'!$H$30,0,10*ROW('Water Data'!H194))="","",OFFSET('Water Data'!$H$30,0,10*ROW('Water Data'!H194)))</f>
        <v/>
      </c>
      <c r="CK200" s="33" t="str">
        <f ca="true">+IF(OFFSET('Sanitation Data'!$C$29,0,10*ROW('Sanitation Data'!C194))="","",OFFSET('Sanitation Data'!$C$29,0,10*ROW('Sanitation Data'!C194)))</f>
        <v/>
      </c>
      <c r="CL200" s="33" t="str">
        <f ca="true">+IF(OFFSET('Sanitation Data'!$C$30,0,10*ROW('Sanitation Data'!C194))="","",OFFSET('Sanitation Data'!$C$30,0,10*ROW('Sanitation Data'!C194)))</f>
        <v/>
      </c>
      <c r="CM200" s="33" t="str">
        <f ca="true">+IF(OFFSET('Sanitation Data'!$C$31,0,10*ROW('Sanitation Data'!C194))="","",OFFSET('Sanitation Data'!$C$31,0,10*ROW('Sanitation Data'!C194)))</f>
        <v/>
      </c>
      <c r="CN200" s="33" t="str">
        <f ca="true">+IF(OFFSET('Sanitation Data'!$C$32,0,10*ROW('Sanitation Data'!C194))="","",OFFSET('Sanitation Data'!$C$32,0,10*ROW('Sanitation Data'!C194)))</f>
        <v/>
      </c>
      <c r="CO200" s="33" t="str">
        <f ca="true">+IF(OFFSET('Sanitation Data'!$C$33,0,10*ROW('Sanitation Data'!C194))="","",OFFSET('Sanitation Data'!$C$33,0,10*ROW('Sanitation Data'!C194)))</f>
        <v/>
      </c>
      <c r="CP200" s="33" t="str">
        <f ca="true">+IF(OFFSET('Sanitation Data'!$D$29,0,10*ROW('Sanitation Data'!D194))="","",OFFSET('Sanitation Data'!$D$29,0,10*ROW('Sanitation Data'!D194)))</f>
        <v/>
      </c>
      <c r="CQ200" s="33" t="str">
        <f ca="true">+IF(OFFSET('Sanitation Data'!$D$30,0,10*ROW('Sanitation Data'!D194))="","",OFFSET('Sanitation Data'!$D$30,0,10*ROW('Sanitation Data'!D194)))</f>
        <v/>
      </c>
      <c r="CR200" s="33" t="str">
        <f ca="true">+IF(OFFSET('Sanitation Data'!$D$31,0,10*ROW('Sanitation Data'!D194))="","",OFFSET('Sanitation Data'!$D$31,0,10*ROW('Sanitation Data'!D194)))</f>
        <v/>
      </c>
      <c r="CS200" s="33" t="str">
        <f ca="true">+IF(OFFSET('Sanitation Data'!$D$32,0,10*ROW('Sanitation Data'!D194))="","",OFFSET('Sanitation Data'!$D$32,0,10*ROW('Sanitation Data'!D194)))</f>
        <v/>
      </c>
      <c r="CT200" s="33" t="str">
        <f ca="true">+IF(OFFSET('Sanitation Data'!$D$33,0,10*ROW('Sanitation Data'!D194))="","",OFFSET('Sanitation Data'!$D$33,0,10*ROW('Sanitation Data'!D194)))</f>
        <v/>
      </c>
      <c r="CU200" s="33" t="str">
        <f ca="true">+IF(OFFSET('Sanitation Data'!$E$29,0,10*ROW('Sanitation Data'!E194))="","",OFFSET('Sanitation Data'!$E$29,0,10*ROW('Sanitation Data'!E194)))</f>
        <v/>
      </c>
      <c r="CV200" s="33" t="str">
        <f ca="true">+IF(OFFSET('Sanitation Data'!$E$30,0,10*ROW('Sanitation Data'!E194))="","",OFFSET('Sanitation Data'!$E$30,0,10*ROW('Sanitation Data'!E194)))</f>
        <v/>
      </c>
      <c r="CW200" s="33" t="str">
        <f ca="true">+IF(OFFSET('Sanitation Data'!$E$31,0,10*ROW('Sanitation Data'!E194))="","",OFFSET('Sanitation Data'!$E$31,0,10*ROW('Sanitation Data'!E194)))</f>
        <v/>
      </c>
      <c r="CX200" s="33" t="str">
        <f ca="true">+IF(OFFSET('Sanitation Data'!$E$32,0,10*ROW('Sanitation Data'!E194))="","",OFFSET('Sanitation Data'!$E$32,0,10*ROW('Sanitation Data'!E194)))</f>
        <v/>
      </c>
      <c r="CY200" s="33" t="str">
        <f ca="true">+IF(OFFSET('Sanitation Data'!$E$33,0,10*ROW('Sanitation Data'!E194))="","",OFFSET('Sanitation Data'!$E$33,0,10*ROW('Sanitation Data'!E194)))</f>
        <v/>
      </c>
      <c r="CZ200" s="33" t="str">
        <f ca="true">+IF(OFFSET('Sanitation Data'!$F$29,0,10*ROW('Sanitation Data'!F194))="","",OFFSET('Sanitation Data'!$F$29,0,10*ROW('Sanitation Data'!F194)))</f>
        <v/>
      </c>
      <c r="DA200" s="33" t="str">
        <f ca="true">+IF(OFFSET('Sanitation Data'!$F$30,0,10*ROW('Sanitation Data'!F194))="","",OFFSET('Sanitation Data'!$F$30,0,10*ROW('Sanitation Data'!F194)))</f>
        <v/>
      </c>
      <c r="DB200" s="33" t="str">
        <f ca="true">+IF(OFFSET('Sanitation Data'!$F$31,0,10*ROW('Sanitation Data'!F194))="","",OFFSET('Sanitation Data'!$F$31,0,10*ROW('Sanitation Data'!F194)))</f>
        <v/>
      </c>
      <c r="DC200" s="33" t="str">
        <f ca="true">+IF(OFFSET('Sanitation Data'!$F$32,0,10*ROW('Sanitation Data'!F194))="","",OFFSET('Sanitation Data'!$F$32,0,10*ROW('Sanitation Data'!F194)))</f>
        <v/>
      </c>
      <c r="DD200" s="33" t="str">
        <f ca="true">+IF(OFFSET('Sanitation Data'!$F$33,0,10*ROW('Sanitation Data'!F194))="","",OFFSET('Sanitation Data'!$F$33,0,10*ROW('Sanitation Data'!F194)))</f>
        <v/>
      </c>
      <c r="DE200" s="33" t="str">
        <f ca="true">+IF(OFFSET('Sanitation Data'!$G$29,0,10*ROW('Sanitation Data'!G194))="","",OFFSET('Sanitation Data'!$G$29,0,10*ROW('Sanitation Data'!G194)))</f>
        <v/>
      </c>
      <c r="DF200" s="33" t="str">
        <f ca="true">+IF(OFFSET('Sanitation Data'!$G$30,0,10*ROW('Sanitation Data'!G194))="","",OFFSET('Sanitation Data'!$G$30,0,10*ROW('Sanitation Data'!G194)))</f>
        <v/>
      </c>
      <c r="DG200" s="33" t="str">
        <f ca="true">+IF(OFFSET('Sanitation Data'!$G$31,0,10*ROW('Sanitation Data'!G194))="","",OFFSET('Sanitation Data'!$G$31,0,10*ROW('Sanitation Data'!G194)))</f>
        <v/>
      </c>
      <c r="DH200" s="33" t="str">
        <f ca="true">+IF(OFFSET('Sanitation Data'!$G$32,0,10*ROW('Sanitation Data'!G194))="","",OFFSET('Sanitation Data'!$G$32,0,10*ROW('Sanitation Data'!G194)))</f>
        <v/>
      </c>
      <c r="DI200" s="33" t="str">
        <f ca="true">+IF(OFFSET('Sanitation Data'!$G$33,0,10*ROW('Sanitation Data'!G194))="","",OFFSET('Sanitation Data'!$G$33,0,10*ROW('Sanitation Data'!G194)))</f>
        <v/>
      </c>
      <c r="DJ200" s="33" t="str">
        <f ca="true">+IF(OFFSET('Sanitation Data'!$H$29,0,10*ROW('Sanitation Data'!H194))="","",OFFSET('Sanitation Data'!$H$29,0,10*ROW('Sanitation Data'!H194)))</f>
        <v/>
      </c>
      <c r="DK200" s="33" t="str">
        <f ca="true">+IF(OFFSET('Sanitation Data'!$H$30,0,10*ROW('Sanitation Data'!H194))="","",OFFSET('Sanitation Data'!$H$30,0,10*ROW('Sanitation Data'!H194)))</f>
        <v/>
      </c>
      <c r="DL200" s="33" t="str">
        <f ca="true">+IF(OFFSET('Sanitation Data'!$H$31,0,10*ROW('Sanitation Data'!H194))="","",OFFSET('Sanitation Data'!$H$31,0,10*ROW('Sanitation Data'!H194)))</f>
        <v/>
      </c>
      <c r="DM200" s="33" t="str">
        <f ca="true">+IF(OFFSET('Sanitation Data'!$H$32,0,10*ROW('Sanitation Data'!H194))="","",OFFSET('Sanitation Data'!$H$32,0,10*ROW('Sanitation Data'!H194)))</f>
        <v/>
      </c>
      <c r="DN200" s="33" t="str">
        <f ca="true">+IF(OFFSET('Sanitation Data'!$H$33,0,10*ROW('Sanitation Data'!H194))="","",OFFSET('Sanitation Data'!$H$33,0,10*ROW('Sanitation Data'!H194)))</f>
        <v/>
      </c>
      <c r="DO200" s="33" t="str">
        <f ca="true">+IF(OFFSET('Hygiene Data'!$C$12,0,10*ROW('Hygiene Data'!C194))="","",OFFSET('Hygiene Data'!$C$12,0,10*ROW('Hygiene Data'!C194)))</f>
        <v/>
      </c>
      <c r="DP200" s="33" t="str">
        <f ca="true">+IF(OFFSET('Hygiene Data'!$C$13,0,10*ROW('Hygiene Data'!C194))="","",OFFSET('Hygiene Data'!$C$13,0,10*ROW('Hygiene Data'!C194)))</f>
        <v/>
      </c>
      <c r="DQ200" s="33" t="str">
        <f ca="true">+IF(OFFSET('Hygiene Data'!$C$14,0,10*ROW('Hygiene Data'!C194))="","",OFFSET('Hygiene Data'!$C$14,0,10*ROW('Hygiene Data'!C194)))</f>
        <v/>
      </c>
      <c r="DR200" s="33" t="str">
        <f ca="true">+IF(OFFSET('Hygiene Data'!$D$12,0,10*ROW('Hygiene Data'!D194))="","",OFFSET('Hygiene Data'!$D$12,0,10*ROW('Hygiene Data'!D194)))</f>
        <v/>
      </c>
      <c r="DS200" s="33" t="str">
        <f ca="true">+IF(OFFSET('Hygiene Data'!$D$13,0,10*ROW('Hygiene Data'!D194))="","",OFFSET('Hygiene Data'!$D$13,0,10*ROW('Hygiene Data'!D194)))</f>
        <v/>
      </c>
      <c r="DT200" s="33" t="str">
        <f ca="true">+IF(OFFSET('Hygiene Data'!$D$14,0,10*ROW('Hygiene Data'!D194))="","",OFFSET('Hygiene Data'!$D$14,0,10*ROW('Hygiene Data'!D194)))</f>
        <v/>
      </c>
      <c r="DU200" s="33" t="str">
        <f ca="true">+IF(OFFSET('Hygiene Data'!$E$12,0,10*ROW('Hygiene Data'!E194))="","",OFFSET('Hygiene Data'!$E$12,0,10*ROW('Hygiene Data'!E194)))</f>
        <v/>
      </c>
      <c r="DV200" s="33" t="str">
        <f ca="true">+IF(OFFSET('Hygiene Data'!$E$13,0,10*ROW('Hygiene Data'!E194))="","",OFFSET('Hygiene Data'!$E$13,0,10*ROW('Hygiene Data'!E194)))</f>
        <v/>
      </c>
      <c r="DW200" s="33" t="str">
        <f ca="true">+IF(OFFSET('Hygiene Data'!$E$14,0,10*ROW('Hygiene Data'!E194))="","",OFFSET('Hygiene Data'!$E$14,0,10*ROW('Hygiene Data'!E194)))</f>
        <v/>
      </c>
      <c r="DX200" s="33" t="str">
        <f ca="true">+IF(OFFSET('Hygiene Data'!$F$12,0,10*ROW('Hygiene Data'!F194))="","",OFFSET('Hygiene Data'!$F$12,0,10*ROW('Hygiene Data'!F194)))</f>
        <v/>
      </c>
      <c r="DY200" s="33" t="str">
        <f ca="true">+IF(OFFSET('Hygiene Data'!$F$13,0,10*ROW('Hygiene Data'!F194))="","",OFFSET('Hygiene Data'!$F$13,0,10*ROW('Hygiene Data'!F194)))</f>
        <v/>
      </c>
      <c r="DZ200" s="33" t="str">
        <f ca="true">+IF(OFFSET('Hygiene Data'!$F$14,0,10*ROW('Hygiene Data'!F194))="","",OFFSET('Hygiene Data'!$F$14,0,10*ROW('Hygiene Data'!F194)))</f>
        <v/>
      </c>
      <c r="EA200" s="33" t="str">
        <f ca="true">+IF(OFFSET('Hygiene Data'!$G$12,0,10*ROW('Hygiene Data'!G194))="","",OFFSET('Hygiene Data'!$G$12,0,10*ROW('Hygiene Data'!G194)))</f>
        <v/>
      </c>
      <c r="EB200" s="33" t="str">
        <f ca="true">+IF(OFFSET('Hygiene Data'!$G$13,0,10*ROW('Hygiene Data'!G194))="","",OFFSET('Hygiene Data'!$G$13,0,10*ROW('Hygiene Data'!G194)))</f>
        <v/>
      </c>
      <c r="EC200" s="33" t="str">
        <f ca="true">+IF(OFFSET('Hygiene Data'!$G$14,0,10*ROW('Hygiene Data'!G194))="","",OFFSET('Hygiene Data'!$G$14,0,10*ROW('Hygiene Data'!G194)))</f>
        <v/>
      </c>
      <c r="ED200" s="33" t="str">
        <f ca="true">+IF(OFFSET('Hygiene Data'!$H$12,0,10*ROW('Hygiene Data'!H194))="","",OFFSET('Hygiene Data'!$H$12,0,10*ROW('Hygiene Data'!H194)))</f>
        <v/>
      </c>
      <c r="EE200" s="33" t="str">
        <f ca="true">+IF(OFFSET('Hygiene Data'!$H$13,0,10*ROW('Hygiene Data'!H194))="","",OFFSET('Hygiene Data'!$H$13,0,10*ROW('Hygiene Data'!H194)))</f>
        <v/>
      </c>
      <c r="EF200" s="33" t="str">
        <f ca="true">+IF(OFFSET('Hygiene Data'!$H$14,0,10*ROW('Hygiene Data'!H194))="","",OFFSET('Hygiene Data'!$H$14,0,10*ROW('Hygiene Data'!H194)))</f>
        <v/>
      </c>
    </row>
    <row r="201" x14ac:dyDescent="0.2">
      <c r="A201" s="56" t="str">
        <f ca="true">+IF(OFFSET('Water Data'!$B$1,0,10*ROW('Water Data'!B198))="","",OFFSET('Water Data'!$B$1,0,10*ROW('Water Data'!B198)))</f>
        <v/>
      </c>
      <c r="B201" s="56" t="str">
        <f ca="true">+IF(OFFSET('Water Data'!$A$3,0,10*ROW('Water Data'!A198))="","",OFFSET('Water Data'!$A$3,0,10*ROW('Water Data'!A198)))</f>
        <v/>
      </c>
      <c r="C201" s="56" t="str">
        <f ca="true">+IF(OFFSET('Water Data'!$C$3,0,10*ROW('Water Data'!C198))="","",OFFSET('Water Data'!$C$3,0,10*ROW('Water Data'!C198)))</f>
        <v/>
      </c>
      <c r="D201" s="244"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4"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4"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4"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4"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4"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4"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4"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4"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4"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4"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4"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4"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4"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4"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4"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4"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4"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5"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5"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5"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5"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5"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5"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5"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5"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5"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5"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5"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5"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5"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5"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5"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5"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5"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5"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5"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5"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5"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5"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5"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5"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5"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5"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5"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5"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5"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5"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6"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6"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6"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6"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6"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6"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6"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6"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6"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6"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6"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6"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6"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6"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6"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6"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6"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6"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3" t="str">
        <f ca="true">+IF(OFFSET('Water Data'!$C$28,0,10*ROW('Water Data'!C195))="","",OFFSET('Water Data'!$C$28,0,10*ROW('Water Data'!C195)))</f>
        <v/>
      </c>
      <c r="BT201" s="33" t="str">
        <f ca="true">+IF(OFFSET('Water Data'!$C$29,0,10*ROW('Water Data'!C195))="","",OFFSET('Water Data'!$C$29,0,10*ROW('Water Data'!C195)))</f>
        <v/>
      </c>
      <c r="BU201" s="33" t="str">
        <f ca="true">+IF(OFFSET('Water Data'!$C$30,0,10*ROW('Water Data'!C195))="","",OFFSET('Water Data'!$C$30,0,10*ROW('Water Data'!C195)))</f>
        <v/>
      </c>
      <c r="BV201" s="33" t="str">
        <f ca="true">+IF(OFFSET('Water Data'!$D$28,0,10*ROW('Water Data'!D195))="","",OFFSET('Water Data'!$D$28,0,10*ROW('Water Data'!D195)))</f>
        <v/>
      </c>
      <c r="BW201" s="33" t="str">
        <f ca="true">+IF(OFFSET('Water Data'!$D$29,0,10*ROW('Water Data'!D195))="","",OFFSET('Water Data'!$D$29,0,10*ROW('Water Data'!D195)))</f>
        <v/>
      </c>
      <c r="BX201" s="33" t="str">
        <f ca="true">+IF(OFFSET('Water Data'!$D$30,0,10*ROW('Water Data'!D195))="","",OFFSET('Water Data'!$D$30,0,10*ROW('Water Data'!D195)))</f>
        <v/>
      </c>
      <c r="BY201" s="33" t="str">
        <f ca="true">+IF(OFFSET('Water Data'!$E$28,0,10*ROW('Water Data'!E195))="","",OFFSET('Water Data'!$E$28,0,10*ROW('Water Data'!E195)))</f>
        <v/>
      </c>
      <c r="BZ201" s="33" t="str">
        <f ca="true">+IF(OFFSET('Water Data'!$E$29,0,10*ROW('Water Data'!E195))="","",OFFSET('Water Data'!$E$29,0,10*ROW('Water Data'!E195)))</f>
        <v/>
      </c>
      <c r="CA201" s="33" t="str">
        <f ca="true">+IF(OFFSET('Water Data'!$E$30,0,10*ROW('Water Data'!E195))="","",OFFSET('Water Data'!$E$30,0,10*ROW('Water Data'!E195)))</f>
        <v/>
      </c>
      <c r="CB201" s="33" t="str">
        <f ca="true">+IF(OFFSET('Water Data'!$F$28,0,10*ROW('Water Data'!F195))="","",OFFSET('Water Data'!$F$28,0,10*ROW('Water Data'!F195)))</f>
        <v/>
      </c>
      <c r="CC201" s="33" t="str">
        <f ca="true">+IF(OFFSET('Water Data'!$F$29,0,10*ROW('Water Data'!F195))="","",OFFSET('Water Data'!$F$29,0,10*ROW('Water Data'!F195)))</f>
        <v/>
      </c>
      <c r="CD201" s="33" t="str">
        <f ca="true">+IF(OFFSET('Water Data'!$F$30,0,10*ROW('Water Data'!F195))="","",OFFSET('Water Data'!$F$30,0,10*ROW('Water Data'!F195)))</f>
        <v/>
      </c>
      <c r="CE201" s="33" t="str">
        <f ca="true">+IF(OFFSET('Water Data'!$G$28,0,10*ROW('Water Data'!G195))="","",OFFSET('Water Data'!$G$28,0,10*ROW('Water Data'!G195)))</f>
        <v/>
      </c>
      <c r="CF201" s="33" t="str">
        <f ca="true">+IF(OFFSET('Water Data'!$G$29,0,10*ROW('Water Data'!G195))="","",OFFSET('Water Data'!$G$29,0,10*ROW('Water Data'!G195)))</f>
        <v/>
      </c>
      <c r="CG201" s="33" t="str">
        <f ca="true">+IF(OFFSET('Water Data'!$G$30,0,10*ROW('Water Data'!G195))="","",OFFSET('Water Data'!$G$30,0,10*ROW('Water Data'!G195)))</f>
        <v/>
      </c>
      <c r="CH201" s="33" t="str">
        <f ca="true">+IF(OFFSET('Water Data'!$H$28,0,10*ROW('Water Data'!H195))="","",OFFSET('Water Data'!$H$28,0,10*ROW('Water Data'!H195)))</f>
        <v/>
      </c>
      <c r="CI201" s="33" t="str">
        <f ca="true">+IF(OFFSET('Water Data'!$H$29,0,10*ROW('Water Data'!H195))="","",OFFSET('Water Data'!$H$29,0,10*ROW('Water Data'!H195)))</f>
        <v/>
      </c>
      <c r="CJ201" s="33" t="str">
        <f ca="true">+IF(OFFSET('Water Data'!$H$30,0,10*ROW('Water Data'!H195))="","",OFFSET('Water Data'!$H$30,0,10*ROW('Water Data'!H195)))</f>
        <v/>
      </c>
      <c r="CK201" s="33" t="str">
        <f ca="true">+IF(OFFSET('Sanitation Data'!$C$29,0,10*ROW('Sanitation Data'!C195))="","",OFFSET('Sanitation Data'!$C$29,0,10*ROW('Sanitation Data'!C195)))</f>
        <v/>
      </c>
      <c r="CL201" s="33" t="str">
        <f ca="true">+IF(OFFSET('Sanitation Data'!$C$30,0,10*ROW('Sanitation Data'!C195))="","",OFFSET('Sanitation Data'!$C$30,0,10*ROW('Sanitation Data'!C195)))</f>
        <v/>
      </c>
      <c r="CM201" s="33" t="str">
        <f ca="true">+IF(OFFSET('Sanitation Data'!$C$31,0,10*ROW('Sanitation Data'!C195))="","",OFFSET('Sanitation Data'!$C$31,0,10*ROW('Sanitation Data'!C195)))</f>
        <v/>
      </c>
      <c r="CN201" s="33" t="str">
        <f ca="true">+IF(OFFSET('Sanitation Data'!$C$32,0,10*ROW('Sanitation Data'!C195))="","",OFFSET('Sanitation Data'!$C$32,0,10*ROW('Sanitation Data'!C195)))</f>
        <v/>
      </c>
      <c r="CO201" s="33" t="str">
        <f ca="true">+IF(OFFSET('Sanitation Data'!$C$33,0,10*ROW('Sanitation Data'!C195))="","",OFFSET('Sanitation Data'!$C$33,0,10*ROW('Sanitation Data'!C195)))</f>
        <v/>
      </c>
      <c r="CP201" s="33" t="str">
        <f ca="true">+IF(OFFSET('Sanitation Data'!$D$29,0,10*ROW('Sanitation Data'!D195))="","",OFFSET('Sanitation Data'!$D$29,0,10*ROW('Sanitation Data'!D195)))</f>
        <v/>
      </c>
      <c r="CQ201" s="33" t="str">
        <f ca="true">+IF(OFFSET('Sanitation Data'!$D$30,0,10*ROW('Sanitation Data'!D195))="","",OFFSET('Sanitation Data'!$D$30,0,10*ROW('Sanitation Data'!D195)))</f>
        <v/>
      </c>
      <c r="CR201" s="33" t="str">
        <f ca="true">+IF(OFFSET('Sanitation Data'!$D$31,0,10*ROW('Sanitation Data'!D195))="","",OFFSET('Sanitation Data'!$D$31,0,10*ROW('Sanitation Data'!D195)))</f>
        <v/>
      </c>
      <c r="CS201" s="33" t="str">
        <f ca="true">+IF(OFFSET('Sanitation Data'!$D$32,0,10*ROW('Sanitation Data'!D195))="","",OFFSET('Sanitation Data'!$D$32,0,10*ROW('Sanitation Data'!D195)))</f>
        <v/>
      </c>
      <c r="CT201" s="33" t="str">
        <f ca="true">+IF(OFFSET('Sanitation Data'!$D$33,0,10*ROW('Sanitation Data'!D195))="","",OFFSET('Sanitation Data'!$D$33,0,10*ROW('Sanitation Data'!D195)))</f>
        <v/>
      </c>
      <c r="CU201" s="33" t="str">
        <f ca="true">+IF(OFFSET('Sanitation Data'!$E$29,0,10*ROW('Sanitation Data'!E195))="","",OFFSET('Sanitation Data'!$E$29,0,10*ROW('Sanitation Data'!E195)))</f>
        <v/>
      </c>
      <c r="CV201" s="33" t="str">
        <f ca="true">+IF(OFFSET('Sanitation Data'!$E$30,0,10*ROW('Sanitation Data'!E195))="","",OFFSET('Sanitation Data'!$E$30,0,10*ROW('Sanitation Data'!E195)))</f>
        <v/>
      </c>
      <c r="CW201" s="33" t="str">
        <f ca="true">+IF(OFFSET('Sanitation Data'!$E$31,0,10*ROW('Sanitation Data'!E195))="","",OFFSET('Sanitation Data'!$E$31,0,10*ROW('Sanitation Data'!E195)))</f>
        <v/>
      </c>
      <c r="CX201" s="33" t="str">
        <f ca="true">+IF(OFFSET('Sanitation Data'!$E$32,0,10*ROW('Sanitation Data'!E195))="","",OFFSET('Sanitation Data'!$E$32,0,10*ROW('Sanitation Data'!E195)))</f>
        <v/>
      </c>
      <c r="CY201" s="33" t="str">
        <f ca="true">+IF(OFFSET('Sanitation Data'!$E$33,0,10*ROW('Sanitation Data'!E195))="","",OFFSET('Sanitation Data'!$E$33,0,10*ROW('Sanitation Data'!E195)))</f>
        <v/>
      </c>
      <c r="CZ201" s="33" t="str">
        <f ca="true">+IF(OFFSET('Sanitation Data'!$F$29,0,10*ROW('Sanitation Data'!F195))="","",OFFSET('Sanitation Data'!$F$29,0,10*ROW('Sanitation Data'!F195)))</f>
        <v/>
      </c>
      <c r="DA201" s="33" t="str">
        <f ca="true">+IF(OFFSET('Sanitation Data'!$F$30,0,10*ROW('Sanitation Data'!F195))="","",OFFSET('Sanitation Data'!$F$30,0,10*ROW('Sanitation Data'!F195)))</f>
        <v/>
      </c>
      <c r="DB201" s="33" t="str">
        <f ca="true">+IF(OFFSET('Sanitation Data'!$F$31,0,10*ROW('Sanitation Data'!F195))="","",OFFSET('Sanitation Data'!$F$31,0,10*ROW('Sanitation Data'!F195)))</f>
        <v/>
      </c>
      <c r="DC201" s="33" t="str">
        <f ca="true">+IF(OFFSET('Sanitation Data'!$F$32,0,10*ROW('Sanitation Data'!F195))="","",OFFSET('Sanitation Data'!$F$32,0,10*ROW('Sanitation Data'!F195)))</f>
        <v/>
      </c>
      <c r="DD201" s="33" t="str">
        <f ca="true">+IF(OFFSET('Sanitation Data'!$F$33,0,10*ROW('Sanitation Data'!F195))="","",OFFSET('Sanitation Data'!$F$33,0,10*ROW('Sanitation Data'!F195)))</f>
        <v/>
      </c>
      <c r="DE201" s="33" t="str">
        <f ca="true">+IF(OFFSET('Sanitation Data'!$G$29,0,10*ROW('Sanitation Data'!G195))="","",OFFSET('Sanitation Data'!$G$29,0,10*ROW('Sanitation Data'!G195)))</f>
        <v/>
      </c>
      <c r="DF201" s="33" t="str">
        <f ca="true">+IF(OFFSET('Sanitation Data'!$G$30,0,10*ROW('Sanitation Data'!G195))="","",OFFSET('Sanitation Data'!$G$30,0,10*ROW('Sanitation Data'!G195)))</f>
        <v/>
      </c>
      <c r="DG201" s="33" t="str">
        <f ca="true">+IF(OFFSET('Sanitation Data'!$G$31,0,10*ROW('Sanitation Data'!G195))="","",OFFSET('Sanitation Data'!$G$31,0,10*ROW('Sanitation Data'!G195)))</f>
        <v/>
      </c>
      <c r="DH201" s="33" t="str">
        <f ca="true">+IF(OFFSET('Sanitation Data'!$G$32,0,10*ROW('Sanitation Data'!G195))="","",OFFSET('Sanitation Data'!$G$32,0,10*ROW('Sanitation Data'!G195)))</f>
        <v/>
      </c>
      <c r="DI201" s="33" t="str">
        <f ca="true">+IF(OFFSET('Sanitation Data'!$G$33,0,10*ROW('Sanitation Data'!G195))="","",OFFSET('Sanitation Data'!$G$33,0,10*ROW('Sanitation Data'!G195)))</f>
        <v/>
      </c>
      <c r="DJ201" s="33" t="str">
        <f ca="true">+IF(OFFSET('Sanitation Data'!$H$29,0,10*ROW('Sanitation Data'!H195))="","",OFFSET('Sanitation Data'!$H$29,0,10*ROW('Sanitation Data'!H195)))</f>
        <v/>
      </c>
      <c r="DK201" s="33" t="str">
        <f ca="true">+IF(OFFSET('Sanitation Data'!$H$30,0,10*ROW('Sanitation Data'!H195))="","",OFFSET('Sanitation Data'!$H$30,0,10*ROW('Sanitation Data'!H195)))</f>
        <v/>
      </c>
      <c r="DL201" s="33" t="str">
        <f ca="true">+IF(OFFSET('Sanitation Data'!$H$31,0,10*ROW('Sanitation Data'!H195))="","",OFFSET('Sanitation Data'!$H$31,0,10*ROW('Sanitation Data'!H195)))</f>
        <v/>
      </c>
      <c r="DM201" s="33" t="str">
        <f ca="true">+IF(OFFSET('Sanitation Data'!$H$32,0,10*ROW('Sanitation Data'!H195))="","",OFFSET('Sanitation Data'!$H$32,0,10*ROW('Sanitation Data'!H195)))</f>
        <v/>
      </c>
      <c r="DN201" s="33" t="str">
        <f ca="true">+IF(OFFSET('Sanitation Data'!$H$33,0,10*ROW('Sanitation Data'!H195))="","",OFFSET('Sanitation Data'!$H$33,0,10*ROW('Sanitation Data'!H195)))</f>
        <v/>
      </c>
      <c r="DO201" s="33" t="str">
        <f ca="true">+IF(OFFSET('Hygiene Data'!$C$12,0,10*ROW('Hygiene Data'!C195))="","",OFFSET('Hygiene Data'!$C$12,0,10*ROW('Hygiene Data'!C195)))</f>
        <v/>
      </c>
      <c r="DP201" s="33" t="str">
        <f ca="true">+IF(OFFSET('Hygiene Data'!$C$13,0,10*ROW('Hygiene Data'!C195))="","",OFFSET('Hygiene Data'!$C$13,0,10*ROW('Hygiene Data'!C195)))</f>
        <v/>
      </c>
      <c r="DQ201" s="33" t="str">
        <f ca="true">+IF(OFFSET('Hygiene Data'!$C$14,0,10*ROW('Hygiene Data'!C195))="","",OFFSET('Hygiene Data'!$C$14,0,10*ROW('Hygiene Data'!C195)))</f>
        <v/>
      </c>
      <c r="DR201" s="33" t="str">
        <f ca="true">+IF(OFFSET('Hygiene Data'!$D$12,0,10*ROW('Hygiene Data'!D195))="","",OFFSET('Hygiene Data'!$D$12,0,10*ROW('Hygiene Data'!D195)))</f>
        <v/>
      </c>
      <c r="DS201" s="33" t="str">
        <f ca="true">+IF(OFFSET('Hygiene Data'!$D$13,0,10*ROW('Hygiene Data'!D195))="","",OFFSET('Hygiene Data'!$D$13,0,10*ROW('Hygiene Data'!D195)))</f>
        <v/>
      </c>
      <c r="DT201" s="33" t="str">
        <f ca="true">+IF(OFFSET('Hygiene Data'!$D$14,0,10*ROW('Hygiene Data'!D195))="","",OFFSET('Hygiene Data'!$D$14,0,10*ROW('Hygiene Data'!D195)))</f>
        <v/>
      </c>
      <c r="DU201" s="33" t="str">
        <f ca="true">+IF(OFFSET('Hygiene Data'!$E$12,0,10*ROW('Hygiene Data'!E195))="","",OFFSET('Hygiene Data'!$E$12,0,10*ROW('Hygiene Data'!E195)))</f>
        <v/>
      </c>
      <c r="DV201" s="33" t="str">
        <f ca="true">+IF(OFFSET('Hygiene Data'!$E$13,0,10*ROW('Hygiene Data'!E195))="","",OFFSET('Hygiene Data'!$E$13,0,10*ROW('Hygiene Data'!E195)))</f>
        <v/>
      </c>
      <c r="DW201" s="33" t="str">
        <f ca="true">+IF(OFFSET('Hygiene Data'!$E$14,0,10*ROW('Hygiene Data'!E195))="","",OFFSET('Hygiene Data'!$E$14,0,10*ROW('Hygiene Data'!E195)))</f>
        <v/>
      </c>
      <c r="DX201" s="33" t="str">
        <f ca="true">+IF(OFFSET('Hygiene Data'!$F$12,0,10*ROW('Hygiene Data'!F195))="","",OFFSET('Hygiene Data'!$F$12,0,10*ROW('Hygiene Data'!F195)))</f>
        <v/>
      </c>
      <c r="DY201" s="33" t="str">
        <f ca="true">+IF(OFFSET('Hygiene Data'!$F$13,0,10*ROW('Hygiene Data'!F195))="","",OFFSET('Hygiene Data'!$F$13,0,10*ROW('Hygiene Data'!F195)))</f>
        <v/>
      </c>
      <c r="DZ201" s="33" t="str">
        <f ca="true">+IF(OFFSET('Hygiene Data'!$F$14,0,10*ROW('Hygiene Data'!F195))="","",OFFSET('Hygiene Data'!$F$14,0,10*ROW('Hygiene Data'!F195)))</f>
        <v/>
      </c>
      <c r="EA201" s="33" t="str">
        <f ca="true">+IF(OFFSET('Hygiene Data'!$G$12,0,10*ROW('Hygiene Data'!G195))="","",OFFSET('Hygiene Data'!$G$12,0,10*ROW('Hygiene Data'!G195)))</f>
        <v/>
      </c>
      <c r="EB201" s="33" t="str">
        <f ca="true">+IF(OFFSET('Hygiene Data'!$G$13,0,10*ROW('Hygiene Data'!G195))="","",OFFSET('Hygiene Data'!$G$13,0,10*ROW('Hygiene Data'!G195)))</f>
        <v/>
      </c>
      <c r="EC201" s="33" t="str">
        <f ca="true">+IF(OFFSET('Hygiene Data'!$G$14,0,10*ROW('Hygiene Data'!G195))="","",OFFSET('Hygiene Data'!$G$14,0,10*ROW('Hygiene Data'!G195)))</f>
        <v/>
      </c>
      <c r="ED201" s="33" t="str">
        <f ca="true">+IF(OFFSET('Hygiene Data'!$H$12,0,10*ROW('Hygiene Data'!H195))="","",OFFSET('Hygiene Data'!$H$12,0,10*ROW('Hygiene Data'!H195)))</f>
        <v/>
      </c>
      <c r="EE201" s="33" t="str">
        <f ca="true">+IF(OFFSET('Hygiene Data'!$H$13,0,10*ROW('Hygiene Data'!H195))="","",OFFSET('Hygiene Data'!$H$13,0,10*ROW('Hygiene Data'!H195)))</f>
        <v/>
      </c>
      <c r="EF201" s="33" t="str">
        <f ca="true">+IF(OFFSET('Hygiene Data'!$H$14,0,10*ROW('Hygiene Data'!H195))="","",OFFSET('Hygiene Data'!$H$14,0,10*ROW('Hygiene Data'!H195)))</f>
        <v/>
      </c>
    </row>
    <row r="202" x14ac:dyDescent="0.2">
      <c r="A202" s="56" t="str">
        <f ca="true">+IF(OFFSET('Water Data'!$B$1,0,10*ROW('Water Data'!B199))="","",OFFSET('Water Data'!$B$1,0,10*ROW('Water Data'!B199)))</f>
        <v/>
      </c>
      <c r="B202" s="56" t="str">
        <f ca="true">+IF(OFFSET('Water Data'!$A$3,0,10*ROW('Water Data'!A199))="","",OFFSET('Water Data'!$A$3,0,10*ROW('Water Data'!A199)))</f>
        <v/>
      </c>
      <c r="C202" s="56" t="str">
        <f ca="true">+IF(OFFSET('Water Data'!$C$3,0,10*ROW('Water Data'!C199))="","",OFFSET('Water Data'!$C$3,0,10*ROW('Water Data'!C199)))</f>
        <v/>
      </c>
      <c r="D202" s="244"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4"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4"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4"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4"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4"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4"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4"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4"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4"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4"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4"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4"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4"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4"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4"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4"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4"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5"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5"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5"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5"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5"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5"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5"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5"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5"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5"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5"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5"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5"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5"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5"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5"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5"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5"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5"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5"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5"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5"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5"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5"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5"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5"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5"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5"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5"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5"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6"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6"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6"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6"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6"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6"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6"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6"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6"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6"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6"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6"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6"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6"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6"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6"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6"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6"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3" t="str">
        <f ca="true">+IF(OFFSET('Water Data'!$C$28,0,10*ROW('Water Data'!C196))="","",OFFSET('Water Data'!$C$28,0,10*ROW('Water Data'!C196)))</f>
        <v/>
      </c>
      <c r="BT202" s="33" t="str">
        <f ca="true">+IF(OFFSET('Water Data'!$C$29,0,10*ROW('Water Data'!C196))="","",OFFSET('Water Data'!$C$29,0,10*ROW('Water Data'!C196)))</f>
        <v/>
      </c>
      <c r="BU202" s="33" t="str">
        <f ca="true">+IF(OFFSET('Water Data'!$C$30,0,10*ROW('Water Data'!C196))="","",OFFSET('Water Data'!$C$30,0,10*ROW('Water Data'!C196)))</f>
        <v/>
      </c>
      <c r="BV202" s="33" t="str">
        <f ca="true">+IF(OFFSET('Water Data'!$D$28,0,10*ROW('Water Data'!D196))="","",OFFSET('Water Data'!$D$28,0,10*ROW('Water Data'!D196)))</f>
        <v/>
      </c>
      <c r="BW202" s="33" t="str">
        <f ca="true">+IF(OFFSET('Water Data'!$D$29,0,10*ROW('Water Data'!D196))="","",OFFSET('Water Data'!$D$29,0,10*ROW('Water Data'!D196)))</f>
        <v/>
      </c>
      <c r="BX202" s="33" t="str">
        <f ca="true">+IF(OFFSET('Water Data'!$D$30,0,10*ROW('Water Data'!D196))="","",OFFSET('Water Data'!$D$30,0,10*ROW('Water Data'!D196)))</f>
        <v/>
      </c>
      <c r="BY202" s="33" t="str">
        <f ca="true">+IF(OFFSET('Water Data'!$E$28,0,10*ROW('Water Data'!E196))="","",OFFSET('Water Data'!$E$28,0,10*ROW('Water Data'!E196)))</f>
        <v/>
      </c>
      <c r="BZ202" s="33" t="str">
        <f ca="true">+IF(OFFSET('Water Data'!$E$29,0,10*ROW('Water Data'!E196))="","",OFFSET('Water Data'!$E$29,0,10*ROW('Water Data'!E196)))</f>
        <v/>
      </c>
      <c r="CA202" s="33" t="str">
        <f ca="true">+IF(OFFSET('Water Data'!$E$30,0,10*ROW('Water Data'!E196))="","",OFFSET('Water Data'!$E$30,0,10*ROW('Water Data'!E196)))</f>
        <v/>
      </c>
      <c r="CB202" s="33" t="str">
        <f ca="true">+IF(OFFSET('Water Data'!$F$28,0,10*ROW('Water Data'!F196))="","",OFFSET('Water Data'!$F$28,0,10*ROW('Water Data'!F196)))</f>
        <v/>
      </c>
      <c r="CC202" s="33" t="str">
        <f ca="true">+IF(OFFSET('Water Data'!$F$29,0,10*ROW('Water Data'!F196))="","",OFFSET('Water Data'!$F$29,0,10*ROW('Water Data'!F196)))</f>
        <v/>
      </c>
      <c r="CD202" s="33" t="str">
        <f ca="true">+IF(OFFSET('Water Data'!$F$30,0,10*ROW('Water Data'!F196))="","",OFFSET('Water Data'!$F$30,0,10*ROW('Water Data'!F196)))</f>
        <v/>
      </c>
      <c r="CE202" s="33" t="str">
        <f ca="true">+IF(OFFSET('Water Data'!$G$28,0,10*ROW('Water Data'!G196))="","",OFFSET('Water Data'!$G$28,0,10*ROW('Water Data'!G196)))</f>
        <v/>
      </c>
      <c r="CF202" s="33" t="str">
        <f ca="true">+IF(OFFSET('Water Data'!$G$29,0,10*ROW('Water Data'!G196))="","",OFFSET('Water Data'!$G$29,0,10*ROW('Water Data'!G196)))</f>
        <v/>
      </c>
      <c r="CG202" s="33" t="str">
        <f ca="true">+IF(OFFSET('Water Data'!$G$30,0,10*ROW('Water Data'!G196))="","",OFFSET('Water Data'!$G$30,0,10*ROW('Water Data'!G196)))</f>
        <v/>
      </c>
      <c r="CH202" s="33" t="str">
        <f ca="true">+IF(OFFSET('Water Data'!$H$28,0,10*ROW('Water Data'!H196))="","",OFFSET('Water Data'!$H$28,0,10*ROW('Water Data'!H196)))</f>
        <v/>
      </c>
      <c r="CI202" s="33" t="str">
        <f ca="true">+IF(OFFSET('Water Data'!$H$29,0,10*ROW('Water Data'!H196))="","",OFFSET('Water Data'!$H$29,0,10*ROW('Water Data'!H196)))</f>
        <v/>
      </c>
      <c r="CJ202" s="33" t="str">
        <f ca="true">+IF(OFFSET('Water Data'!$H$30,0,10*ROW('Water Data'!H196))="","",OFFSET('Water Data'!$H$30,0,10*ROW('Water Data'!H196)))</f>
        <v/>
      </c>
      <c r="CK202" s="33" t="str">
        <f ca="true">+IF(OFFSET('Sanitation Data'!$C$29,0,10*ROW('Sanitation Data'!C196))="","",OFFSET('Sanitation Data'!$C$29,0,10*ROW('Sanitation Data'!C196)))</f>
        <v/>
      </c>
      <c r="CL202" s="33" t="str">
        <f ca="true">+IF(OFFSET('Sanitation Data'!$C$30,0,10*ROW('Sanitation Data'!C196))="","",OFFSET('Sanitation Data'!$C$30,0,10*ROW('Sanitation Data'!C196)))</f>
        <v/>
      </c>
      <c r="CM202" s="33" t="str">
        <f ca="true">+IF(OFFSET('Sanitation Data'!$C$31,0,10*ROW('Sanitation Data'!C196))="","",OFFSET('Sanitation Data'!$C$31,0,10*ROW('Sanitation Data'!C196)))</f>
        <v/>
      </c>
      <c r="CN202" s="33" t="str">
        <f ca="true">+IF(OFFSET('Sanitation Data'!$C$32,0,10*ROW('Sanitation Data'!C196))="","",OFFSET('Sanitation Data'!$C$32,0,10*ROW('Sanitation Data'!C196)))</f>
        <v/>
      </c>
      <c r="CO202" s="33" t="str">
        <f ca="true">+IF(OFFSET('Sanitation Data'!$C$33,0,10*ROW('Sanitation Data'!C196))="","",OFFSET('Sanitation Data'!$C$33,0,10*ROW('Sanitation Data'!C196)))</f>
        <v/>
      </c>
      <c r="CP202" s="33" t="str">
        <f ca="true">+IF(OFFSET('Sanitation Data'!$D$29,0,10*ROW('Sanitation Data'!D196))="","",OFFSET('Sanitation Data'!$D$29,0,10*ROW('Sanitation Data'!D196)))</f>
        <v/>
      </c>
      <c r="CQ202" s="33" t="str">
        <f ca="true">+IF(OFFSET('Sanitation Data'!$D$30,0,10*ROW('Sanitation Data'!D196))="","",OFFSET('Sanitation Data'!$D$30,0,10*ROW('Sanitation Data'!D196)))</f>
        <v/>
      </c>
      <c r="CR202" s="33" t="str">
        <f ca="true">+IF(OFFSET('Sanitation Data'!$D$31,0,10*ROW('Sanitation Data'!D196))="","",OFFSET('Sanitation Data'!$D$31,0,10*ROW('Sanitation Data'!D196)))</f>
        <v/>
      </c>
      <c r="CS202" s="33" t="str">
        <f ca="true">+IF(OFFSET('Sanitation Data'!$D$32,0,10*ROW('Sanitation Data'!D196))="","",OFFSET('Sanitation Data'!$D$32,0,10*ROW('Sanitation Data'!D196)))</f>
        <v/>
      </c>
      <c r="CT202" s="33" t="str">
        <f ca="true">+IF(OFFSET('Sanitation Data'!$D$33,0,10*ROW('Sanitation Data'!D196))="","",OFFSET('Sanitation Data'!$D$33,0,10*ROW('Sanitation Data'!D196)))</f>
        <v/>
      </c>
      <c r="CU202" s="33" t="str">
        <f ca="true">+IF(OFFSET('Sanitation Data'!$E$29,0,10*ROW('Sanitation Data'!E196))="","",OFFSET('Sanitation Data'!$E$29,0,10*ROW('Sanitation Data'!E196)))</f>
        <v/>
      </c>
      <c r="CV202" s="33" t="str">
        <f ca="true">+IF(OFFSET('Sanitation Data'!$E$30,0,10*ROW('Sanitation Data'!E196))="","",OFFSET('Sanitation Data'!$E$30,0,10*ROW('Sanitation Data'!E196)))</f>
        <v/>
      </c>
      <c r="CW202" s="33" t="str">
        <f ca="true">+IF(OFFSET('Sanitation Data'!$E$31,0,10*ROW('Sanitation Data'!E196))="","",OFFSET('Sanitation Data'!$E$31,0,10*ROW('Sanitation Data'!E196)))</f>
        <v/>
      </c>
      <c r="CX202" s="33" t="str">
        <f ca="true">+IF(OFFSET('Sanitation Data'!$E$32,0,10*ROW('Sanitation Data'!E196))="","",OFFSET('Sanitation Data'!$E$32,0,10*ROW('Sanitation Data'!E196)))</f>
        <v/>
      </c>
      <c r="CY202" s="33" t="str">
        <f ca="true">+IF(OFFSET('Sanitation Data'!$E$33,0,10*ROW('Sanitation Data'!E196))="","",OFFSET('Sanitation Data'!$E$33,0,10*ROW('Sanitation Data'!E196)))</f>
        <v/>
      </c>
      <c r="CZ202" s="33" t="str">
        <f ca="true">+IF(OFFSET('Sanitation Data'!$F$29,0,10*ROW('Sanitation Data'!F196))="","",OFFSET('Sanitation Data'!$F$29,0,10*ROW('Sanitation Data'!F196)))</f>
        <v/>
      </c>
      <c r="DA202" s="33" t="str">
        <f ca="true">+IF(OFFSET('Sanitation Data'!$F$30,0,10*ROW('Sanitation Data'!F196))="","",OFFSET('Sanitation Data'!$F$30,0,10*ROW('Sanitation Data'!F196)))</f>
        <v/>
      </c>
      <c r="DB202" s="33" t="str">
        <f ca="true">+IF(OFFSET('Sanitation Data'!$F$31,0,10*ROW('Sanitation Data'!F196))="","",OFFSET('Sanitation Data'!$F$31,0,10*ROW('Sanitation Data'!F196)))</f>
        <v/>
      </c>
      <c r="DC202" s="33" t="str">
        <f ca="true">+IF(OFFSET('Sanitation Data'!$F$32,0,10*ROW('Sanitation Data'!F196))="","",OFFSET('Sanitation Data'!$F$32,0,10*ROW('Sanitation Data'!F196)))</f>
        <v/>
      </c>
      <c r="DD202" s="33" t="str">
        <f ca="true">+IF(OFFSET('Sanitation Data'!$F$33,0,10*ROW('Sanitation Data'!F196))="","",OFFSET('Sanitation Data'!$F$33,0,10*ROW('Sanitation Data'!F196)))</f>
        <v/>
      </c>
      <c r="DE202" s="33" t="str">
        <f ca="true">+IF(OFFSET('Sanitation Data'!$G$29,0,10*ROW('Sanitation Data'!G196))="","",OFFSET('Sanitation Data'!$G$29,0,10*ROW('Sanitation Data'!G196)))</f>
        <v/>
      </c>
      <c r="DF202" s="33" t="str">
        <f ca="true">+IF(OFFSET('Sanitation Data'!$G$30,0,10*ROW('Sanitation Data'!G196))="","",OFFSET('Sanitation Data'!$G$30,0,10*ROW('Sanitation Data'!G196)))</f>
        <v/>
      </c>
      <c r="DG202" s="33" t="str">
        <f ca="true">+IF(OFFSET('Sanitation Data'!$G$31,0,10*ROW('Sanitation Data'!G196))="","",OFFSET('Sanitation Data'!$G$31,0,10*ROW('Sanitation Data'!G196)))</f>
        <v/>
      </c>
      <c r="DH202" s="33" t="str">
        <f ca="true">+IF(OFFSET('Sanitation Data'!$G$32,0,10*ROW('Sanitation Data'!G196))="","",OFFSET('Sanitation Data'!$G$32,0,10*ROW('Sanitation Data'!G196)))</f>
        <v/>
      </c>
      <c r="DI202" s="33" t="str">
        <f ca="true">+IF(OFFSET('Sanitation Data'!$G$33,0,10*ROW('Sanitation Data'!G196))="","",OFFSET('Sanitation Data'!$G$33,0,10*ROW('Sanitation Data'!G196)))</f>
        <v/>
      </c>
      <c r="DJ202" s="33" t="str">
        <f ca="true">+IF(OFFSET('Sanitation Data'!$H$29,0,10*ROW('Sanitation Data'!H196))="","",OFFSET('Sanitation Data'!$H$29,0,10*ROW('Sanitation Data'!H196)))</f>
        <v/>
      </c>
      <c r="DK202" s="33" t="str">
        <f ca="true">+IF(OFFSET('Sanitation Data'!$H$30,0,10*ROW('Sanitation Data'!H196))="","",OFFSET('Sanitation Data'!$H$30,0,10*ROW('Sanitation Data'!H196)))</f>
        <v/>
      </c>
      <c r="DL202" s="33" t="str">
        <f ca="true">+IF(OFFSET('Sanitation Data'!$H$31,0,10*ROW('Sanitation Data'!H196))="","",OFFSET('Sanitation Data'!$H$31,0,10*ROW('Sanitation Data'!H196)))</f>
        <v/>
      </c>
      <c r="DM202" s="33" t="str">
        <f ca="true">+IF(OFFSET('Sanitation Data'!$H$32,0,10*ROW('Sanitation Data'!H196))="","",OFFSET('Sanitation Data'!$H$32,0,10*ROW('Sanitation Data'!H196)))</f>
        <v/>
      </c>
      <c r="DN202" s="33" t="str">
        <f ca="true">+IF(OFFSET('Sanitation Data'!$H$33,0,10*ROW('Sanitation Data'!H196))="","",OFFSET('Sanitation Data'!$H$33,0,10*ROW('Sanitation Data'!H196)))</f>
        <v/>
      </c>
      <c r="DO202" s="33" t="str">
        <f ca="true">+IF(OFFSET('Hygiene Data'!$C$12,0,10*ROW('Hygiene Data'!C196))="","",OFFSET('Hygiene Data'!$C$12,0,10*ROW('Hygiene Data'!C196)))</f>
        <v/>
      </c>
      <c r="DP202" s="33" t="str">
        <f ca="true">+IF(OFFSET('Hygiene Data'!$C$13,0,10*ROW('Hygiene Data'!C196))="","",OFFSET('Hygiene Data'!$C$13,0,10*ROW('Hygiene Data'!C196)))</f>
        <v/>
      </c>
      <c r="DQ202" s="33" t="str">
        <f ca="true">+IF(OFFSET('Hygiene Data'!$C$14,0,10*ROW('Hygiene Data'!C196))="","",OFFSET('Hygiene Data'!$C$14,0,10*ROW('Hygiene Data'!C196)))</f>
        <v/>
      </c>
      <c r="DR202" s="33" t="str">
        <f ca="true">+IF(OFFSET('Hygiene Data'!$D$12,0,10*ROW('Hygiene Data'!D196))="","",OFFSET('Hygiene Data'!$D$12,0,10*ROW('Hygiene Data'!D196)))</f>
        <v/>
      </c>
      <c r="DS202" s="33" t="str">
        <f ca="true">+IF(OFFSET('Hygiene Data'!$D$13,0,10*ROW('Hygiene Data'!D196))="","",OFFSET('Hygiene Data'!$D$13,0,10*ROW('Hygiene Data'!D196)))</f>
        <v/>
      </c>
      <c r="DT202" s="33" t="str">
        <f ca="true">+IF(OFFSET('Hygiene Data'!$D$14,0,10*ROW('Hygiene Data'!D196))="","",OFFSET('Hygiene Data'!$D$14,0,10*ROW('Hygiene Data'!D196)))</f>
        <v/>
      </c>
      <c r="DU202" s="33" t="str">
        <f ca="true">+IF(OFFSET('Hygiene Data'!$E$12,0,10*ROW('Hygiene Data'!E196))="","",OFFSET('Hygiene Data'!$E$12,0,10*ROW('Hygiene Data'!E196)))</f>
        <v/>
      </c>
      <c r="DV202" s="33" t="str">
        <f ca="true">+IF(OFFSET('Hygiene Data'!$E$13,0,10*ROW('Hygiene Data'!E196))="","",OFFSET('Hygiene Data'!$E$13,0,10*ROW('Hygiene Data'!E196)))</f>
        <v/>
      </c>
      <c r="DW202" s="33" t="str">
        <f ca="true">+IF(OFFSET('Hygiene Data'!$E$14,0,10*ROW('Hygiene Data'!E196))="","",OFFSET('Hygiene Data'!$E$14,0,10*ROW('Hygiene Data'!E196)))</f>
        <v/>
      </c>
      <c r="DX202" s="33" t="str">
        <f ca="true">+IF(OFFSET('Hygiene Data'!$F$12,0,10*ROW('Hygiene Data'!F196))="","",OFFSET('Hygiene Data'!$F$12,0,10*ROW('Hygiene Data'!F196)))</f>
        <v/>
      </c>
      <c r="DY202" s="33" t="str">
        <f ca="true">+IF(OFFSET('Hygiene Data'!$F$13,0,10*ROW('Hygiene Data'!F196))="","",OFFSET('Hygiene Data'!$F$13,0,10*ROW('Hygiene Data'!F196)))</f>
        <v/>
      </c>
      <c r="DZ202" s="33" t="str">
        <f ca="true">+IF(OFFSET('Hygiene Data'!$F$14,0,10*ROW('Hygiene Data'!F196))="","",OFFSET('Hygiene Data'!$F$14,0,10*ROW('Hygiene Data'!F196)))</f>
        <v/>
      </c>
      <c r="EA202" s="33" t="str">
        <f ca="true">+IF(OFFSET('Hygiene Data'!$G$12,0,10*ROW('Hygiene Data'!G196))="","",OFFSET('Hygiene Data'!$G$12,0,10*ROW('Hygiene Data'!G196)))</f>
        <v/>
      </c>
      <c r="EB202" s="33" t="str">
        <f ca="true">+IF(OFFSET('Hygiene Data'!$G$13,0,10*ROW('Hygiene Data'!G196))="","",OFFSET('Hygiene Data'!$G$13,0,10*ROW('Hygiene Data'!G196)))</f>
        <v/>
      </c>
      <c r="EC202" s="33" t="str">
        <f ca="true">+IF(OFFSET('Hygiene Data'!$G$14,0,10*ROW('Hygiene Data'!G196))="","",OFFSET('Hygiene Data'!$G$14,0,10*ROW('Hygiene Data'!G196)))</f>
        <v/>
      </c>
      <c r="ED202" s="33" t="str">
        <f ca="true">+IF(OFFSET('Hygiene Data'!$H$12,0,10*ROW('Hygiene Data'!H196))="","",OFFSET('Hygiene Data'!$H$12,0,10*ROW('Hygiene Data'!H196)))</f>
        <v/>
      </c>
      <c r="EE202" s="33" t="str">
        <f ca="true">+IF(OFFSET('Hygiene Data'!$H$13,0,10*ROW('Hygiene Data'!H196))="","",OFFSET('Hygiene Data'!$H$13,0,10*ROW('Hygiene Data'!H196)))</f>
        <v/>
      </c>
      <c r="EF202" s="33" t="str">
        <f ca="true">+IF(OFFSET('Hygiene Data'!$H$14,0,10*ROW('Hygiene Data'!H196))="","",OFFSET('Hygiene Data'!$H$14,0,10*ROW('Hygiene Data'!H196)))</f>
        <v/>
      </c>
    </row>
    <row r="203" x14ac:dyDescent="0.2">
      <c r="A203" s="56" t="str">
        <f ca="true">+IF(OFFSET('Water Data'!$B$1,0,10*ROW('Water Data'!B200))="","",OFFSET('Water Data'!$B$1,0,10*ROW('Water Data'!B200)))</f>
        <v/>
      </c>
      <c r="B203" s="56" t="str">
        <f ca="true">+IF(OFFSET('Water Data'!$A$3,0,10*ROW('Water Data'!A200))="","",OFFSET('Water Data'!$A$3,0,10*ROW('Water Data'!A200)))</f>
        <v/>
      </c>
      <c r="C203" s="56" t="str">
        <f ca="true">+IF(OFFSET('Water Data'!$C$3,0,10*ROW('Water Data'!C200))="","",OFFSET('Water Data'!$C$3,0,10*ROW('Water Data'!C200)))</f>
        <v/>
      </c>
      <c r="D203" s="244"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4"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4"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4"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4"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4"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4"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4"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4"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4"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4"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4"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4"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4"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4"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4"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4"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4"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5"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5"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5"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5"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5"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5"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5"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5"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5"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5"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5"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5"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5"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5"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5"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5"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5"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5"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5"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5"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5"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5"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5"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5"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5"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5"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5"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5"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5"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5"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6"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6"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6"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6"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6"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6"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6"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6"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6"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6"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6"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6"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6"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6"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6"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6"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6"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6"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3" t="str">
        <f ca="true">+IF(OFFSET('Water Data'!$C$28,0,10*ROW('Water Data'!C197))="","",OFFSET('Water Data'!$C$28,0,10*ROW('Water Data'!C197)))</f>
        <v/>
      </c>
      <c r="BT203" s="33" t="str">
        <f ca="true">+IF(OFFSET('Water Data'!$C$29,0,10*ROW('Water Data'!C197))="","",OFFSET('Water Data'!$C$29,0,10*ROW('Water Data'!C197)))</f>
        <v/>
      </c>
      <c r="BU203" s="33" t="str">
        <f ca="true">+IF(OFFSET('Water Data'!$C$30,0,10*ROW('Water Data'!C197))="","",OFFSET('Water Data'!$C$30,0,10*ROW('Water Data'!C197)))</f>
        <v/>
      </c>
      <c r="BV203" s="33" t="str">
        <f ca="true">+IF(OFFSET('Water Data'!$D$28,0,10*ROW('Water Data'!D197))="","",OFFSET('Water Data'!$D$28,0,10*ROW('Water Data'!D197)))</f>
        <v/>
      </c>
      <c r="BW203" s="33" t="str">
        <f ca="true">+IF(OFFSET('Water Data'!$D$29,0,10*ROW('Water Data'!D197))="","",OFFSET('Water Data'!$D$29,0,10*ROW('Water Data'!D197)))</f>
        <v/>
      </c>
      <c r="BX203" s="33" t="str">
        <f ca="true">+IF(OFFSET('Water Data'!$D$30,0,10*ROW('Water Data'!D197))="","",OFFSET('Water Data'!$D$30,0,10*ROW('Water Data'!D197)))</f>
        <v/>
      </c>
      <c r="BY203" s="33" t="str">
        <f ca="true">+IF(OFFSET('Water Data'!$E$28,0,10*ROW('Water Data'!E197))="","",OFFSET('Water Data'!$E$28,0,10*ROW('Water Data'!E197)))</f>
        <v/>
      </c>
      <c r="BZ203" s="33" t="str">
        <f ca="true">+IF(OFFSET('Water Data'!$E$29,0,10*ROW('Water Data'!E197))="","",OFFSET('Water Data'!$E$29,0,10*ROW('Water Data'!E197)))</f>
        <v/>
      </c>
      <c r="CA203" s="33" t="str">
        <f ca="true">+IF(OFFSET('Water Data'!$E$30,0,10*ROW('Water Data'!E197))="","",OFFSET('Water Data'!$E$30,0,10*ROW('Water Data'!E197)))</f>
        <v/>
      </c>
      <c r="CB203" s="33" t="str">
        <f ca="true">+IF(OFFSET('Water Data'!$F$28,0,10*ROW('Water Data'!F197))="","",OFFSET('Water Data'!$F$28,0,10*ROW('Water Data'!F197)))</f>
        <v/>
      </c>
      <c r="CC203" s="33" t="str">
        <f ca="true">+IF(OFFSET('Water Data'!$F$29,0,10*ROW('Water Data'!F197))="","",OFFSET('Water Data'!$F$29,0,10*ROW('Water Data'!F197)))</f>
        <v/>
      </c>
      <c r="CD203" s="33" t="str">
        <f ca="true">+IF(OFFSET('Water Data'!$F$30,0,10*ROW('Water Data'!F197))="","",OFFSET('Water Data'!$F$30,0,10*ROW('Water Data'!F197)))</f>
        <v/>
      </c>
      <c r="CE203" s="33" t="str">
        <f ca="true">+IF(OFFSET('Water Data'!$G$28,0,10*ROW('Water Data'!G197))="","",OFFSET('Water Data'!$G$28,0,10*ROW('Water Data'!G197)))</f>
        <v/>
      </c>
      <c r="CF203" s="33" t="str">
        <f ca="true">+IF(OFFSET('Water Data'!$G$29,0,10*ROW('Water Data'!G197))="","",OFFSET('Water Data'!$G$29,0,10*ROW('Water Data'!G197)))</f>
        <v/>
      </c>
      <c r="CG203" s="33" t="str">
        <f ca="true">+IF(OFFSET('Water Data'!$G$30,0,10*ROW('Water Data'!G197))="","",OFFSET('Water Data'!$G$30,0,10*ROW('Water Data'!G197)))</f>
        <v/>
      </c>
      <c r="CH203" s="33" t="str">
        <f ca="true">+IF(OFFSET('Water Data'!$H$28,0,10*ROW('Water Data'!H197))="","",OFFSET('Water Data'!$H$28,0,10*ROW('Water Data'!H197)))</f>
        <v/>
      </c>
      <c r="CI203" s="33" t="str">
        <f ca="true">+IF(OFFSET('Water Data'!$H$29,0,10*ROW('Water Data'!H197))="","",OFFSET('Water Data'!$H$29,0,10*ROW('Water Data'!H197)))</f>
        <v/>
      </c>
      <c r="CJ203" s="33" t="str">
        <f ca="true">+IF(OFFSET('Water Data'!$H$30,0,10*ROW('Water Data'!H197))="","",OFFSET('Water Data'!$H$30,0,10*ROW('Water Data'!H197)))</f>
        <v/>
      </c>
      <c r="CK203" s="33" t="str">
        <f ca="true">+IF(OFFSET('Sanitation Data'!$C$29,0,10*ROW('Sanitation Data'!C197))="","",OFFSET('Sanitation Data'!$C$29,0,10*ROW('Sanitation Data'!C197)))</f>
        <v/>
      </c>
      <c r="CL203" s="33" t="str">
        <f ca="true">+IF(OFFSET('Sanitation Data'!$C$30,0,10*ROW('Sanitation Data'!C197))="","",OFFSET('Sanitation Data'!$C$30,0,10*ROW('Sanitation Data'!C197)))</f>
        <v/>
      </c>
      <c r="CM203" s="33" t="str">
        <f ca="true">+IF(OFFSET('Sanitation Data'!$C$31,0,10*ROW('Sanitation Data'!C197))="","",OFFSET('Sanitation Data'!$C$31,0,10*ROW('Sanitation Data'!C197)))</f>
        <v/>
      </c>
      <c r="CN203" s="33" t="str">
        <f ca="true">+IF(OFFSET('Sanitation Data'!$C$32,0,10*ROW('Sanitation Data'!C197))="","",OFFSET('Sanitation Data'!$C$32,0,10*ROW('Sanitation Data'!C197)))</f>
        <v/>
      </c>
      <c r="CO203" s="33" t="str">
        <f ca="true">+IF(OFFSET('Sanitation Data'!$C$33,0,10*ROW('Sanitation Data'!C197))="","",OFFSET('Sanitation Data'!$C$33,0,10*ROW('Sanitation Data'!C197)))</f>
        <v/>
      </c>
      <c r="CP203" s="33" t="str">
        <f ca="true">+IF(OFFSET('Sanitation Data'!$D$29,0,10*ROW('Sanitation Data'!D197))="","",OFFSET('Sanitation Data'!$D$29,0,10*ROW('Sanitation Data'!D197)))</f>
        <v/>
      </c>
      <c r="CQ203" s="33" t="str">
        <f ca="true">+IF(OFFSET('Sanitation Data'!$D$30,0,10*ROW('Sanitation Data'!D197))="","",OFFSET('Sanitation Data'!$D$30,0,10*ROW('Sanitation Data'!D197)))</f>
        <v/>
      </c>
      <c r="CR203" s="33" t="str">
        <f ca="true">+IF(OFFSET('Sanitation Data'!$D$31,0,10*ROW('Sanitation Data'!D197))="","",OFFSET('Sanitation Data'!$D$31,0,10*ROW('Sanitation Data'!D197)))</f>
        <v/>
      </c>
      <c r="CS203" s="33" t="str">
        <f ca="true">+IF(OFFSET('Sanitation Data'!$D$32,0,10*ROW('Sanitation Data'!D197))="","",OFFSET('Sanitation Data'!$D$32,0,10*ROW('Sanitation Data'!D197)))</f>
        <v/>
      </c>
      <c r="CT203" s="33" t="str">
        <f ca="true">+IF(OFFSET('Sanitation Data'!$D$33,0,10*ROW('Sanitation Data'!D197))="","",OFFSET('Sanitation Data'!$D$33,0,10*ROW('Sanitation Data'!D197)))</f>
        <v/>
      </c>
      <c r="CU203" s="33" t="str">
        <f ca="true">+IF(OFFSET('Sanitation Data'!$E$29,0,10*ROW('Sanitation Data'!E197))="","",OFFSET('Sanitation Data'!$E$29,0,10*ROW('Sanitation Data'!E197)))</f>
        <v/>
      </c>
      <c r="CV203" s="33" t="str">
        <f ca="true">+IF(OFFSET('Sanitation Data'!$E$30,0,10*ROW('Sanitation Data'!E197))="","",OFFSET('Sanitation Data'!$E$30,0,10*ROW('Sanitation Data'!E197)))</f>
        <v/>
      </c>
      <c r="CW203" s="33" t="str">
        <f ca="true">+IF(OFFSET('Sanitation Data'!$E$31,0,10*ROW('Sanitation Data'!E197))="","",OFFSET('Sanitation Data'!$E$31,0,10*ROW('Sanitation Data'!E197)))</f>
        <v/>
      </c>
      <c r="CX203" s="33" t="str">
        <f ca="true">+IF(OFFSET('Sanitation Data'!$E$32,0,10*ROW('Sanitation Data'!E197))="","",OFFSET('Sanitation Data'!$E$32,0,10*ROW('Sanitation Data'!E197)))</f>
        <v/>
      </c>
      <c r="CY203" s="33" t="str">
        <f ca="true">+IF(OFFSET('Sanitation Data'!$E$33,0,10*ROW('Sanitation Data'!E197))="","",OFFSET('Sanitation Data'!$E$33,0,10*ROW('Sanitation Data'!E197)))</f>
        <v/>
      </c>
      <c r="CZ203" s="33" t="str">
        <f ca="true">+IF(OFFSET('Sanitation Data'!$F$29,0,10*ROW('Sanitation Data'!F197))="","",OFFSET('Sanitation Data'!$F$29,0,10*ROW('Sanitation Data'!F197)))</f>
        <v/>
      </c>
      <c r="DA203" s="33" t="str">
        <f ca="true">+IF(OFFSET('Sanitation Data'!$F$30,0,10*ROW('Sanitation Data'!F197))="","",OFFSET('Sanitation Data'!$F$30,0,10*ROW('Sanitation Data'!F197)))</f>
        <v/>
      </c>
      <c r="DB203" s="33" t="str">
        <f ca="true">+IF(OFFSET('Sanitation Data'!$F$31,0,10*ROW('Sanitation Data'!F197))="","",OFFSET('Sanitation Data'!$F$31,0,10*ROW('Sanitation Data'!F197)))</f>
        <v/>
      </c>
      <c r="DC203" s="33" t="str">
        <f ca="true">+IF(OFFSET('Sanitation Data'!$F$32,0,10*ROW('Sanitation Data'!F197))="","",OFFSET('Sanitation Data'!$F$32,0,10*ROW('Sanitation Data'!F197)))</f>
        <v/>
      </c>
      <c r="DD203" s="33" t="str">
        <f ca="true">+IF(OFFSET('Sanitation Data'!$F$33,0,10*ROW('Sanitation Data'!F197))="","",OFFSET('Sanitation Data'!$F$33,0,10*ROW('Sanitation Data'!F197)))</f>
        <v/>
      </c>
      <c r="DE203" s="33" t="str">
        <f ca="true">+IF(OFFSET('Sanitation Data'!$G$29,0,10*ROW('Sanitation Data'!G197))="","",OFFSET('Sanitation Data'!$G$29,0,10*ROW('Sanitation Data'!G197)))</f>
        <v/>
      </c>
      <c r="DF203" s="33" t="str">
        <f ca="true">+IF(OFFSET('Sanitation Data'!$G$30,0,10*ROW('Sanitation Data'!G197))="","",OFFSET('Sanitation Data'!$G$30,0,10*ROW('Sanitation Data'!G197)))</f>
        <v/>
      </c>
      <c r="DG203" s="33" t="str">
        <f ca="true">+IF(OFFSET('Sanitation Data'!$G$31,0,10*ROW('Sanitation Data'!G197))="","",OFFSET('Sanitation Data'!$G$31,0,10*ROW('Sanitation Data'!G197)))</f>
        <v/>
      </c>
      <c r="DH203" s="33" t="str">
        <f ca="true">+IF(OFFSET('Sanitation Data'!$G$32,0,10*ROW('Sanitation Data'!G197))="","",OFFSET('Sanitation Data'!$G$32,0,10*ROW('Sanitation Data'!G197)))</f>
        <v/>
      </c>
      <c r="DI203" s="33" t="str">
        <f ca="true">+IF(OFFSET('Sanitation Data'!$G$33,0,10*ROW('Sanitation Data'!G197))="","",OFFSET('Sanitation Data'!$G$33,0,10*ROW('Sanitation Data'!G197)))</f>
        <v/>
      </c>
      <c r="DJ203" s="33" t="str">
        <f ca="true">+IF(OFFSET('Sanitation Data'!$H$29,0,10*ROW('Sanitation Data'!H197))="","",OFFSET('Sanitation Data'!$H$29,0,10*ROW('Sanitation Data'!H197)))</f>
        <v/>
      </c>
      <c r="DK203" s="33" t="str">
        <f ca="true">+IF(OFFSET('Sanitation Data'!$H$30,0,10*ROW('Sanitation Data'!H197))="","",OFFSET('Sanitation Data'!$H$30,0,10*ROW('Sanitation Data'!H197)))</f>
        <v/>
      </c>
      <c r="DL203" s="33" t="str">
        <f ca="true">+IF(OFFSET('Sanitation Data'!$H$31,0,10*ROW('Sanitation Data'!H197))="","",OFFSET('Sanitation Data'!$H$31,0,10*ROW('Sanitation Data'!H197)))</f>
        <v/>
      </c>
      <c r="DM203" s="33" t="str">
        <f ca="true">+IF(OFFSET('Sanitation Data'!$H$32,0,10*ROW('Sanitation Data'!H197))="","",OFFSET('Sanitation Data'!$H$32,0,10*ROW('Sanitation Data'!H197)))</f>
        <v/>
      </c>
      <c r="DN203" s="33" t="str">
        <f ca="true">+IF(OFFSET('Sanitation Data'!$H$33,0,10*ROW('Sanitation Data'!H197))="","",OFFSET('Sanitation Data'!$H$33,0,10*ROW('Sanitation Data'!H197)))</f>
        <v/>
      </c>
      <c r="DO203" s="33" t="str">
        <f ca="true">+IF(OFFSET('Hygiene Data'!$C$12,0,10*ROW('Hygiene Data'!C197))="","",OFFSET('Hygiene Data'!$C$12,0,10*ROW('Hygiene Data'!C197)))</f>
        <v/>
      </c>
      <c r="DP203" s="33" t="str">
        <f ca="true">+IF(OFFSET('Hygiene Data'!$C$13,0,10*ROW('Hygiene Data'!C197))="","",OFFSET('Hygiene Data'!$C$13,0,10*ROW('Hygiene Data'!C197)))</f>
        <v/>
      </c>
      <c r="DQ203" s="33" t="str">
        <f ca="true">+IF(OFFSET('Hygiene Data'!$C$14,0,10*ROW('Hygiene Data'!C197))="","",OFFSET('Hygiene Data'!$C$14,0,10*ROW('Hygiene Data'!C197)))</f>
        <v/>
      </c>
      <c r="DR203" s="33" t="str">
        <f ca="true">+IF(OFFSET('Hygiene Data'!$D$12,0,10*ROW('Hygiene Data'!D197))="","",OFFSET('Hygiene Data'!$D$12,0,10*ROW('Hygiene Data'!D197)))</f>
        <v/>
      </c>
      <c r="DS203" s="33" t="str">
        <f ca="true">+IF(OFFSET('Hygiene Data'!$D$13,0,10*ROW('Hygiene Data'!D197))="","",OFFSET('Hygiene Data'!$D$13,0,10*ROW('Hygiene Data'!D197)))</f>
        <v/>
      </c>
      <c r="DT203" s="33" t="str">
        <f ca="true">+IF(OFFSET('Hygiene Data'!$D$14,0,10*ROW('Hygiene Data'!D197))="","",OFFSET('Hygiene Data'!$D$14,0,10*ROW('Hygiene Data'!D197)))</f>
        <v/>
      </c>
      <c r="DU203" s="33" t="str">
        <f ca="true">+IF(OFFSET('Hygiene Data'!$E$12,0,10*ROW('Hygiene Data'!E197))="","",OFFSET('Hygiene Data'!$E$12,0,10*ROW('Hygiene Data'!E197)))</f>
        <v/>
      </c>
      <c r="DV203" s="33" t="str">
        <f ca="true">+IF(OFFSET('Hygiene Data'!$E$13,0,10*ROW('Hygiene Data'!E197))="","",OFFSET('Hygiene Data'!$E$13,0,10*ROW('Hygiene Data'!E197)))</f>
        <v/>
      </c>
      <c r="DW203" s="33" t="str">
        <f ca="true">+IF(OFFSET('Hygiene Data'!$E$14,0,10*ROW('Hygiene Data'!E197))="","",OFFSET('Hygiene Data'!$E$14,0,10*ROW('Hygiene Data'!E197)))</f>
        <v/>
      </c>
      <c r="DX203" s="33" t="str">
        <f ca="true">+IF(OFFSET('Hygiene Data'!$F$12,0,10*ROW('Hygiene Data'!F197))="","",OFFSET('Hygiene Data'!$F$12,0,10*ROW('Hygiene Data'!F197)))</f>
        <v/>
      </c>
      <c r="DY203" s="33" t="str">
        <f ca="true">+IF(OFFSET('Hygiene Data'!$F$13,0,10*ROW('Hygiene Data'!F197))="","",OFFSET('Hygiene Data'!$F$13,0,10*ROW('Hygiene Data'!F197)))</f>
        <v/>
      </c>
      <c r="DZ203" s="33" t="str">
        <f ca="true">+IF(OFFSET('Hygiene Data'!$F$14,0,10*ROW('Hygiene Data'!F197))="","",OFFSET('Hygiene Data'!$F$14,0,10*ROW('Hygiene Data'!F197)))</f>
        <v/>
      </c>
      <c r="EA203" s="33" t="str">
        <f ca="true">+IF(OFFSET('Hygiene Data'!$G$12,0,10*ROW('Hygiene Data'!G197))="","",OFFSET('Hygiene Data'!$G$12,0,10*ROW('Hygiene Data'!G197)))</f>
        <v/>
      </c>
      <c r="EB203" s="33" t="str">
        <f ca="true">+IF(OFFSET('Hygiene Data'!$G$13,0,10*ROW('Hygiene Data'!G197))="","",OFFSET('Hygiene Data'!$G$13,0,10*ROW('Hygiene Data'!G197)))</f>
        <v/>
      </c>
      <c r="EC203" s="33" t="str">
        <f ca="true">+IF(OFFSET('Hygiene Data'!$G$14,0,10*ROW('Hygiene Data'!G197))="","",OFFSET('Hygiene Data'!$G$14,0,10*ROW('Hygiene Data'!G197)))</f>
        <v/>
      </c>
      <c r="ED203" s="33" t="str">
        <f ca="true">+IF(OFFSET('Hygiene Data'!$H$12,0,10*ROW('Hygiene Data'!H197))="","",OFFSET('Hygiene Data'!$H$12,0,10*ROW('Hygiene Data'!H197)))</f>
        <v/>
      </c>
      <c r="EE203" s="33" t="str">
        <f ca="true">+IF(OFFSET('Hygiene Data'!$H$13,0,10*ROW('Hygiene Data'!H197))="","",OFFSET('Hygiene Data'!$H$13,0,10*ROW('Hygiene Data'!H197)))</f>
        <v/>
      </c>
      <c r="EF203" s="33" t="str">
        <f ca="true">+IF(OFFSET('Hygiene Data'!$H$14,0,10*ROW('Hygiene Data'!H197))="","",OFFSET('Hygiene Data'!$H$14,0,10*ROW('Hygiene Data'!H197)))</f>
        <v/>
      </c>
    </row>
    <row r="204" x14ac:dyDescent="0.2">
      <c r="A204" s="56" t="str">
        <f ca="true">+IF(OFFSET('Water Data'!$B$1,0,10*ROW('Water Data'!B201))="","",OFFSET('Water Data'!$B$1,0,10*ROW('Water Data'!B201)))</f>
        <v/>
      </c>
      <c r="B204" s="56" t="str">
        <f ca="true">+IF(OFFSET('Water Data'!$A$3,0,10*ROW('Water Data'!A201))="","",OFFSET('Water Data'!$A$3,0,10*ROW('Water Data'!A201)))</f>
        <v/>
      </c>
      <c r="C204" s="56" t="str">
        <f ca="true">+IF(OFFSET('Water Data'!$C$3,0,10*ROW('Water Data'!C201))="","",OFFSET('Water Data'!$C$3,0,10*ROW('Water Data'!C201)))</f>
        <v/>
      </c>
      <c r="D204" s="244"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4"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4"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4"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4"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4"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4"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4"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4"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4"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4"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4"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4"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4"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4"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4"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4"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4"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5"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5"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5"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5"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5"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5"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5"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5"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5"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5"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5"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5"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5"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5"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5"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5"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5"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5"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5"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5"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5"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5"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5"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5"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5"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5"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5"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5"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5"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5"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6"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6"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6"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6"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6"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6"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6"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6"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6"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6"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6"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6"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6"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6"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6"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6"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6"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6"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3" t="str">
        <f ca="true">+IF(OFFSET('Water Data'!$C$28,0,10*ROW('Water Data'!C198))="","",OFFSET('Water Data'!$C$28,0,10*ROW('Water Data'!C198)))</f>
        <v/>
      </c>
      <c r="BT204" s="33" t="str">
        <f ca="true">+IF(OFFSET('Water Data'!$C$29,0,10*ROW('Water Data'!C198))="","",OFFSET('Water Data'!$C$29,0,10*ROW('Water Data'!C198)))</f>
        <v/>
      </c>
      <c r="BU204" s="33" t="str">
        <f ca="true">+IF(OFFSET('Water Data'!$C$30,0,10*ROW('Water Data'!C198))="","",OFFSET('Water Data'!$C$30,0,10*ROW('Water Data'!C198)))</f>
        <v/>
      </c>
      <c r="BV204" s="33" t="str">
        <f ca="true">+IF(OFFSET('Water Data'!$D$28,0,10*ROW('Water Data'!D198))="","",OFFSET('Water Data'!$D$28,0,10*ROW('Water Data'!D198)))</f>
        <v/>
      </c>
      <c r="BW204" s="33" t="str">
        <f ca="true">+IF(OFFSET('Water Data'!$D$29,0,10*ROW('Water Data'!D198))="","",OFFSET('Water Data'!$D$29,0,10*ROW('Water Data'!D198)))</f>
        <v/>
      </c>
      <c r="BX204" s="33" t="str">
        <f ca="true">+IF(OFFSET('Water Data'!$D$30,0,10*ROW('Water Data'!D198))="","",OFFSET('Water Data'!$D$30,0,10*ROW('Water Data'!D198)))</f>
        <v/>
      </c>
      <c r="BY204" s="33" t="str">
        <f ca="true">+IF(OFFSET('Water Data'!$E$28,0,10*ROW('Water Data'!E198))="","",OFFSET('Water Data'!$E$28,0,10*ROW('Water Data'!E198)))</f>
        <v/>
      </c>
      <c r="BZ204" s="33" t="str">
        <f ca="true">+IF(OFFSET('Water Data'!$E$29,0,10*ROW('Water Data'!E198))="","",OFFSET('Water Data'!$E$29,0,10*ROW('Water Data'!E198)))</f>
        <v/>
      </c>
      <c r="CA204" s="33" t="str">
        <f ca="true">+IF(OFFSET('Water Data'!$E$30,0,10*ROW('Water Data'!E198))="","",OFFSET('Water Data'!$E$30,0,10*ROW('Water Data'!E198)))</f>
        <v/>
      </c>
      <c r="CB204" s="33" t="str">
        <f ca="true">+IF(OFFSET('Water Data'!$F$28,0,10*ROW('Water Data'!F198))="","",OFFSET('Water Data'!$F$28,0,10*ROW('Water Data'!F198)))</f>
        <v/>
      </c>
      <c r="CC204" s="33" t="str">
        <f ca="true">+IF(OFFSET('Water Data'!$F$29,0,10*ROW('Water Data'!F198))="","",OFFSET('Water Data'!$F$29,0,10*ROW('Water Data'!F198)))</f>
        <v/>
      </c>
      <c r="CD204" s="33" t="str">
        <f ca="true">+IF(OFFSET('Water Data'!$F$30,0,10*ROW('Water Data'!F198))="","",OFFSET('Water Data'!$F$30,0,10*ROW('Water Data'!F198)))</f>
        <v/>
      </c>
      <c r="CE204" s="33" t="str">
        <f ca="true">+IF(OFFSET('Water Data'!$G$28,0,10*ROW('Water Data'!G198))="","",OFFSET('Water Data'!$G$28,0,10*ROW('Water Data'!G198)))</f>
        <v/>
      </c>
      <c r="CF204" s="33" t="str">
        <f ca="true">+IF(OFFSET('Water Data'!$G$29,0,10*ROW('Water Data'!G198))="","",OFFSET('Water Data'!$G$29,0,10*ROW('Water Data'!G198)))</f>
        <v/>
      </c>
      <c r="CG204" s="33" t="str">
        <f ca="true">+IF(OFFSET('Water Data'!$G$30,0,10*ROW('Water Data'!G198))="","",OFFSET('Water Data'!$G$30,0,10*ROW('Water Data'!G198)))</f>
        <v/>
      </c>
      <c r="CH204" s="33" t="str">
        <f ca="true">+IF(OFFSET('Water Data'!$H$28,0,10*ROW('Water Data'!H198))="","",OFFSET('Water Data'!$H$28,0,10*ROW('Water Data'!H198)))</f>
        <v/>
      </c>
      <c r="CI204" s="33" t="str">
        <f ca="true">+IF(OFFSET('Water Data'!$H$29,0,10*ROW('Water Data'!H198))="","",OFFSET('Water Data'!$H$29,0,10*ROW('Water Data'!H198)))</f>
        <v/>
      </c>
      <c r="CJ204" s="33" t="str">
        <f ca="true">+IF(OFFSET('Water Data'!$H$30,0,10*ROW('Water Data'!H198))="","",OFFSET('Water Data'!$H$30,0,10*ROW('Water Data'!H198)))</f>
        <v/>
      </c>
      <c r="CK204" s="33" t="str">
        <f ca="true">+IF(OFFSET('Sanitation Data'!$C$29,0,10*ROW('Sanitation Data'!C198))="","",OFFSET('Sanitation Data'!$C$29,0,10*ROW('Sanitation Data'!C198)))</f>
        <v/>
      </c>
      <c r="CL204" s="33" t="str">
        <f ca="true">+IF(OFFSET('Sanitation Data'!$C$30,0,10*ROW('Sanitation Data'!C198))="","",OFFSET('Sanitation Data'!$C$30,0,10*ROW('Sanitation Data'!C198)))</f>
        <v/>
      </c>
      <c r="CM204" s="33" t="str">
        <f ca="true">+IF(OFFSET('Sanitation Data'!$C$31,0,10*ROW('Sanitation Data'!C198))="","",OFFSET('Sanitation Data'!$C$31,0,10*ROW('Sanitation Data'!C198)))</f>
        <v/>
      </c>
      <c r="CN204" s="33" t="str">
        <f ca="true">+IF(OFFSET('Sanitation Data'!$C$32,0,10*ROW('Sanitation Data'!C198))="","",OFFSET('Sanitation Data'!$C$32,0,10*ROW('Sanitation Data'!C198)))</f>
        <v/>
      </c>
      <c r="CO204" s="33" t="str">
        <f ca="true">+IF(OFFSET('Sanitation Data'!$C$33,0,10*ROW('Sanitation Data'!C198))="","",OFFSET('Sanitation Data'!$C$33,0,10*ROW('Sanitation Data'!C198)))</f>
        <v/>
      </c>
      <c r="CP204" s="33" t="str">
        <f ca="true">+IF(OFFSET('Sanitation Data'!$D$29,0,10*ROW('Sanitation Data'!D198))="","",OFFSET('Sanitation Data'!$D$29,0,10*ROW('Sanitation Data'!D198)))</f>
        <v/>
      </c>
      <c r="CQ204" s="33" t="str">
        <f ca="true">+IF(OFFSET('Sanitation Data'!$D$30,0,10*ROW('Sanitation Data'!D198))="","",OFFSET('Sanitation Data'!$D$30,0,10*ROW('Sanitation Data'!D198)))</f>
        <v/>
      </c>
      <c r="CR204" s="33" t="str">
        <f ca="true">+IF(OFFSET('Sanitation Data'!$D$31,0,10*ROW('Sanitation Data'!D198))="","",OFFSET('Sanitation Data'!$D$31,0,10*ROW('Sanitation Data'!D198)))</f>
        <v/>
      </c>
      <c r="CS204" s="33" t="str">
        <f ca="true">+IF(OFFSET('Sanitation Data'!$D$32,0,10*ROW('Sanitation Data'!D198))="","",OFFSET('Sanitation Data'!$D$32,0,10*ROW('Sanitation Data'!D198)))</f>
        <v/>
      </c>
      <c r="CT204" s="33" t="str">
        <f ca="true">+IF(OFFSET('Sanitation Data'!$D$33,0,10*ROW('Sanitation Data'!D198))="","",OFFSET('Sanitation Data'!$D$33,0,10*ROW('Sanitation Data'!D198)))</f>
        <v/>
      </c>
      <c r="CU204" s="33" t="str">
        <f ca="true">+IF(OFFSET('Sanitation Data'!$E$29,0,10*ROW('Sanitation Data'!E198))="","",OFFSET('Sanitation Data'!$E$29,0,10*ROW('Sanitation Data'!E198)))</f>
        <v/>
      </c>
      <c r="CV204" s="33" t="str">
        <f ca="true">+IF(OFFSET('Sanitation Data'!$E$30,0,10*ROW('Sanitation Data'!E198))="","",OFFSET('Sanitation Data'!$E$30,0,10*ROW('Sanitation Data'!E198)))</f>
        <v/>
      </c>
      <c r="CW204" s="33" t="str">
        <f ca="true">+IF(OFFSET('Sanitation Data'!$E$31,0,10*ROW('Sanitation Data'!E198))="","",OFFSET('Sanitation Data'!$E$31,0,10*ROW('Sanitation Data'!E198)))</f>
        <v/>
      </c>
      <c r="CX204" s="33" t="str">
        <f ca="true">+IF(OFFSET('Sanitation Data'!$E$32,0,10*ROW('Sanitation Data'!E198))="","",OFFSET('Sanitation Data'!$E$32,0,10*ROW('Sanitation Data'!E198)))</f>
        <v/>
      </c>
      <c r="CY204" s="33" t="str">
        <f ca="true">+IF(OFFSET('Sanitation Data'!$E$33,0,10*ROW('Sanitation Data'!E198))="","",OFFSET('Sanitation Data'!$E$33,0,10*ROW('Sanitation Data'!E198)))</f>
        <v/>
      </c>
      <c r="CZ204" s="33" t="str">
        <f ca="true">+IF(OFFSET('Sanitation Data'!$F$29,0,10*ROW('Sanitation Data'!F198))="","",OFFSET('Sanitation Data'!$F$29,0,10*ROW('Sanitation Data'!F198)))</f>
        <v/>
      </c>
      <c r="DA204" s="33" t="str">
        <f ca="true">+IF(OFFSET('Sanitation Data'!$F$30,0,10*ROW('Sanitation Data'!F198))="","",OFFSET('Sanitation Data'!$F$30,0,10*ROW('Sanitation Data'!F198)))</f>
        <v/>
      </c>
      <c r="DB204" s="33" t="str">
        <f ca="true">+IF(OFFSET('Sanitation Data'!$F$31,0,10*ROW('Sanitation Data'!F198))="","",OFFSET('Sanitation Data'!$F$31,0,10*ROW('Sanitation Data'!F198)))</f>
        <v/>
      </c>
      <c r="DC204" s="33" t="str">
        <f ca="true">+IF(OFFSET('Sanitation Data'!$F$32,0,10*ROW('Sanitation Data'!F198))="","",OFFSET('Sanitation Data'!$F$32,0,10*ROW('Sanitation Data'!F198)))</f>
        <v/>
      </c>
      <c r="DD204" s="33" t="str">
        <f ca="true">+IF(OFFSET('Sanitation Data'!$F$33,0,10*ROW('Sanitation Data'!F198))="","",OFFSET('Sanitation Data'!$F$33,0,10*ROW('Sanitation Data'!F198)))</f>
        <v/>
      </c>
      <c r="DE204" s="33" t="str">
        <f ca="true">+IF(OFFSET('Sanitation Data'!$G$29,0,10*ROW('Sanitation Data'!G198))="","",OFFSET('Sanitation Data'!$G$29,0,10*ROW('Sanitation Data'!G198)))</f>
        <v/>
      </c>
      <c r="DF204" s="33" t="str">
        <f ca="true">+IF(OFFSET('Sanitation Data'!$G$30,0,10*ROW('Sanitation Data'!G198))="","",OFFSET('Sanitation Data'!$G$30,0,10*ROW('Sanitation Data'!G198)))</f>
        <v/>
      </c>
      <c r="DG204" s="33" t="str">
        <f ca="true">+IF(OFFSET('Sanitation Data'!$G$31,0,10*ROW('Sanitation Data'!G198))="","",OFFSET('Sanitation Data'!$G$31,0,10*ROW('Sanitation Data'!G198)))</f>
        <v/>
      </c>
      <c r="DH204" s="33" t="str">
        <f ca="true">+IF(OFFSET('Sanitation Data'!$G$32,0,10*ROW('Sanitation Data'!G198))="","",OFFSET('Sanitation Data'!$G$32,0,10*ROW('Sanitation Data'!G198)))</f>
        <v/>
      </c>
      <c r="DI204" s="33" t="str">
        <f ca="true">+IF(OFFSET('Sanitation Data'!$G$33,0,10*ROW('Sanitation Data'!G198))="","",OFFSET('Sanitation Data'!$G$33,0,10*ROW('Sanitation Data'!G198)))</f>
        <v/>
      </c>
      <c r="DJ204" s="33" t="str">
        <f ca="true">+IF(OFFSET('Sanitation Data'!$H$29,0,10*ROW('Sanitation Data'!H198))="","",OFFSET('Sanitation Data'!$H$29,0,10*ROW('Sanitation Data'!H198)))</f>
        <v/>
      </c>
      <c r="DK204" s="33" t="str">
        <f ca="true">+IF(OFFSET('Sanitation Data'!$H$30,0,10*ROW('Sanitation Data'!H198))="","",OFFSET('Sanitation Data'!$H$30,0,10*ROW('Sanitation Data'!H198)))</f>
        <v/>
      </c>
      <c r="DL204" s="33" t="str">
        <f ca="true">+IF(OFFSET('Sanitation Data'!$H$31,0,10*ROW('Sanitation Data'!H198))="","",OFFSET('Sanitation Data'!$H$31,0,10*ROW('Sanitation Data'!H198)))</f>
        <v/>
      </c>
      <c r="DM204" s="33" t="str">
        <f ca="true">+IF(OFFSET('Sanitation Data'!$H$32,0,10*ROW('Sanitation Data'!H198))="","",OFFSET('Sanitation Data'!$H$32,0,10*ROW('Sanitation Data'!H198)))</f>
        <v/>
      </c>
      <c r="DN204" s="33" t="str">
        <f ca="true">+IF(OFFSET('Sanitation Data'!$H$33,0,10*ROW('Sanitation Data'!H198))="","",OFFSET('Sanitation Data'!$H$33,0,10*ROW('Sanitation Data'!H198)))</f>
        <v/>
      </c>
      <c r="DO204" s="33" t="str">
        <f ca="true">+IF(OFFSET('Hygiene Data'!$C$12,0,10*ROW('Hygiene Data'!C198))="","",OFFSET('Hygiene Data'!$C$12,0,10*ROW('Hygiene Data'!C198)))</f>
        <v/>
      </c>
      <c r="DP204" s="33" t="str">
        <f ca="true">+IF(OFFSET('Hygiene Data'!$C$13,0,10*ROW('Hygiene Data'!C198))="","",OFFSET('Hygiene Data'!$C$13,0,10*ROW('Hygiene Data'!C198)))</f>
        <v/>
      </c>
      <c r="DQ204" s="33" t="str">
        <f ca="true">+IF(OFFSET('Hygiene Data'!$C$14,0,10*ROW('Hygiene Data'!C198))="","",OFFSET('Hygiene Data'!$C$14,0,10*ROW('Hygiene Data'!C198)))</f>
        <v/>
      </c>
      <c r="DR204" s="33" t="str">
        <f ca="true">+IF(OFFSET('Hygiene Data'!$D$12,0,10*ROW('Hygiene Data'!D198))="","",OFFSET('Hygiene Data'!$D$12,0,10*ROW('Hygiene Data'!D198)))</f>
        <v/>
      </c>
      <c r="DS204" s="33" t="str">
        <f ca="true">+IF(OFFSET('Hygiene Data'!$D$13,0,10*ROW('Hygiene Data'!D198))="","",OFFSET('Hygiene Data'!$D$13,0,10*ROW('Hygiene Data'!D198)))</f>
        <v/>
      </c>
      <c r="DT204" s="33" t="str">
        <f ca="true">+IF(OFFSET('Hygiene Data'!$D$14,0,10*ROW('Hygiene Data'!D198))="","",OFFSET('Hygiene Data'!$D$14,0,10*ROW('Hygiene Data'!D198)))</f>
        <v/>
      </c>
      <c r="DU204" s="33" t="str">
        <f ca="true">+IF(OFFSET('Hygiene Data'!$E$12,0,10*ROW('Hygiene Data'!E198))="","",OFFSET('Hygiene Data'!$E$12,0,10*ROW('Hygiene Data'!E198)))</f>
        <v/>
      </c>
      <c r="DV204" s="33" t="str">
        <f ca="true">+IF(OFFSET('Hygiene Data'!$E$13,0,10*ROW('Hygiene Data'!E198))="","",OFFSET('Hygiene Data'!$E$13,0,10*ROW('Hygiene Data'!E198)))</f>
        <v/>
      </c>
      <c r="DW204" s="33" t="str">
        <f ca="true">+IF(OFFSET('Hygiene Data'!$E$14,0,10*ROW('Hygiene Data'!E198))="","",OFFSET('Hygiene Data'!$E$14,0,10*ROW('Hygiene Data'!E198)))</f>
        <v/>
      </c>
      <c r="DX204" s="33" t="str">
        <f ca="true">+IF(OFFSET('Hygiene Data'!$F$12,0,10*ROW('Hygiene Data'!F198))="","",OFFSET('Hygiene Data'!$F$12,0,10*ROW('Hygiene Data'!F198)))</f>
        <v/>
      </c>
      <c r="DY204" s="33" t="str">
        <f ca="true">+IF(OFFSET('Hygiene Data'!$F$13,0,10*ROW('Hygiene Data'!F198))="","",OFFSET('Hygiene Data'!$F$13,0,10*ROW('Hygiene Data'!F198)))</f>
        <v/>
      </c>
      <c r="DZ204" s="33" t="str">
        <f ca="true">+IF(OFFSET('Hygiene Data'!$F$14,0,10*ROW('Hygiene Data'!F198))="","",OFFSET('Hygiene Data'!$F$14,0,10*ROW('Hygiene Data'!F198)))</f>
        <v/>
      </c>
      <c r="EA204" s="33" t="str">
        <f ca="true">+IF(OFFSET('Hygiene Data'!$G$12,0,10*ROW('Hygiene Data'!G198))="","",OFFSET('Hygiene Data'!$G$12,0,10*ROW('Hygiene Data'!G198)))</f>
        <v/>
      </c>
      <c r="EB204" s="33" t="str">
        <f ca="true">+IF(OFFSET('Hygiene Data'!$G$13,0,10*ROW('Hygiene Data'!G198))="","",OFFSET('Hygiene Data'!$G$13,0,10*ROW('Hygiene Data'!G198)))</f>
        <v/>
      </c>
      <c r="EC204" s="33" t="str">
        <f ca="true">+IF(OFFSET('Hygiene Data'!$G$14,0,10*ROW('Hygiene Data'!G198))="","",OFFSET('Hygiene Data'!$G$14,0,10*ROW('Hygiene Data'!G198)))</f>
        <v/>
      </c>
      <c r="ED204" s="33" t="str">
        <f ca="true">+IF(OFFSET('Hygiene Data'!$H$12,0,10*ROW('Hygiene Data'!H198))="","",OFFSET('Hygiene Data'!$H$12,0,10*ROW('Hygiene Data'!H198)))</f>
        <v/>
      </c>
      <c r="EE204" s="33" t="str">
        <f ca="true">+IF(OFFSET('Hygiene Data'!$H$13,0,10*ROW('Hygiene Data'!H198))="","",OFFSET('Hygiene Data'!$H$13,0,10*ROW('Hygiene Data'!H198)))</f>
        <v/>
      </c>
      <c r="EF204" s="33" t="str">
        <f ca="true">+IF(OFFSET('Hygiene Data'!$H$14,0,10*ROW('Hygiene Data'!H198))="","",OFFSET('Hygiene Data'!$H$14,0,10*ROW('Hygiene Data'!H198)))</f>
        <v/>
      </c>
    </row>
    <row r="205" x14ac:dyDescent="0.2">
      <c r="A205" s="56" t="str">
        <f ca="true">+IF(OFFSET('Water Data'!$B$1,0,10*ROW('Water Data'!B202))="","",OFFSET('Water Data'!$B$1,0,10*ROW('Water Data'!B202)))</f>
        <v/>
      </c>
      <c r="B205" s="56" t="str">
        <f ca="true">+IF(OFFSET('Water Data'!$A$3,0,10*ROW('Water Data'!A202))="","",OFFSET('Water Data'!$A$3,0,10*ROW('Water Data'!A202)))</f>
        <v/>
      </c>
      <c r="C205" s="56" t="str">
        <f ca="true">+IF(OFFSET('Water Data'!$C$3,0,10*ROW('Water Data'!C202))="","",OFFSET('Water Data'!$C$3,0,10*ROW('Water Data'!C202)))</f>
        <v/>
      </c>
      <c r="D205" s="244"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4"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4"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4"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4"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4"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4"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4"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4"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4"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4"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4"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4"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4"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4"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4"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4"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4"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5"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5"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5"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5"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5"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5"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5"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5"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5"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5"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5"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5"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5"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5"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5"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5"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5"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5"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5"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5"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5"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5"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5"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5"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5"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5"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5"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5"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5"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5"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6"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6"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6"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6"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6"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6"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6"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6"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6"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6"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6"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6"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6"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6"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6"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6"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6"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6"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3" t="str">
        <f ca="true">+IF(OFFSET('Water Data'!$C$28,0,10*ROW('Water Data'!C199))="","",OFFSET('Water Data'!$C$28,0,10*ROW('Water Data'!C199)))</f>
        <v/>
      </c>
      <c r="BT205" s="33" t="str">
        <f ca="true">+IF(OFFSET('Water Data'!$C$29,0,10*ROW('Water Data'!C199))="","",OFFSET('Water Data'!$C$29,0,10*ROW('Water Data'!C199)))</f>
        <v/>
      </c>
      <c r="BU205" s="33" t="str">
        <f ca="true">+IF(OFFSET('Water Data'!$C$30,0,10*ROW('Water Data'!C199))="","",OFFSET('Water Data'!$C$30,0,10*ROW('Water Data'!C199)))</f>
        <v/>
      </c>
      <c r="BV205" s="33" t="str">
        <f ca="true">+IF(OFFSET('Water Data'!$D$28,0,10*ROW('Water Data'!D199))="","",OFFSET('Water Data'!$D$28,0,10*ROW('Water Data'!D199)))</f>
        <v/>
      </c>
      <c r="BW205" s="33" t="str">
        <f ca="true">+IF(OFFSET('Water Data'!$D$29,0,10*ROW('Water Data'!D199))="","",OFFSET('Water Data'!$D$29,0,10*ROW('Water Data'!D199)))</f>
        <v/>
      </c>
      <c r="BX205" s="33" t="str">
        <f ca="true">+IF(OFFSET('Water Data'!$D$30,0,10*ROW('Water Data'!D199))="","",OFFSET('Water Data'!$D$30,0,10*ROW('Water Data'!D199)))</f>
        <v/>
      </c>
      <c r="BY205" s="33" t="str">
        <f ca="true">+IF(OFFSET('Water Data'!$E$28,0,10*ROW('Water Data'!E199))="","",OFFSET('Water Data'!$E$28,0,10*ROW('Water Data'!E199)))</f>
        <v/>
      </c>
      <c r="BZ205" s="33" t="str">
        <f ca="true">+IF(OFFSET('Water Data'!$E$29,0,10*ROW('Water Data'!E199))="","",OFFSET('Water Data'!$E$29,0,10*ROW('Water Data'!E199)))</f>
        <v/>
      </c>
      <c r="CA205" s="33" t="str">
        <f ca="true">+IF(OFFSET('Water Data'!$E$30,0,10*ROW('Water Data'!E199))="","",OFFSET('Water Data'!$E$30,0,10*ROW('Water Data'!E199)))</f>
        <v/>
      </c>
      <c r="CB205" s="33" t="str">
        <f ca="true">+IF(OFFSET('Water Data'!$F$28,0,10*ROW('Water Data'!F199))="","",OFFSET('Water Data'!$F$28,0,10*ROW('Water Data'!F199)))</f>
        <v/>
      </c>
      <c r="CC205" s="33" t="str">
        <f ca="true">+IF(OFFSET('Water Data'!$F$29,0,10*ROW('Water Data'!F199))="","",OFFSET('Water Data'!$F$29,0,10*ROW('Water Data'!F199)))</f>
        <v/>
      </c>
      <c r="CD205" s="33" t="str">
        <f ca="true">+IF(OFFSET('Water Data'!$F$30,0,10*ROW('Water Data'!F199))="","",OFFSET('Water Data'!$F$30,0,10*ROW('Water Data'!F199)))</f>
        <v/>
      </c>
      <c r="CE205" s="33" t="str">
        <f ca="true">+IF(OFFSET('Water Data'!$G$28,0,10*ROW('Water Data'!G199))="","",OFFSET('Water Data'!$G$28,0,10*ROW('Water Data'!G199)))</f>
        <v/>
      </c>
      <c r="CF205" s="33" t="str">
        <f ca="true">+IF(OFFSET('Water Data'!$G$29,0,10*ROW('Water Data'!G199))="","",OFFSET('Water Data'!$G$29,0,10*ROW('Water Data'!G199)))</f>
        <v/>
      </c>
      <c r="CG205" s="33" t="str">
        <f ca="true">+IF(OFFSET('Water Data'!$G$30,0,10*ROW('Water Data'!G199))="","",OFFSET('Water Data'!$G$30,0,10*ROW('Water Data'!G199)))</f>
        <v/>
      </c>
      <c r="CH205" s="33" t="str">
        <f ca="true">+IF(OFFSET('Water Data'!$H$28,0,10*ROW('Water Data'!H199))="","",OFFSET('Water Data'!$H$28,0,10*ROW('Water Data'!H199)))</f>
        <v/>
      </c>
      <c r="CI205" s="33" t="str">
        <f ca="true">+IF(OFFSET('Water Data'!$H$29,0,10*ROW('Water Data'!H199))="","",OFFSET('Water Data'!$H$29,0,10*ROW('Water Data'!H199)))</f>
        <v/>
      </c>
      <c r="CJ205" s="33" t="str">
        <f ca="true">+IF(OFFSET('Water Data'!$H$30,0,10*ROW('Water Data'!H199))="","",OFFSET('Water Data'!$H$30,0,10*ROW('Water Data'!H199)))</f>
        <v/>
      </c>
      <c r="CK205" s="33" t="str">
        <f ca="true">+IF(OFFSET('Sanitation Data'!$C$29,0,10*ROW('Sanitation Data'!C199))="","",OFFSET('Sanitation Data'!$C$29,0,10*ROW('Sanitation Data'!C199)))</f>
        <v/>
      </c>
      <c r="CL205" s="33" t="str">
        <f ca="true">+IF(OFFSET('Sanitation Data'!$C$30,0,10*ROW('Sanitation Data'!C199))="","",OFFSET('Sanitation Data'!$C$30,0,10*ROW('Sanitation Data'!C199)))</f>
        <v/>
      </c>
      <c r="CM205" s="33" t="str">
        <f ca="true">+IF(OFFSET('Sanitation Data'!$C$31,0,10*ROW('Sanitation Data'!C199))="","",OFFSET('Sanitation Data'!$C$31,0,10*ROW('Sanitation Data'!C199)))</f>
        <v/>
      </c>
      <c r="CN205" s="33" t="str">
        <f ca="true">+IF(OFFSET('Sanitation Data'!$C$32,0,10*ROW('Sanitation Data'!C199))="","",OFFSET('Sanitation Data'!$C$32,0,10*ROW('Sanitation Data'!C199)))</f>
        <v/>
      </c>
      <c r="CO205" s="33" t="str">
        <f ca="true">+IF(OFFSET('Sanitation Data'!$C$33,0,10*ROW('Sanitation Data'!C199))="","",OFFSET('Sanitation Data'!$C$33,0,10*ROW('Sanitation Data'!C199)))</f>
        <v/>
      </c>
      <c r="CP205" s="33" t="str">
        <f ca="true">+IF(OFFSET('Sanitation Data'!$D$29,0,10*ROW('Sanitation Data'!D199))="","",OFFSET('Sanitation Data'!$D$29,0,10*ROW('Sanitation Data'!D199)))</f>
        <v/>
      </c>
      <c r="CQ205" s="33" t="str">
        <f ca="true">+IF(OFFSET('Sanitation Data'!$D$30,0,10*ROW('Sanitation Data'!D199))="","",OFFSET('Sanitation Data'!$D$30,0,10*ROW('Sanitation Data'!D199)))</f>
        <v/>
      </c>
      <c r="CR205" s="33" t="str">
        <f ca="true">+IF(OFFSET('Sanitation Data'!$D$31,0,10*ROW('Sanitation Data'!D199))="","",OFFSET('Sanitation Data'!$D$31,0,10*ROW('Sanitation Data'!D199)))</f>
        <v/>
      </c>
      <c r="CS205" s="33" t="str">
        <f ca="true">+IF(OFFSET('Sanitation Data'!$D$32,0,10*ROW('Sanitation Data'!D199))="","",OFFSET('Sanitation Data'!$D$32,0,10*ROW('Sanitation Data'!D199)))</f>
        <v/>
      </c>
      <c r="CT205" s="33" t="str">
        <f ca="true">+IF(OFFSET('Sanitation Data'!$D$33,0,10*ROW('Sanitation Data'!D199))="","",OFFSET('Sanitation Data'!$D$33,0,10*ROW('Sanitation Data'!D199)))</f>
        <v/>
      </c>
      <c r="CU205" s="33" t="str">
        <f ca="true">+IF(OFFSET('Sanitation Data'!$E$29,0,10*ROW('Sanitation Data'!E199))="","",OFFSET('Sanitation Data'!$E$29,0,10*ROW('Sanitation Data'!E199)))</f>
        <v/>
      </c>
      <c r="CV205" s="33" t="str">
        <f ca="true">+IF(OFFSET('Sanitation Data'!$E$30,0,10*ROW('Sanitation Data'!E199))="","",OFFSET('Sanitation Data'!$E$30,0,10*ROW('Sanitation Data'!E199)))</f>
        <v/>
      </c>
      <c r="CW205" s="33" t="str">
        <f ca="true">+IF(OFFSET('Sanitation Data'!$E$31,0,10*ROW('Sanitation Data'!E199))="","",OFFSET('Sanitation Data'!$E$31,0,10*ROW('Sanitation Data'!E199)))</f>
        <v/>
      </c>
      <c r="CX205" s="33" t="str">
        <f ca="true">+IF(OFFSET('Sanitation Data'!$E$32,0,10*ROW('Sanitation Data'!E199))="","",OFFSET('Sanitation Data'!$E$32,0,10*ROW('Sanitation Data'!E199)))</f>
        <v/>
      </c>
      <c r="CY205" s="33" t="str">
        <f ca="true">+IF(OFFSET('Sanitation Data'!$E$33,0,10*ROW('Sanitation Data'!E199))="","",OFFSET('Sanitation Data'!$E$33,0,10*ROW('Sanitation Data'!E199)))</f>
        <v/>
      </c>
      <c r="CZ205" s="33" t="str">
        <f ca="true">+IF(OFFSET('Sanitation Data'!$F$29,0,10*ROW('Sanitation Data'!F199))="","",OFFSET('Sanitation Data'!$F$29,0,10*ROW('Sanitation Data'!F199)))</f>
        <v/>
      </c>
      <c r="DA205" s="33" t="str">
        <f ca="true">+IF(OFFSET('Sanitation Data'!$F$30,0,10*ROW('Sanitation Data'!F199))="","",OFFSET('Sanitation Data'!$F$30,0,10*ROW('Sanitation Data'!F199)))</f>
        <v/>
      </c>
      <c r="DB205" s="33" t="str">
        <f ca="true">+IF(OFFSET('Sanitation Data'!$F$31,0,10*ROW('Sanitation Data'!F199))="","",OFFSET('Sanitation Data'!$F$31,0,10*ROW('Sanitation Data'!F199)))</f>
        <v/>
      </c>
      <c r="DC205" s="33" t="str">
        <f ca="true">+IF(OFFSET('Sanitation Data'!$F$32,0,10*ROW('Sanitation Data'!F199))="","",OFFSET('Sanitation Data'!$F$32,0,10*ROW('Sanitation Data'!F199)))</f>
        <v/>
      </c>
      <c r="DD205" s="33" t="str">
        <f ca="true">+IF(OFFSET('Sanitation Data'!$F$33,0,10*ROW('Sanitation Data'!F199))="","",OFFSET('Sanitation Data'!$F$33,0,10*ROW('Sanitation Data'!F199)))</f>
        <v/>
      </c>
      <c r="DE205" s="33" t="str">
        <f ca="true">+IF(OFFSET('Sanitation Data'!$G$29,0,10*ROW('Sanitation Data'!G199))="","",OFFSET('Sanitation Data'!$G$29,0,10*ROW('Sanitation Data'!G199)))</f>
        <v/>
      </c>
      <c r="DF205" s="33" t="str">
        <f ca="true">+IF(OFFSET('Sanitation Data'!$G$30,0,10*ROW('Sanitation Data'!G199))="","",OFFSET('Sanitation Data'!$G$30,0,10*ROW('Sanitation Data'!G199)))</f>
        <v/>
      </c>
      <c r="DG205" s="33" t="str">
        <f ca="true">+IF(OFFSET('Sanitation Data'!$G$31,0,10*ROW('Sanitation Data'!G199))="","",OFFSET('Sanitation Data'!$G$31,0,10*ROW('Sanitation Data'!G199)))</f>
        <v/>
      </c>
      <c r="DH205" s="33" t="str">
        <f ca="true">+IF(OFFSET('Sanitation Data'!$G$32,0,10*ROW('Sanitation Data'!G199))="","",OFFSET('Sanitation Data'!$G$32,0,10*ROW('Sanitation Data'!G199)))</f>
        <v/>
      </c>
      <c r="DI205" s="33" t="str">
        <f ca="true">+IF(OFFSET('Sanitation Data'!$G$33,0,10*ROW('Sanitation Data'!G199))="","",OFFSET('Sanitation Data'!$G$33,0,10*ROW('Sanitation Data'!G199)))</f>
        <v/>
      </c>
      <c r="DJ205" s="33" t="str">
        <f ca="true">+IF(OFFSET('Sanitation Data'!$H$29,0,10*ROW('Sanitation Data'!H199))="","",OFFSET('Sanitation Data'!$H$29,0,10*ROW('Sanitation Data'!H199)))</f>
        <v/>
      </c>
      <c r="DK205" s="33" t="str">
        <f ca="true">+IF(OFFSET('Sanitation Data'!$H$30,0,10*ROW('Sanitation Data'!H199))="","",OFFSET('Sanitation Data'!$H$30,0,10*ROW('Sanitation Data'!H199)))</f>
        <v/>
      </c>
      <c r="DL205" s="33" t="str">
        <f ca="true">+IF(OFFSET('Sanitation Data'!$H$31,0,10*ROW('Sanitation Data'!H199))="","",OFFSET('Sanitation Data'!$H$31,0,10*ROW('Sanitation Data'!H199)))</f>
        <v/>
      </c>
      <c r="DM205" s="33" t="str">
        <f ca="true">+IF(OFFSET('Sanitation Data'!$H$32,0,10*ROW('Sanitation Data'!H199))="","",OFFSET('Sanitation Data'!$H$32,0,10*ROW('Sanitation Data'!H199)))</f>
        <v/>
      </c>
      <c r="DN205" s="33" t="str">
        <f ca="true">+IF(OFFSET('Sanitation Data'!$H$33,0,10*ROW('Sanitation Data'!H199))="","",OFFSET('Sanitation Data'!$H$33,0,10*ROW('Sanitation Data'!H199)))</f>
        <v/>
      </c>
      <c r="DO205" s="33" t="str">
        <f ca="true">+IF(OFFSET('Hygiene Data'!$C$12,0,10*ROW('Hygiene Data'!C199))="","",OFFSET('Hygiene Data'!$C$12,0,10*ROW('Hygiene Data'!C199)))</f>
        <v/>
      </c>
      <c r="DP205" s="33" t="str">
        <f ca="true">+IF(OFFSET('Hygiene Data'!$C$13,0,10*ROW('Hygiene Data'!C199))="","",OFFSET('Hygiene Data'!$C$13,0,10*ROW('Hygiene Data'!C199)))</f>
        <v/>
      </c>
      <c r="DQ205" s="33" t="str">
        <f ca="true">+IF(OFFSET('Hygiene Data'!$C$14,0,10*ROW('Hygiene Data'!C199))="","",OFFSET('Hygiene Data'!$C$14,0,10*ROW('Hygiene Data'!C199)))</f>
        <v/>
      </c>
      <c r="DR205" s="33" t="str">
        <f ca="true">+IF(OFFSET('Hygiene Data'!$D$12,0,10*ROW('Hygiene Data'!D199))="","",OFFSET('Hygiene Data'!$D$12,0,10*ROW('Hygiene Data'!D199)))</f>
        <v/>
      </c>
      <c r="DS205" s="33" t="str">
        <f ca="true">+IF(OFFSET('Hygiene Data'!$D$13,0,10*ROW('Hygiene Data'!D199))="","",OFFSET('Hygiene Data'!$D$13,0,10*ROW('Hygiene Data'!D199)))</f>
        <v/>
      </c>
      <c r="DT205" s="33" t="str">
        <f ca="true">+IF(OFFSET('Hygiene Data'!$D$14,0,10*ROW('Hygiene Data'!D199))="","",OFFSET('Hygiene Data'!$D$14,0,10*ROW('Hygiene Data'!D199)))</f>
        <v/>
      </c>
      <c r="DU205" s="33" t="str">
        <f ca="true">+IF(OFFSET('Hygiene Data'!$E$12,0,10*ROW('Hygiene Data'!E199))="","",OFFSET('Hygiene Data'!$E$12,0,10*ROW('Hygiene Data'!E199)))</f>
        <v/>
      </c>
      <c r="DV205" s="33" t="str">
        <f ca="true">+IF(OFFSET('Hygiene Data'!$E$13,0,10*ROW('Hygiene Data'!E199))="","",OFFSET('Hygiene Data'!$E$13,0,10*ROW('Hygiene Data'!E199)))</f>
        <v/>
      </c>
      <c r="DW205" s="33" t="str">
        <f ca="true">+IF(OFFSET('Hygiene Data'!$E$14,0,10*ROW('Hygiene Data'!E199))="","",OFFSET('Hygiene Data'!$E$14,0,10*ROW('Hygiene Data'!E199)))</f>
        <v/>
      </c>
      <c r="DX205" s="33" t="str">
        <f ca="true">+IF(OFFSET('Hygiene Data'!$F$12,0,10*ROW('Hygiene Data'!F199))="","",OFFSET('Hygiene Data'!$F$12,0,10*ROW('Hygiene Data'!F199)))</f>
        <v/>
      </c>
      <c r="DY205" s="33" t="str">
        <f ca="true">+IF(OFFSET('Hygiene Data'!$F$13,0,10*ROW('Hygiene Data'!F199))="","",OFFSET('Hygiene Data'!$F$13,0,10*ROW('Hygiene Data'!F199)))</f>
        <v/>
      </c>
      <c r="DZ205" s="33" t="str">
        <f ca="true">+IF(OFFSET('Hygiene Data'!$F$14,0,10*ROW('Hygiene Data'!F199))="","",OFFSET('Hygiene Data'!$F$14,0,10*ROW('Hygiene Data'!F199)))</f>
        <v/>
      </c>
      <c r="EA205" s="33" t="str">
        <f ca="true">+IF(OFFSET('Hygiene Data'!$G$12,0,10*ROW('Hygiene Data'!G199))="","",OFFSET('Hygiene Data'!$G$12,0,10*ROW('Hygiene Data'!G199)))</f>
        <v/>
      </c>
      <c r="EB205" s="33" t="str">
        <f ca="true">+IF(OFFSET('Hygiene Data'!$G$13,0,10*ROW('Hygiene Data'!G199))="","",OFFSET('Hygiene Data'!$G$13,0,10*ROW('Hygiene Data'!G199)))</f>
        <v/>
      </c>
      <c r="EC205" s="33" t="str">
        <f ca="true">+IF(OFFSET('Hygiene Data'!$G$14,0,10*ROW('Hygiene Data'!G199))="","",OFFSET('Hygiene Data'!$G$14,0,10*ROW('Hygiene Data'!G199)))</f>
        <v/>
      </c>
      <c r="ED205" s="33" t="str">
        <f ca="true">+IF(OFFSET('Hygiene Data'!$H$12,0,10*ROW('Hygiene Data'!H199))="","",OFFSET('Hygiene Data'!$H$12,0,10*ROW('Hygiene Data'!H199)))</f>
        <v/>
      </c>
      <c r="EE205" s="33" t="str">
        <f ca="true">+IF(OFFSET('Hygiene Data'!$H$13,0,10*ROW('Hygiene Data'!H199))="","",OFFSET('Hygiene Data'!$H$13,0,10*ROW('Hygiene Data'!H199)))</f>
        <v/>
      </c>
      <c r="EF205" s="33" t="str">
        <f ca="true">+IF(OFFSET('Hygiene Data'!$H$14,0,10*ROW('Hygiene Data'!H199))="","",OFFSET('Hygiene Data'!$H$14,0,10*ROW('Hygiene Data'!H199)))</f>
        <v/>
      </c>
    </row>
    <row r="206" x14ac:dyDescent="0.2">
      <c r="A206" s="56" t="str">
        <f ca="true">+IF(OFFSET('Water Data'!$B$1,0,10*ROW('Water Data'!B203))="","",OFFSET('Water Data'!$B$1,0,10*ROW('Water Data'!B203)))</f>
        <v/>
      </c>
      <c r="B206" s="56" t="str">
        <f ca="true">+IF(OFFSET('Water Data'!$A$3,0,10*ROW('Water Data'!A203))="","",OFFSET('Water Data'!$A$3,0,10*ROW('Water Data'!A203)))</f>
        <v/>
      </c>
      <c r="C206" s="56" t="str">
        <f ca="true">+IF(OFFSET('Water Data'!$C$3,0,10*ROW('Water Data'!C203))="","",OFFSET('Water Data'!$C$3,0,10*ROW('Water Data'!C203)))</f>
        <v/>
      </c>
      <c r="D206" s="244"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4"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4"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4"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4"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4"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4"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4"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4"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4"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4"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4"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4"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4"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4"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4"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4"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4"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5"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5"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5"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5"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5"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5"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5"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5"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5"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5"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5"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5"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5"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5"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5"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5"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5"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5"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5"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5"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5"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5"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5"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5"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5"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5"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5"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5"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5"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5"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6"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6"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6"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6"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6"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6"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6"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6"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6"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6"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6"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6"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6"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6"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6"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6"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6"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6"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3" t="str">
        <f ca="true">+IF(OFFSET('Water Data'!$C$28,0,10*ROW('Water Data'!C200))="","",OFFSET('Water Data'!$C$28,0,10*ROW('Water Data'!C200)))</f>
        <v/>
      </c>
      <c r="BT206" s="33" t="str">
        <f ca="true">+IF(OFFSET('Water Data'!$C$29,0,10*ROW('Water Data'!C200))="","",OFFSET('Water Data'!$C$29,0,10*ROW('Water Data'!C200)))</f>
        <v/>
      </c>
      <c r="BU206" s="33" t="str">
        <f ca="true">+IF(OFFSET('Water Data'!$C$30,0,10*ROW('Water Data'!C200))="","",OFFSET('Water Data'!$C$30,0,10*ROW('Water Data'!C200)))</f>
        <v/>
      </c>
      <c r="BV206" s="33" t="str">
        <f ca="true">+IF(OFFSET('Water Data'!$D$28,0,10*ROW('Water Data'!D200))="","",OFFSET('Water Data'!$D$28,0,10*ROW('Water Data'!D200)))</f>
        <v/>
      </c>
      <c r="BW206" s="33" t="str">
        <f ca="true">+IF(OFFSET('Water Data'!$D$29,0,10*ROW('Water Data'!D200))="","",OFFSET('Water Data'!$D$29,0,10*ROW('Water Data'!D200)))</f>
        <v/>
      </c>
      <c r="BX206" s="33" t="str">
        <f ca="true">+IF(OFFSET('Water Data'!$D$30,0,10*ROW('Water Data'!D200))="","",OFFSET('Water Data'!$D$30,0,10*ROW('Water Data'!D200)))</f>
        <v/>
      </c>
      <c r="BY206" s="33" t="str">
        <f ca="true">+IF(OFFSET('Water Data'!$E$28,0,10*ROW('Water Data'!E200))="","",OFFSET('Water Data'!$E$28,0,10*ROW('Water Data'!E200)))</f>
        <v/>
      </c>
      <c r="BZ206" s="33" t="str">
        <f ca="true">+IF(OFFSET('Water Data'!$E$29,0,10*ROW('Water Data'!E200))="","",OFFSET('Water Data'!$E$29,0,10*ROW('Water Data'!E200)))</f>
        <v/>
      </c>
      <c r="CA206" s="33" t="str">
        <f ca="true">+IF(OFFSET('Water Data'!$E$30,0,10*ROW('Water Data'!E200))="","",OFFSET('Water Data'!$E$30,0,10*ROW('Water Data'!E200)))</f>
        <v/>
      </c>
      <c r="CB206" s="33" t="str">
        <f ca="true">+IF(OFFSET('Water Data'!$F$28,0,10*ROW('Water Data'!F200))="","",OFFSET('Water Data'!$F$28,0,10*ROW('Water Data'!F200)))</f>
        <v/>
      </c>
      <c r="CC206" s="33" t="str">
        <f ca="true">+IF(OFFSET('Water Data'!$F$29,0,10*ROW('Water Data'!F200))="","",OFFSET('Water Data'!$F$29,0,10*ROW('Water Data'!F200)))</f>
        <v/>
      </c>
      <c r="CD206" s="33" t="str">
        <f ca="true">+IF(OFFSET('Water Data'!$F$30,0,10*ROW('Water Data'!F200))="","",OFFSET('Water Data'!$F$30,0,10*ROW('Water Data'!F200)))</f>
        <v/>
      </c>
      <c r="CE206" s="33" t="str">
        <f ca="true">+IF(OFFSET('Water Data'!$G$28,0,10*ROW('Water Data'!G200))="","",OFFSET('Water Data'!$G$28,0,10*ROW('Water Data'!G200)))</f>
        <v/>
      </c>
      <c r="CF206" s="33" t="str">
        <f ca="true">+IF(OFFSET('Water Data'!$G$29,0,10*ROW('Water Data'!G200))="","",OFFSET('Water Data'!$G$29,0,10*ROW('Water Data'!G200)))</f>
        <v/>
      </c>
      <c r="CG206" s="33" t="str">
        <f ca="true">+IF(OFFSET('Water Data'!$G$30,0,10*ROW('Water Data'!G200))="","",OFFSET('Water Data'!$G$30,0,10*ROW('Water Data'!G200)))</f>
        <v/>
      </c>
      <c r="CH206" s="33" t="str">
        <f ca="true">+IF(OFFSET('Water Data'!$H$28,0,10*ROW('Water Data'!H200))="","",OFFSET('Water Data'!$H$28,0,10*ROW('Water Data'!H200)))</f>
        <v/>
      </c>
      <c r="CI206" s="33" t="str">
        <f ca="true">+IF(OFFSET('Water Data'!$H$29,0,10*ROW('Water Data'!H200))="","",OFFSET('Water Data'!$H$29,0,10*ROW('Water Data'!H200)))</f>
        <v/>
      </c>
      <c r="CJ206" s="33" t="str">
        <f ca="true">+IF(OFFSET('Water Data'!$H$30,0,10*ROW('Water Data'!H200))="","",OFFSET('Water Data'!$H$30,0,10*ROW('Water Data'!H200)))</f>
        <v/>
      </c>
      <c r="CK206" s="33" t="str">
        <f ca="true">+IF(OFFSET('Sanitation Data'!$C$29,0,10*ROW('Sanitation Data'!C200))="","",OFFSET('Sanitation Data'!$C$29,0,10*ROW('Sanitation Data'!C200)))</f>
        <v/>
      </c>
      <c r="CL206" s="33" t="str">
        <f ca="true">+IF(OFFSET('Sanitation Data'!$C$30,0,10*ROW('Sanitation Data'!C200))="","",OFFSET('Sanitation Data'!$C$30,0,10*ROW('Sanitation Data'!C200)))</f>
        <v/>
      </c>
      <c r="CM206" s="33" t="str">
        <f ca="true">+IF(OFFSET('Sanitation Data'!$C$31,0,10*ROW('Sanitation Data'!C200))="","",OFFSET('Sanitation Data'!$C$31,0,10*ROW('Sanitation Data'!C200)))</f>
        <v/>
      </c>
      <c r="CN206" s="33" t="str">
        <f ca="true">+IF(OFFSET('Sanitation Data'!$C$32,0,10*ROW('Sanitation Data'!C200))="","",OFFSET('Sanitation Data'!$C$32,0,10*ROW('Sanitation Data'!C200)))</f>
        <v/>
      </c>
      <c r="CO206" s="33" t="str">
        <f ca="true">+IF(OFFSET('Sanitation Data'!$C$33,0,10*ROW('Sanitation Data'!C200))="","",OFFSET('Sanitation Data'!$C$33,0,10*ROW('Sanitation Data'!C200)))</f>
        <v/>
      </c>
      <c r="CP206" s="33" t="str">
        <f ca="true">+IF(OFFSET('Sanitation Data'!$D$29,0,10*ROW('Sanitation Data'!D200))="","",OFFSET('Sanitation Data'!$D$29,0,10*ROW('Sanitation Data'!D200)))</f>
        <v/>
      </c>
      <c r="CQ206" s="33" t="str">
        <f ca="true">+IF(OFFSET('Sanitation Data'!$D$30,0,10*ROW('Sanitation Data'!D200))="","",OFFSET('Sanitation Data'!$D$30,0,10*ROW('Sanitation Data'!D200)))</f>
        <v/>
      </c>
      <c r="CR206" s="33" t="str">
        <f ca="true">+IF(OFFSET('Sanitation Data'!$D$31,0,10*ROW('Sanitation Data'!D200))="","",OFFSET('Sanitation Data'!$D$31,0,10*ROW('Sanitation Data'!D200)))</f>
        <v/>
      </c>
      <c r="CS206" s="33" t="str">
        <f ca="true">+IF(OFFSET('Sanitation Data'!$D$32,0,10*ROW('Sanitation Data'!D200))="","",OFFSET('Sanitation Data'!$D$32,0,10*ROW('Sanitation Data'!D200)))</f>
        <v/>
      </c>
      <c r="CT206" s="33" t="str">
        <f ca="true">+IF(OFFSET('Sanitation Data'!$D$33,0,10*ROW('Sanitation Data'!D200))="","",OFFSET('Sanitation Data'!$D$33,0,10*ROW('Sanitation Data'!D200)))</f>
        <v/>
      </c>
      <c r="CU206" s="33" t="str">
        <f ca="true">+IF(OFFSET('Sanitation Data'!$E$29,0,10*ROW('Sanitation Data'!E200))="","",OFFSET('Sanitation Data'!$E$29,0,10*ROW('Sanitation Data'!E200)))</f>
        <v/>
      </c>
      <c r="CV206" s="33" t="str">
        <f ca="true">+IF(OFFSET('Sanitation Data'!$E$30,0,10*ROW('Sanitation Data'!E200))="","",OFFSET('Sanitation Data'!$E$30,0,10*ROW('Sanitation Data'!E200)))</f>
        <v/>
      </c>
      <c r="CW206" s="33" t="str">
        <f ca="true">+IF(OFFSET('Sanitation Data'!$E$31,0,10*ROW('Sanitation Data'!E200))="","",OFFSET('Sanitation Data'!$E$31,0,10*ROW('Sanitation Data'!E200)))</f>
        <v/>
      </c>
      <c r="CX206" s="33" t="str">
        <f ca="true">+IF(OFFSET('Sanitation Data'!$E$32,0,10*ROW('Sanitation Data'!E200))="","",OFFSET('Sanitation Data'!$E$32,0,10*ROW('Sanitation Data'!E200)))</f>
        <v/>
      </c>
      <c r="CY206" s="33" t="str">
        <f ca="true">+IF(OFFSET('Sanitation Data'!$E$33,0,10*ROW('Sanitation Data'!E200))="","",OFFSET('Sanitation Data'!$E$33,0,10*ROW('Sanitation Data'!E200)))</f>
        <v/>
      </c>
      <c r="CZ206" s="33" t="str">
        <f ca="true">+IF(OFFSET('Sanitation Data'!$F$29,0,10*ROW('Sanitation Data'!F200))="","",OFFSET('Sanitation Data'!$F$29,0,10*ROW('Sanitation Data'!F200)))</f>
        <v/>
      </c>
      <c r="DA206" s="33" t="str">
        <f ca="true">+IF(OFFSET('Sanitation Data'!$F$30,0,10*ROW('Sanitation Data'!F200))="","",OFFSET('Sanitation Data'!$F$30,0,10*ROW('Sanitation Data'!F200)))</f>
        <v/>
      </c>
      <c r="DB206" s="33" t="str">
        <f ca="true">+IF(OFFSET('Sanitation Data'!$F$31,0,10*ROW('Sanitation Data'!F200))="","",OFFSET('Sanitation Data'!$F$31,0,10*ROW('Sanitation Data'!F200)))</f>
        <v/>
      </c>
      <c r="DC206" s="33" t="str">
        <f ca="true">+IF(OFFSET('Sanitation Data'!$F$32,0,10*ROW('Sanitation Data'!F200))="","",OFFSET('Sanitation Data'!$F$32,0,10*ROW('Sanitation Data'!F200)))</f>
        <v/>
      </c>
      <c r="DD206" s="33" t="str">
        <f ca="true">+IF(OFFSET('Sanitation Data'!$F$33,0,10*ROW('Sanitation Data'!F200))="","",OFFSET('Sanitation Data'!$F$33,0,10*ROW('Sanitation Data'!F200)))</f>
        <v/>
      </c>
      <c r="DE206" s="33" t="str">
        <f ca="true">+IF(OFFSET('Sanitation Data'!$G$29,0,10*ROW('Sanitation Data'!G200))="","",OFFSET('Sanitation Data'!$G$29,0,10*ROW('Sanitation Data'!G200)))</f>
        <v/>
      </c>
      <c r="DF206" s="33" t="str">
        <f ca="true">+IF(OFFSET('Sanitation Data'!$G$30,0,10*ROW('Sanitation Data'!G200))="","",OFFSET('Sanitation Data'!$G$30,0,10*ROW('Sanitation Data'!G200)))</f>
        <v/>
      </c>
      <c r="DG206" s="33" t="str">
        <f ca="true">+IF(OFFSET('Sanitation Data'!$G$31,0,10*ROW('Sanitation Data'!G200))="","",OFFSET('Sanitation Data'!$G$31,0,10*ROW('Sanitation Data'!G200)))</f>
        <v/>
      </c>
      <c r="DH206" s="33" t="str">
        <f ca="true">+IF(OFFSET('Sanitation Data'!$G$32,0,10*ROW('Sanitation Data'!G200))="","",OFFSET('Sanitation Data'!$G$32,0,10*ROW('Sanitation Data'!G200)))</f>
        <v/>
      </c>
      <c r="DI206" s="33" t="str">
        <f ca="true">+IF(OFFSET('Sanitation Data'!$G$33,0,10*ROW('Sanitation Data'!G200))="","",OFFSET('Sanitation Data'!$G$33,0,10*ROW('Sanitation Data'!G200)))</f>
        <v/>
      </c>
      <c r="DJ206" s="33" t="str">
        <f ca="true">+IF(OFFSET('Sanitation Data'!$H$29,0,10*ROW('Sanitation Data'!H200))="","",OFFSET('Sanitation Data'!$H$29,0,10*ROW('Sanitation Data'!H200)))</f>
        <v/>
      </c>
      <c r="DK206" s="33" t="str">
        <f ca="true">+IF(OFFSET('Sanitation Data'!$H$30,0,10*ROW('Sanitation Data'!H200))="","",OFFSET('Sanitation Data'!$H$30,0,10*ROW('Sanitation Data'!H200)))</f>
        <v/>
      </c>
      <c r="DL206" s="33" t="str">
        <f ca="true">+IF(OFFSET('Sanitation Data'!$H$31,0,10*ROW('Sanitation Data'!H200))="","",OFFSET('Sanitation Data'!$H$31,0,10*ROW('Sanitation Data'!H200)))</f>
        <v/>
      </c>
      <c r="DM206" s="33" t="str">
        <f ca="true">+IF(OFFSET('Sanitation Data'!$H$32,0,10*ROW('Sanitation Data'!H200))="","",OFFSET('Sanitation Data'!$H$32,0,10*ROW('Sanitation Data'!H200)))</f>
        <v/>
      </c>
      <c r="DN206" s="33" t="str">
        <f ca="true">+IF(OFFSET('Sanitation Data'!$H$33,0,10*ROW('Sanitation Data'!H200))="","",OFFSET('Sanitation Data'!$H$33,0,10*ROW('Sanitation Data'!H200)))</f>
        <v/>
      </c>
      <c r="DO206" s="33" t="str">
        <f ca="true">+IF(OFFSET('Hygiene Data'!$C$12,0,10*ROW('Hygiene Data'!C200))="","",OFFSET('Hygiene Data'!$C$12,0,10*ROW('Hygiene Data'!C200)))</f>
        <v/>
      </c>
      <c r="DP206" s="33" t="str">
        <f ca="true">+IF(OFFSET('Hygiene Data'!$C$13,0,10*ROW('Hygiene Data'!C200))="","",OFFSET('Hygiene Data'!$C$13,0,10*ROW('Hygiene Data'!C200)))</f>
        <v/>
      </c>
      <c r="DQ206" s="33" t="str">
        <f ca="true">+IF(OFFSET('Hygiene Data'!$C$14,0,10*ROW('Hygiene Data'!C200))="","",OFFSET('Hygiene Data'!$C$14,0,10*ROW('Hygiene Data'!C200)))</f>
        <v/>
      </c>
      <c r="DR206" s="33" t="str">
        <f ca="true">+IF(OFFSET('Hygiene Data'!$D$12,0,10*ROW('Hygiene Data'!D200))="","",OFFSET('Hygiene Data'!$D$12,0,10*ROW('Hygiene Data'!D200)))</f>
        <v/>
      </c>
      <c r="DS206" s="33" t="str">
        <f ca="true">+IF(OFFSET('Hygiene Data'!$D$13,0,10*ROW('Hygiene Data'!D200))="","",OFFSET('Hygiene Data'!$D$13,0,10*ROW('Hygiene Data'!D200)))</f>
        <v/>
      </c>
      <c r="DT206" s="33" t="str">
        <f ca="true">+IF(OFFSET('Hygiene Data'!$D$14,0,10*ROW('Hygiene Data'!D200))="","",OFFSET('Hygiene Data'!$D$14,0,10*ROW('Hygiene Data'!D200)))</f>
        <v/>
      </c>
      <c r="DU206" s="33" t="str">
        <f ca="true">+IF(OFFSET('Hygiene Data'!$E$12,0,10*ROW('Hygiene Data'!E200))="","",OFFSET('Hygiene Data'!$E$12,0,10*ROW('Hygiene Data'!E200)))</f>
        <v/>
      </c>
      <c r="DV206" s="33" t="str">
        <f ca="true">+IF(OFFSET('Hygiene Data'!$E$13,0,10*ROW('Hygiene Data'!E200))="","",OFFSET('Hygiene Data'!$E$13,0,10*ROW('Hygiene Data'!E200)))</f>
        <v/>
      </c>
      <c r="DW206" s="33" t="str">
        <f ca="true">+IF(OFFSET('Hygiene Data'!$E$14,0,10*ROW('Hygiene Data'!E200))="","",OFFSET('Hygiene Data'!$E$14,0,10*ROW('Hygiene Data'!E200)))</f>
        <v/>
      </c>
      <c r="DX206" s="33" t="str">
        <f ca="true">+IF(OFFSET('Hygiene Data'!$F$12,0,10*ROW('Hygiene Data'!F200))="","",OFFSET('Hygiene Data'!$F$12,0,10*ROW('Hygiene Data'!F200)))</f>
        <v/>
      </c>
      <c r="DY206" s="33" t="str">
        <f ca="true">+IF(OFFSET('Hygiene Data'!$F$13,0,10*ROW('Hygiene Data'!F200))="","",OFFSET('Hygiene Data'!$F$13,0,10*ROW('Hygiene Data'!F200)))</f>
        <v/>
      </c>
      <c r="DZ206" s="33" t="str">
        <f ca="true">+IF(OFFSET('Hygiene Data'!$F$14,0,10*ROW('Hygiene Data'!F200))="","",OFFSET('Hygiene Data'!$F$14,0,10*ROW('Hygiene Data'!F200)))</f>
        <v/>
      </c>
      <c r="EA206" s="33" t="str">
        <f ca="true">+IF(OFFSET('Hygiene Data'!$G$12,0,10*ROW('Hygiene Data'!G200))="","",OFFSET('Hygiene Data'!$G$12,0,10*ROW('Hygiene Data'!G200)))</f>
        <v/>
      </c>
      <c r="EB206" s="33" t="str">
        <f ca="true">+IF(OFFSET('Hygiene Data'!$G$13,0,10*ROW('Hygiene Data'!G200))="","",OFFSET('Hygiene Data'!$G$13,0,10*ROW('Hygiene Data'!G200)))</f>
        <v/>
      </c>
      <c r="EC206" s="33" t="str">
        <f ca="true">+IF(OFFSET('Hygiene Data'!$G$14,0,10*ROW('Hygiene Data'!G200))="","",OFFSET('Hygiene Data'!$G$14,0,10*ROW('Hygiene Data'!G200)))</f>
        <v/>
      </c>
      <c r="ED206" s="33" t="str">
        <f ca="true">+IF(OFFSET('Hygiene Data'!$H$12,0,10*ROW('Hygiene Data'!H200))="","",OFFSET('Hygiene Data'!$H$12,0,10*ROW('Hygiene Data'!H200)))</f>
        <v/>
      </c>
      <c r="EE206" s="33" t="str">
        <f ca="true">+IF(OFFSET('Hygiene Data'!$H$13,0,10*ROW('Hygiene Data'!H200))="","",OFFSET('Hygiene Data'!$H$13,0,10*ROW('Hygiene Data'!H200)))</f>
        <v/>
      </c>
      <c r="EF206" s="33" t="str">
        <f ca="true">+IF(OFFSET('Hygiene Data'!$H$14,0,10*ROW('Hygiene Data'!H200))="","",OFFSET('Hygiene Data'!$H$14,0,10*ROW('Hygiene Data'!H200)))</f>
        <v/>
      </c>
    </row>
    <row r="207" x14ac:dyDescent="0.2">
      <c r="A207" s="56" t="str">
        <f ca="true">+IF(OFFSET('Water Data'!$B$1,0,10*ROW('Water Data'!B204))="","",OFFSET('Water Data'!$B$1,0,10*ROW('Water Data'!B204)))</f>
        <v/>
      </c>
      <c r="B207" s="56" t="str">
        <f ca="true">+IF(OFFSET('Water Data'!$A$3,0,10*ROW('Water Data'!A204))="","",OFFSET('Water Data'!$A$3,0,10*ROW('Water Data'!A204)))</f>
        <v/>
      </c>
      <c r="C207" s="56" t="str">
        <f ca="true">+IF(OFFSET('Water Data'!$C$3,0,10*ROW('Water Data'!C204))="","",OFFSET('Water Data'!$C$3,0,10*ROW('Water Data'!C204)))</f>
        <v/>
      </c>
      <c r="D207" s="244"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4"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4"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4"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4"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4"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4"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4"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4"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4"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4"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4"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4"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4"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4"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4"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4"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4"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5"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5"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5"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5"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5"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5"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5"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5"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5"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5"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5"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5"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5"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5"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5"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5"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5"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5"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5"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5"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5"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5"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5"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5"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5"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5"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5"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5"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5"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5"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6"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6"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6"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6"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6"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6"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6"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6"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6"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6"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6"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6"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6"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6"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6"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6"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6"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6"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3" t="str">
        <f ca="true">+IF(OFFSET('Water Data'!$C$28,0,10*ROW('Water Data'!C201))="","",OFFSET('Water Data'!$C$28,0,10*ROW('Water Data'!C201)))</f>
        <v/>
      </c>
      <c r="BT207" s="33" t="str">
        <f ca="true">+IF(OFFSET('Water Data'!$C$29,0,10*ROW('Water Data'!C201))="","",OFFSET('Water Data'!$C$29,0,10*ROW('Water Data'!C201)))</f>
        <v/>
      </c>
      <c r="BU207" s="33" t="str">
        <f ca="true">+IF(OFFSET('Water Data'!$C$30,0,10*ROW('Water Data'!C201))="","",OFFSET('Water Data'!$C$30,0,10*ROW('Water Data'!C201)))</f>
        <v/>
      </c>
      <c r="BV207" s="33" t="str">
        <f ca="true">+IF(OFFSET('Water Data'!$D$28,0,10*ROW('Water Data'!D201))="","",OFFSET('Water Data'!$D$28,0,10*ROW('Water Data'!D201)))</f>
        <v/>
      </c>
      <c r="BW207" s="33" t="str">
        <f ca="true">+IF(OFFSET('Water Data'!$D$29,0,10*ROW('Water Data'!D201))="","",OFFSET('Water Data'!$D$29,0,10*ROW('Water Data'!D201)))</f>
        <v/>
      </c>
      <c r="BX207" s="33" t="str">
        <f ca="true">+IF(OFFSET('Water Data'!$D$30,0,10*ROW('Water Data'!D201))="","",OFFSET('Water Data'!$D$30,0,10*ROW('Water Data'!D201)))</f>
        <v/>
      </c>
      <c r="BY207" s="33" t="str">
        <f ca="true">+IF(OFFSET('Water Data'!$E$28,0,10*ROW('Water Data'!E201))="","",OFFSET('Water Data'!$E$28,0,10*ROW('Water Data'!E201)))</f>
        <v/>
      </c>
      <c r="BZ207" s="33" t="str">
        <f ca="true">+IF(OFFSET('Water Data'!$E$29,0,10*ROW('Water Data'!E201))="","",OFFSET('Water Data'!$E$29,0,10*ROW('Water Data'!E201)))</f>
        <v/>
      </c>
      <c r="CA207" s="33" t="str">
        <f ca="true">+IF(OFFSET('Water Data'!$E$30,0,10*ROW('Water Data'!E201))="","",OFFSET('Water Data'!$E$30,0,10*ROW('Water Data'!E201)))</f>
        <v/>
      </c>
      <c r="CB207" s="33" t="str">
        <f ca="true">+IF(OFFSET('Water Data'!$F$28,0,10*ROW('Water Data'!F201))="","",OFFSET('Water Data'!$F$28,0,10*ROW('Water Data'!F201)))</f>
        <v/>
      </c>
      <c r="CC207" s="33" t="str">
        <f ca="true">+IF(OFFSET('Water Data'!$F$29,0,10*ROW('Water Data'!F201))="","",OFFSET('Water Data'!$F$29,0,10*ROW('Water Data'!F201)))</f>
        <v/>
      </c>
      <c r="CD207" s="33" t="str">
        <f ca="true">+IF(OFFSET('Water Data'!$F$30,0,10*ROW('Water Data'!F201))="","",OFFSET('Water Data'!$F$30,0,10*ROW('Water Data'!F201)))</f>
        <v/>
      </c>
      <c r="CE207" s="33" t="str">
        <f ca="true">+IF(OFFSET('Water Data'!$G$28,0,10*ROW('Water Data'!G201))="","",OFFSET('Water Data'!$G$28,0,10*ROW('Water Data'!G201)))</f>
        <v/>
      </c>
      <c r="CF207" s="33" t="str">
        <f ca="true">+IF(OFFSET('Water Data'!$G$29,0,10*ROW('Water Data'!G201))="","",OFFSET('Water Data'!$G$29,0,10*ROW('Water Data'!G201)))</f>
        <v/>
      </c>
      <c r="CG207" s="33" t="str">
        <f ca="true">+IF(OFFSET('Water Data'!$G$30,0,10*ROW('Water Data'!G201))="","",OFFSET('Water Data'!$G$30,0,10*ROW('Water Data'!G201)))</f>
        <v/>
      </c>
      <c r="CH207" s="33" t="str">
        <f ca="true">+IF(OFFSET('Water Data'!$H$28,0,10*ROW('Water Data'!H201))="","",OFFSET('Water Data'!$H$28,0,10*ROW('Water Data'!H201)))</f>
        <v/>
      </c>
      <c r="CI207" s="33" t="str">
        <f ca="true">+IF(OFFSET('Water Data'!$H$29,0,10*ROW('Water Data'!H201))="","",OFFSET('Water Data'!$H$29,0,10*ROW('Water Data'!H201)))</f>
        <v/>
      </c>
      <c r="CJ207" s="33" t="str">
        <f ca="true">+IF(OFFSET('Water Data'!$H$30,0,10*ROW('Water Data'!H201))="","",OFFSET('Water Data'!$H$30,0,10*ROW('Water Data'!H201)))</f>
        <v/>
      </c>
      <c r="CK207" s="33" t="str">
        <f ca="true">+IF(OFFSET('Sanitation Data'!$C$29,0,10*ROW('Sanitation Data'!C201))="","",OFFSET('Sanitation Data'!$C$29,0,10*ROW('Sanitation Data'!C201)))</f>
        <v/>
      </c>
      <c r="CL207" s="33" t="str">
        <f ca="true">+IF(OFFSET('Sanitation Data'!$C$30,0,10*ROW('Sanitation Data'!C201))="","",OFFSET('Sanitation Data'!$C$30,0,10*ROW('Sanitation Data'!C201)))</f>
        <v/>
      </c>
      <c r="CM207" s="33" t="str">
        <f ca="true">+IF(OFFSET('Sanitation Data'!$C$31,0,10*ROW('Sanitation Data'!C201))="","",OFFSET('Sanitation Data'!$C$31,0,10*ROW('Sanitation Data'!C201)))</f>
        <v/>
      </c>
      <c r="CN207" s="33" t="str">
        <f ca="true">+IF(OFFSET('Sanitation Data'!$C$32,0,10*ROW('Sanitation Data'!C201))="","",OFFSET('Sanitation Data'!$C$32,0,10*ROW('Sanitation Data'!C201)))</f>
        <v/>
      </c>
      <c r="CO207" s="33" t="str">
        <f ca="true">+IF(OFFSET('Sanitation Data'!$C$33,0,10*ROW('Sanitation Data'!C201))="","",OFFSET('Sanitation Data'!$C$33,0,10*ROW('Sanitation Data'!C201)))</f>
        <v/>
      </c>
      <c r="CP207" s="33" t="str">
        <f ca="true">+IF(OFFSET('Sanitation Data'!$D$29,0,10*ROW('Sanitation Data'!D201))="","",OFFSET('Sanitation Data'!$D$29,0,10*ROW('Sanitation Data'!D201)))</f>
        <v/>
      </c>
      <c r="CQ207" s="33" t="str">
        <f ca="true">+IF(OFFSET('Sanitation Data'!$D$30,0,10*ROW('Sanitation Data'!D201))="","",OFFSET('Sanitation Data'!$D$30,0,10*ROW('Sanitation Data'!D201)))</f>
        <v/>
      </c>
      <c r="CR207" s="33" t="str">
        <f ca="true">+IF(OFFSET('Sanitation Data'!$D$31,0,10*ROW('Sanitation Data'!D201))="","",OFFSET('Sanitation Data'!$D$31,0,10*ROW('Sanitation Data'!D201)))</f>
        <v/>
      </c>
      <c r="CS207" s="33" t="str">
        <f ca="true">+IF(OFFSET('Sanitation Data'!$D$32,0,10*ROW('Sanitation Data'!D201))="","",OFFSET('Sanitation Data'!$D$32,0,10*ROW('Sanitation Data'!D201)))</f>
        <v/>
      </c>
      <c r="CT207" s="33" t="str">
        <f ca="true">+IF(OFFSET('Sanitation Data'!$D$33,0,10*ROW('Sanitation Data'!D201))="","",OFFSET('Sanitation Data'!$D$33,0,10*ROW('Sanitation Data'!D201)))</f>
        <v/>
      </c>
      <c r="CU207" s="33" t="str">
        <f ca="true">+IF(OFFSET('Sanitation Data'!$E$29,0,10*ROW('Sanitation Data'!E201))="","",OFFSET('Sanitation Data'!$E$29,0,10*ROW('Sanitation Data'!E201)))</f>
        <v/>
      </c>
      <c r="CV207" s="33" t="str">
        <f ca="true">+IF(OFFSET('Sanitation Data'!$E$30,0,10*ROW('Sanitation Data'!E201))="","",OFFSET('Sanitation Data'!$E$30,0,10*ROW('Sanitation Data'!E201)))</f>
        <v/>
      </c>
      <c r="CW207" s="33" t="str">
        <f ca="true">+IF(OFFSET('Sanitation Data'!$E$31,0,10*ROW('Sanitation Data'!E201))="","",OFFSET('Sanitation Data'!$E$31,0,10*ROW('Sanitation Data'!E201)))</f>
        <v/>
      </c>
      <c r="CX207" s="33" t="str">
        <f ca="true">+IF(OFFSET('Sanitation Data'!$E$32,0,10*ROW('Sanitation Data'!E201))="","",OFFSET('Sanitation Data'!$E$32,0,10*ROW('Sanitation Data'!E201)))</f>
        <v/>
      </c>
      <c r="CY207" s="33" t="str">
        <f ca="true">+IF(OFFSET('Sanitation Data'!$E$33,0,10*ROW('Sanitation Data'!E201))="","",OFFSET('Sanitation Data'!$E$33,0,10*ROW('Sanitation Data'!E201)))</f>
        <v/>
      </c>
      <c r="CZ207" s="33" t="str">
        <f ca="true">+IF(OFFSET('Sanitation Data'!$F$29,0,10*ROW('Sanitation Data'!F201))="","",OFFSET('Sanitation Data'!$F$29,0,10*ROW('Sanitation Data'!F201)))</f>
        <v/>
      </c>
      <c r="DA207" s="33" t="str">
        <f ca="true">+IF(OFFSET('Sanitation Data'!$F$30,0,10*ROW('Sanitation Data'!F201))="","",OFFSET('Sanitation Data'!$F$30,0,10*ROW('Sanitation Data'!F201)))</f>
        <v/>
      </c>
      <c r="DB207" s="33" t="str">
        <f ca="true">+IF(OFFSET('Sanitation Data'!$F$31,0,10*ROW('Sanitation Data'!F201))="","",OFFSET('Sanitation Data'!$F$31,0,10*ROW('Sanitation Data'!F201)))</f>
        <v/>
      </c>
      <c r="DC207" s="33" t="str">
        <f ca="true">+IF(OFFSET('Sanitation Data'!$F$32,0,10*ROW('Sanitation Data'!F201))="","",OFFSET('Sanitation Data'!$F$32,0,10*ROW('Sanitation Data'!F201)))</f>
        <v/>
      </c>
      <c r="DD207" s="33" t="str">
        <f ca="true">+IF(OFFSET('Sanitation Data'!$F$33,0,10*ROW('Sanitation Data'!F201))="","",OFFSET('Sanitation Data'!$F$33,0,10*ROW('Sanitation Data'!F201)))</f>
        <v/>
      </c>
      <c r="DE207" s="33" t="str">
        <f ca="true">+IF(OFFSET('Sanitation Data'!$G$29,0,10*ROW('Sanitation Data'!G201))="","",OFFSET('Sanitation Data'!$G$29,0,10*ROW('Sanitation Data'!G201)))</f>
        <v/>
      </c>
      <c r="DF207" s="33" t="str">
        <f ca="true">+IF(OFFSET('Sanitation Data'!$G$30,0,10*ROW('Sanitation Data'!G201))="","",OFFSET('Sanitation Data'!$G$30,0,10*ROW('Sanitation Data'!G201)))</f>
        <v/>
      </c>
      <c r="DG207" s="33" t="str">
        <f ca="true">+IF(OFFSET('Sanitation Data'!$G$31,0,10*ROW('Sanitation Data'!G201))="","",OFFSET('Sanitation Data'!$G$31,0,10*ROW('Sanitation Data'!G201)))</f>
        <v/>
      </c>
      <c r="DH207" s="33" t="str">
        <f ca="true">+IF(OFFSET('Sanitation Data'!$G$32,0,10*ROW('Sanitation Data'!G201))="","",OFFSET('Sanitation Data'!$G$32,0,10*ROW('Sanitation Data'!G201)))</f>
        <v/>
      </c>
      <c r="DI207" s="33" t="str">
        <f ca="true">+IF(OFFSET('Sanitation Data'!$G$33,0,10*ROW('Sanitation Data'!G201))="","",OFFSET('Sanitation Data'!$G$33,0,10*ROW('Sanitation Data'!G201)))</f>
        <v/>
      </c>
      <c r="DJ207" s="33" t="str">
        <f ca="true">+IF(OFFSET('Sanitation Data'!$H$29,0,10*ROW('Sanitation Data'!H201))="","",OFFSET('Sanitation Data'!$H$29,0,10*ROW('Sanitation Data'!H201)))</f>
        <v/>
      </c>
      <c r="DK207" s="33" t="str">
        <f ca="true">+IF(OFFSET('Sanitation Data'!$H$30,0,10*ROW('Sanitation Data'!H201))="","",OFFSET('Sanitation Data'!$H$30,0,10*ROW('Sanitation Data'!H201)))</f>
        <v/>
      </c>
      <c r="DL207" s="33" t="str">
        <f ca="true">+IF(OFFSET('Sanitation Data'!$H$31,0,10*ROW('Sanitation Data'!H201))="","",OFFSET('Sanitation Data'!$H$31,0,10*ROW('Sanitation Data'!H201)))</f>
        <v/>
      </c>
      <c r="DM207" s="33" t="str">
        <f ca="true">+IF(OFFSET('Sanitation Data'!$H$32,0,10*ROW('Sanitation Data'!H201))="","",OFFSET('Sanitation Data'!$H$32,0,10*ROW('Sanitation Data'!H201)))</f>
        <v/>
      </c>
      <c r="DN207" s="33" t="str">
        <f ca="true">+IF(OFFSET('Sanitation Data'!$H$33,0,10*ROW('Sanitation Data'!H201))="","",OFFSET('Sanitation Data'!$H$33,0,10*ROW('Sanitation Data'!H201)))</f>
        <v/>
      </c>
      <c r="DO207" s="33" t="str">
        <f ca="true">+IF(OFFSET('Hygiene Data'!$C$12,0,10*ROW('Hygiene Data'!C201))="","",OFFSET('Hygiene Data'!$C$12,0,10*ROW('Hygiene Data'!C201)))</f>
        <v/>
      </c>
      <c r="DP207" s="33" t="str">
        <f ca="true">+IF(OFFSET('Hygiene Data'!$C$13,0,10*ROW('Hygiene Data'!C201))="","",OFFSET('Hygiene Data'!$C$13,0,10*ROW('Hygiene Data'!C201)))</f>
        <v/>
      </c>
      <c r="DQ207" s="33" t="str">
        <f ca="true">+IF(OFFSET('Hygiene Data'!$C$14,0,10*ROW('Hygiene Data'!C201))="","",OFFSET('Hygiene Data'!$C$14,0,10*ROW('Hygiene Data'!C201)))</f>
        <v/>
      </c>
      <c r="DR207" s="33" t="str">
        <f ca="true">+IF(OFFSET('Hygiene Data'!$D$12,0,10*ROW('Hygiene Data'!D201))="","",OFFSET('Hygiene Data'!$D$12,0,10*ROW('Hygiene Data'!D201)))</f>
        <v/>
      </c>
      <c r="DS207" s="33" t="str">
        <f ca="true">+IF(OFFSET('Hygiene Data'!$D$13,0,10*ROW('Hygiene Data'!D201))="","",OFFSET('Hygiene Data'!$D$13,0,10*ROW('Hygiene Data'!D201)))</f>
        <v/>
      </c>
      <c r="DT207" s="33" t="str">
        <f ca="true">+IF(OFFSET('Hygiene Data'!$D$14,0,10*ROW('Hygiene Data'!D201))="","",OFFSET('Hygiene Data'!$D$14,0,10*ROW('Hygiene Data'!D201)))</f>
        <v/>
      </c>
      <c r="DU207" s="33" t="str">
        <f ca="true">+IF(OFFSET('Hygiene Data'!$E$12,0,10*ROW('Hygiene Data'!E201))="","",OFFSET('Hygiene Data'!$E$12,0,10*ROW('Hygiene Data'!E201)))</f>
        <v/>
      </c>
      <c r="DV207" s="33" t="str">
        <f ca="true">+IF(OFFSET('Hygiene Data'!$E$13,0,10*ROW('Hygiene Data'!E201))="","",OFFSET('Hygiene Data'!$E$13,0,10*ROW('Hygiene Data'!E201)))</f>
        <v/>
      </c>
      <c r="DW207" s="33" t="str">
        <f ca="true">+IF(OFFSET('Hygiene Data'!$E$14,0,10*ROW('Hygiene Data'!E201))="","",OFFSET('Hygiene Data'!$E$14,0,10*ROW('Hygiene Data'!E201)))</f>
        <v/>
      </c>
      <c r="DX207" s="33" t="str">
        <f ca="true">+IF(OFFSET('Hygiene Data'!$F$12,0,10*ROW('Hygiene Data'!F201))="","",OFFSET('Hygiene Data'!$F$12,0,10*ROW('Hygiene Data'!F201)))</f>
        <v/>
      </c>
      <c r="DY207" s="33" t="str">
        <f ca="true">+IF(OFFSET('Hygiene Data'!$F$13,0,10*ROW('Hygiene Data'!F201))="","",OFFSET('Hygiene Data'!$F$13,0,10*ROW('Hygiene Data'!F201)))</f>
        <v/>
      </c>
      <c r="DZ207" s="33" t="str">
        <f ca="true">+IF(OFFSET('Hygiene Data'!$F$14,0,10*ROW('Hygiene Data'!F201))="","",OFFSET('Hygiene Data'!$F$14,0,10*ROW('Hygiene Data'!F201)))</f>
        <v/>
      </c>
      <c r="EA207" s="33" t="str">
        <f ca="true">+IF(OFFSET('Hygiene Data'!$G$12,0,10*ROW('Hygiene Data'!G201))="","",OFFSET('Hygiene Data'!$G$12,0,10*ROW('Hygiene Data'!G201)))</f>
        <v/>
      </c>
      <c r="EB207" s="33" t="str">
        <f ca="true">+IF(OFFSET('Hygiene Data'!$G$13,0,10*ROW('Hygiene Data'!G201))="","",OFFSET('Hygiene Data'!$G$13,0,10*ROW('Hygiene Data'!G201)))</f>
        <v/>
      </c>
      <c r="EC207" s="33" t="str">
        <f ca="true">+IF(OFFSET('Hygiene Data'!$G$14,0,10*ROW('Hygiene Data'!G201))="","",OFFSET('Hygiene Data'!$G$14,0,10*ROW('Hygiene Data'!G201)))</f>
        <v/>
      </c>
      <c r="ED207" s="33" t="str">
        <f ca="true">+IF(OFFSET('Hygiene Data'!$H$12,0,10*ROW('Hygiene Data'!H201))="","",OFFSET('Hygiene Data'!$H$12,0,10*ROW('Hygiene Data'!H201)))</f>
        <v/>
      </c>
      <c r="EE207" s="33" t="str">
        <f ca="true">+IF(OFFSET('Hygiene Data'!$H$13,0,10*ROW('Hygiene Data'!H201))="","",OFFSET('Hygiene Data'!$H$13,0,10*ROW('Hygiene Data'!H201)))</f>
        <v/>
      </c>
      <c r="EF207" s="33" t="str">
        <f ca="true">+IF(OFFSET('Hygiene Data'!$H$14,0,10*ROW('Hygiene Data'!H201))="","",OFFSET('Hygiene Data'!$H$14,0,10*ROW('Hygiene Data'!H201)))</f>
        <v/>
      </c>
    </row>
    <row r="208" s="45" customFormat="true" x14ac:dyDescent="0.2"/>
    <row r="209" s="45" customFormat="true" x14ac:dyDescent="0.2"/>
    <row r="210" s="45" customFormat="true" x14ac:dyDescent="0.2"/>
    <row r="211" s="45" customFormat="true" x14ac:dyDescent="0.2"/>
    <row r="212" s="45" customFormat="true" x14ac:dyDescent="0.2"/>
    <row r="213" s="45" customFormat="true" x14ac:dyDescent="0.2"/>
    <row r="214" s="45" customFormat="true" x14ac:dyDescent="0.2"/>
    <row r="215" s="45" customFormat="true" x14ac:dyDescent="0.2"/>
    <row r="216" s="45" customFormat="true" x14ac:dyDescent="0.2"/>
    <row r="217" s="45" customFormat="true" x14ac:dyDescent="0.2"/>
    <row r="218" s="45" customFormat="true" x14ac:dyDescent="0.2"/>
    <row r="219" s="45" customFormat="true" x14ac:dyDescent="0.2"/>
    <row r="220" s="45" customFormat="true" x14ac:dyDescent="0.2"/>
    <row r="221" s="45" customFormat="true" x14ac:dyDescent="0.2"/>
    <row r="222" s="45" customFormat="true" x14ac:dyDescent="0.2"/>
    <row r="223" s="45" customFormat="true" x14ac:dyDescent="0.2"/>
    <row r="224" s="45" customFormat="true" x14ac:dyDescent="0.2"/>
    <row r="225" s="45" customFormat="true" x14ac:dyDescent="0.2"/>
    <row r="226" s="45" customFormat="true" x14ac:dyDescent="0.2"/>
    <row r="227" s="45" customFormat="true" x14ac:dyDescent="0.2"/>
    <row r="228" s="45" customFormat="true" x14ac:dyDescent="0.2"/>
    <row r="229" s="45" customFormat="true" x14ac:dyDescent="0.2"/>
    <row r="230" s="45" customFormat="true" x14ac:dyDescent="0.2"/>
    <row r="231" s="45" customFormat="true" x14ac:dyDescent="0.2"/>
    <row r="232" s="45" customFormat="true" x14ac:dyDescent="0.2"/>
    <row r="233" s="45" customFormat="true" x14ac:dyDescent="0.2"/>
    <row r="234" s="45" customFormat="true" x14ac:dyDescent="0.2"/>
    <row r="235" s="45" customFormat="true" x14ac:dyDescent="0.2"/>
    <row r="236" s="45" customFormat="true" x14ac:dyDescent="0.2"/>
    <row r="237" s="45" customFormat="true" x14ac:dyDescent="0.2"/>
    <row r="238" s="45" customFormat="true" x14ac:dyDescent="0.2"/>
    <row r="239" s="45" customFormat="true" x14ac:dyDescent="0.2"/>
    <row r="240" s="45" customFormat="true" x14ac:dyDescent="0.2"/>
    <row r="241" s="45" customFormat="true" x14ac:dyDescent="0.2"/>
    <row r="242" s="45" customFormat="true" x14ac:dyDescent="0.2"/>
    <row r="243" s="45" customFormat="true" x14ac:dyDescent="0.2"/>
    <row r="244" s="45" customFormat="true" x14ac:dyDescent="0.2"/>
    <row r="245" s="45" customFormat="true" x14ac:dyDescent="0.2"/>
    <row r="246" s="45" customFormat="true" x14ac:dyDescent="0.2"/>
    <row r="247" s="45" customFormat="true" x14ac:dyDescent="0.2"/>
    <row r="248" s="45" customFormat="true" x14ac:dyDescent="0.2"/>
    <row r="249" s="45" customFormat="true" x14ac:dyDescent="0.2"/>
    <row r="250" s="45" customFormat="true" x14ac:dyDescent="0.2"/>
    <row r="251" s="45" customFormat="true" x14ac:dyDescent="0.2"/>
    <row r="252" s="45" customFormat="true" x14ac:dyDescent="0.2"/>
    <row r="253" s="45" customFormat="true" x14ac:dyDescent="0.2"/>
    <row r="254" s="45" customFormat="true" x14ac:dyDescent="0.2"/>
    <row r="255" s="45" customFormat="true" x14ac:dyDescent="0.2"/>
    <row r="256" s="45" customFormat="true" x14ac:dyDescent="0.2"/>
    <row r="257" s="45" customFormat="true" x14ac:dyDescent="0.2"/>
    <row r="258" s="45" customFormat="true" x14ac:dyDescent="0.2"/>
    <row r="259" s="45" customFormat="true" x14ac:dyDescent="0.2"/>
    <row r="260" s="45" customFormat="true" x14ac:dyDescent="0.2"/>
    <row r="261" s="45" customFormat="true" x14ac:dyDescent="0.2"/>
    <row r="262" s="45" customFormat="true" x14ac:dyDescent="0.2"/>
    <row r="263" s="45" customFormat="true" x14ac:dyDescent="0.2"/>
    <row r="264" s="45" customFormat="true" x14ac:dyDescent="0.2"/>
    <row r="265" s="45" customFormat="true" x14ac:dyDescent="0.2"/>
    <row r="266" s="45" customFormat="true" x14ac:dyDescent="0.2"/>
    <row r="267" s="45" customFormat="true" x14ac:dyDescent="0.2"/>
    <row r="268" s="45" customFormat="true" x14ac:dyDescent="0.2"/>
    <row r="269" s="45" customFormat="true" x14ac:dyDescent="0.2"/>
    <row r="270" s="45" customFormat="true" x14ac:dyDescent="0.2"/>
    <row r="271" s="45" customFormat="true" x14ac:dyDescent="0.2"/>
    <row r="272" s="45" customFormat="true" x14ac:dyDescent="0.2"/>
    <row r="273" s="45" customFormat="true" x14ac:dyDescent="0.2"/>
    <row r="274" s="45" customFormat="true" x14ac:dyDescent="0.2"/>
    <row r="275" s="45" customFormat="true" x14ac:dyDescent="0.2"/>
    <row r="276" s="45" customFormat="true" x14ac:dyDescent="0.2"/>
    <row r="277" s="45" customFormat="true" x14ac:dyDescent="0.2"/>
    <row r="278" s="45" customFormat="true" x14ac:dyDescent="0.2"/>
    <row r="279" s="45" customFormat="true" x14ac:dyDescent="0.2"/>
    <row r="280" s="45" customFormat="true" x14ac:dyDescent="0.2"/>
    <row r="281" s="45" customFormat="true" x14ac:dyDescent="0.2"/>
    <row r="282" s="45" customFormat="true" x14ac:dyDescent="0.2"/>
    <row r="283" s="45" customFormat="true" x14ac:dyDescent="0.2"/>
    <row r="284" s="45" customFormat="true" x14ac:dyDescent="0.2"/>
    <row r="285" s="45" customFormat="true" x14ac:dyDescent="0.2"/>
    <row r="286" s="45" customFormat="true" x14ac:dyDescent="0.2"/>
    <row r="287" s="45" customFormat="true" x14ac:dyDescent="0.2"/>
    <row r="288" s="45" customFormat="true" x14ac:dyDescent="0.2"/>
    <row r="289" s="45" customFormat="true" x14ac:dyDescent="0.2"/>
    <row r="290" s="45" customFormat="true" x14ac:dyDescent="0.2"/>
    <row r="291" s="45" customFormat="true" x14ac:dyDescent="0.2"/>
    <row r="292" s="45" customFormat="true" x14ac:dyDescent="0.2"/>
    <row r="293" s="45" customFormat="true" x14ac:dyDescent="0.2"/>
    <row r="294" s="45" customFormat="true" x14ac:dyDescent="0.2"/>
    <row r="295" s="45" customFormat="true" x14ac:dyDescent="0.2"/>
    <row r="296" s="45" customFormat="true" x14ac:dyDescent="0.2"/>
    <row r="297" s="45" customFormat="true" x14ac:dyDescent="0.2"/>
    <row r="298" s="45" customFormat="true" x14ac:dyDescent="0.2"/>
    <row r="299" s="45" customFormat="true" x14ac:dyDescent="0.2"/>
    <row r="300" s="45" customFormat="true" x14ac:dyDescent="0.2"/>
    <row r="301" s="45" customFormat="true" x14ac:dyDescent="0.2"/>
    <row r="302" s="45" customFormat="true" x14ac:dyDescent="0.2"/>
    <row r="303" s="45" customFormat="true" x14ac:dyDescent="0.2"/>
    <row r="304" s="45" customFormat="true" x14ac:dyDescent="0.2"/>
    <row r="305" s="45" customFormat="true" x14ac:dyDescent="0.2"/>
    <row r="306" s="45" customFormat="true" x14ac:dyDescent="0.2"/>
    <row r="307" s="45" customFormat="true" x14ac:dyDescent="0.2"/>
    <row r="308" s="45" customFormat="true" x14ac:dyDescent="0.2"/>
    <row r="309" s="45" customFormat="true" x14ac:dyDescent="0.2"/>
    <row r="310" s="45" customFormat="true" x14ac:dyDescent="0.2"/>
    <row r="311" s="45" customFormat="true" x14ac:dyDescent="0.2"/>
    <row r="312" s="45" customFormat="true" x14ac:dyDescent="0.2"/>
    <row r="313" s="45" customFormat="true" x14ac:dyDescent="0.2"/>
    <row r="314" s="45" customFormat="true" x14ac:dyDescent="0.2"/>
    <row r="315" s="45" customFormat="true" x14ac:dyDescent="0.2"/>
    <row r="316" s="45" customFormat="true" x14ac:dyDescent="0.2"/>
    <row r="317" s="45" customFormat="true" x14ac:dyDescent="0.2"/>
    <row r="318" s="45" customFormat="true" x14ac:dyDescent="0.2"/>
    <row r="319" s="45" customFormat="true" x14ac:dyDescent="0.2"/>
    <row r="320" s="45" customFormat="true" x14ac:dyDescent="0.2"/>
    <row r="321" s="45" customFormat="true" x14ac:dyDescent="0.2"/>
    <row r="322" s="45" customFormat="true" x14ac:dyDescent="0.2"/>
    <row r="323" s="45" customFormat="true" x14ac:dyDescent="0.2"/>
    <row r="324" s="45" customFormat="true" x14ac:dyDescent="0.2"/>
    <row r="325" s="45" customFormat="true" x14ac:dyDescent="0.2"/>
    <row r="326" s="45" customFormat="true" x14ac:dyDescent="0.2"/>
    <row r="327" s="45" customFormat="true" x14ac:dyDescent="0.2"/>
    <row r="328" s="45" customFormat="true" x14ac:dyDescent="0.2"/>
    <row r="329" s="45" customFormat="true" x14ac:dyDescent="0.2"/>
    <row r="330" s="45" customFormat="true" x14ac:dyDescent="0.2"/>
    <row r="331" s="45" customFormat="true" x14ac:dyDescent="0.2"/>
    <row r="332" s="45" customFormat="true" x14ac:dyDescent="0.2"/>
    <row r="333" s="45" customFormat="true" x14ac:dyDescent="0.2"/>
    <row r="334" s="45" customFormat="true" x14ac:dyDescent="0.2"/>
    <row r="335" s="45" customFormat="true" x14ac:dyDescent="0.2"/>
    <row r="336" s="45" customFormat="true" x14ac:dyDescent="0.2"/>
    <row r="337" s="45" customFormat="true" x14ac:dyDescent="0.2"/>
    <row r="338" s="45" customFormat="true" x14ac:dyDescent="0.2"/>
    <row r="339" s="45" customFormat="true" x14ac:dyDescent="0.2"/>
    <row r="340" s="45" customFormat="true" x14ac:dyDescent="0.2"/>
    <row r="341" s="45" customFormat="true" x14ac:dyDescent="0.2"/>
    <row r="342" s="45" customFormat="true" x14ac:dyDescent="0.2"/>
    <row r="343" s="45" customFormat="true" x14ac:dyDescent="0.2"/>
    <row r="344" s="45" customFormat="true" x14ac:dyDescent="0.2"/>
    <row r="345" s="45" customFormat="true" x14ac:dyDescent="0.2"/>
    <row r="346" s="45" customFormat="true" x14ac:dyDescent="0.2"/>
    <row r="347" s="45" customFormat="true" x14ac:dyDescent="0.2"/>
    <row r="348" s="45" customFormat="true" x14ac:dyDescent="0.2"/>
    <row r="349" s="45" customFormat="true" x14ac:dyDescent="0.2"/>
    <row r="350" s="45" customFormat="true" x14ac:dyDescent="0.2"/>
    <row r="351" s="45" customFormat="true" x14ac:dyDescent="0.2"/>
    <row r="352" s="45" customFormat="true" x14ac:dyDescent="0.2"/>
    <row r="353" s="45" customFormat="true" x14ac:dyDescent="0.2"/>
    <row r="354" s="45" customFormat="true" x14ac:dyDescent="0.2"/>
    <row r="355" s="45" customFormat="true" x14ac:dyDescent="0.2"/>
    <row r="356" s="45" customFormat="true" x14ac:dyDescent="0.2"/>
    <row r="357" s="45" customFormat="true" x14ac:dyDescent="0.2"/>
    <row r="358" s="45" customFormat="true" x14ac:dyDescent="0.2"/>
    <row r="359" s="45" customFormat="true" x14ac:dyDescent="0.2"/>
    <row r="360" s="45" customFormat="true" x14ac:dyDescent="0.2"/>
    <row r="361" s="45" customFormat="true" x14ac:dyDescent="0.2"/>
    <row r="362" s="45" customFormat="true" x14ac:dyDescent="0.2"/>
    <row r="363" s="45" customFormat="true" x14ac:dyDescent="0.2"/>
    <row r="364" s="45" customFormat="true" x14ac:dyDescent="0.2"/>
    <row r="365" s="45" customFormat="true" x14ac:dyDescent="0.2"/>
    <row r="366" s="45" customFormat="true" x14ac:dyDescent="0.2"/>
    <row r="367" s="45" customFormat="true" x14ac:dyDescent="0.2"/>
    <row r="368" s="45" customFormat="true" x14ac:dyDescent="0.2"/>
    <row r="369" s="45" customFormat="true" x14ac:dyDescent="0.2"/>
    <row r="370" s="45" customFormat="true" x14ac:dyDescent="0.2"/>
    <row r="371" s="45" customFormat="true" x14ac:dyDescent="0.2"/>
    <row r="372" s="45" customFormat="true" x14ac:dyDescent="0.2"/>
    <row r="373" s="45" customFormat="true" x14ac:dyDescent="0.2"/>
    <row r="374" s="45" customFormat="true" x14ac:dyDescent="0.2"/>
    <row r="375" s="45" customFormat="true" x14ac:dyDescent="0.2"/>
    <row r="376" s="45" customFormat="true" x14ac:dyDescent="0.2"/>
    <row r="377" s="45" customFormat="true" x14ac:dyDescent="0.2"/>
    <row r="378" s="45" customFormat="true" x14ac:dyDescent="0.2"/>
    <row r="379" s="45" customFormat="true" x14ac:dyDescent="0.2"/>
    <row r="380" s="45" customFormat="true" x14ac:dyDescent="0.2"/>
    <row r="381" s="45" customFormat="true" x14ac:dyDescent="0.2"/>
    <row r="382" s="45" customFormat="true" x14ac:dyDescent="0.2"/>
    <row r="383" s="45" customFormat="true" x14ac:dyDescent="0.2"/>
    <row r="384" s="45" customFormat="true" x14ac:dyDescent="0.2"/>
    <row r="385" s="45" customFormat="true" x14ac:dyDescent="0.2"/>
    <row r="386" s="45" customFormat="true" x14ac:dyDescent="0.2"/>
    <row r="387" s="45" customFormat="true" x14ac:dyDescent="0.2"/>
    <row r="388" s="45" customFormat="true" x14ac:dyDescent="0.2"/>
    <row r="389" s="45" customFormat="true" x14ac:dyDescent="0.2"/>
    <row r="390" s="45" customFormat="true" x14ac:dyDescent="0.2"/>
    <row r="391" s="45" customFormat="true" x14ac:dyDescent="0.2"/>
    <row r="392" s="45" customFormat="true" x14ac:dyDescent="0.2"/>
    <row r="393" s="45" customFormat="true" x14ac:dyDescent="0.2"/>
    <row r="394" s="45" customFormat="true" x14ac:dyDescent="0.2"/>
    <row r="395" s="45" customFormat="true" x14ac:dyDescent="0.2"/>
    <row r="396" s="45" customFormat="true" x14ac:dyDescent="0.2"/>
    <row r="397" s="45" customFormat="true" x14ac:dyDescent="0.2"/>
    <row r="398" s="45" customFormat="true" x14ac:dyDescent="0.2"/>
    <row r="399" s="45" customFormat="true" x14ac:dyDescent="0.2"/>
    <row r="400" s="45" customFormat="true" x14ac:dyDescent="0.2"/>
    <row r="401" s="45" customFormat="true" x14ac:dyDescent="0.2"/>
    <row r="402" s="45" customFormat="true" x14ac:dyDescent="0.2"/>
    <row r="403" s="45" customFormat="true" x14ac:dyDescent="0.2"/>
    <row r="404" s="45" customFormat="true" x14ac:dyDescent="0.2"/>
    <row r="405" s="45" customFormat="true" x14ac:dyDescent="0.2"/>
    <row r="406" s="45" customFormat="true" x14ac:dyDescent="0.2"/>
    <row r="407" s="45" customFormat="true" x14ac:dyDescent="0.2"/>
    <row r="408" s="45" customFormat="true" x14ac:dyDescent="0.2"/>
    <row r="409" s="45" customFormat="true" x14ac:dyDescent="0.2"/>
    <row r="410" s="45" customFormat="true" x14ac:dyDescent="0.2"/>
    <row r="411" s="45" customFormat="true" x14ac:dyDescent="0.2"/>
    <row r="412" s="45" customFormat="true" x14ac:dyDescent="0.2"/>
    <row r="413" s="45" customFormat="true" x14ac:dyDescent="0.2"/>
    <row r="414" s="45" customFormat="true" x14ac:dyDescent="0.2"/>
    <row r="415" s="45" customFormat="true" x14ac:dyDescent="0.2"/>
    <row r="416" s="45" customFormat="true" x14ac:dyDescent="0.2"/>
    <row r="417" s="45" customFormat="true" x14ac:dyDescent="0.2"/>
    <row r="418" s="45" customFormat="true" x14ac:dyDescent="0.2"/>
    <row r="419" s="45" customFormat="true" x14ac:dyDescent="0.2"/>
    <row r="420" s="45" customFormat="true" x14ac:dyDescent="0.2"/>
    <row r="421" s="45" customFormat="true" x14ac:dyDescent="0.2"/>
    <row r="422" s="45" customFormat="true" x14ac:dyDescent="0.2"/>
    <row r="423" s="45" customFormat="true" x14ac:dyDescent="0.2"/>
    <row r="424" s="45" customFormat="true" x14ac:dyDescent="0.2"/>
    <row r="425" s="45" customFormat="true" x14ac:dyDescent="0.2"/>
    <row r="426" s="45" customFormat="true" x14ac:dyDescent="0.2"/>
    <row r="427" s="45" customFormat="true" x14ac:dyDescent="0.2"/>
    <row r="428" s="45" customFormat="true" x14ac:dyDescent="0.2"/>
    <row r="429" s="45" customFormat="true" x14ac:dyDescent="0.2"/>
    <row r="430" s="45" customFormat="true" x14ac:dyDescent="0.2"/>
    <row r="431" s="45" customFormat="true" x14ac:dyDescent="0.2"/>
    <row r="432" s="45" customFormat="true" x14ac:dyDescent="0.2"/>
    <row r="433" s="45" customFormat="true" x14ac:dyDescent="0.2"/>
    <row r="434" s="45" customFormat="true" x14ac:dyDescent="0.2"/>
    <row r="435" s="45" customFormat="true" x14ac:dyDescent="0.2"/>
    <row r="436" s="45" customFormat="true" x14ac:dyDescent="0.2"/>
    <row r="437" s="45" customFormat="true" x14ac:dyDescent="0.2"/>
    <row r="438" s="45" customFormat="true" x14ac:dyDescent="0.2"/>
    <row r="439" s="45" customFormat="true" x14ac:dyDescent="0.2"/>
    <row r="440" s="45" customFormat="true" x14ac:dyDescent="0.2"/>
    <row r="441" s="45" customFormat="true" x14ac:dyDescent="0.2"/>
    <row r="442" s="45" customFormat="true" x14ac:dyDescent="0.2"/>
    <row r="443" s="45" customFormat="true" x14ac:dyDescent="0.2"/>
    <row r="444" s="45" customFormat="true" x14ac:dyDescent="0.2"/>
    <row r="445" s="45" customFormat="true" x14ac:dyDescent="0.2"/>
    <row r="446" s="45" customFormat="true" x14ac:dyDescent="0.2"/>
    <row r="447" s="45" customFormat="true" x14ac:dyDescent="0.2"/>
    <row r="448" s="45" customFormat="true" x14ac:dyDescent="0.2"/>
    <row r="449" s="45" customFormat="true" x14ac:dyDescent="0.2"/>
    <row r="450" s="45" customFormat="true" x14ac:dyDescent="0.2"/>
    <row r="451" s="45" customFormat="true" x14ac:dyDescent="0.2"/>
    <row r="452" s="45" customFormat="true" x14ac:dyDescent="0.2"/>
    <row r="453" s="45" customFormat="true" x14ac:dyDescent="0.2"/>
    <row r="454" s="45" customFormat="true" x14ac:dyDescent="0.2"/>
    <row r="455" s="45" customFormat="true" x14ac:dyDescent="0.2"/>
    <row r="456" s="45" customFormat="true" x14ac:dyDescent="0.2"/>
    <row r="457" s="45" customFormat="true" x14ac:dyDescent="0.2"/>
    <row r="458" s="45" customFormat="true" x14ac:dyDescent="0.2"/>
    <row r="459" s="45" customFormat="true" x14ac:dyDescent="0.2"/>
    <row r="460" s="45" customFormat="true" x14ac:dyDescent="0.2"/>
    <row r="461" s="45" customFormat="true" x14ac:dyDescent="0.2"/>
    <row r="462" s="45" customFormat="true" x14ac:dyDescent="0.2"/>
    <row r="463" s="45" customFormat="true" x14ac:dyDescent="0.2"/>
    <row r="464" s="45" customFormat="true" x14ac:dyDescent="0.2"/>
    <row r="465" s="45" customFormat="true" x14ac:dyDescent="0.2"/>
    <row r="466" s="45" customFormat="true" x14ac:dyDescent="0.2"/>
    <row r="467" s="45" customFormat="true" x14ac:dyDescent="0.2"/>
    <row r="468" s="45" customFormat="true" x14ac:dyDescent="0.2"/>
    <row r="469" s="45" customFormat="true" x14ac:dyDescent="0.2"/>
    <row r="470" s="45" customFormat="true" x14ac:dyDescent="0.2"/>
    <row r="471" s="45" customFormat="true" x14ac:dyDescent="0.2"/>
    <row r="472" s="45" customFormat="true" x14ac:dyDescent="0.2"/>
    <row r="473" s="45" customFormat="true" x14ac:dyDescent="0.2"/>
    <row r="474" s="45" customFormat="true" x14ac:dyDescent="0.2"/>
    <row r="475" s="45" customFormat="true" x14ac:dyDescent="0.2"/>
    <row r="476" s="45" customFormat="true" x14ac:dyDescent="0.2"/>
    <row r="477" s="45" customFormat="true" x14ac:dyDescent="0.2"/>
    <row r="478" s="45" customFormat="true" x14ac:dyDescent="0.2"/>
    <row r="479" s="45" customFormat="true" x14ac:dyDescent="0.2"/>
    <row r="480" s="45" customFormat="true" x14ac:dyDescent="0.2"/>
    <row r="481" s="45" customFormat="true" x14ac:dyDescent="0.2"/>
    <row r="482" s="45" customFormat="true" x14ac:dyDescent="0.2"/>
    <row r="483" s="45" customFormat="true" x14ac:dyDescent="0.2"/>
    <row r="484" s="45" customFormat="true" x14ac:dyDescent="0.2"/>
    <row r="485" s="45" customFormat="true" x14ac:dyDescent="0.2"/>
    <row r="486" s="45" customFormat="true" x14ac:dyDescent="0.2"/>
    <row r="487" s="45" customFormat="true" x14ac:dyDescent="0.2"/>
    <row r="488" s="45" customFormat="true" x14ac:dyDescent="0.2"/>
    <row r="489" s="45" customFormat="true" x14ac:dyDescent="0.2"/>
    <row r="490" s="45" customFormat="true" x14ac:dyDescent="0.2"/>
    <row r="491" s="45" customFormat="true" x14ac:dyDescent="0.2"/>
    <row r="492" s="45" customFormat="true" x14ac:dyDescent="0.2"/>
    <row r="493" s="45" customFormat="true" x14ac:dyDescent="0.2"/>
    <row r="494" s="45" customFormat="true" x14ac:dyDescent="0.2"/>
    <row r="495" s="45" customFormat="true" x14ac:dyDescent="0.2"/>
    <row r="496" s="45" customFormat="true" x14ac:dyDescent="0.2"/>
    <row r="497" s="45" customFormat="true" x14ac:dyDescent="0.2"/>
    <row r="498" s="45" customFormat="true" x14ac:dyDescent="0.2"/>
    <row r="499" s="45" customFormat="true" x14ac:dyDescent="0.2"/>
    <row r="500" s="45" customFormat="true" x14ac:dyDescent="0.2"/>
    <row r="501" s="45" customFormat="true" x14ac:dyDescent="0.2"/>
    <row r="502" s="45" customFormat="true" x14ac:dyDescent="0.2"/>
    <row r="503" s="45" customFormat="true" x14ac:dyDescent="0.2"/>
    <row r="504" s="45" customFormat="true" x14ac:dyDescent="0.2"/>
    <row r="505" s="45" customFormat="true" x14ac:dyDescent="0.2"/>
    <row r="506" s="45" customFormat="true" x14ac:dyDescent="0.2"/>
    <row r="507" s="45" customFormat="true" x14ac:dyDescent="0.2"/>
    <row r="508" s="45" customFormat="true" x14ac:dyDescent="0.2"/>
    <row r="509" s="45" customFormat="true" x14ac:dyDescent="0.2"/>
    <row r="510" s="45" customFormat="true" x14ac:dyDescent="0.2"/>
    <row r="511" s="45" customFormat="true" x14ac:dyDescent="0.2"/>
    <row r="512" s="45" customFormat="true" x14ac:dyDescent="0.2"/>
    <row r="513" s="45" customFormat="true" x14ac:dyDescent="0.2"/>
    <row r="514" s="45" customFormat="true" x14ac:dyDescent="0.2"/>
    <row r="515" s="45" customFormat="true" x14ac:dyDescent="0.2"/>
    <row r="516" s="45" customFormat="true" x14ac:dyDescent="0.2"/>
    <row r="517" s="45" customFormat="true" x14ac:dyDescent="0.2"/>
    <row r="518" s="45" customFormat="true" x14ac:dyDescent="0.2"/>
    <row r="519" s="45" customFormat="true" x14ac:dyDescent="0.2"/>
    <row r="520" s="45" customFormat="true" x14ac:dyDescent="0.2"/>
    <row r="521" s="45" customFormat="true" x14ac:dyDescent="0.2"/>
    <row r="522" s="45" customFormat="true" x14ac:dyDescent="0.2"/>
    <row r="523" s="45" customFormat="true" x14ac:dyDescent="0.2"/>
    <row r="524" s="45" customFormat="true" x14ac:dyDescent="0.2"/>
    <row r="525" s="45" customFormat="true" x14ac:dyDescent="0.2"/>
    <row r="526" s="45" customFormat="true" x14ac:dyDescent="0.2"/>
    <row r="527" s="45" customFormat="true" x14ac:dyDescent="0.2"/>
    <row r="528" s="45" customFormat="true" x14ac:dyDescent="0.2"/>
    <row r="529" s="45" customFormat="true" x14ac:dyDescent="0.2"/>
    <row r="530" s="45" customFormat="true" x14ac:dyDescent="0.2"/>
    <row r="531" s="45" customFormat="true" x14ac:dyDescent="0.2"/>
    <row r="532" s="45" customFormat="true" x14ac:dyDescent="0.2"/>
    <row r="533" s="45" customFormat="true" x14ac:dyDescent="0.2"/>
    <row r="534" s="45" customFormat="true" x14ac:dyDescent="0.2"/>
    <row r="535" s="45" customFormat="true" x14ac:dyDescent="0.2"/>
    <row r="536" s="45" customFormat="true" x14ac:dyDescent="0.2"/>
    <row r="537" s="45" customFormat="true" x14ac:dyDescent="0.2"/>
    <row r="538" s="45" customFormat="true" x14ac:dyDescent="0.2"/>
    <row r="539" s="45" customFormat="true" x14ac:dyDescent="0.2"/>
    <row r="540" s="45" customFormat="true" x14ac:dyDescent="0.2"/>
    <row r="541" s="45" customFormat="true" x14ac:dyDescent="0.2"/>
    <row r="542" s="45" customFormat="true" x14ac:dyDescent="0.2"/>
    <row r="543" s="45" customFormat="true" x14ac:dyDescent="0.2"/>
    <row r="544" s="45" customFormat="true" x14ac:dyDescent="0.2"/>
    <row r="545" s="45" customFormat="true" x14ac:dyDescent="0.2"/>
    <row r="546" s="45" customFormat="true" x14ac:dyDescent="0.2"/>
    <row r="547" s="45" customFormat="true" x14ac:dyDescent="0.2"/>
    <row r="548" s="45" customFormat="true" x14ac:dyDescent="0.2"/>
    <row r="549" s="45" customFormat="true" x14ac:dyDescent="0.2"/>
    <row r="550" s="45" customFormat="true" x14ac:dyDescent="0.2"/>
    <row r="551" s="45" customFormat="true" x14ac:dyDescent="0.2"/>
    <row r="552" s="45" customFormat="true" x14ac:dyDescent="0.2"/>
    <row r="553" s="45" customFormat="true" x14ac:dyDescent="0.2"/>
    <row r="554" s="45" customFormat="true" x14ac:dyDescent="0.2"/>
    <row r="555" s="45" customFormat="true" x14ac:dyDescent="0.2"/>
    <row r="556" s="45" customFormat="true" x14ac:dyDescent="0.2"/>
    <row r="557" s="45" customFormat="true" x14ac:dyDescent="0.2"/>
    <row r="558" s="45" customFormat="true" x14ac:dyDescent="0.2"/>
    <row r="559" s="45" customFormat="true" x14ac:dyDescent="0.2"/>
    <row r="560" s="45" customFormat="true" x14ac:dyDescent="0.2"/>
    <row r="561" s="45" customFormat="true" x14ac:dyDescent="0.2"/>
    <row r="562" s="45" customFormat="true" x14ac:dyDescent="0.2"/>
    <row r="563" s="45" customFormat="true" x14ac:dyDescent="0.2"/>
    <row r="564" s="45" customFormat="true" x14ac:dyDescent="0.2"/>
    <row r="565" s="45" customFormat="true" x14ac:dyDescent="0.2"/>
    <row r="566" s="45" customFormat="true" x14ac:dyDescent="0.2"/>
    <row r="567" s="45" customFormat="true" x14ac:dyDescent="0.2"/>
    <row r="568" s="45" customFormat="true" x14ac:dyDescent="0.2"/>
    <row r="569" s="45" customFormat="true" x14ac:dyDescent="0.2"/>
    <row r="570" s="45" customFormat="true" x14ac:dyDescent="0.2"/>
    <row r="571" s="45" customFormat="true" x14ac:dyDescent="0.2"/>
    <row r="572" s="45" customFormat="true" x14ac:dyDescent="0.2"/>
    <row r="573" s="45" customFormat="true" x14ac:dyDescent="0.2"/>
    <row r="574" s="45" customFormat="true" x14ac:dyDescent="0.2"/>
    <row r="575" s="45" customFormat="true" x14ac:dyDescent="0.2"/>
    <row r="576" s="45" customFormat="true" x14ac:dyDescent="0.2"/>
    <row r="577" s="45" customFormat="true" x14ac:dyDescent="0.2"/>
    <row r="578" s="45" customFormat="true" x14ac:dyDescent="0.2"/>
    <row r="579" s="45" customFormat="true" x14ac:dyDescent="0.2"/>
    <row r="580" s="45" customFormat="true" x14ac:dyDescent="0.2"/>
    <row r="581" s="45" customFormat="true" x14ac:dyDescent="0.2"/>
    <row r="582" s="45" customFormat="true" x14ac:dyDescent="0.2"/>
    <row r="583" s="45" customFormat="true" x14ac:dyDescent="0.2"/>
    <row r="584" s="45" customFormat="true" x14ac:dyDescent="0.2"/>
    <row r="585" s="45" customFormat="true" x14ac:dyDescent="0.2"/>
    <row r="586" s="45" customFormat="true" x14ac:dyDescent="0.2"/>
    <row r="587" s="45" customFormat="true" x14ac:dyDescent="0.2"/>
    <row r="588" s="45" customFormat="true" x14ac:dyDescent="0.2"/>
    <row r="589" s="45" customFormat="true" x14ac:dyDescent="0.2"/>
    <row r="590" s="45" customFormat="true" x14ac:dyDescent="0.2"/>
    <row r="591" s="45" customFormat="true" x14ac:dyDescent="0.2"/>
    <row r="592" s="45" customFormat="true" x14ac:dyDescent="0.2"/>
    <row r="593" s="45" customFormat="true" x14ac:dyDescent="0.2"/>
    <row r="594" s="45" customFormat="true" x14ac:dyDescent="0.2"/>
    <row r="595" s="45" customFormat="true" x14ac:dyDescent="0.2"/>
    <row r="596" s="45" customFormat="true" x14ac:dyDescent="0.2"/>
    <row r="597" s="45" customFormat="true" x14ac:dyDescent="0.2"/>
    <row r="598" s="45" customFormat="true" x14ac:dyDescent="0.2"/>
    <row r="599" s="45" customFormat="true" x14ac:dyDescent="0.2"/>
    <row r="600" s="45" customFormat="true" x14ac:dyDescent="0.2"/>
    <row r="601" s="45" customFormat="true" x14ac:dyDescent="0.2"/>
    <row r="602" s="45" customFormat="true" x14ac:dyDescent="0.2"/>
    <row r="603" s="45" customFormat="true" x14ac:dyDescent="0.2"/>
    <row r="604" s="45" customFormat="true" x14ac:dyDescent="0.2"/>
    <row r="605" s="45" customFormat="true" x14ac:dyDescent="0.2"/>
    <row r="606" s="45" customFormat="true" x14ac:dyDescent="0.2"/>
    <row r="607" s="45" customFormat="true" x14ac:dyDescent="0.2"/>
    <row r="608" s="45" customFormat="true" x14ac:dyDescent="0.2"/>
    <row r="609" s="45" customFormat="true" x14ac:dyDescent="0.2"/>
    <row r="610" s="45" customFormat="true" x14ac:dyDescent="0.2"/>
    <row r="611" s="45" customFormat="true" x14ac:dyDescent="0.2"/>
    <row r="612" s="45" customFormat="true" x14ac:dyDescent="0.2"/>
    <row r="613" s="45" customFormat="true" x14ac:dyDescent="0.2"/>
    <row r="614" s="45" customFormat="true" x14ac:dyDescent="0.2"/>
    <row r="615" s="45" customFormat="true" x14ac:dyDescent="0.2"/>
    <row r="616" s="45" customFormat="true" x14ac:dyDescent="0.2"/>
    <row r="617" s="45" customFormat="true" x14ac:dyDescent="0.2"/>
    <row r="618" s="45" customFormat="true" x14ac:dyDescent="0.2"/>
    <row r="619" s="45" customFormat="true" x14ac:dyDescent="0.2"/>
    <row r="620" s="45" customFormat="true" x14ac:dyDescent="0.2"/>
    <row r="621" s="45" customFormat="true" x14ac:dyDescent="0.2"/>
    <row r="622" s="45" customFormat="true" x14ac:dyDescent="0.2"/>
    <row r="623" s="45" customFormat="true" x14ac:dyDescent="0.2"/>
    <row r="624" s="45" customFormat="true" x14ac:dyDescent="0.2"/>
    <row r="625" s="45" customFormat="true" x14ac:dyDescent="0.2"/>
    <row r="626" s="45" customFormat="true" x14ac:dyDescent="0.2"/>
    <row r="627" s="45" customFormat="true" x14ac:dyDescent="0.2"/>
    <row r="628" s="45" customFormat="true" x14ac:dyDescent="0.2"/>
    <row r="629" s="45" customFormat="true" x14ac:dyDescent="0.2"/>
    <row r="630" s="45" customFormat="true" x14ac:dyDescent="0.2"/>
    <row r="631" s="45" customFormat="true" x14ac:dyDescent="0.2"/>
    <row r="632" s="45" customFormat="true" x14ac:dyDescent="0.2"/>
    <row r="633" s="45" customFormat="true" x14ac:dyDescent="0.2"/>
    <row r="634" s="45" customFormat="true" x14ac:dyDescent="0.2"/>
    <row r="635" s="45"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0" customWidth="true"/>
    <col min="2" max="2" width="29.75" customWidth="true"/>
    <col min="3" max="8" width="7.875" customWidth="true"/>
    <col min="9" max="10" width="1.125" customWidth="true"/>
    <col min="11" max="11" width="24.625" style="310" customWidth="true"/>
    <col min="12" max="12" width="29.75" customWidth="true"/>
    <col min="13" max="18" width="7.875" customWidth="true"/>
    <col min="19" max="20" width="1.125" customWidth="true"/>
    <col min="21" max="21" width="24.625" style="310" customWidth="true"/>
    <col min="22" max="22" width="29.75" customWidth="true"/>
    <col min="23" max="28" width="7.875" customWidth="true"/>
    <col min="29" max="30" width="1.125" customWidth="true"/>
    <col min="31" max="31" width="24.625" style="310" customWidth="true"/>
    <col min="32" max="32" width="29.75" customWidth="true"/>
    <col min="33" max="38" width="7.875" customWidth="true"/>
    <col min="39" max="40" width="1.125" customWidth="true"/>
    <col min="41" max="41" width="24.625" style="310" customWidth="true"/>
    <col min="42" max="42" width="29.75" customWidth="true"/>
    <col min="43" max="48" width="7.875" customWidth="true"/>
    <col min="49" max="50" width="1.125" customWidth="true"/>
    <col min="51" max="51" width="24.625" style="310" customWidth="true"/>
    <col min="52" max="52" width="29.75" style="310" customWidth="true"/>
    <col min="53" max="58" width="7.875" customWidth="true"/>
    <col min="59" max="60" width="1.125" customWidth="true"/>
    <col min="61" max="61" width="24.625" style="310" customWidth="true"/>
    <col min="62" max="62" width="29.75" customWidth="true"/>
    <col min="63" max="68" width="7.875" customWidth="true"/>
    <col min="69" max="70" width="1.125" customWidth="true"/>
    <col min="71" max="71" width="24.625" style="310" customWidth="true"/>
    <col min="72" max="72" width="29.75" customWidth="true"/>
    <col min="73" max="78" width="7.875" customWidth="true"/>
    <col min="79" max="80" width="1.125" customWidth="true"/>
    <col min="81" max="81" width="24.625" style="310" customWidth="true"/>
    <col min="82" max="82" width="29.75" customWidth="true"/>
    <col min="83" max="88" width="7.875" customWidth="true"/>
    <col min="89" max="90" width="1.125" customWidth="true"/>
    <col min="91" max="91" width="24.625" style="310" customWidth="true"/>
    <col min="92" max="92" width="29.75" customWidth="true"/>
    <col min="93" max="98" width="7.875" customWidth="true"/>
    <col min="99" max="100" width="1.125" customWidth="true"/>
    <col min="101" max="101" width="24.625" style="310" customWidth="true"/>
    <col min="102" max="102" width="29.75" customWidth="true"/>
    <col min="103" max="108" width="7.875" customWidth="true"/>
    <col min="109" max="110" width="1.125" customWidth="true"/>
    <col min="111" max="111" width="24.625" style="310" customWidth="true"/>
    <col min="112" max="112" width="29.75" customWidth="true"/>
    <col min="113" max="118" width="7.875" customWidth="true"/>
    <col min="119" max="120" width="1.125" customWidth="true"/>
    <col min="121" max="121" width="24.625" style="310" customWidth="true"/>
    <col min="122" max="122" width="29.75" customWidth="true"/>
    <col min="123" max="128" width="7.875" customWidth="true"/>
    <col min="129" max="130" width="1.125" customWidth="true"/>
    <col min="131" max="131" width="24.625" style="310" customWidth="true"/>
    <col min="132" max="132" width="29.75" customWidth="true"/>
    <col min="133" max="138" width="7.875" customWidth="true"/>
    <col min="139" max="140" width="1.125" customWidth="true"/>
    <col min="141" max="141" width="24.625" style="310" customWidth="true"/>
    <col min="142" max="142" width="29.75" customWidth="true"/>
    <col min="143" max="148" width="7.875" customWidth="true"/>
    <col min="149" max="150" width="1.125" customWidth="true"/>
    <col min="151" max="151" width="24.625" style="310" customWidth="true"/>
    <col min="152" max="152" width="29.75" customWidth="true"/>
    <col min="153" max="158" width="7.875" customWidth="true"/>
    <col min="159" max="160" width="1.125" customWidth="true"/>
    <col min="161" max="161" width="24.625" style="310" customWidth="true"/>
    <col min="162" max="162" width="29.75" customWidth="true"/>
    <col min="163" max="168" width="7.875" customWidth="true"/>
    <col min="169" max="170" width="1.125" customWidth="true"/>
    <col min="171" max="171" width="24.625" style="310" customWidth="true"/>
    <col min="172" max="172" width="29.75" customWidth="true"/>
    <col min="173" max="178" width="7.875" customWidth="true"/>
    <col min="179" max="180" width="1.125" customWidth="true"/>
    <col min="181" max="181" width="24.625" style="310" customWidth="true"/>
    <col min="182" max="182" width="29.75" customWidth="true"/>
    <col min="183" max="188" width="7.875" customWidth="true"/>
    <col min="189" max="190" width="1.125" customWidth="true"/>
    <col min="191" max="191" width="24.625" style="310" customWidth="true"/>
    <col min="192" max="192" width="29.75" customWidth="true"/>
    <col min="193" max="198" width="7.875" customWidth="true"/>
    <col min="199" max="200" width="1.125" customWidth="true"/>
    <col min="201" max="201" width="24.625" style="310" customWidth="true"/>
    <col min="202" max="202" width="29.75" customWidth="true"/>
    <col min="203" max="208" width="7.875" customWidth="true"/>
    <col min="209" max="210" width="1.125" customWidth="true"/>
    <col min="211" max="211" width="24.625" style="310" customWidth="true"/>
    <col min="212" max="212" width="29.75" customWidth="true"/>
    <col min="213" max="218" width="7.875" customWidth="true"/>
    <col min="219" max="220" width="1.125" customWidth="true"/>
    <col min="221" max="221" width="24.625" style="310" customWidth="true"/>
    <col min="222" max="222" width="29.75" customWidth="true"/>
    <col min="223" max="228" width="7.875" customWidth="true"/>
    <col min="229" max="230" width="1.125" customWidth="true"/>
    <col min="231" max="231" width="24.625" style="310" customWidth="true"/>
    <col min="232" max="232" width="29.75" customWidth="true"/>
    <col min="233" max="238" width="7.875" customWidth="true"/>
    <col min="239" max="240" width="1.125" customWidth="true"/>
  </cols>
  <sheetData>
    <row r="1" ht="15.75" customHeight="true" x14ac:dyDescent="0.25">
      <c r="A1" s="316" t="s">
        <v>29</v>
      </c>
      <c r="B1" s="317" t="s">
        <v>179</v>
      </c>
      <c r="C1" s="546" t="s">
        <v>180</v>
      </c>
      <c r="D1" s="547"/>
      <c r="E1" s="547"/>
      <c r="F1" s="547"/>
      <c r="G1" s="547"/>
      <c r="H1" s="548"/>
      <c r="I1" s="11"/>
      <c r="J1" s="11"/>
      <c r="K1" s="316" t="s">
        <v>29</v>
      </c>
      <c r="L1" s="420" t="s">
        <v>203</v>
      </c>
      <c r="M1" s="546" t="s">
        <v>180</v>
      </c>
      <c r="N1" s="547"/>
      <c r="O1" s="547"/>
      <c r="P1" s="547"/>
      <c r="Q1" s="547"/>
      <c r="R1" s="548"/>
      <c r="S1" s="11"/>
      <c r="T1" s="11"/>
      <c r="AZ1" s="413"/>
      <c r="BA1" s="556"/>
      <c r="BB1" s="556"/>
      <c r="BC1" s="556"/>
      <c r="BD1" s="556"/>
      <c r="BE1" s="556"/>
      <c r="BF1" s="556"/>
    </row>
    <row r="2" x14ac:dyDescent="0.25">
      <c r="A2" s="318" t="s">
        <v>205</v>
      </c>
      <c r="B2" s="319"/>
      <c r="C2" s="549"/>
      <c r="D2" s="549"/>
      <c r="E2" s="549"/>
      <c r="F2" s="549"/>
      <c r="G2" s="549"/>
      <c r="H2" s="550"/>
      <c r="I2" s="11"/>
      <c r="J2" s="11"/>
      <c r="K2" s="318" t="s">
        <v>204</v>
      </c>
      <c r="L2" s="319"/>
      <c r="M2" s="549"/>
      <c r="N2" s="549"/>
      <c r="O2" s="549"/>
      <c r="P2" s="549"/>
      <c r="Q2" s="549"/>
      <c r="R2" s="550"/>
      <c r="S2" s="11"/>
      <c r="T2" s="11"/>
      <c r="BA2" s="556"/>
      <c r="BB2" s="556"/>
      <c r="BC2" s="556"/>
      <c r="BD2" s="556"/>
      <c r="BE2" s="556"/>
      <c r="BF2" s="556"/>
    </row>
    <row r="3" x14ac:dyDescent="0.25">
      <c r="A3" s="320" t="s">
        <v>240</v>
      </c>
      <c r="B3" s="321"/>
      <c r="C3" s="551">
        <v>2016</v>
      </c>
      <c r="D3" s="552"/>
      <c r="E3" s="552"/>
      <c r="F3" s="552"/>
      <c r="G3" s="552"/>
      <c r="H3" s="553"/>
      <c r="I3" s="11"/>
      <c r="J3" s="11"/>
      <c r="K3" s="320" t="s">
        <v>240</v>
      </c>
      <c r="L3" s="321"/>
      <c r="M3" s="551">
        <v>2017</v>
      </c>
      <c r="N3" s="552"/>
      <c r="O3" s="552"/>
      <c r="P3" s="552"/>
      <c r="Q3" s="552"/>
      <c r="R3" s="553"/>
      <c r="S3" s="11"/>
      <c r="T3" s="11"/>
      <c r="BA3" s="556"/>
      <c r="BB3" s="556"/>
      <c r="BC3" s="556"/>
      <c r="BD3" s="556"/>
      <c r="BE3" s="556"/>
      <c r="BF3" s="556"/>
    </row>
    <row r="4" s="4" customFormat="true" ht="18" customHeight="true" x14ac:dyDescent="0.25">
      <c r="A4" s="322" t="s">
        <v>232</v>
      </c>
      <c r="B4" s="323" t="s">
        <v>181</v>
      </c>
      <c r="C4" s="324" t="s">
        <v>7</v>
      </c>
      <c r="D4" s="325" t="s">
        <v>1</v>
      </c>
      <c r="E4" s="325" t="s">
        <v>2</v>
      </c>
      <c r="F4" s="325" t="s">
        <v>16</v>
      </c>
      <c r="G4" s="325" t="s">
        <v>17</v>
      </c>
      <c r="H4" s="326" t="s">
        <v>18</v>
      </c>
      <c r="I4" s="25"/>
      <c r="J4" s="25"/>
      <c r="K4" s="322" t="s">
        <v>232</v>
      </c>
      <c r="L4" s="323" t="s">
        <v>181</v>
      </c>
      <c r="M4" s="324" t="s">
        <v>7</v>
      </c>
      <c r="N4" s="325" t="s">
        <v>1</v>
      </c>
      <c r="O4" s="325" t="s">
        <v>2</v>
      </c>
      <c r="P4" s="325" t="s">
        <v>16</v>
      </c>
      <c r="Q4" s="325" t="s">
        <v>17</v>
      </c>
      <c r="R4" s="326" t="s">
        <v>18</v>
      </c>
      <c r="S4" s="25"/>
      <c r="T4" s="25"/>
      <c r="U4" s="311"/>
      <c r="AE4" s="311"/>
      <c r="AO4" s="311"/>
      <c r="AY4" s="311"/>
      <c r="AZ4" s="311"/>
      <c r="BA4" s="413"/>
      <c r="BB4" s="413"/>
      <c r="BC4" s="413"/>
      <c r="BD4" s="413"/>
      <c r="BE4" s="413"/>
      <c r="BF4" s="413"/>
      <c r="BI4" s="311"/>
      <c r="BS4" s="311"/>
      <c r="CC4" s="311"/>
      <c r="CM4" s="311"/>
      <c r="CW4" s="311"/>
      <c r="DG4" s="311"/>
      <c r="DQ4" s="311"/>
      <c r="EA4" s="311"/>
      <c r="EK4" s="311"/>
      <c r="EU4" s="311"/>
      <c r="FE4" s="311"/>
      <c r="FO4" s="311"/>
      <c r="FY4" s="311"/>
      <c r="GI4" s="311"/>
      <c r="GS4" s="311"/>
      <c r="HC4" s="311"/>
      <c r="HM4" s="311"/>
      <c r="HW4" s="311"/>
    </row>
    <row r="5" s="4" customFormat="true" x14ac:dyDescent="0.25">
      <c r="A5" s="303"/>
      <c r="B5" s="137" t="s">
        <v>24</v>
      </c>
      <c r="C5" s="9">
        <f t="shared" ref="C5:H5" si="0">IF(COUNTA(C14)=0,"",C14+C15)</f>
        <v>0.53911447579720118</v>
      </c>
      <c r="D5" s="9">
        <f t="shared" si="0"/>
        <v>0.47036688617121353</v>
      </c>
      <c r="E5" s="9">
        <f t="shared" si="0"/>
        <v>0.54873268879017512</v>
      </c>
      <c r="F5" s="9">
        <f t="shared" si="0"/>
        <v>0.49</v>
      </c>
      <c r="G5" s="9">
        <f t="shared" si="0"/>
        <v>0.55000000000000004</v>
      </c>
      <c r="H5" s="30">
        <f t="shared" si="0"/>
        <v>0</v>
      </c>
      <c r="I5" s="25"/>
      <c r="J5" s="25"/>
      <c r="K5" s="303"/>
      <c r="L5" s="137" t="s">
        <v>24</v>
      </c>
      <c r="M5" s="9">
        <f>IF(COUNTA(M14)=0,"",M14+M15)</f>
        <v>15.615025779523693</v>
      </c>
      <c r="N5" s="9" t="str">
        <f t="shared" ref="N5:R5" si="1">IF(COUNTA(N14)=0,"",N14+N15)</f>
        <v/>
      </c>
      <c r="O5" s="9" t="str">
        <f t="shared" si="1"/>
        <v/>
      </c>
      <c r="P5" s="9">
        <f t="shared" si="1"/>
        <v>23.031003273637591</v>
      </c>
      <c r="Q5" s="9">
        <f t="shared" si="1"/>
        <v>16.079127567841745</v>
      </c>
      <c r="R5" s="30">
        <f t="shared" si="1"/>
        <v>1.7647058823529411</v>
      </c>
      <c r="S5" s="25"/>
      <c r="T5" s="25"/>
      <c r="U5" s="311"/>
      <c r="AE5" s="311"/>
      <c r="AO5" s="311"/>
      <c r="AY5" s="311"/>
      <c r="AZ5" s="311"/>
      <c r="BA5" s="413"/>
      <c r="BB5" s="413"/>
      <c r="BC5" s="413"/>
      <c r="BD5" s="413"/>
      <c r="BE5" s="413"/>
      <c r="BF5" s="413"/>
      <c r="BI5" s="311"/>
      <c r="BS5" s="311"/>
      <c r="CC5" s="311"/>
      <c r="CM5" s="311"/>
      <c r="CW5" s="311"/>
      <c r="DG5" s="311"/>
      <c r="DQ5" s="311"/>
      <c r="EA5" s="311"/>
      <c r="EK5" s="311"/>
      <c r="EU5" s="311"/>
      <c r="FE5" s="311"/>
      <c r="FO5" s="311"/>
      <c r="FY5" s="311"/>
      <c r="GI5" s="311"/>
      <c r="GS5" s="311"/>
      <c r="HC5" s="311"/>
      <c r="HM5" s="311"/>
      <c r="HW5" s="311"/>
    </row>
    <row r="6" s="4" customFormat="true" x14ac:dyDescent="0.25">
      <c r="A6" s="303"/>
      <c r="B6" s="137" t="s">
        <v>0</v>
      </c>
      <c r="C6" s="9">
        <f>IF((COUNTA(C16:C26)=0)+(COUNTA(C14)=0),"",100-(C14+C15)-SUMPRODUCT(B16:B26,C16:C26))</f>
        <v>12.663454920853397</v>
      </c>
      <c r="D6" s="9">
        <f>IF((COUNTA(D16:D26)=0)+(COUNTA(D14)=0),"",100-(D14+D15)-SUMPRODUCT(B16:B26,D16:D26))</f>
        <v>13.170272812793968</v>
      </c>
      <c r="E6" s="9">
        <f>IF((COUNTA(E16:E26)=0)+(COUNTA(E14)=0),"",100-(E14+E15)-SUMPRODUCT(B16:B26,E16:E26))</f>
        <v>12.58165665011758</v>
      </c>
      <c r="F6" s="9">
        <f>IF((COUNTA(F16:F26)=0)+(COUNTA(F14)=0),"",100-(F14+F15)-SUMPRODUCT(B16:B26,F16:F26))</f>
        <v>11.980000000000004</v>
      </c>
      <c r="G6" s="9">
        <f>IF((COUNTA(G16:G26)=0)+(COUNTA(G14)=0),"",100-(G14+G15)-SUMPRODUCT(B16:B26,G16:G26))</f>
        <v>12.679999999999993</v>
      </c>
      <c r="H6" s="30">
        <f>IF((COUNTA(H16:H26)=0)+(COUNTA(H14)=0),"",100-(H14+H15)-SUMPRODUCT(B16:B26,H16:H26))</f>
        <v>11.86</v>
      </c>
      <c r="I6" s="25"/>
      <c r="J6" s="25"/>
      <c r="K6" s="303"/>
      <c r="L6" s="137" t="s">
        <v>0</v>
      </c>
      <c r="M6" s="9">
        <f>IF((COUNTA(M16:M26)=0)+(COUNTA(M14)=0),"",100-(M14+M15)-SUMPRODUCT(L16:L26,M16:M26))</f>
        <v>32.077093051804567</v>
      </c>
      <c r="N6" s="9" t="str">
        <f>IF((COUNTA(N16:N26)=0)+(COUNTA(N14)=0),"",100-(N14+N15)-SUMPRODUCT(L16:L26,N16:N26))</f>
        <v/>
      </c>
      <c r="O6" s="9" t="str">
        <f>IF((COUNTA(O16:O26)=0)+(COUNTA(O14)=0),"",100-(O14+O15)-SUMPRODUCT(L16:L26,O16:O26))</f>
        <v/>
      </c>
      <c r="P6" s="9">
        <f>IF((COUNTA(P16:P26)=0)+(COUNTA(P14)=0),"",100-(P14+P15)-SUMPRODUCT(L16:L26,P16:P26))</f>
        <v>37.030618139803579</v>
      </c>
      <c r="Q6" s="9">
        <f>IF((COUNTA(Q16:Q26)=0)+(COUNTA(Q14)=0),"",100-(Q14+Q15)-SUMPRODUCT(L16:L26,Q16:Q26))</f>
        <v>32.690844534618321</v>
      </c>
      <c r="R6" s="30">
        <f>IF((COUNTA(R16:R26)=0)+(COUNTA(R14)=0),"",100-(R14+R15)-SUMPRODUCT(L16:L26,R16:R26))</f>
        <v>12.941176470588232</v>
      </c>
      <c r="S6" s="25"/>
      <c r="T6" s="25"/>
      <c r="U6" s="311"/>
      <c r="AE6" s="311"/>
      <c r="AO6" s="311"/>
      <c r="AY6" s="311"/>
      <c r="AZ6" s="311"/>
      <c r="BA6" s="413"/>
      <c r="BB6" s="413"/>
      <c r="BC6" s="413"/>
      <c r="BD6" s="413"/>
      <c r="BE6" s="413"/>
      <c r="BF6" s="413"/>
      <c r="BI6" s="311"/>
      <c r="BS6" s="311"/>
      <c r="CC6" s="311"/>
      <c r="CM6" s="311"/>
      <c r="CW6" s="311"/>
      <c r="DG6" s="311"/>
      <c r="DQ6" s="311"/>
      <c r="EA6" s="311"/>
      <c r="EK6" s="311"/>
      <c r="EU6" s="311"/>
      <c r="FE6" s="311"/>
      <c r="FO6" s="311"/>
      <c r="FY6" s="311"/>
      <c r="GI6" s="311"/>
      <c r="GS6" s="311"/>
      <c r="HC6" s="311"/>
      <c r="HM6" s="311"/>
      <c r="HW6" s="311"/>
    </row>
    <row r="7" s="4" customFormat="true" x14ac:dyDescent="0.25">
      <c r="A7" s="303"/>
      <c r="B7" s="137" t="s">
        <v>19</v>
      </c>
      <c r="C7" s="9">
        <f>IF(COUNTA(C15:C26)=0,"",SUMPRODUCT(C15:C26,B15:B26))</f>
        <v>86.797430603349397</v>
      </c>
      <c r="D7" s="9">
        <f>IF(COUNTA(D15:D26)=0,"",SUMPRODUCT(D15:D26,B15:B26))</f>
        <v>86.359360301034812</v>
      </c>
      <c r="E7" s="9">
        <f>IF(COUNTA(E15:E26)=0,"",SUMPRODUCT(E15:E26,B15:B26))</f>
        <v>86.869610661092239</v>
      </c>
      <c r="F7" s="9">
        <f>IF(COUNTA(F15:F26)=0,"",SUMPRODUCT(F15:F26,B15:B26))</f>
        <v>87.53</v>
      </c>
      <c r="G7" s="9">
        <f>IF(COUNTA(G15:G26)=0,"",SUMPRODUCT(G15:G26,B15:B26))</f>
        <v>86.77000000000001</v>
      </c>
      <c r="H7" s="30">
        <f>IF(COUNTA(H14:H20)=0,"",H15*B15+H16*B16+H17*B17+H18*B18+H19*B19+H20*B20+H21*B21+H22*B22)</f>
        <v>88.14</v>
      </c>
      <c r="I7" s="25"/>
      <c r="J7" s="25"/>
      <c r="K7" s="303"/>
      <c r="L7" s="137" t="s">
        <v>19</v>
      </c>
      <c r="M7" s="9">
        <f>IF(COUNTA(M15:M26)=0,"",SUMPRODUCT(M15:M26,L15:L26))</f>
        <v>52.307881168671742</v>
      </c>
      <c r="N7" s="9" t="str">
        <f>IF(COUNTA(N15:N26)=0,"",SUMPRODUCT(N15:N26,L15:L26))</f>
        <v/>
      </c>
      <c r="O7" s="9" t="str">
        <f>IF(COUNTA(O15:O26)=0,"",SUMPRODUCT(O15:O26,L15:L26))</f>
        <v/>
      </c>
      <c r="P7" s="9">
        <f>IF(COUNTA(P15:P26)=0,"",SUMPRODUCT(P15:P26,L15:L26))</f>
        <v>39.938378586558827</v>
      </c>
      <c r="Q7" s="9">
        <f>IF(COUNTA(Q15:Q26)=0,"",SUMPRODUCT(Q15:Q26,L15:L26))</f>
        <v>51.230027897539941</v>
      </c>
      <c r="R7" s="30">
        <f>IF(COUNTA(R14:R20)=0,"",R15*L15+R16*L16+R17*L17+R18*L18+R19*L19+R20*L20+R21*L21+R22*L22)</f>
        <v>85.294117647058826</v>
      </c>
      <c r="S7" s="25"/>
      <c r="T7" s="25"/>
      <c r="U7" s="311"/>
      <c r="AE7" s="311"/>
      <c r="AO7" s="311"/>
      <c r="AY7" s="311"/>
      <c r="AZ7" s="311"/>
      <c r="BA7" s="413"/>
      <c r="BB7" s="413"/>
      <c r="BC7" s="413"/>
      <c r="BD7" s="413"/>
      <c r="BE7" s="413"/>
      <c r="BF7" s="413"/>
      <c r="BI7" s="311"/>
      <c r="BS7" s="311"/>
      <c r="CC7" s="311"/>
      <c r="CM7" s="311"/>
      <c r="CW7" s="311"/>
      <c r="DG7" s="311"/>
      <c r="DQ7" s="311"/>
      <c r="EA7" s="311"/>
      <c r="EK7" s="311"/>
      <c r="EU7" s="311"/>
      <c r="FE7" s="311"/>
      <c r="FO7" s="311"/>
      <c r="FY7" s="311"/>
      <c r="GI7" s="311"/>
      <c r="GS7" s="311"/>
      <c r="HC7" s="311"/>
      <c r="HM7" s="311"/>
      <c r="HW7" s="311"/>
    </row>
    <row r="8" s="4" customFormat="true" x14ac:dyDescent="0.25">
      <c r="A8" s="303" t="s">
        <v>182</v>
      </c>
      <c r="B8" s="257" t="s">
        <v>39</v>
      </c>
      <c r="C8" s="8">
        <f>6254/8718*100</f>
        <v>71.736636843312681</v>
      </c>
      <c r="D8" s="8">
        <v>74.13</v>
      </c>
      <c r="E8" s="8">
        <v>71.41</v>
      </c>
      <c r="F8" s="8">
        <v>71.97</v>
      </c>
      <c r="G8" s="8">
        <v>71.900000000000006</v>
      </c>
      <c r="H8" s="30">
        <v>64.95</v>
      </c>
      <c r="I8" s="25"/>
      <c r="J8" s="25"/>
      <c r="K8" s="303" t="s">
        <v>39</v>
      </c>
      <c r="L8" s="257" t="s">
        <v>39</v>
      </c>
      <c r="M8" s="8">
        <f>6365/8146*100</f>
        <v>78.136508715934212</v>
      </c>
      <c r="N8" s="8"/>
      <c r="O8" s="8"/>
      <c r="P8" s="8">
        <f>3704/P32*100</f>
        <v>71.326786058155207</v>
      </c>
      <c r="Q8" s="8">
        <f>(3704+1323+1101)/(Q32)*100</f>
        <v>77.707329444585341</v>
      </c>
      <c r="R8" s="30">
        <f>(64+90)/R32*100</f>
        <v>90.588235294117652</v>
      </c>
      <c r="S8" s="25"/>
      <c r="T8" s="25"/>
      <c r="U8" s="311"/>
      <c r="AE8" s="311"/>
      <c r="AO8" s="311"/>
      <c r="AY8" s="311"/>
      <c r="AZ8" s="311"/>
      <c r="BA8" s="413"/>
      <c r="BB8" s="413"/>
      <c r="BC8" s="413"/>
      <c r="BD8" s="413"/>
      <c r="BE8" s="413"/>
      <c r="BF8" s="413"/>
      <c r="BI8" s="311"/>
      <c r="BS8" s="311"/>
      <c r="CC8" s="311"/>
      <c r="CM8" s="311"/>
      <c r="CW8" s="311"/>
      <c r="DG8" s="311"/>
      <c r="DQ8" s="311"/>
      <c r="EA8" s="311"/>
      <c r="EK8" s="311"/>
      <c r="EU8" s="311"/>
      <c r="FE8" s="311"/>
      <c r="FO8" s="311"/>
      <c r="FY8" s="311"/>
      <c r="GI8" s="311"/>
      <c r="GS8" s="311"/>
      <c r="HC8" s="311"/>
      <c r="HM8" s="311"/>
      <c r="HW8" s="311"/>
    </row>
    <row r="9" s="4" customFormat="true" ht="15.6" hidden="true" customHeight="true" x14ac:dyDescent="0.25">
      <c r="A9" s="303"/>
      <c r="B9" s="257" t="s">
        <v>119</v>
      </c>
      <c r="C9" s="9"/>
      <c r="D9" s="9"/>
      <c r="E9" s="9"/>
      <c r="F9" s="9"/>
      <c r="G9" s="9"/>
      <c r="H9" s="30"/>
      <c r="I9" s="25"/>
      <c r="J9" s="25"/>
      <c r="K9" s="303"/>
      <c r="L9" s="257" t="s">
        <v>119</v>
      </c>
      <c r="M9" s="9"/>
      <c r="N9" s="9"/>
      <c r="O9" s="9"/>
      <c r="P9" s="9"/>
      <c r="Q9" s="9"/>
      <c r="R9" s="30"/>
      <c r="S9" s="25"/>
      <c r="T9" s="25"/>
      <c r="U9" s="311"/>
      <c r="AE9" s="311"/>
      <c r="AO9" s="311"/>
      <c r="AY9" s="311"/>
      <c r="AZ9" s="311"/>
      <c r="BA9" s="413"/>
      <c r="BB9" s="413"/>
      <c r="BC9" s="413"/>
      <c r="BD9" s="413"/>
      <c r="BE9" s="413"/>
      <c r="BF9" s="413"/>
      <c r="BI9" s="311"/>
      <c r="BS9" s="311"/>
      <c r="CC9" s="311"/>
      <c r="CM9" s="311"/>
      <c r="CW9" s="311"/>
      <c r="DG9" s="311"/>
      <c r="DQ9" s="311"/>
      <c r="EA9" s="311"/>
      <c r="EK9" s="311"/>
      <c r="EU9" s="311"/>
      <c r="FE9" s="311"/>
      <c r="FO9" s="311"/>
      <c r="FY9" s="311"/>
      <c r="GI9" s="311"/>
      <c r="GS9" s="311"/>
      <c r="HC9" s="311"/>
      <c r="HM9" s="311"/>
      <c r="HW9" s="311"/>
    </row>
    <row r="10" s="4" customFormat="true" x14ac:dyDescent="0.25">
      <c r="A10" s="303" t="s">
        <v>183</v>
      </c>
      <c r="B10" s="137" t="s">
        <v>233</v>
      </c>
      <c r="C10" s="8">
        <v>58.7</v>
      </c>
      <c r="D10" s="7">
        <v>61.52</v>
      </c>
      <c r="E10" s="7">
        <v>58.31</v>
      </c>
      <c r="F10" s="7">
        <v>59.094999999999999</v>
      </c>
      <c r="G10" s="7">
        <v>58.82</v>
      </c>
      <c r="H10" s="27">
        <v>53.61</v>
      </c>
      <c r="I10" s="25"/>
      <c r="J10" s="25"/>
      <c r="K10" s="303" t="s">
        <v>210</v>
      </c>
      <c r="L10" s="137" t="s">
        <v>233</v>
      </c>
      <c r="M10" s="8">
        <f>(606+2679+273+257)/(8146)*100</f>
        <v>46.83280137490793</v>
      </c>
      <c r="N10" s="8"/>
      <c r="O10" s="8"/>
      <c r="P10" s="8">
        <f>1768/P32*100</f>
        <v>34.045830926246872</v>
      </c>
      <c r="Q10" s="8">
        <f>(1768+913+928)/Q32*100</f>
        <v>45.764646208470708</v>
      </c>
      <c r="R10" s="421">
        <f>(59+77)/R32*100</f>
        <v>80</v>
      </c>
      <c r="S10" s="25"/>
      <c r="T10" s="25"/>
      <c r="U10" s="311"/>
      <c r="AE10" s="311"/>
      <c r="AO10" s="311"/>
      <c r="AY10" s="311"/>
      <c r="AZ10" s="311"/>
      <c r="BA10" s="413"/>
      <c r="BB10" s="413"/>
      <c r="BC10" s="413"/>
      <c r="BD10" s="413"/>
      <c r="BE10" s="413"/>
      <c r="BF10" s="413"/>
      <c r="BI10" s="311"/>
      <c r="BS10" s="311"/>
      <c r="CC10" s="311"/>
      <c r="CM10" s="311"/>
      <c r="CW10" s="311"/>
      <c r="DG10" s="311"/>
      <c r="DQ10" s="311"/>
      <c r="EA10" s="311"/>
      <c r="EK10" s="311"/>
      <c r="EU10" s="311"/>
      <c r="FE10" s="311"/>
      <c r="FO10" s="311"/>
      <c r="FY10" s="311"/>
      <c r="GI10" s="311"/>
      <c r="GS10" s="311"/>
      <c r="HC10" s="311"/>
      <c r="HM10" s="311"/>
      <c r="HW10" s="311"/>
    </row>
    <row r="11" s="4" customFormat="true" hidden="true" x14ac:dyDescent="0.25">
      <c r="A11" s="303"/>
      <c r="B11" s="137" t="s">
        <v>120</v>
      </c>
      <c r="C11" s="258"/>
      <c r="D11" s="7"/>
      <c r="E11" s="7"/>
      <c r="F11" s="7"/>
      <c r="G11" s="7"/>
      <c r="H11" s="27"/>
      <c r="I11" s="25"/>
      <c r="J11" s="25"/>
      <c r="K11" s="303"/>
      <c r="L11" s="137" t="s">
        <v>120</v>
      </c>
      <c r="M11" s="258"/>
      <c r="N11" s="7"/>
      <c r="O11" s="7"/>
      <c r="P11" s="7"/>
      <c r="Q11" s="7"/>
      <c r="R11" s="27"/>
      <c r="S11" s="25"/>
      <c r="T11" s="25"/>
      <c r="U11" s="311"/>
      <c r="AE11" s="311"/>
      <c r="AO11" s="311"/>
      <c r="AY11" s="311"/>
      <c r="AZ11" s="311"/>
      <c r="BI11" s="311"/>
      <c r="BS11" s="311"/>
      <c r="CC11" s="311"/>
      <c r="CM11" s="311"/>
      <c r="CW11" s="311"/>
      <c r="DG11" s="311"/>
      <c r="DQ11" s="311"/>
      <c r="EA11" s="311"/>
      <c r="EK11" s="311"/>
      <c r="EU11" s="311"/>
      <c r="FE11" s="311"/>
      <c r="FO11" s="311"/>
      <c r="FY11" s="311"/>
      <c r="GI11" s="311"/>
      <c r="GS11" s="311"/>
      <c r="HC11" s="311"/>
      <c r="HM11" s="311"/>
      <c r="HW11" s="311"/>
    </row>
    <row r="12" s="4" customFormat="true" hidden="true" x14ac:dyDescent="0.25">
      <c r="A12" s="303"/>
      <c r="B12" s="137" t="s">
        <v>121</v>
      </c>
      <c r="C12" s="258"/>
      <c r="D12" s="7"/>
      <c r="E12" s="7"/>
      <c r="F12" s="7"/>
      <c r="G12" s="7"/>
      <c r="H12" s="27"/>
      <c r="I12" s="25"/>
      <c r="J12" s="25"/>
      <c r="K12" s="303"/>
      <c r="L12" s="137" t="s">
        <v>121</v>
      </c>
      <c r="M12" s="258"/>
      <c r="N12" s="7"/>
      <c r="O12" s="7"/>
      <c r="P12" s="7"/>
      <c r="Q12" s="7"/>
      <c r="R12" s="27"/>
      <c r="S12" s="25"/>
      <c r="T12" s="25"/>
      <c r="U12" s="311"/>
      <c r="AE12" s="311"/>
      <c r="AO12" s="311"/>
      <c r="AY12" s="311"/>
      <c r="AZ12" s="311"/>
      <c r="BI12" s="311"/>
      <c r="BS12" s="311"/>
      <c r="CC12" s="311"/>
      <c r="CM12" s="311"/>
      <c r="CW12" s="311"/>
      <c r="DG12" s="311"/>
      <c r="DQ12" s="311"/>
      <c r="EA12" s="311"/>
      <c r="EK12" s="311"/>
      <c r="EU12" s="311"/>
      <c r="FE12" s="311"/>
      <c r="FO12" s="311"/>
      <c r="FY12" s="311"/>
      <c r="GI12" s="311"/>
      <c r="GS12" s="311"/>
      <c r="HC12" s="311"/>
      <c r="HM12" s="311"/>
      <c r="HW12" s="311"/>
    </row>
    <row r="13" s="1" customFormat="true" ht="18" customHeight="true" x14ac:dyDescent="0.2">
      <c r="A13" s="327" t="s">
        <v>58</v>
      </c>
      <c r="B13" s="328" t="s">
        <v>27</v>
      </c>
      <c r="C13" s="329"/>
      <c r="D13" s="330"/>
      <c r="E13" s="330"/>
      <c r="F13" s="330"/>
      <c r="G13" s="330"/>
      <c r="H13" s="331"/>
      <c r="I13" s="25"/>
      <c r="J13" s="25"/>
      <c r="K13" s="327" t="s">
        <v>58</v>
      </c>
      <c r="L13" s="328" t="s">
        <v>27</v>
      </c>
      <c r="M13" s="329"/>
      <c r="N13" s="330"/>
      <c r="O13" s="330"/>
      <c r="P13" s="330"/>
      <c r="Q13" s="330"/>
      <c r="R13" s="331"/>
      <c r="S13" s="25"/>
      <c r="T13" s="25"/>
      <c r="U13" s="312"/>
      <c r="AE13" s="312"/>
      <c r="AO13" s="312"/>
      <c r="AY13" s="312"/>
      <c r="AZ13" s="312"/>
      <c r="BI13" s="312"/>
      <c r="BS13" s="312"/>
      <c r="CC13" s="312"/>
      <c r="CM13" s="312"/>
      <c r="CW13" s="312"/>
      <c r="DG13" s="312"/>
      <c r="DQ13" s="312"/>
      <c r="EA13" s="312"/>
      <c r="EK13" s="312"/>
      <c r="EU13" s="312"/>
      <c r="FE13" s="312"/>
      <c r="FO13" s="312"/>
      <c r="FY13" s="312"/>
      <c r="GI13" s="312"/>
      <c r="GS13" s="312"/>
      <c r="HC13" s="312"/>
      <c r="HM13" s="312"/>
      <c r="HW13" s="312"/>
    </row>
    <row r="14" s="14" customFormat="true" ht="14.25" customHeight="true" x14ac:dyDescent="0.2">
      <c r="A14" s="304" t="s">
        <v>56</v>
      </c>
      <c r="B14" s="5">
        <v>0</v>
      </c>
      <c r="C14" s="81">
        <f>20/8718*100</f>
        <v>0.22941041523285155</v>
      </c>
      <c r="D14" s="81">
        <f>1/1063*100</f>
        <v>9.4073377234242708E-2</v>
      </c>
      <c r="E14" s="81">
        <f>19/7654*100</f>
        <v>0.24823621635746015</v>
      </c>
      <c r="F14" s="81">
        <v>0.2</v>
      </c>
      <c r="G14" s="81">
        <v>0.23</v>
      </c>
      <c r="H14" s="138">
        <v>0</v>
      </c>
      <c r="I14" s="11"/>
      <c r="J14" s="11"/>
      <c r="K14" s="304" t="s">
        <v>56</v>
      </c>
      <c r="L14" s="5">
        <v>0</v>
      </c>
      <c r="M14" s="81">
        <f>(40+1186)/(8146)*100</f>
        <v>15.050331451018906</v>
      </c>
      <c r="N14" s="81"/>
      <c r="O14" s="81"/>
      <c r="P14" s="81">
        <f>(37+1120)/P32*100</f>
        <v>22.279992297323322</v>
      </c>
      <c r="Q14" s="81">
        <f>(37+1120+2+45+1+20)/Q32*100</f>
        <v>15.533857468932286</v>
      </c>
      <c r="R14" s="138">
        <f>(0+0)/R32*100</f>
        <v>0</v>
      </c>
      <c r="S14" s="11"/>
      <c r="T14" s="11"/>
      <c r="U14" s="313"/>
      <c r="AE14" s="313"/>
      <c r="AO14" s="313"/>
      <c r="AY14" s="313"/>
      <c r="AZ14" s="414"/>
      <c r="BA14" s="414"/>
      <c r="BB14" s="414"/>
      <c r="BC14" s="414"/>
      <c r="BD14" s="414"/>
      <c r="BE14" s="414"/>
      <c r="BF14" s="414"/>
      <c r="BI14" s="313"/>
      <c r="BS14" s="313"/>
      <c r="CC14" s="313"/>
      <c r="CM14" s="313"/>
      <c r="CW14" s="313"/>
      <c r="DG14" s="313"/>
      <c r="DQ14" s="313"/>
      <c r="EA14" s="313"/>
      <c r="EK14" s="313"/>
      <c r="EU14" s="313"/>
      <c r="FE14" s="313"/>
      <c r="FO14" s="313"/>
      <c r="FY14" s="313"/>
      <c r="GI14" s="313"/>
      <c r="GS14" s="313"/>
      <c r="HC14" s="313"/>
      <c r="HM14" s="313"/>
      <c r="HW14" s="313"/>
    </row>
    <row r="15" x14ac:dyDescent="0.25">
      <c r="A15" s="305" t="s">
        <v>118</v>
      </c>
      <c r="B15" s="23">
        <v>0</v>
      </c>
      <c r="C15" s="81">
        <f>27/8718*100</f>
        <v>0.30970406056434963</v>
      </c>
      <c r="D15" s="81">
        <f>4/1063*100</f>
        <v>0.37629350893697083</v>
      </c>
      <c r="E15" s="81">
        <f>23/7654*100</f>
        <v>0.30049647243271493</v>
      </c>
      <c r="F15" s="81">
        <v>0.28999999999999998</v>
      </c>
      <c r="G15" s="81">
        <v>0.32</v>
      </c>
      <c r="H15" s="138">
        <v>0</v>
      </c>
      <c r="I15" s="11"/>
      <c r="J15" s="11"/>
      <c r="K15" s="305" t="s">
        <v>118</v>
      </c>
      <c r="L15" s="23">
        <v>0</v>
      </c>
      <c r="M15" s="81">
        <f>(20+26)/(8146)*100</f>
        <v>0.56469432850478762</v>
      </c>
      <c r="N15" s="81"/>
      <c r="O15" s="81"/>
      <c r="P15" s="81">
        <f>(21+18)/P32*100</f>
        <v>0.75101097631426927</v>
      </c>
      <c r="Q15" s="81">
        <f>(3+21+1+18)/Q32*100</f>
        <v>0.54527009890945988</v>
      </c>
      <c r="R15" s="138">
        <f>(0+1+2)/R32*100</f>
        <v>1.7647058823529411</v>
      </c>
      <c r="S15" s="11"/>
      <c r="T15" s="11"/>
      <c r="AZ15" s="415"/>
      <c r="BA15" s="415"/>
      <c r="BB15" s="415"/>
      <c r="BC15" s="415"/>
      <c r="BD15" s="415"/>
      <c r="BE15" s="415"/>
      <c r="BF15" s="415"/>
    </row>
    <row r="16" s="2" customFormat="true" x14ac:dyDescent="0.25">
      <c r="A16" s="305" t="s">
        <v>184</v>
      </c>
      <c r="B16" s="6">
        <v>1</v>
      </c>
      <c r="C16" s="81">
        <f>917/8718*100</f>
        <v>10.518467538426245</v>
      </c>
      <c r="D16" s="7">
        <f>94/1063*100</f>
        <v>8.8428974600188148</v>
      </c>
      <c r="E16" s="7">
        <f>823/7654*100</f>
        <v>10.752547687483668</v>
      </c>
      <c r="F16" s="7">
        <v>10.89</v>
      </c>
      <c r="G16" s="81">
        <v>10.5</v>
      </c>
      <c r="H16" s="138">
        <v>11.34</v>
      </c>
      <c r="I16" s="11"/>
      <c r="J16" s="11"/>
      <c r="K16" s="305" t="s">
        <v>244</v>
      </c>
      <c r="L16" s="6">
        <v>1</v>
      </c>
      <c r="M16" s="81">
        <f>(684)/(8146)*100</f>
        <v>8.3967591455929291</v>
      </c>
      <c r="N16" s="7"/>
      <c r="O16" s="7"/>
      <c r="P16" s="81">
        <f>401/P32*100</f>
        <v>7.721933371846716</v>
      </c>
      <c r="Q16" s="81">
        <f>(401+109+150)/Q32*100</f>
        <v>8.3692619832614756</v>
      </c>
      <c r="R16" s="138">
        <f>(8+8)/R32*100</f>
        <v>9.4117647058823533</v>
      </c>
      <c r="S16" s="11"/>
      <c r="T16" s="11"/>
      <c r="U16" s="314"/>
      <c r="AE16" s="314"/>
      <c r="AO16" s="314"/>
      <c r="AY16" s="314"/>
      <c r="AZ16" s="416"/>
      <c r="BA16" s="416"/>
      <c r="BB16" s="416"/>
      <c r="BC16" s="416"/>
      <c r="BD16" s="416"/>
      <c r="BE16" s="416"/>
      <c r="BF16" s="416"/>
      <c r="BI16" s="314"/>
      <c r="BS16" s="314"/>
      <c r="CC16" s="314"/>
      <c r="CM16" s="314"/>
      <c r="CW16" s="314"/>
      <c r="DG16" s="314"/>
      <c r="DQ16" s="314"/>
      <c r="EA16" s="314"/>
      <c r="EK16" s="314"/>
      <c r="EU16" s="314"/>
      <c r="FE16" s="314"/>
      <c r="FO16" s="314"/>
      <c r="FY16" s="314"/>
      <c r="GI16" s="314"/>
      <c r="GS16" s="314"/>
      <c r="HC16" s="314"/>
      <c r="HM16" s="314"/>
      <c r="HW16" s="314"/>
    </row>
    <row r="17" s="2" customFormat="true" x14ac:dyDescent="0.25">
      <c r="A17" s="305" t="s">
        <v>185</v>
      </c>
      <c r="B17" s="13">
        <v>1</v>
      </c>
      <c r="C17" s="81">
        <f>2071/8718*100</f>
        <v>23.75544849736178</v>
      </c>
      <c r="D17" s="7">
        <f>266/1063*100</f>
        <v>25.02351834430856</v>
      </c>
      <c r="E17" s="7">
        <f>1805/7654*100</f>
        <v>23.582440553958715</v>
      </c>
      <c r="F17" s="7">
        <v>23.92</v>
      </c>
      <c r="G17" s="81">
        <v>23.71</v>
      </c>
      <c r="H17" s="138">
        <v>25.77</v>
      </c>
      <c r="I17" s="11"/>
      <c r="J17" s="11"/>
      <c r="K17" s="305" t="s">
        <v>243</v>
      </c>
      <c r="L17" s="13">
        <v>1</v>
      </c>
      <c r="M17" s="81">
        <f>297/(8146)*100</f>
        <v>3.6459612079548247</v>
      </c>
      <c r="N17" s="7"/>
      <c r="O17" s="7"/>
      <c r="P17" s="81">
        <f>151/P32*100</f>
        <v>2.9077604467552476</v>
      </c>
      <c r="Q17" s="81">
        <f>(151+88+15)/Q32*100</f>
        <v>3.2208977935582044</v>
      </c>
      <c r="R17" s="138">
        <f>(20+7)/R32*100</f>
        <v>15.882352941176469</v>
      </c>
      <c r="S17" s="11"/>
      <c r="T17" s="11"/>
      <c r="U17" s="314"/>
      <c r="AE17" s="314"/>
      <c r="AO17" s="314"/>
      <c r="AY17" s="314"/>
      <c r="AZ17" s="416"/>
      <c r="BA17" s="416"/>
      <c r="BB17" s="416"/>
      <c r="BC17" s="416"/>
      <c r="BD17" s="416"/>
      <c r="BE17" s="416"/>
      <c r="BF17" s="416"/>
      <c r="BI17" s="314"/>
      <c r="BS17" s="314"/>
      <c r="CC17" s="314"/>
      <c r="CM17" s="314"/>
      <c r="CW17" s="314"/>
      <c r="DG17" s="314"/>
      <c r="DQ17" s="314"/>
      <c r="EA17" s="314"/>
      <c r="EK17" s="314"/>
      <c r="EU17" s="314"/>
      <c r="FE17" s="314"/>
      <c r="FO17" s="314"/>
      <c r="FY17" s="314"/>
      <c r="GI17" s="314"/>
      <c r="GS17" s="314"/>
      <c r="HC17" s="314"/>
      <c r="HM17" s="314"/>
      <c r="HW17" s="314"/>
    </row>
    <row r="18" s="2" customFormat="true" x14ac:dyDescent="0.25">
      <c r="A18" s="305" t="s">
        <v>186</v>
      </c>
      <c r="B18" s="13">
        <v>1</v>
      </c>
      <c r="C18" s="81">
        <f>3233/8718*100</f>
        <v>37.084193622390451</v>
      </c>
      <c r="D18" s="7">
        <f>336/1063*100</f>
        <v>31.608654750705551</v>
      </c>
      <c r="E18" s="7">
        <f>2897/7654*100</f>
        <v>37.849490462503269</v>
      </c>
      <c r="F18" s="7">
        <v>37.700000000000003</v>
      </c>
      <c r="G18" s="81">
        <v>37.19</v>
      </c>
      <c r="H18" s="27">
        <v>32.47</v>
      </c>
      <c r="I18" s="11"/>
      <c r="J18" s="11"/>
      <c r="K18" s="305" t="s">
        <v>206</v>
      </c>
      <c r="L18" s="13">
        <v>1</v>
      </c>
      <c r="M18" s="81">
        <f>319/(8146)*100</f>
        <v>3.9160324085440705</v>
      </c>
      <c r="N18" s="7"/>
      <c r="O18" s="7"/>
      <c r="P18" s="81">
        <f>235/P32*100</f>
        <v>4.5253225495859812</v>
      </c>
      <c r="Q18" s="81">
        <f>(235+46+30)/Q32*100</f>
        <v>3.9436976921126048</v>
      </c>
      <c r="R18" s="138">
        <f>(1+1)/R32*100</f>
        <v>1.1764705882352942</v>
      </c>
      <c r="S18" s="11"/>
      <c r="T18" s="11"/>
      <c r="U18" s="314"/>
      <c r="AE18" s="314"/>
      <c r="AO18" s="314"/>
      <c r="AY18" s="314"/>
      <c r="AZ18" s="416"/>
      <c r="BA18" s="416"/>
      <c r="BB18" s="416"/>
      <c r="BC18" s="416"/>
      <c r="BD18" s="416"/>
      <c r="BE18" s="416"/>
      <c r="BF18" s="416"/>
      <c r="BI18" s="314"/>
      <c r="BS18" s="314"/>
      <c r="CC18" s="314"/>
      <c r="CM18" s="314"/>
      <c r="CW18" s="314"/>
      <c r="DG18" s="314"/>
      <c r="DQ18" s="314"/>
      <c r="EA18" s="314"/>
      <c r="EK18" s="314"/>
      <c r="EU18" s="314"/>
      <c r="FE18" s="314"/>
      <c r="FO18" s="314"/>
      <c r="FY18" s="314"/>
      <c r="GI18" s="314"/>
      <c r="GS18" s="314"/>
      <c r="HC18" s="314"/>
      <c r="HM18" s="314"/>
      <c r="HW18" s="314"/>
    </row>
    <row r="19" s="2" customFormat="true" x14ac:dyDescent="0.25">
      <c r="A19" s="305" t="s">
        <v>187</v>
      </c>
      <c r="B19" s="13">
        <v>1</v>
      </c>
      <c r="C19" s="81">
        <f>1346/8718*100</f>
        <v>15.439320945170913</v>
      </c>
      <c r="D19" s="139">
        <f>222/1063*100</f>
        <v>20.884289746001883</v>
      </c>
      <c r="E19" s="139">
        <f>1124/7654*100</f>
        <v>14.685131957146591</v>
      </c>
      <c r="F19" s="7">
        <v>15.02</v>
      </c>
      <c r="G19" s="81">
        <v>15.37</v>
      </c>
      <c r="H19" s="27">
        <v>18.559999999999999</v>
      </c>
      <c r="I19" s="11"/>
      <c r="J19" s="11"/>
      <c r="K19" s="305" t="s">
        <v>207</v>
      </c>
      <c r="L19" s="13">
        <v>0</v>
      </c>
      <c r="M19" s="81">
        <f>272/(8146)*100</f>
        <v>3.3390621163761356</v>
      </c>
      <c r="N19" s="7"/>
      <c r="O19" s="7"/>
      <c r="P19" s="81">
        <f>187/P32*100</f>
        <v>3.6010013479684186</v>
      </c>
      <c r="Q19" s="81">
        <f>(187+24+56)/Q32*100</f>
        <v>3.3857468932285064</v>
      </c>
      <c r="R19" s="138">
        <f>(1+2)/R32*100</f>
        <v>1.7647058823529411</v>
      </c>
      <c r="S19" s="11"/>
      <c r="T19" s="11"/>
      <c r="U19" s="314"/>
      <c r="AE19" s="314"/>
      <c r="AO19" s="314"/>
      <c r="AY19" s="314"/>
      <c r="AZ19" s="416"/>
      <c r="BA19" s="416"/>
      <c r="BB19" s="416"/>
      <c r="BC19" s="416"/>
      <c r="BD19" s="416"/>
      <c r="BE19" s="416"/>
      <c r="BF19" s="416"/>
      <c r="BI19" s="314"/>
      <c r="BS19" s="314"/>
      <c r="CC19" s="314"/>
      <c r="CM19" s="314"/>
      <c r="CW19" s="314"/>
      <c r="DG19" s="314"/>
      <c r="DQ19" s="314"/>
      <c r="EA19" s="314"/>
      <c r="EK19" s="314"/>
      <c r="EU19" s="314"/>
      <c r="FE19" s="314"/>
      <c r="FO19" s="314"/>
      <c r="FY19" s="314"/>
      <c r="GI19" s="314"/>
      <c r="GS19" s="314"/>
      <c r="HC19" s="314"/>
      <c r="HM19" s="314"/>
      <c r="HW19" s="314"/>
    </row>
    <row r="20" s="2" customFormat="true" x14ac:dyDescent="0.25">
      <c r="A20" s="305" t="s">
        <v>188</v>
      </c>
      <c r="B20" s="6">
        <v>0</v>
      </c>
      <c r="C20" s="81">
        <f>1103/8718*100</f>
        <v>12.651984400091765</v>
      </c>
      <c r="D20" s="139">
        <f>140/1063*100</f>
        <v>13.170272812793979</v>
      </c>
      <c r="E20" s="139">
        <f>963/7654*100</f>
        <v>12.581656650117587</v>
      </c>
      <c r="F20" s="139">
        <v>11.99</v>
      </c>
      <c r="G20" s="81">
        <v>12.67</v>
      </c>
      <c r="H20" s="140">
        <v>11.86</v>
      </c>
      <c r="I20" s="11"/>
      <c r="J20" s="11"/>
      <c r="K20" s="305" t="s">
        <v>208</v>
      </c>
      <c r="L20" s="13">
        <v>0</v>
      </c>
      <c r="M20" s="81">
        <f>(750+483+875+233)/(8146)*100</f>
        <v>28.738030935428434</v>
      </c>
      <c r="N20" s="139"/>
      <c r="O20" s="139"/>
      <c r="P20" s="81">
        <f>(562+349+669+156)/P32*100</f>
        <v>33.429616791835166</v>
      </c>
      <c r="Q20" s="81">
        <f>(562+349+669+156+124+94+135+50+57+33+60+22)/Q32*100</f>
        <v>29.305097641389803</v>
      </c>
      <c r="R20" s="138">
        <f>(4+1+7+2+0+2+0+2)/R32*100</f>
        <v>10.588235294117647</v>
      </c>
      <c r="S20" s="11"/>
      <c r="T20" s="11"/>
      <c r="U20" s="314"/>
      <c r="AE20" s="314"/>
      <c r="AO20" s="314"/>
      <c r="AY20" s="314"/>
      <c r="AZ20" s="416"/>
      <c r="BA20" s="416"/>
      <c r="BB20" s="416"/>
      <c r="BC20" s="416"/>
      <c r="BD20" s="416"/>
      <c r="BE20" s="416"/>
      <c r="BF20" s="416"/>
      <c r="BI20" s="314"/>
      <c r="BS20" s="314"/>
      <c r="CC20" s="314"/>
      <c r="CM20" s="314"/>
      <c r="CW20" s="314"/>
      <c r="DG20" s="314"/>
      <c r="DQ20" s="314"/>
      <c r="EA20" s="314"/>
      <c r="EK20" s="314"/>
      <c r="EU20" s="314"/>
      <c r="FE20" s="314"/>
      <c r="FO20" s="314"/>
      <c r="FY20" s="314"/>
      <c r="GI20" s="314"/>
      <c r="GS20" s="314"/>
      <c r="HC20" s="314"/>
      <c r="HM20" s="314"/>
      <c r="HW20" s="314"/>
    </row>
    <row r="21" s="2" customFormat="true" x14ac:dyDescent="0.25">
      <c r="A21" s="305"/>
      <c r="B21" s="6"/>
      <c r="C21" s="139"/>
      <c r="D21" s="139"/>
      <c r="E21" s="139"/>
      <c r="F21" s="139"/>
      <c r="G21" s="139"/>
      <c r="H21" s="141"/>
      <c r="I21" s="11"/>
      <c r="J21" s="11"/>
      <c r="K21" s="305" t="s">
        <v>209</v>
      </c>
      <c r="L21" s="6">
        <v>1</v>
      </c>
      <c r="M21" s="81">
        <f>2961/(8146)*100</f>
        <v>36.349128406579915</v>
      </c>
      <c r="N21" s="139"/>
      <c r="O21" s="139"/>
      <c r="P21" s="81">
        <f>1287/P32*100</f>
        <v>24.783362218370883</v>
      </c>
      <c r="Q21" s="81">
        <f>(1287+723+805)/Q32*100</f>
        <v>35.696170428607658</v>
      </c>
      <c r="R21" s="138">
        <f>(35+65)/R32*100</f>
        <v>58.82352941176471</v>
      </c>
      <c r="S21" s="11"/>
      <c r="T21" s="11"/>
      <c r="U21" s="314"/>
      <c r="AE21" s="314"/>
      <c r="AO21" s="314"/>
      <c r="AY21" s="314"/>
      <c r="AZ21" s="416"/>
      <c r="BA21" s="416"/>
      <c r="BB21" s="416"/>
      <c r="BC21" s="416"/>
      <c r="BD21" s="416"/>
      <c r="BE21" s="416"/>
      <c r="BF21" s="416"/>
      <c r="BI21" s="314"/>
      <c r="BS21" s="314"/>
      <c r="CC21" s="314"/>
      <c r="CM21" s="314"/>
      <c r="CW21" s="314"/>
      <c r="DG21" s="314"/>
      <c r="DQ21" s="314"/>
      <c r="EA21" s="314"/>
      <c r="EK21" s="314"/>
      <c r="EU21" s="314"/>
      <c r="FE21" s="314"/>
      <c r="FO21" s="314"/>
      <c r="FY21" s="314"/>
      <c r="GI21" s="314"/>
      <c r="GS21" s="314"/>
      <c r="HC21" s="314"/>
      <c r="HM21" s="314"/>
      <c r="HW21" s="314"/>
    </row>
    <row r="22" s="2" customFormat="true" x14ac:dyDescent="0.25">
      <c r="A22" s="305"/>
      <c r="B22" s="13"/>
      <c r="C22" s="7"/>
      <c r="D22" s="7"/>
      <c r="E22" s="7"/>
      <c r="F22" s="7"/>
      <c r="G22" s="7"/>
      <c r="H22" s="141"/>
      <c r="I22" s="11"/>
      <c r="J22" s="11"/>
      <c r="K22" s="305"/>
      <c r="L22" s="13"/>
      <c r="M22" s="7"/>
      <c r="N22" s="7"/>
      <c r="O22" s="7"/>
      <c r="P22" s="7"/>
      <c r="Q22" s="7"/>
      <c r="R22" s="141"/>
      <c r="S22" s="11"/>
      <c r="T22" s="11"/>
      <c r="U22" s="314"/>
      <c r="AE22" s="314"/>
      <c r="AO22" s="314"/>
      <c r="AY22" s="314"/>
      <c r="AZ22" s="416"/>
      <c r="BA22" s="416"/>
      <c r="BB22" s="416"/>
      <c r="BC22" s="416"/>
      <c r="BD22" s="416"/>
      <c r="BE22" s="416"/>
      <c r="BF22" s="416"/>
      <c r="BI22" s="314"/>
      <c r="BS22" s="314"/>
      <c r="CC22" s="314"/>
      <c r="CM22" s="314"/>
      <c r="CW22" s="314"/>
      <c r="DG22" s="314"/>
      <c r="DQ22" s="314"/>
      <c r="EA22" s="314"/>
      <c r="EK22" s="314"/>
      <c r="EU22" s="314"/>
      <c r="FE22" s="314"/>
      <c r="FO22" s="314"/>
      <c r="FY22" s="314"/>
      <c r="GI22" s="314"/>
      <c r="GS22" s="314"/>
      <c r="HC22" s="314"/>
      <c r="HM22" s="314"/>
      <c r="HW22" s="314"/>
    </row>
    <row r="23" s="2" customFormat="true" x14ac:dyDescent="0.25">
      <c r="A23" s="305"/>
      <c r="B23" s="13"/>
      <c r="C23" s="7"/>
      <c r="D23" s="7"/>
      <c r="E23" s="7"/>
      <c r="F23" s="7"/>
      <c r="G23" s="7"/>
      <c r="H23" s="27"/>
      <c r="I23" s="11"/>
      <c r="J23" s="11"/>
      <c r="K23" s="305"/>
      <c r="L23" s="13"/>
      <c r="M23" s="7"/>
      <c r="N23" s="7"/>
      <c r="O23" s="7"/>
      <c r="P23" s="7"/>
      <c r="Q23" s="7"/>
      <c r="R23" s="27"/>
      <c r="S23" s="11"/>
      <c r="T23" s="11"/>
      <c r="U23" s="314"/>
      <c r="AE23" s="314"/>
      <c r="AO23" s="314"/>
      <c r="AY23" s="314"/>
      <c r="AZ23" s="416"/>
      <c r="BA23" s="416"/>
      <c r="BB23" s="416"/>
      <c r="BC23" s="416"/>
      <c r="BD23" s="416"/>
      <c r="BE23" s="416"/>
      <c r="BF23" s="416"/>
      <c r="BI23" s="314"/>
      <c r="BS23" s="314"/>
      <c r="CC23" s="314"/>
      <c r="CM23" s="314"/>
      <c r="CW23" s="314"/>
      <c r="DG23" s="314"/>
      <c r="DQ23" s="314"/>
      <c r="EA23" s="314"/>
      <c r="EK23" s="314"/>
      <c r="EU23" s="314"/>
      <c r="FE23" s="314"/>
      <c r="FO23" s="314"/>
      <c r="FY23" s="314"/>
      <c r="GI23" s="314"/>
      <c r="GS23" s="314"/>
      <c r="HC23" s="314"/>
      <c r="HM23" s="314"/>
      <c r="HW23" s="314"/>
    </row>
    <row r="24" s="2" customFormat="true" x14ac:dyDescent="0.25">
      <c r="A24" s="305"/>
      <c r="B24" s="13"/>
      <c r="C24" s="7"/>
      <c r="D24" s="7"/>
      <c r="E24" s="7"/>
      <c r="F24" s="7"/>
      <c r="G24" s="7"/>
      <c r="H24" s="27"/>
      <c r="I24" s="11"/>
      <c r="J24" s="11"/>
      <c r="K24" s="305"/>
      <c r="L24" s="13"/>
      <c r="M24" s="7"/>
      <c r="N24" s="7"/>
      <c r="O24" s="7"/>
      <c r="P24" s="7"/>
      <c r="Q24" s="7"/>
      <c r="R24" s="27"/>
      <c r="S24" s="11"/>
      <c r="T24" s="11"/>
      <c r="U24" s="314"/>
      <c r="AE24" s="314"/>
      <c r="AO24" s="314"/>
      <c r="AY24" s="314"/>
      <c r="AZ24" s="416"/>
      <c r="BA24" s="416"/>
      <c r="BB24" s="416"/>
      <c r="BC24" s="416"/>
      <c r="BD24" s="416"/>
      <c r="BE24" s="416"/>
      <c r="BF24" s="416"/>
      <c r="BI24" s="314"/>
      <c r="BS24" s="314"/>
      <c r="CC24" s="314"/>
      <c r="CM24" s="314"/>
      <c r="CW24" s="314"/>
      <c r="DG24" s="314"/>
      <c r="DQ24" s="314"/>
      <c r="EA24" s="314"/>
      <c r="EK24" s="314"/>
      <c r="EU24" s="314"/>
      <c r="FE24" s="314"/>
      <c r="FO24" s="314"/>
      <c r="FY24" s="314"/>
      <c r="GI24" s="314"/>
      <c r="GS24" s="314"/>
      <c r="HC24" s="314"/>
      <c r="HM24" s="314"/>
      <c r="HW24" s="314"/>
    </row>
    <row r="25" s="2" customFormat="true" x14ac:dyDescent="0.25">
      <c r="A25" s="305"/>
      <c r="B25" s="13"/>
      <c r="C25" s="7"/>
      <c r="D25" s="7"/>
      <c r="E25" s="7"/>
      <c r="F25" s="7"/>
      <c r="G25" s="7"/>
      <c r="H25" s="27"/>
      <c r="I25" s="11"/>
      <c r="J25" s="11"/>
      <c r="K25" s="305"/>
      <c r="L25" s="13"/>
      <c r="M25" s="7"/>
      <c r="N25" s="7"/>
      <c r="O25" s="7"/>
      <c r="P25" s="7"/>
      <c r="Q25" s="7"/>
      <c r="R25" s="27"/>
      <c r="S25" s="11"/>
      <c r="T25" s="11"/>
      <c r="U25" s="314"/>
      <c r="AE25" s="314"/>
      <c r="AO25" s="314"/>
      <c r="AY25" s="314"/>
      <c r="AZ25" s="416"/>
      <c r="BA25" s="416"/>
      <c r="BB25" s="416"/>
      <c r="BC25" s="416"/>
      <c r="BD25" s="416"/>
      <c r="BE25" s="416"/>
      <c r="BF25" s="416"/>
      <c r="BI25" s="314"/>
      <c r="BS25" s="314"/>
      <c r="CC25" s="314"/>
      <c r="CM25" s="314"/>
      <c r="CW25" s="314"/>
      <c r="DG25" s="314"/>
      <c r="DQ25" s="314"/>
      <c r="EA25" s="314"/>
      <c r="EK25" s="314"/>
      <c r="EU25" s="314"/>
      <c r="FE25" s="314"/>
      <c r="FO25" s="314"/>
      <c r="FY25" s="314"/>
      <c r="GI25" s="314"/>
      <c r="GS25" s="314"/>
      <c r="HC25" s="314"/>
      <c r="HM25" s="314"/>
      <c r="HW25" s="314"/>
    </row>
    <row r="26" s="2" customFormat="true" x14ac:dyDescent="0.25">
      <c r="A26" s="305"/>
      <c r="B26" s="13"/>
      <c r="C26" s="7"/>
      <c r="D26" s="7"/>
      <c r="E26" s="7"/>
      <c r="F26" s="7"/>
      <c r="G26" s="7"/>
      <c r="H26" s="27"/>
      <c r="I26" s="11"/>
      <c r="J26" s="11"/>
      <c r="K26" s="305"/>
      <c r="L26" s="13"/>
      <c r="M26" s="7"/>
      <c r="N26" s="7"/>
      <c r="O26" s="7"/>
      <c r="P26" s="7"/>
      <c r="Q26" s="7"/>
      <c r="R26" s="27"/>
      <c r="S26" s="11"/>
      <c r="T26" s="11"/>
      <c r="U26" s="314"/>
      <c r="AE26" s="314"/>
      <c r="AO26" s="314"/>
      <c r="AY26" s="314"/>
      <c r="AZ26" s="416"/>
      <c r="BA26" s="416"/>
      <c r="BB26" s="416"/>
      <c r="BC26" s="416"/>
      <c r="BD26" s="416"/>
      <c r="BE26" s="416"/>
      <c r="BF26" s="416"/>
      <c r="BI26" s="314"/>
      <c r="BS26" s="314"/>
      <c r="CC26" s="314"/>
      <c r="CM26" s="314"/>
      <c r="CW26" s="314"/>
      <c r="DG26" s="314"/>
      <c r="DQ26" s="314"/>
      <c r="EA26" s="314"/>
      <c r="EK26" s="314"/>
      <c r="EU26" s="314"/>
      <c r="FE26" s="314"/>
      <c r="FO26" s="314"/>
      <c r="FY26" s="314"/>
      <c r="GI26" s="314"/>
      <c r="GS26" s="314"/>
      <c r="HC26" s="314"/>
      <c r="HM26" s="314"/>
      <c r="HW26" s="314"/>
    </row>
    <row r="27" s="2" customFormat="true" ht="89.25" customHeight="true" x14ac:dyDescent="0.25">
      <c r="A27" s="306" t="s">
        <v>12</v>
      </c>
      <c r="B27" s="554" t="s">
        <v>221</v>
      </c>
      <c r="C27" s="554"/>
      <c r="D27" s="554"/>
      <c r="E27" s="554"/>
      <c r="F27" s="554"/>
      <c r="G27" s="554"/>
      <c r="H27" s="555"/>
      <c r="I27" s="11"/>
      <c r="J27" s="11"/>
      <c r="K27" s="306" t="s">
        <v>12</v>
      </c>
      <c r="L27" s="554" t="s">
        <v>245</v>
      </c>
      <c r="M27" s="554"/>
      <c r="N27" s="554"/>
      <c r="O27" s="554"/>
      <c r="P27" s="554"/>
      <c r="Q27" s="554"/>
      <c r="R27" s="555"/>
      <c r="S27" s="11"/>
      <c r="T27" s="11"/>
      <c r="U27" s="314"/>
      <c r="AE27" s="314"/>
      <c r="AO27" s="314"/>
      <c r="AY27" s="314"/>
      <c r="AZ27" s="545"/>
      <c r="BA27" s="545"/>
      <c r="BB27" s="545"/>
      <c r="BC27" s="545"/>
      <c r="BD27" s="545"/>
      <c r="BE27" s="545"/>
      <c r="BF27" s="545"/>
      <c r="BI27" s="314"/>
      <c r="BS27" s="314"/>
      <c r="CC27" s="314"/>
      <c r="CM27" s="314"/>
      <c r="CW27" s="314"/>
      <c r="DG27" s="314"/>
      <c r="DQ27" s="314"/>
      <c r="EA27" s="314"/>
      <c r="EK27" s="314"/>
      <c r="EU27" s="314"/>
      <c r="FE27" s="314"/>
      <c r="FO27" s="314"/>
      <c r="FY27" s="314"/>
      <c r="GI27" s="314"/>
      <c r="GS27" s="314"/>
      <c r="HC27" s="314"/>
      <c r="HM27" s="314"/>
      <c r="HW27" s="314"/>
    </row>
    <row r="28" s="2" customFormat="true" ht="15.75" customHeight="true" x14ac:dyDescent="0.25">
      <c r="A28" s="306"/>
      <c r="B28" s="136" t="s">
        <v>139</v>
      </c>
      <c r="C28" s="89" t="s">
        <v>222</v>
      </c>
      <c r="D28" s="89" t="s">
        <v>222</v>
      </c>
      <c r="E28" s="89" t="s">
        <v>222</v>
      </c>
      <c r="F28" s="89" t="s">
        <v>222</v>
      </c>
      <c r="G28" s="89" t="s">
        <v>222</v>
      </c>
      <c r="H28" s="255" t="s">
        <v>222</v>
      </c>
      <c r="I28" s="11"/>
      <c r="J28" s="11"/>
      <c r="K28" s="306"/>
      <c r="L28" s="136" t="s">
        <v>139</v>
      </c>
      <c r="M28" s="89" t="s">
        <v>189</v>
      </c>
      <c r="N28" s="89"/>
      <c r="O28" s="89"/>
      <c r="P28" s="89" t="s">
        <v>189</v>
      </c>
      <c r="Q28" s="89" t="s">
        <v>189</v>
      </c>
      <c r="R28" s="255" t="s">
        <v>189</v>
      </c>
      <c r="S28" s="11"/>
      <c r="T28" s="11"/>
      <c r="U28" s="314"/>
      <c r="AE28" s="314"/>
      <c r="AO28" s="314"/>
      <c r="AY28" s="314"/>
      <c r="AZ28" s="314"/>
      <c r="BA28" s="416"/>
      <c r="BB28" s="416"/>
      <c r="BC28" s="416"/>
      <c r="BD28" s="416"/>
      <c r="BE28" s="416"/>
      <c r="BF28" s="416"/>
      <c r="BI28" s="314"/>
      <c r="BS28" s="314"/>
      <c r="CC28" s="314"/>
      <c r="CM28" s="314"/>
      <c r="CW28" s="314"/>
      <c r="DG28" s="314"/>
      <c r="DQ28" s="314"/>
      <c r="EA28" s="314"/>
      <c r="EK28" s="314"/>
      <c r="EU28" s="314"/>
      <c r="FE28" s="314"/>
      <c r="FO28" s="314"/>
      <c r="FY28" s="314"/>
      <c r="GI28" s="314"/>
      <c r="GS28" s="314"/>
      <c r="HC28" s="314"/>
      <c r="HM28" s="314"/>
      <c r="HW28" s="314"/>
    </row>
    <row r="29" s="2" customFormat="true" ht="15.75" customHeight="true" x14ac:dyDescent="0.25">
      <c r="A29" s="306"/>
      <c r="B29" s="136" t="s">
        <v>115</v>
      </c>
      <c r="C29" s="89" t="s">
        <v>222</v>
      </c>
      <c r="D29" s="89" t="s">
        <v>222</v>
      </c>
      <c r="E29" s="89" t="s">
        <v>222</v>
      </c>
      <c r="F29" s="89" t="s">
        <v>222</v>
      </c>
      <c r="G29" s="89" t="s">
        <v>222</v>
      </c>
      <c r="H29" s="255" t="s">
        <v>222</v>
      </c>
      <c r="I29" s="11"/>
      <c r="J29" s="11"/>
      <c r="K29" s="306"/>
      <c r="L29" s="136" t="s">
        <v>115</v>
      </c>
      <c r="M29" s="89" t="s">
        <v>189</v>
      </c>
      <c r="N29" s="89"/>
      <c r="O29" s="89"/>
      <c r="P29" s="89" t="s">
        <v>189</v>
      </c>
      <c r="Q29" s="89" t="s">
        <v>189</v>
      </c>
      <c r="R29" s="255" t="s">
        <v>189</v>
      </c>
      <c r="S29" s="11"/>
      <c r="T29" s="11"/>
      <c r="U29" s="314"/>
      <c r="AE29" s="314"/>
      <c r="AO29" s="314"/>
      <c r="AY29" s="314"/>
      <c r="AZ29" s="314"/>
      <c r="BA29" s="416"/>
      <c r="BB29" s="416"/>
      <c r="BC29" s="416"/>
      <c r="BD29" s="416"/>
      <c r="BE29" s="416"/>
      <c r="BF29" s="416"/>
      <c r="BI29" s="314"/>
      <c r="BS29" s="314"/>
      <c r="CC29" s="314"/>
      <c r="CM29" s="314"/>
      <c r="CW29" s="314"/>
      <c r="DG29" s="314"/>
      <c r="DQ29" s="314"/>
      <c r="EA29" s="314"/>
      <c r="EK29" s="314"/>
      <c r="EU29" s="314"/>
      <c r="FE29" s="314"/>
      <c r="FO29" s="314"/>
      <c r="FY29" s="314"/>
      <c r="GI29" s="314"/>
      <c r="GS29" s="314"/>
      <c r="HC29" s="314"/>
      <c r="HM29" s="314"/>
      <c r="HW29" s="314"/>
    </row>
    <row r="30" ht="15.75" customHeight="true" x14ac:dyDescent="0.25">
      <c r="A30" s="306"/>
      <c r="B30" s="136" t="s">
        <v>190</v>
      </c>
      <c r="C30" s="89" t="s">
        <v>222</v>
      </c>
      <c r="D30" s="89" t="s">
        <v>222</v>
      </c>
      <c r="E30" s="89" t="s">
        <v>222</v>
      </c>
      <c r="F30" s="89" t="s">
        <v>222</v>
      </c>
      <c r="G30" s="89" t="s">
        <v>222</v>
      </c>
      <c r="H30" s="255" t="s">
        <v>222</v>
      </c>
      <c r="I30" s="11"/>
      <c r="J30" s="11"/>
      <c r="K30" s="306"/>
      <c r="L30" s="136" t="s">
        <v>190</v>
      </c>
      <c r="M30" s="89" t="s">
        <v>189</v>
      </c>
      <c r="N30" s="89"/>
      <c r="O30" s="89"/>
      <c r="P30" s="89" t="s">
        <v>189</v>
      </c>
      <c r="Q30" s="89" t="s">
        <v>189</v>
      </c>
      <c r="R30" s="255" t="s">
        <v>189</v>
      </c>
      <c r="S30" s="11"/>
      <c r="T30" s="11"/>
      <c r="BA30" s="415"/>
      <c r="BB30" s="415"/>
      <c r="BC30" s="415"/>
      <c r="BD30" s="415"/>
      <c r="BE30" s="415"/>
      <c r="BF30" s="415"/>
    </row>
    <row r="31" ht="15.75" customHeight="true" x14ac:dyDescent="0.25">
      <c r="A31" s="307"/>
      <c r="B31" s="12" t="s">
        <v>23</v>
      </c>
      <c r="C31" s="142"/>
      <c r="D31" s="142"/>
      <c r="E31" s="142"/>
      <c r="F31" s="143"/>
      <c r="G31" s="144"/>
      <c r="H31" s="145"/>
      <c r="I31" s="11"/>
      <c r="J31" s="11"/>
      <c r="K31" s="307"/>
      <c r="L31" s="12" t="s">
        <v>23</v>
      </c>
      <c r="M31" s="142"/>
      <c r="N31" s="142"/>
      <c r="O31" s="142"/>
      <c r="P31" s="143"/>
      <c r="Q31" s="144"/>
      <c r="R31" s="145"/>
      <c r="S31" s="11"/>
      <c r="T31" s="11"/>
      <c r="BA31" s="415"/>
      <c r="BB31" s="415"/>
      <c r="BC31" s="415"/>
      <c r="BD31" s="415"/>
      <c r="BE31" s="415"/>
      <c r="BF31" s="415"/>
    </row>
    <row r="32" s="3" customFormat="true" ht="16.5" thickBot="true" x14ac:dyDescent="0.3">
      <c r="A32" s="308"/>
      <c r="B32" s="146" t="s">
        <v>20</v>
      </c>
      <c r="C32" s="147">
        <v>8718</v>
      </c>
      <c r="D32" s="147">
        <v>1063</v>
      </c>
      <c r="E32" s="147">
        <v>7654</v>
      </c>
      <c r="F32" s="147">
        <v>5547</v>
      </c>
      <c r="G32" s="147">
        <v>8523</v>
      </c>
      <c r="H32" s="148">
        <v>194</v>
      </c>
      <c r="I32" s="11"/>
      <c r="J32" s="11"/>
      <c r="K32" s="308"/>
      <c r="L32" s="146" t="s">
        <v>20</v>
      </c>
      <c r="M32" s="147">
        <v>8146</v>
      </c>
      <c r="N32" s="147"/>
      <c r="O32" s="147"/>
      <c r="P32" s="147">
        <v>5193</v>
      </c>
      <c r="Q32" s="147">
        <f>5193+2693</f>
        <v>7886</v>
      </c>
      <c r="R32" s="148">
        <f>99+71</f>
        <v>170</v>
      </c>
      <c r="S32" s="11"/>
      <c r="T32" s="11"/>
      <c r="U32" s="309"/>
      <c r="AE32" s="309"/>
      <c r="AO32" s="309"/>
      <c r="AY32" s="309"/>
      <c r="AZ32" s="309"/>
      <c r="BA32" s="417"/>
      <c r="BB32" s="417"/>
      <c r="BC32" s="417"/>
      <c r="BD32" s="417"/>
      <c r="BE32" s="417"/>
      <c r="BF32" s="417"/>
      <c r="BI32" s="309"/>
      <c r="BS32" s="309"/>
      <c r="CC32" s="309"/>
      <c r="CM32" s="309"/>
      <c r="CW32" s="309"/>
      <c r="DG32" s="309"/>
      <c r="DQ32" s="309"/>
      <c r="EA32" s="309"/>
      <c r="EK32" s="309"/>
      <c r="EU32" s="309"/>
      <c r="FE32" s="309"/>
      <c r="FO32" s="309"/>
      <c r="FY32" s="309"/>
      <c r="GI32" s="309"/>
      <c r="GS32" s="309"/>
      <c r="HC32" s="309"/>
      <c r="HM32" s="309"/>
      <c r="HW32" s="309"/>
    </row>
    <row r="33" s="3" customFormat="true" x14ac:dyDescent="0.25">
      <c r="A33" s="309"/>
      <c r="K33" s="309"/>
      <c r="U33" s="309"/>
      <c r="AE33" s="309"/>
      <c r="AO33" s="309"/>
      <c r="AY33" s="309"/>
      <c r="AZ33" s="309"/>
      <c r="BI33" s="309"/>
      <c r="BS33" s="309"/>
      <c r="CC33" s="309"/>
      <c r="CM33" s="309"/>
      <c r="CW33" s="309"/>
      <c r="DG33" s="309"/>
      <c r="DQ33" s="309"/>
      <c r="EA33" s="309"/>
      <c r="EK33" s="309"/>
      <c r="EU33" s="309"/>
      <c r="FE33" s="309"/>
      <c r="FO33" s="309"/>
      <c r="FY33" s="309"/>
      <c r="GI33" s="309"/>
      <c r="GS33" s="309"/>
      <c r="HC33" s="309"/>
      <c r="HM33" s="309"/>
      <c r="HW33" s="309"/>
    </row>
    <row r="34" s="3" customFormat="true" x14ac:dyDescent="0.25">
      <c r="A34" s="309"/>
      <c r="K34" s="309"/>
      <c r="U34" s="309"/>
      <c r="AE34" s="309"/>
      <c r="AO34" s="309"/>
      <c r="AY34" s="309"/>
      <c r="AZ34" s="309"/>
      <c r="BI34" s="309"/>
      <c r="BS34" s="309"/>
      <c r="CC34" s="309"/>
      <c r="CM34" s="309"/>
      <c r="CW34" s="309"/>
      <c r="DG34" s="309"/>
      <c r="DQ34" s="309"/>
      <c r="EA34" s="309"/>
      <c r="EK34" s="309"/>
      <c r="EU34" s="309"/>
      <c r="FE34" s="309"/>
      <c r="FO34" s="309"/>
      <c r="FY34" s="309"/>
      <c r="GI34" s="309"/>
      <c r="GS34" s="309"/>
      <c r="HC34" s="309"/>
      <c r="HM34" s="309"/>
      <c r="HW34" s="309"/>
    </row>
    <row r="35" s="3" customFormat="true" x14ac:dyDescent="0.25">
      <c r="A35" s="309"/>
      <c r="K35" s="309"/>
      <c r="U35" s="309"/>
      <c r="AE35" s="309"/>
      <c r="AO35" s="309"/>
      <c r="AY35" s="309"/>
      <c r="AZ35" s="309"/>
      <c r="BI35" s="309"/>
      <c r="BS35" s="309"/>
      <c r="CC35" s="309"/>
      <c r="CM35" s="309"/>
      <c r="CW35" s="309"/>
      <c r="DG35" s="309"/>
      <c r="DQ35" s="309"/>
      <c r="EA35" s="309"/>
      <c r="EK35" s="309"/>
      <c r="EU35" s="309"/>
      <c r="FE35" s="309"/>
      <c r="FO35" s="309"/>
      <c r="FY35" s="309"/>
      <c r="GI35" s="309"/>
      <c r="GS35" s="309"/>
      <c r="HC35" s="309"/>
      <c r="HM35" s="309"/>
      <c r="HW35" s="309"/>
    </row>
    <row r="36" s="3" customFormat="true" x14ac:dyDescent="0.25">
      <c r="A36" s="309"/>
      <c r="K36" s="309"/>
      <c r="U36" s="309"/>
      <c r="AE36" s="309"/>
      <c r="AO36" s="309"/>
      <c r="AY36" s="309"/>
      <c r="AZ36" s="309"/>
      <c r="BI36" s="309"/>
      <c r="BS36" s="309"/>
      <c r="CC36" s="309"/>
      <c r="CM36" s="309"/>
      <c r="CW36" s="309"/>
      <c r="DG36" s="309"/>
      <c r="DQ36" s="309"/>
      <c r="EA36" s="309"/>
      <c r="EK36" s="309"/>
      <c r="EU36" s="309"/>
      <c r="FE36" s="309"/>
      <c r="FO36" s="309"/>
      <c r="FY36" s="309"/>
      <c r="GI36" s="309"/>
      <c r="GS36" s="309"/>
      <c r="HC36" s="309"/>
      <c r="HM36" s="309"/>
      <c r="HW36" s="309"/>
    </row>
    <row r="37" s="3" customFormat="true" x14ac:dyDescent="0.25">
      <c r="A37" s="309"/>
      <c r="K37" s="309"/>
      <c r="U37" s="309"/>
      <c r="AE37" s="309"/>
      <c r="AO37" s="309"/>
      <c r="AY37" s="309"/>
      <c r="AZ37" s="309"/>
      <c r="BI37" s="309"/>
      <c r="BS37" s="309"/>
      <c r="CC37" s="309"/>
      <c r="CM37" s="309"/>
      <c r="CW37" s="309"/>
      <c r="DG37" s="309"/>
      <c r="DQ37" s="309"/>
      <c r="EA37" s="309"/>
      <c r="EK37" s="309"/>
      <c r="EU37" s="309"/>
      <c r="FE37" s="309"/>
      <c r="FO37" s="309"/>
      <c r="FY37" s="309"/>
      <c r="GI37" s="309"/>
      <c r="GS37" s="309"/>
      <c r="HC37" s="309"/>
      <c r="HM37" s="309"/>
      <c r="HW37" s="309"/>
    </row>
    <row r="38" s="3" customFormat="true" x14ac:dyDescent="0.25">
      <c r="A38" s="309"/>
      <c r="K38" s="309"/>
      <c r="U38" s="309"/>
      <c r="AE38" s="309"/>
      <c r="AO38" s="309"/>
      <c r="AY38" s="309"/>
      <c r="AZ38" s="309"/>
      <c r="BI38" s="309"/>
      <c r="BS38" s="309"/>
      <c r="CC38" s="309"/>
      <c r="CM38" s="309"/>
      <c r="CW38" s="309"/>
      <c r="DG38" s="309"/>
      <c r="DQ38" s="309"/>
      <c r="EA38" s="309"/>
      <c r="EK38" s="309"/>
      <c r="EU38" s="309"/>
      <c r="FE38" s="309"/>
      <c r="FO38" s="309"/>
      <c r="FY38" s="309"/>
      <c r="GI38" s="309"/>
      <c r="GS38" s="309"/>
      <c r="HC38" s="309"/>
      <c r="HM38" s="309"/>
      <c r="HW38" s="309"/>
    </row>
    <row r="39" s="3" customFormat="true" x14ac:dyDescent="0.25">
      <c r="A39" s="309"/>
      <c r="K39" s="309"/>
      <c r="U39" s="309"/>
      <c r="AE39" s="309"/>
      <c r="AO39" s="309"/>
      <c r="AY39" s="309"/>
      <c r="AZ39" s="309"/>
      <c r="BI39" s="309"/>
      <c r="BS39" s="309"/>
      <c r="CC39" s="309"/>
      <c r="CM39" s="309"/>
      <c r="CW39" s="309"/>
      <c r="DG39" s="309"/>
      <c r="DQ39" s="309"/>
      <c r="EA39" s="309"/>
      <c r="EK39" s="309"/>
      <c r="EU39" s="309"/>
      <c r="FE39" s="309"/>
      <c r="FO39" s="309"/>
      <c r="FY39" s="309"/>
      <c r="GI39" s="309"/>
      <c r="GS39" s="309"/>
      <c r="HC39" s="309"/>
      <c r="HM39" s="309"/>
      <c r="HW39" s="309"/>
    </row>
    <row r="40" s="3" customFormat="true" x14ac:dyDescent="0.25">
      <c r="A40" s="309"/>
      <c r="K40" s="309"/>
      <c r="U40" s="309"/>
      <c r="AE40" s="309"/>
      <c r="AO40" s="309"/>
      <c r="AY40" s="309"/>
      <c r="AZ40" s="309"/>
      <c r="BI40" s="309"/>
      <c r="BS40" s="309"/>
      <c r="CC40" s="309"/>
      <c r="CM40" s="309"/>
      <c r="CW40" s="309"/>
      <c r="DG40" s="309"/>
      <c r="DQ40" s="309"/>
      <c r="EA40" s="309"/>
      <c r="EK40" s="309"/>
      <c r="EU40" s="309"/>
      <c r="FE40" s="309"/>
      <c r="FO40" s="309"/>
      <c r="FY40" s="309"/>
      <c r="GI40" s="309"/>
      <c r="GS40" s="309"/>
      <c r="HC40" s="309"/>
      <c r="HM40" s="309"/>
      <c r="HW40" s="309"/>
    </row>
    <row r="41" s="3" customFormat="true" x14ac:dyDescent="0.25">
      <c r="A41" s="309"/>
      <c r="K41" s="309"/>
      <c r="U41" s="309"/>
      <c r="AE41" s="309"/>
      <c r="AO41" s="309"/>
      <c r="AY41" s="309"/>
      <c r="AZ41" s="309"/>
      <c r="BI41" s="309"/>
      <c r="BS41" s="309"/>
      <c r="CC41" s="309"/>
      <c r="CM41" s="309"/>
      <c r="CW41" s="309"/>
      <c r="DG41" s="309"/>
      <c r="DQ41" s="309"/>
      <c r="EA41" s="309"/>
      <c r="EK41" s="309"/>
      <c r="EU41" s="309"/>
      <c r="FE41" s="309"/>
      <c r="FO41" s="309"/>
      <c r="FY41" s="309"/>
      <c r="GI41" s="309"/>
      <c r="GS41" s="309"/>
      <c r="HC41" s="309"/>
      <c r="HM41" s="309"/>
      <c r="HW41" s="309"/>
    </row>
    <row r="42" s="3" customFormat="true" x14ac:dyDescent="0.25">
      <c r="A42" s="309"/>
      <c r="K42" s="309"/>
      <c r="U42" s="309"/>
      <c r="AE42" s="309"/>
      <c r="AO42" s="309"/>
      <c r="AY42" s="309"/>
      <c r="AZ42" s="309"/>
      <c r="BI42" s="309"/>
      <c r="BS42" s="309"/>
      <c r="CC42" s="309"/>
      <c r="CM42" s="309"/>
      <c r="CW42" s="309"/>
      <c r="DG42" s="309"/>
      <c r="DQ42" s="309"/>
      <c r="EA42" s="309"/>
      <c r="EK42" s="309"/>
      <c r="EU42" s="309"/>
      <c r="FE42" s="309"/>
      <c r="FO42" s="309"/>
      <c r="FY42" s="309"/>
      <c r="GI42" s="309"/>
      <c r="GS42" s="309"/>
      <c r="HC42" s="309"/>
      <c r="HM42" s="309"/>
      <c r="HW42" s="309"/>
    </row>
    <row r="43" s="3" customFormat="true" x14ac:dyDescent="0.25">
      <c r="A43" s="309"/>
      <c r="K43" s="309"/>
      <c r="U43" s="309"/>
      <c r="AE43" s="309"/>
      <c r="AO43" s="309"/>
      <c r="AY43" s="309"/>
      <c r="AZ43" s="309"/>
      <c r="BI43" s="309"/>
      <c r="BS43" s="309"/>
      <c r="CC43" s="309"/>
      <c r="CM43" s="309"/>
      <c r="CW43" s="309"/>
      <c r="DG43" s="309"/>
      <c r="DQ43" s="309"/>
      <c r="EA43" s="309"/>
      <c r="EK43" s="309"/>
      <c r="EU43" s="309"/>
      <c r="FE43" s="309"/>
      <c r="FO43" s="309"/>
      <c r="FY43" s="309"/>
      <c r="GI43" s="309"/>
      <c r="GS43" s="309"/>
      <c r="HC43" s="309"/>
      <c r="HM43" s="309"/>
      <c r="HW43" s="309"/>
    </row>
    <row r="44" s="3" customFormat="true" x14ac:dyDescent="0.25">
      <c r="A44" s="309"/>
      <c r="K44" s="309"/>
      <c r="U44" s="309"/>
      <c r="AE44" s="309"/>
      <c r="AO44" s="309"/>
      <c r="AY44" s="309"/>
      <c r="AZ44" s="309"/>
      <c r="BI44" s="309"/>
      <c r="BS44" s="309"/>
      <c r="CC44" s="309"/>
      <c r="CM44" s="309"/>
      <c r="CW44" s="309"/>
      <c r="DG44" s="309"/>
      <c r="DQ44" s="309"/>
      <c r="EA44" s="309"/>
      <c r="EK44" s="309"/>
      <c r="EU44" s="309"/>
      <c r="FE44" s="309"/>
      <c r="FO44" s="309"/>
      <c r="FY44" s="309"/>
      <c r="GI44" s="309"/>
      <c r="GS44" s="309"/>
      <c r="HC44" s="309"/>
      <c r="HM44" s="309"/>
      <c r="HW44" s="309"/>
    </row>
    <row r="45" s="3" customFormat="true" x14ac:dyDescent="0.25">
      <c r="A45" s="309"/>
      <c r="K45" s="309"/>
      <c r="U45" s="309"/>
      <c r="AE45" s="309"/>
      <c r="AO45" s="309"/>
      <c r="AY45" s="309"/>
      <c r="AZ45" s="309"/>
      <c r="BI45" s="309"/>
      <c r="BS45" s="309"/>
      <c r="CC45" s="309"/>
      <c r="CM45" s="309"/>
      <c r="CW45" s="309"/>
      <c r="DG45" s="309"/>
      <c r="DQ45" s="309"/>
      <c r="EA45" s="309"/>
      <c r="EK45" s="309"/>
      <c r="EU45" s="309"/>
      <c r="FE45" s="309"/>
      <c r="FO45" s="309"/>
      <c r="FY45" s="309"/>
      <c r="GI45" s="309"/>
      <c r="GS45" s="309"/>
      <c r="HC45" s="309"/>
      <c r="HM45" s="309"/>
      <c r="HW45" s="309"/>
    </row>
    <row r="46" s="3" customFormat="true" x14ac:dyDescent="0.25">
      <c r="A46" s="309"/>
      <c r="K46" s="309"/>
      <c r="U46" s="309"/>
      <c r="AE46" s="309"/>
      <c r="AO46" s="309"/>
      <c r="AY46" s="309"/>
      <c r="AZ46" s="309"/>
      <c r="BI46" s="309"/>
      <c r="BS46" s="309"/>
      <c r="CC46" s="309"/>
      <c r="CM46" s="309"/>
      <c r="CW46" s="309"/>
      <c r="DG46" s="309"/>
      <c r="DQ46" s="309"/>
      <c r="EA46" s="309"/>
      <c r="EK46" s="309"/>
      <c r="EU46" s="309"/>
      <c r="FE46" s="309"/>
      <c r="FO46" s="309"/>
      <c r="FY46" s="309"/>
      <c r="GI46" s="309"/>
      <c r="GS46" s="309"/>
      <c r="HC46" s="309"/>
      <c r="HM46" s="309"/>
      <c r="HW46" s="309"/>
    </row>
    <row r="47" s="3" customFormat="true" x14ac:dyDescent="0.25">
      <c r="A47" s="309"/>
      <c r="K47" s="309"/>
      <c r="U47" s="309"/>
      <c r="AE47" s="309"/>
      <c r="AO47" s="309"/>
      <c r="AY47" s="309"/>
      <c r="AZ47" s="309"/>
      <c r="BI47" s="309"/>
      <c r="BS47" s="309"/>
      <c r="CC47" s="309"/>
      <c r="CM47" s="309"/>
      <c r="CW47" s="309"/>
      <c r="DG47" s="309"/>
      <c r="DQ47" s="309"/>
      <c r="EA47" s="309"/>
      <c r="EK47" s="309"/>
      <c r="EU47" s="309"/>
      <c r="FE47" s="309"/>
      <c r="FO47" s="309"/>
      <c r="FY47" s="309"/>
      <c r="GI47" s="309"/>
      <c r="GS47" s="309"/>
      <c r="HC47" s="309"/>
      <c r="HM47" s="309"/>
      <c r="HW47" s="309"/>
    </row>
    <row r="48" s="3" customFormat="true" x14ac:dyDescent="0.25">
      <c r="A48" s="309"/>
      <c r="K48" s="309"/>
      <c r="U48" s="309"/>
      <c r="AE48" s="309"/>
      <c r="AO48" s="309"/>
      <c r="AY48" s="309"/>
      <c r="AZ48" s="309"/>
      <c r="BI48" s="309"/>
      <c r="BS48" s="309"/>
      <c r="CC48" s="309"/>
      <c r="CM48" s="309"/>
      <c r="CW48" s="309"/>
      <c r="DG48" s="309"/>
      <c r="DQ48" s="309"/>
      <c r="EA48" s="309"/>
      <c r="EK48" s="309"/>
      <c r="EU48" s="309"/>
      <c r="FE48" s="309"/>
      <c r="FO48" s="309"/>
      <c r="FY48" s="309"/>
      <c r="GI48" s="309"/>
      <c r="GS48" s="309"/>
      <c r="HC48" s="309"/>
      <c r="HM48" s="309"/>
      <c r="HW48" s="309"/>
    </row>
    <row r="49" s="3" customFormat="true" x14ac:dyDescent="0.25">
      <c r="A49" s="309"/>
      <c r="K49" s="309"/>
      <c r="U49" s="309"/>
      <c r="AE49" s="309"/>
      <c r="AO49" s="309"/>
      <c r="AY49" s="309"/>
      <c r="AZ49" s="309"/>
      <c r="BI49" s="309"/>
      <c r="BS49" s="309"/>
      <c r="CC49" s="309"/>
      <c r="CM49" s="309"/>
      <c r="CW49" s="309"/>
      <c r="DG49" s="309"/>
      <c r="DQ49" s="309"/>
      <c r="EA49" s="309"/>
      <c r="EK49" s="309"/>
      <c r="EU49" s="309"/>
      <c r="FE49" s="309"/>
      <c r="FO49" s="309"/>
      <c r="FY49" s="309"/>
      <c r="GI49" s="309"/>
      <c r="GS49" s="309"/>
      <c r="HC49" s="309"/>
      <c r="HM49" s="309"/>
      <c r="HW49" s="309"/>
    </row>
    <row r="50" s="3" customFormat="true" x14ac:dyDescent="0.25">
      <c r="A50" s="309"/>
      <c r="K50" s="309"/>
      <c r="U50" s="309"/>
      <c r="AE50" s="309"/>
      <c r="AO50" s="309"/>
      <c r="AY50" s="309"/>
      <c r="AZ50" s="309"/>
      <c r="BI50" s="309"/>
      <c r="BS50" s="309"/>
      <c r="CC50" s="309"/>
      <c r="CM50" s="309"/>
      <c r="CW50" s="309"/>
      <c r="DG50" s="309"/>
      <c r="DQ50" s="309"/>
      <c r="EA50" s="309"/>
      <c r="EK50" s="309"/>
      <c r="EU50" s="309"/>
      <c r="FE50" s="309"/>
      <c r="FO50" s="309"/>
      <c r="FY50" s="309"/>
      <c r="GI50" s="309"/>
      <c r="GS50" s="309"/>
      <c r="HC50" s="309"/>
      <c r="HM50" s="309"/>
      <c r="HW50" s="309"/>
    </row>
    <row r="51" s="3" customFormat="true" x14ac:dyDescent="0.25">
      <c r="A51" s="309"/>
      <c r="K51" s="309"/>
      <c r="U51" s="309"/>
      <c r="AE51" s="309"/>
      <c r="AO51" s="309"/>
      <c r="AY51" s="309"/>
      <c r="AZ51" s="309"/>
      <c r="BI51" s="309"/>
      <c r="BS51" s="309"/>
      <c r="CC51" s="309"/>
      <c r="CM51" s="309"/>
      <c r="CW51" s="309"/>
      <c r="DG51" s="309"/>
      <c r="DQ51" s="309"/>
      <c r="EA51" s="309"/>
      <c r="EK51" s="309"/>
      <c r="EU51" s="309"/>
      <c r="FE51" s="309"/>
      <c r="FO51" s="309"/>
      <c r="FY51" s="309"/>
      <c r="GI51" s="309"/>
      <c r="GS51" s="309"/>
      <c r="HC51" s="309"/>
      <c r="HM51" s="309"/>
      <c r="HW51" s="309"/>
    </row>
    <row r="52" s="3" customFormat="true" x14ac:dyDescent="0.25">
      <c r="A52" s="309"/>
      <c r="K52" s="309"/>
      <c r="U52" s="309"/>
      <c r="AE52" s="309"/>
      <c r="AO52" s="309"/>
      <c r="AY52" s="309"/>
      <c r="AZ52" s="309"/>
      <c r="BI52" s="309"/>
      <c r="BS52" s="309"/>
      <c r="CC52" s="309"/>
      <c r="CM52" s="309"/>
      <c r="CW52" s="309"/>
      <c r="DG52" s="309"/>
      <c r="DQ52" s="309"/>
      <c r="EA52" s="309"/>
      <c r="EK52" s="309"/>
      <c r="EU52" s="309"/>
      <c r="FE52" s="309"/>
      <c r="FO52" s="309"/>
      <c r="FY52" s="309"/>
      <c r="GI52" s="309"/>
      <c r="GS52" s="309"/>
      <c r="HC52" s="309"/>
      <c r="HM52" s="309"/>
      <c r="HW52" s="309"/>
    </row>
    <row r="53" s="3" customFormat="true" x14ac:dyDescent="0.25">
      <c r="A53" s="309"/>
      <c r="K53" s="309"/>
      <c r="U53" s="309"/>
      <c r="AE53" s="309"/>
      <c r="AO53" s="309"/>
      <c r="AY53" s="309"/>
      <c r="AZ53" s="309"/>
      <c r="BI53" s="309"/>
      <c r="BS53" s="309"/>
      <c r="CC53" s="309"/>
      <c r="CM53" s="309"/>
      <c r="CW53" s="309"/>
      <c r="DG53" s="309"/>
      <c r="DQ53" s="309"/>
      <c r="EA53" s="309"/>
      <c r="EK53" s="309"/>
      <c r="EU53" s="309"/>
      <c r="FE53" s="309"/>
      <c r="FO53" s="309"/>
      <c r="FY53" s="309"/>
      <c r="GI53" s="309"/>
      <c r="GS53" s="309"/>
      <c r="HC53" s="309"/>
      <c r="HM53" s="309"/>
      <c r="HW53" s="309"/>
    </row>
    <row r="54" s="3" customFormat="true" x14ac:dyDescent="0.25">
      <c r="A54" s="309"/>
      <c r="K54" s="309"/>
      <c r="U54" s="309"/>
      <c r="AE54" s="309"/>
      <c r="AO54" s="309"/>
      <c r="AY54" s="309"/>
      <c r="AZ54" s="309"/>
      <c r="BI54" s="309"/>
      <c r="BS54" s="309"/>
      <c r="CC54" s="309"/>
      <c r="CM54" s="309"/>
      <c r="CW54" s="309"/>
      <c r="DG54" s="309"/>
      <c r="DQ54" s="309"/>
      <c r="EA54" s="309"/>
      <c r="EK54" s="309"/>
      <c r="EU54" s="309"/>
      <c r="FE54" s="309"/>
      <c r="FO54" s="309"/>
      <c r="FY54" s="309"/>
      <c r="GI54" s="309"/>
      <c r="GS54" s="309"/>
      <c r="HC54" s="309"/>
      <c r="HM54" s="309"/>
      <c r="HW54" s="309"/>
    </row>
    <row r="55" s="3" customFormat="true" x14ac:dyDescent="0.25">
      <c r="A55" s="309"/>
      <c r="K55" s="309"/>
      <c r="U55" s="309"/>
      <c r="AE55" s="309"/>
      <c r="AO55" s="309"/>
      <c r="AY55" s="309"/>
      <c r="AZ55" s="309"/>
      <c r="BI55" s="309"/>
      <c r="BS55" s="309"/>
      <c r="CC55" s="309"/>
      <c r="CM55" s="309"/>
      <c r="CW55" s="309"/>
      <c r="DG55" s="309"/>
      <c r="DQ55" s="309"/>
      <c r="EA55" s="309"/>
      <c r="EK55" s="309"/>
      <c r="EU55" s="309"/>
      <c r="FE55" s="309"/>
      <c r="FO55" s="309"/>
      <c r="FY55" s="309"/>
      <c r="GI55" s="309"/>
      <c r="GS55" s="309"/>
      <c r="HC55" s="309"/>
      <c r="HM55" s="309"/>
      <c r="HW55" s="309"/>
    </row>
    <row r="56" s="3" customFormat="true" x14ac:dyDescent="0.25">
      <c r="A56" s="309"/>
      <c r="K56" s="309"/>
      <c r="U56" s="309"/>
      <c r="AE56" s="309"/>
      <c r="AO56" s="309"/>
      <c r="AY56" s="309"/>
      <c r="AZ56" s="309"/>
      <c r="BI56" s="309"/>
      <c r="BS56" s="309"/>
      <c r="CC56" s="309"/>
      <c r="CM56" s="309"/>
      <c r="CW56" s="309"/>
      <c r="DG56" s="309"/>
      <c r="DQ56" s="309"/>
      <c r="EA56" s="309"/>
      <c r="EK56" s="309"/>
      <c r="EU56" s="309"/>
      <c r="FE56" s="309"/>
      <c r="FO56" s="309"/>
      <c r="FY56" s="309"/>
      <c r="GI56" s="309"/>
      <c r="GS56" s="309"/>
      <c r="HC56" s="309"/>
      <c r="HM56" s="309"/>
      <c r="HW56" s="309"/>
    </row>
    <row r="57" s="3" customFormat="true" x14ac:dyDescent="0.25">
      <c r="A57" s="309"/>
      <c r="K57" s="309"/>
      <c r="U57" s="309"/>
      <c r="AE57" s="309"/>
      <c r="AO57" s="309"/>
      <c r="AY57" s="309"/>
      <c r="AZ57" s="309"/>
      <c r="BI57" s="309"/>
      <c r="BS57" s="309"/>
      <c r="CC57" s="309"/>
      <c r="CM57" s="309"/>
      <c r="CW57" s="309"/>
      <c r="DG57" s="309"/>
      <c r="DQ57" s="309"/>
      <c r="EA57" s="309"/>
      <c r="EK57" s="309"/>
      <c r="EU57" s="309"/>
      <c r="FE57" s="309"/>
      <c r="FO57" s="309"/>
      <c r="FY57" s="309"/>
      <c r="GI57" s="309"/>
      <c r="GS57" s="309"/>
      <c r="HC57" s="309"/>
      <c r="HM57" s="309"/>
      <c r="HW57" s="309"/>
    </row>
    <row r="58" s="3" customFormat="true" x14ac:dyDescent="0.25">
      <c r="A58" s="309"/>
      <c r="K58" s="309"/>
      <c r="U58" s="309"/>
      <c r="AE58" s="309"/>
      <c r="AO58" s="309"/>
      <c r="AY58" s="309"/>
      <c r="AZ58" s="309"/>
      <c r="BI58" s="309"/>
      <c r="BS58" s="309"/>
      <c r="CC58" s="309"/>
      <c r="CM58" s="309"/>
      <c r="CW58" s="309"/>
      <c r="DG58" s="309"/>
      <c r="DQ58" s="309"/>
      <c r="EA58" s="309"/>
      <c r="EK58" s="309"/>
      <c r="EU58" s="309"/>
      <c r="FE58" s="309"/>
      <c r="FO58" s="309"/>
      <c r="FY58" s="309"/>
      <c r="GI58" s="309"/>
      <c r="GS58" s="309"/>
      <c r="HC58" s="309"/>
      <c r="HM58" s="309"/>
      <c r="HW58" s="309"/>
    </row>
    <row r="59" s="3" customFormat="true" x14ac:dyDescent="0.25">
      <c r="A59" s="309"/>
      <c r="K59" s="309"/>
      <c r="U59" s="309"/>
      <c r="AE59" s="309"/>
      <c r="AO59" s="309"/>
      <c r="AY59" s="309"/>
      <c r="AZ59" s="309"/>
      <c r="BI59" s="309"/>
      <c r="BS59" s="309"/>
      <c r="CC59" s="309"/>
      <c r="CM59" s="309"/>
      <c r="CW59" s="309"/>
      <c r="DG59" s="309"/>
      <c r="DQ59" s="309"/>
      <c r="EA59" s="309"/>
      <c r="EK59" s="309"/>
      <c r="EU59" s="309"/>
      <c r="FE59" s="309"/>
      <c r="FO59" s="309"/>
      <c r="FY59" s="309"/>
      <c r="GI59" s="309"/>
      <c r="GS59" s="309"/>
      <c r="HC59" s="309"/>
      <c r="HM59" s="309"/>
      <c r="HW59" s="309"/>
    </row>
    <row r="60" s="3" customFormat="true" x14ac:dyDescent="0.25">
      <c r="A60" s="309"/>
      <c r="K60" s="309"/>
      <c r="U60" s="309"/>
      <c r="AE60" s="309"/>
      <c r="AO60" s="309"/>
      <c r="AY60" s="309"/>
      <c r="AZ60" s="309"/>
      <c r="BI60" s="309"/>
      <c r="BS60" s="309"/>
      <c r="CC60" s="309"/>
      <c r="CM60" s="309"/>
      <c r="CW60" s="309"/>
      <c r="DG60" s="309"/>
      <c r="DQ60" s="309"/>
      <c r="EA60" s="309"/>
      <c r="EK60" s="309"/>
      <c r="EU60" s="309"/>
      <c r="FE60" s="309"/>
      <c r="FO60" s="309"/>
      <c r="FY60" s="309"/>
      <c r="GI60" s="309"/>
      <c r="GS60" s="309"/>
      <c r="HC60" s="309"/>
      <c r="HM60" s="309"/>
      <c r="HW60" s="309"/>
    </row>
    <row r="61" s="3" customFormat="true" x14ac:dyDescent="0.25">
      <c r="A61" s="309"/>
      <c r="K61" s="309"/>
      <c r="U61" s="309"/>
      <c r="AE61" s="309"/>
      <c r="AO61" s="309"/>
      <c r="AY61" s="309"/>
      <c r="AZ61" s="309"/>
      <c r="BI61" s="309"/>
      <c r="BS61" s="309"/>
      <c r="CC61" s="309"/>
      <c r="CM61" s="309"/>
      <c r="CW61" s="309"/>
      <c r="DG61" s="309"/>
      <c r="DQ61" s="309"/>
      <c r="EA61" s="309"/>
      <c r="EK61" s="309"/>
      <c r="EU61" s="309"/>
      <c r="FE61" s="309"/>
      <c r="FO61" s="309"/>
      <c r="FY61" s="309"/>
      <c r="GI61" s="309"/>
      <c r="GS61" s="309"/>
      <c r="HC61" s="309"/>
      <c r="HM61" s="309"/>
      <c r="HW61" s="309"/>
    </row>
    <row r="62" s="3" customFormat="true" x14ac:dyDescent="0.25">
      <c r="A62" s="309"/>
      <c r="K62" s="309"/>
      <c r="U62" s="309"/>
      <c r="AE62" s="309"/>
      <c r="AO62" s="309"/>
      <c r="AY62" s="309"/>
      <c r="AZ62" s="309"/>
      <c r="BI62" s="309"/>
      <c r="BS62" s="309"/>
      <c r="CC62" s="309"/>
      <c r="CM62" s="309"/>
      <c r="CW62" s="309"/>
      <c r="DG62" s="309"/>
      <c r="DQ62" s="309"/>
      <c r="EA62" s="309"/>
      <c r="EK62" s="309"/>
      <c r="EU62" s="309"/>
      <c r="FE62" s="309"/>
      <c r="FO62" s="309"/>
      <c r="FY62" s="309"/>
      <c r="GI62" s="309"/>
      <c r="GS62" s="309"/>
      <c r="HC62" s="309"/>
      <c r="HM62" s="309"/>
      <c r="HW62" s="309"/>
    </row>
    <row r="63" s="3" customFormat="true" x14ac:dyDescent="0.25">
      <c r="A63" s="309"/>
      <c r="K63" s="309"/>
      <c r="U63" s="309"/>
      <c r="AE63" s="309"/>
      <c r="AO63" s="309"/>
      <c r="AY63" s="309"/>
      <c r="AZ63" s="309"/>
      <c r="BI63" s="309"/>
      <c r="BS63" s="309"/>
      <c r="CC63" s="309"/>
      <c r="CM63" s="309"/>
      <c r="CW63" s="309"/>
      <c r="DG63" s="309"/>
      <c r="DQ63" s="309"/>
      <c r="EA63" s="309"/>
      <c r="EK63" s="309"/>
      <c r="EU63" s="309"/>
      <c r="FE63" s="309"/>
      <c r="FO63" s="309"/>
      <c r="FY63" s="309"/>
      <c r="GI63" s="309"/>
      <c r="GS63" s="309"/>
      <c r="HC63" s="309"/>
      <c r="HM63" s="309"/>
      <c r="HW63" s="309"/>
    </row>
    <row r="64" s="3" customFormat="true" x14ac:dyDescent="0.25">
      <c r="A64" s="309"/>
      <c r="K64" s="309"/>
      <c r="U64" s="309"/>
      <c r="AE64" s="309"/>
      <c r="AO64" s="309"/>
      <c r="AY64" s="309"/>
      <c r="AZ64" s="309"/>
      <c r="BI64" s="309"/>
      <c r="BS64" s="309"/>
      <c r="CC64" s="309"/>
      <c r="CM64" s="309"/>
      <c r="CW64" s="309"/>
      <c r="DG64" s="309"/>
      <c r="DQ64" s="309"/>
      <c r="EA64" s="309"/>
      <c r="EK64" s="309"/>
      <c r="EU64" s="309"/>
      <c r="FE64" s="309"/>
      <c r="FO64" s="309"/>
      <c r="FY64" s="309"/>
      <c r="GI64" s="309"/>
      <c r="GS64" s="309"/>
      <c r="HC64" s="309"/>
      <c r="HM64" s="309"/>
      <c r="HW64" s="309"/>
    </row>
    <row r="65" s="3" customFormat="true" x14ac:dyDescent="0.25">
      <c r="A65" s="309"/>
      <c r="K65" s="309"/>
      <c r="U65" s="309"/>
      <c r="AE65" s="309"/>
      <c r="AO65" s="309"/>
      <c r="AY65" s="309"/>
      <c r="AZ65" s="309"/>
      <c r="BI65" s="309"/>
      <c r="BS65" s="309"/>
      <c r="CC65" s="309"/>
      <c r="CM65" s="309"/>
      <c r="CW65" s="309"/>
      <c r="DG65" s="309"/>
      <c r="DQ65" s="309"/>
      <c r="EA65" s="309"/>
      <c r="EK65" s="309"/>
      <c r="EU65" s="309"/>
      <c r="FE65" s="309"/>
      <c r="FO65" s="309"/>
      <c r="FY65" s="309"/>
      <c r="GI65" s="309"/>
      <c r="GS65" s="309"/>
      <c r="HC65" s="309"/>
      <c r="HM65" s="309"/>
      <c r="HW65" s="309"/>
    </row>
    <row r="66" s="3" customFormat="true" x14ac:dyDescent="0.25">
      <c r="A66" s="309"/>
      <c r="K66" s="309"/>
      <c r="U66" s="309"/>
      <c r="AE66" s="309"/>
      <c r="AO66" s="309"/>
      <c r="AY66" s="309"/>
      <c r="AZ66" s="309"/>
      <c r="BI66" s="309"/>
      <c r="BS66" s="309"/>
      <c r="CC66" s="309"/>
      <c r="CM66" s="309"/>
      <c r="CW66" s="309"/>
      <c r="DG66" s="309"/>
      <c r="DQ66" s="309"/>
      <c r="EA66" s="309"/>
      <c r="EK66" s="309"/>
      <c r="EU66" s="309"/>
      <c r="FE66" s="309"/>
      <c r="FO66" s="309"/>
      <c r="FY66" s="309"/>
      <c r="GI66" s="309"/>
      <c r="GS66" s="309"/>
      <c r="HC66" s="309"/>
      <c r="HM66" s="309"/>
      <c r="HW66" s="309"/>
    </row>
    <row r="67" s="3" customFormat="true" x14ac:dyDescent="0.25">
      <c r="A67" s="309"/>
      <c r="K67" s="309"/>
      <c r="U67" s="309"/>
      <c r="AE67" s="309"/>
      <c r="AO67" s="309"/>
      <c r="AY67" s="309"/>
      <c r="AZ67" s="309"/>
      <c r="BI67" s="309"/>
      <c r="BS67" s="309"/>
      <c r="CC67" s="309"/>
      <c r="CM67" s="309"/>
      <c r="CW67" s="309"/>
      <c r="DG67" s="309"/>
      <c r="DQ67" s="309"/>
      <c r="EA67" s="309"/>
      <c r="EK67" s="309"/>
      <c r="EU67" s="309"/>
      <c r="FE67" s="309"/>
      <c r="FO67" s="309"/>
      <c r="FY67" s="309"/>
      <c r="GI67" s="309"/>
      <c r="GS67" s="309"/>
      <c r="HC67" s="309"/>
      <c r="HM67" s="309"/>
      <c r="HW67" s="309"/>
    </row>
    <row r="68" s="3" customFormat="true" x14ac:dyDescent="0.25">
      <c r="A68" s="309"/>
      <c r="K68" s="309"/>
      <c r="U68" s="309"/>
      <c r="AE68" s="309"/>
      <c r="AO68" s="309"/>
      <c r="AY68" s="309"/>
      <c r="AZ68" s="309"/>
      <c r="BI68" s="309"/>
      <c r="BS68" s="309"/>
      <c r="CC68" s="309"/>
      <c r="CM68" s="309"/>
      <c r="CW68" s="309"/>
      <c r="DG68" s="309"/>
      <c r="DQ68" s="309"/>
      <c r="EA68" s="309"/>
      <c r="EK68" s="309"/>
      <c r="EU68" s="309"/>
      <c r="FE68" s="309"/>
      <c r="FO68" s="309"/>
      <c r="FY68" s="309"/>
      <c r="GI68" s="309"/>
      <c r="GS68" s="309"/>
      <c r="HC68" s="309"/>
      <c r="HM68" s="309"/>
      <c r="HW68" s="309"/>
    </row>
    <row r="69" s="3" customFormat="true" x14ac:dyDescent="0.25">
      <c r="A69" s="309"/>
      <c r="K69" s="309"/>
      <c r="U69" s="309"/>
      <c r="AE69" s="309"/>
      <c r="AO69" s="309"/>
      <c r="AY69" s="309"/>
      <c r="AZ69" s="309"/>
      <c r="BI69" s="309"/>
      <c r="BS69" s="309"/>
      <c r="CC69" s="309"/>
      <c r="CM69" s="309"/>
      <c r="CW69" s="309"/>
      <c r="DG69" s="309"/>
      <c r="DQ69" s="309"/>
      <c r="EA69" s="309"/>
      <c r="EK69" s="309"/>
      <c r="EU69" s="309"/>
      <c r="FE69" s="309"/>
      <c r="FO69" s="309"/>
      <c r="FY69" s="309"/>
      <c r="GI69" s="309"/>
      <c r="GS69" s="309"/>
      <c r="HC69" s="309"/>
      <c r="HM69" s="309"/>
      <c r="HW69" s="309"/>
    </row>
    <row r="70" s="3" customFormat="true" x14ac:dyDescent="0.25">
      <c r="A70" s="309"/>
      <c r="K70" s="309"/>
      <c r="U70" s="309"/>
      <c r="AE70" s="309"/>
      <c r="AO70" s="309"/>
      <c r="AY70" s="309"/>
      <c r="AZ70" s="309"/>
      <c r="BI70" s="309"/>
      <c r="BS70" s="309"/>
      <c r="CC70" s="309"/>
      <c r="CM70" s="309"/>
      <c r="CW70" s="309"/>
      <c r="DG70" s="309"/>
      <c r="DQ70" s="309"/>
      <c r="EA70" s="309"/>
      <c r="EK70" s="309"/>
      <c r="EU70" s="309"/>
      <c r="FE70" s="309"/>
      <c r="FO70" s="309"/>
      <c r="FY70" s="309"/>
      <c r="GI70" s="309"/>
      <c r="GS70" s="309"/>
      <c r="HC70" s="309"/>
      <c r="HM70" s="309"/>
      <c r="HW70" s="309"/>
    </row>
    <row r="71" s="3" customFormat="true" x14ac:dyDescent="0.25">
      <c r="A71" s="309"/>
      <c r="K71" s="309"/>
      <c r="U71" s="309"/>
      <c r="AE71" s="309"/>
      <c r="AO71" s="309"/>
      <c r="AY71" s="309"/>
      <c r="AZ71" s="309"/>
      <c r="BI71" s="309"/>
      <c r="BS71" s="309"/>
      <c r="CC71" s="309"/>
      <c r="CM71" s="309"/>
      <c r="CW71" s="309"/>
      <c r="DG71" s="309"/>
      <c r="DQ71" s="309"/>
      <c r="EA71" s="309"/>
      <c r="EK71" s="309"/>
      <c r="EU71" s="309"/>
      <c r="FE71" s="309"/>
      <c r="FO71" s="309"/>
      <c r="FY71" s="309"/>
      <c r="GI71" s="309"/>
      <c r="GS71" s="309"/>
      <c r="HC71" s="309"/>
      <c r="HM71" s="309"/>
      <c r="HW71" s="309"/>
    </row>
    <row r="72" s="3" customFormat="true" x14ac:dyDescent="0.25">
      <c r="A72" s="309"/>
      <c r="K72" s="309"/>
      <c r="U72" s="309"/>
      <c r="AE72" s="309"/>
      <c r="AO72" s="309"/>
      <c r="AY72" s="309"/>
      <c r="AZ72" s="309"/>
      <c r="BI72" s="309"/>
      <c r="BS72" s="309"/>
      <c r="CC72" s="309"/>
      <c r="CM72" s="309"/>
      <c r="CW72" s="309"/>
      <c r="DG72" s="309"/>
      <c r="DQ72" s="309"/>
      <c r="EA72" s="309"/>
      <c r="EK72" s="309"/>
      <c r="EU72" s="309"/>
      <c r="FE72" s="309"/>
      <c r="FO72" s="309"/>
      <c r="FY72" s="309"/>
      <c r="GI72" s="309"/>
      <c r="GS72" s="309"/>
      <c r="HC72" s="309"/>
      <c r="HM72" s="309"/>
      <c r="HW72" s="309"/>
    </row>
    <row r="73" s="3" customFormat="true" x14ac:dyDescent="0.25">
      <c r="A73" s="309"/>
      <c r="K73" s="309"/>
      <c r="U73" s="309"/>
      <c r="AE73" s="309"/>
      <c r="AO73" s="309"/>
      <c r="AY73" s="309"/>
      <c r="AZ73" s="309"/>
      <c r="BI73" s="309"/>
      <c r="BS73" s="309"/>
      <c r="CC73" s="309"/>
      <c r="CM73" s="309"/>
      <c r="CW73" s="309"/>
      <c r="DG73" s="309"/>
      <c r="DQ73" s="309"/>
      <c r="EA73" s="309"/>
      <c r="EK73" s="309"/>
      <c r="EU73" s="309"/>
      <c r="FE73" s="309"/>
      <c r="FO73" s="309"/>
      <c r="FY73" s="309"/>
      <c r="GI73" s="309"/>
      <c r="GS73" s="309"/>
      <c r="HC73" s="309"/>
      <c r="HM73" s="309"/>
      <c r="HW73" s="309"/>
    </row>
    <row r="74" s="3" customFormat="true" x14ac:dyDescent="0.25">
      <c r="A74" s="309"/>
      <c r="K74" s="309"/>
      <c r="U74" s="309"/>
      <c r="AE74" s="309"/>
      <c r="AO74" s="309"/>
      <c r="AY74" s="309"/>
      <c r="AZ74" s="309"/>
      <c r="BI74" s="309"/>
      <c r="BS74" s="309"/>
      <c r="CC74" s="309"/>
      <c r="CM74" s="309"/>
      <c r="CW74" s="309"/>
      <c r="DG74" s="309"/>
      <c r="DQ74" s="309"/>
      <c r="EA74" s="309"/>
      <c r="EK74" s="309"/>
      <c r="EU74" s="309"/>
      <c r="FE74" s="309"/>
      <c r="FO74" s="309"/>
      <c r="FY74" s="309"/>
      <c r="GI74" s="309"/>
      <c r="GS74" s="309"/>
      <c r="HC74" s="309"/>
      <c r="HM74" s="309"/>
      <c r="HW74" s="309"/>
    </row>
    <row r="75" s="3" customFormat="true" x14ac:dyDescent="0.25">
      <c r="A75" s="309"/>
      <c r="K75" s="309"/>
      <c r="U75" s="309"/>
      <c r="AE75" s="309"/>
      <c r="AO75" s="309"/>
      <c r="AY75" s="309"/>
      <c r="AZ75" s="309"/>
      <c r="BI75" s="309"/>
      <c r="BS75" s="309"/>
      <c r="CC75" s="309"/>
      <c r="CM75" s="309"/>
      <c r="CW75" s="309"/>
      <c r="DG75" s="309"/>
      <c r="DQ75" s="309"/>
      <c r="EA75" s="309"/>
      <c r="EK75" s="309"/>
      <c r="EU75" s="309"/>
      <c r="FE75" s="309"/>
      <c r="FO75" s="309"/>
      <c r="FY75" s="309"/>
      <c r="GI75" s="309"/>
      <c r="GS75" s="309"/>
      <c r="HC75" s="309"/>
      <c r="HM75" s="309"/>
      <c r="HW75" s="309"/>
    </row>
    <row r="76" s="3" customFormat="true" x14ac:dyDescent="0.25">
      <c r="A76" s="309"/>
      <c r="K76" s="309"/>
      <c r="U76" s="309"/>
      <c r="AE76" s="309"/>
      <c r="AO76" s="309"/>
      <c r="AY76" s="309"/>
      <c r="AZ76" s="309"/>
      <c r="BI76" s="309"/>
      <c r="BS76" s="309"/>
      <c r="CC76" s="309"/>
      <c r="CM76" s="309"/>
      <c r="CW76" s="309"/>
      <c r="DG76" s="309"/>
      <c r="DQ76" s="309"/>
      <c r="EA76" s="309"/>
      <c r="EK76" s="309"/>
      <c r="EU76" s="309"/>
      <c r="FE76" s="309"/>
      <c r="FO76" s="309"/>
      <c r="FY76" s="309"/>
      <c r="GI76" s="309"/>
      <c r="GS76" s="309"/>
      <c r="HC76" s="309"/>
      <c r="HM76" s="309"/>
      <c r="HW76" s="309"/>
    </row>
    <row r="77" s="3" customFormat="true" x14ac:dyDescent="0.25">
      <c r="A77" s="309"/>
      <c r="K77" s="309"/>
      <c r="U77" s="309"/>
      <c r="AE77" s="309"/>
      <c r="AO77" s="309"/>
      <c r="AY77" s="309"/>
      <c r="AZ77" s="309"/>
      <c r="BI77" s="309"/>
      <c r="BS77" s="309"/>
      <c r="CC77" s="309"/>
      <c r="CM77" s="309"/>
      <c r="CW77" s="309"/>
      <c r="DG77" s="309"/>
      <c r="DQ77" s="309"/>
      <c r="EA77" s="309"/>
      <c r="EK77" s="309"/>
      <c r="EU77" s="309"/>
      <c r="FE77" s="309"/>
      <c r="FO77" s="309"/>
      <c r="FY77" s="309"/>
      <c r="GI77" s="309"/>
      <c r="GS77" s="309"/>
      <c r="HC77" s="309"/>
      <c r="HM77" s="309"/>
      <c r="HW77" s="309"/>
    </row>
    <row r="78" s="3" customFormat="true" x14ac:dyDescent="0.25">
      <c r="A78" s="309"/>
      <c r="K78" s="309"/>
      <c r="U78" s="309"/>
      <c r="AE78" s="309"/>
      <c r="AO78" s="309"/>
      <c r="AY78" s="309"/>
      <c r="AZ78" s="309"/>
      <c r="BI78" s="309"/>
      <c r="BS78" s="309"/>
      <c r="CC78" s="309"/>
      <c r="CM78" s="309"/>
      <c r="CW78" s="309"/>
      <c r="DG78" s="309"/>
      <c r="DQ78" s="309"/>
      <c r="EA78" s="309"/>
      <c r="EK78" s="309"/>
      <c r="EU78" s="309"/>
      <c r="FE78" s="309"/>
      <c r="FO78" s="309"/>
      <c r="FY78" s="309"/>
      <c r="GI78" s="309"/>
      <c r="GS78" s="309"/>
      <c r="HC78" s="309"/>
      <c r="HM78" s="309"/>
      <c r="HW78" s="309"/>
    </row>
    <row r="79" s="3" customFormat="true" x14ac:dyDescent="0.25">
      <c r="A79" s="309"/>
      <c r="K79" s="309"/>
      <c r="U79" s="309"/>
      <c r="AE79" s="309"/>
      <c r="AO79" s="309"/>
      <c r="AY79" s="309"/>
      <c r="AZ79" s="309"/>
      <c r="BI79" s="309"/>
      <c r="BS79" s="309"/>
      <c r="CC79" s="309"/>
      <c r="CM79" s="309"/>
      <c r="CW79" s="309"/>
      <c r="DG79" s="309"/>
      <c r="DQ79" s="309"/>
      <c r="EA79" s="309"/>
      <c r="EK79" s="309"/>
      <c r="EU79" s="309"/>
      <c r="FE79" s="309"/>
      <c r="FO79" s="309"/>
      <c r="FY79" s="309"/>
      <c r="GI79" s="309"/>
      <c r="GS79" s="309"/>
      <c r="HC79" s="309"/>
      <c r="HM79" s="309"/>
      <c r="HW79" s="309"/>
    </row>
    <row r="80" s="3" customFormat="true" x14ac:dyDescent="0.25">
      <c r="A80" s="309"/>
      <c r="K80" s="309"/>
      <c r="U80" s="309"/>
      <c r="AE80" s="309"/>
      <c r="AO80" s="309"/>
      <c r="AY80" s="309"/>
      <c r="AZ80" s="309"/>
      <c r="BI80" s="309"/>
      <c r="BS80" s="309"/>
      <c r="CC80" s="309"/>
      <c r="CM80" s="309"/>
      <c r="CW80" s="309"/>
      <c r="DG80" s="309"/>
      <c r="DQ80" s="309"/>
      <c r="EA80" s="309"/>
      <c r="EK80" s="309"/>
      <c r="EU80" s="309"/>
      <c r="FE80" s="309"/>
      <c r="FO80" s="309"/>
      <c r="FY80" s="309"/>
      <c r="GI80" s="309"/>
      <c r="GS80" s="309"/>
      <c r="HC80" s="309"/>
      <c r="HM80" s="309"/>
      <c r="HW80" s="309"/>
    </row>
    <row r="81" s="3" customFormat="true" x14ac:dyDescent="0.25">
      <c r="A81" s="309"/>
      <c r="K81" s="309"/>
      <c r="U81" s="309"/>
      <c r="AE81" s="309"/>
      <c r="AO81" s="309"/>
      <c r="AY81" s="309"/>
      <c r="AZ81" s="309"/>
      <c r="BI81" s="309"/>
      <c r="BS81" s="309"/>
      <c r="CC81" s="309"/>
      <c r="CM81" s="309"/>
      <c r="CW81" s="309"/>
      <c r="DG81" s="309"/>
      <c r="DQ81" s="309"/>
      <c r="EA81" s="309"/>
      <c r="EK81" s="309"/>
      <c r="EU81" s="309"/>
      <c r="FE81" s="309"/>
      <c r="FO81" s="309"/>
      <c r="FY81" s="309"/>
      <c r="GI81" s="309"/>
      <c r="GS81" s="309"/>
      <c r="HC81" s="309"/>
      <c r="HM81" s="309"/>
      <c r="HW81" s="309"/>
    </row>
    <row r="82" s="3" customFormat="true" x14ac:dyDescent="0.25">
      <c r="A82" s="309"/>
      <c r="K82" s="309"/>
      <c r="U82" s="309"/>
      <c r="AE82" s="309"/>
      <c r="AO82" s="309"/>
      <c r="AY82" s="309"/>
      <c r="AZ82" s="309"/>
      <c r="BI82" s="309"/>
      <c r="BS82" s="309"/>
      <c r="CC82" s="309"/>
      <c r="CM82" s="309"/>
      <c r="CW82" s="309"/>
      <c r="DG82" s="309"/>
      <c r="DQ82" s="309"/>
      <c r="EA82" s="309"/>
      <c r="EK82" s="309"/>
      <c r="EU82" s="309"/>
      <c r="FE82" s="309"/>
      <c r="FO82" s="309"/>
      <c r="FY82" s="309"/>
      <c r="GI82" s="309"/>
      <c r="GS82" s="309"/>
      <c r="HC82" s="309"/>
      <c r="HM82" s="309"/>
      <c r="HW82" s="309"/>
    </row>
    <row r="83" s="3" customFormat="true" x14ac:dyDescent="0.25">
      <c r="A83" s="309"/>
      <c r="K83" s="309"/>
      <c r="U83" s="309"/>
      <c r="AE83" s="309"/>
      <c r="AO83" s="309"/>
      <c r="AY83" s="309"/>
      <c r="AZ83" s="309"/>
      <c r="BI83" s="309"/>
      <c r="BS83" s="309"/>
      <c r="CC83" s="309"/>
      <c r="CM83" s="309"/>
      <c r="CW83" s="309"/>
      <c r="DG83" s="309"/>
      <c r="DQ83" s="309"/>
      <c r="EA83" s="309"/>
      <c r="EK83" s="309"/>
      <c r="EU83" s="309"/>
      <c r="FE83" s="309"/>
      <c r="FO83" s="309"/>
      <c r="FY83" s="309"/>
      <c r="GI83" s="309"/>
      <c r="GS83" s="309"/>
      <c r="HC83" s="309"/>
      <c r="HM83" s="309"/>
      <c r="HW83" s="309"/>
    </row>
    <row r="84" s="3" customFormat="true" x14ac:dyDescent="0.25">
      <c r="A84" s="309"/>
      <c r="K84" s="309"/>
      <c r="U84" s="309"/>
      <c r="AE84" s="309"/>
      <c r="AO84" s="309"/>
      <c r="AY84" s="309"/>
      <c r="AZ84" s="309"/>
      <c r="BI84" s="309"/>
      <c r="BS84" s="309"/>
      <c r="CC84" s="309"/>
      <c r="CM84" s="309"/>
      <c r="CW84" s="309"/>
      <c r="DG84" s="309"/>
      <c r="DQ84" s="309"/>
      <c r="EA84" s="309"/>
      <c r="EK84" s="309"/>
      <c r="EU84" s="309"/>
      <c r="FE84" s="309"/>
      <c r="FO84" s="309"/>
      <c r="FY84" s="309"/>
      <c r="GI84" s="309"/>
      <c r="GS84" s="309"/>
      <c r="HC84" s="309"/>
      <c r="HM84" s="309"/>
      <c r="HW84" s="309"/>
    </row>
    <row r="85" s="3" customFormat="true" x14ac:dyDescent="0.25">
      <c r="A85" s="309"/>
      <c r="K85" s="309"/>
      <c r="U85" s="309"/>
      <c r="AE85" s="309"/>
      <c r="AO85" s="309"/>
      <c r="AY85" s="309"/>
      <c r="AZ85" s="309"/>
      <c r="BI85" s="309"/>
      <c r="BS85" s="309"/>
      <c r="CC85" s="309"/>
      <c r="CM85" s="309"/>
      <c r="CW85" s="309"/>
      <c r="DG85" s="309"/>
      <c r="DQ85" s="309"/>
      <c r="EA85" s="309"/>
      <c r="EK85" s="309"/>
      <c r="EU85" s="309"/>
      <c r="FE85" s="309"/>
      <c r="FO85" s="309"/>
      <c r="FY85" s="309"/>
      <c r="GI85" s="309"/>
      <c r="GS85" s="309"/>
      <c r="HC85" s="309"/>
      <c r="HM85" s="309"/>
      <c r="HW85" s="309"/>
    </row>
    <row r="86" s="3" customFormat="true" x14ac:dyDescent="0.25">
      <c r="A86" s="309"/>
      <c r="K86" s="309"/>
      <c r="U86" s="309"/>
      <c r="AE86" s="309"/>
      <c r="AO86" s="309"/>
      <c r="AY86" s="309"/>
      <c r="AZ86" s="309"/>
      <c r="BI86" s="309"/>
      <c r="BS86" s="309"/>
      <c r="CC86" s="309"/>
      <c r="CM86" s="309"/>
      <c r="CW86" s="309"/>
      <c r="DG86" s="309"/>
      <c r="DQ86" s="309"/>
      <c r="EA86" s="309"/>
      <c r="EK86" s="309"/>
      <c r="EU86" s="309"/>
      <c r="FE86" s="309"/>
      <c r="FO86" s="309"/>
      <c r="FY86" s="309"/>
      <c r="GI86" s="309"/>
      <c r="GS86" s="309"/>
      <c r="HC86" s="309"/>
      <c r="HM86" s="309"/>
      <c r="HW86" s="309"/>
    </row>
    <row r="87" s="3" customFormat="true" x14ac:dyDescent="0.25">
      <c r="A87" s="309"/>
      <c r="K87" s="309"/>
      <c r="U87" s="309"/>
      <c r="AE87" s="309"/>
      <c r="AO87" s="309"/>
      <c r="AY87" s="309"/>
      <c r="AZ87" s="309"/>
      <c r="BI87" s="309"/>
      <c r="BS87" s="309"/>
      <c r="CC87" s="309"/>
      <c r="CM87" s="309"/>
      <c r="CW87" s="309"/>
      <c r="DG87" s="309"/>
      <c r="DQ87" s="309"/>
      <c r="EA87" s="309"/>
      <c r="EK87" s="309"/>
      <c r="EU87" s="309"/>
      <c r="FE87" s="309"/>
      <c r="FO87" s="309"/>
      <c r="FY87" s="309"/>
      <c r="GI87" s="309"/>
      <c r="GS87" s="309"/>
      <c r="HC87" s="309"/>
      <c r="HM87" s="309"/>
      <c r="HW87" s="309"/>
    </row>
    <row r="88" s="3" customFormat="true" x14ac:dyDescent="0.25">
      <c r="A88" s="309"/>
      <c r="K88" s="309"/>
      <c r="U88" s="309"/>
      <c r="AE88" s="309"/>
      <c r="AO88" s="309"/>
      <c r="AY88" s="309"/>
      <c r="AZ88" s="309"/>
      <c r="BI88" s="309"/>
      <c r="BS88" s="309"/>
      <c r="CC88" s="309"/>
      <c r="CM88" s="309"/>
      <c r="CW88" s="309"/>
      <c r="DG88" s="309"/>
      <c r="DQ88" s="309"/>
      <c r="EA88" s="309"/>
      <c r="EK88" s="309"/>
      <c r="EU88" s="309"/>
      <c r="FE88" s="309"/>
      <c r="FO88" s="309"/>
      <c r="FY88" s="309"/>
      <c r="GI88" s="309"/>
      <c r="GS88" s="309"/>
      <c r="HC88" s="309"/>
      <c r="HM88" s="309"/>
      <c r="HW88" s="309"/>
    </row>
    <row r="89" s="3" customFormat="true" x14ac:dyDescent="0.25">
      <c r="A89" s="309"/>
      <c r="K89" s="309"/>
      <c r="U89" s="309"/>
      <c r="AE89" s="309"/>
      <c r="AO89" s="309"/>
      <c r="AY89" s="309"/>
      <c r="AZ89" s="309"/>
      <c r="BI89" s="309"/>
      <c r="BS89" s="309"/>
      <c r="CC89" s="309"/>
      <c r="CM89" s="309"/>
      <c r="CW89" s="309"/>
      <c r="DG89" s="309"/>
      <c r="DQ89" s="309"/>
      <c r="EA89" s="309"/>
      <c r="EK89" s="309"/>
      <c r="EU89" s="309"/>
      <c r="FE89" s="309"/>
      <c r="FO89" s="309"/>
      <c r="FY89" s="309"/>
      <c r="GI89" s="309"/>
      <c r="GS89" s="309"/>
      <c r="HC89" s="309"/>
      <c r="HM89" s="309"/>
      <c r="HW89" s="309"/>
    </row>
    <row r="90" s="3" customFormat="true" x14ac:dyDescent="0.25">
      <c r="A90" s="309"/>
      <c r="K90" s="309"/>
      <c r="U90" s="309"/>
      <c r="AE90" s="309"/>
      <c r="AO90" s="309"/>
      <c r="AY90" s="309"/>
      <c r="AZ90" s="309"/>
      <c r="BI90" s="309"/>
      <c r="BS90" s="309"/>
      <c r="CC90" s="309"/>
      <c r="CM90" s="309"/>
      <c r="CW90" s="309"/>
      <c r="DG90" s="309"/>
      <c r="DQ90" s="309"/>
      <c r="EA90" s="309"/>
      <c r="EK90" s="309"/>
      <c r="EU90" s="309"/>
      <c r="FE90" s="309"/>
      <c r="FO90" s="309"/>
      <c r="FY90" s="309"/>
      <c r="GI90" s="309"/>
      <c r="GS90" s="309"/>
      <c r="HC90" s="309"/>
      <c r="HM90" s="309"/>
      <c r="HW90" s="309"/>
    </row>
    <row r="91" s="3" customFormat="true" x14ac:dyDescent="0.25">
      <c r="A91" s="309"/>
      <c r="K91" s="309"/>
      <c r="U91" s="309"/>
      <c r="AE91" s="309"/>
      <c r="AO91" s="309"/>
      <c r="AY91" s="309"/>
      <c r="AZ91" s="309"/>
      <c r="BI91" s="309"/>
      <c r="BS91" s="309"/>
      <c r="CC91" s="309"/>
      <c r="CM91" s="309"/>
      <c r="CW91" s="309"/>
      <c r="DG91" s="309"/>
      <c r="DQ91" s="309"/>
      <c r="EA91" s="309"/>
      <c r="EK91" s="309"/>
      <c r="EU91" s="309"/>
      <c r="FE91" s="309"/>
      <c r="FO91" s="309"/>
      <c r="FY91" s="309"/>
      <c r="GI91" s="309"/>
      <c r="GS91" s="309"/>
      <c r="HC91" s="309"/>
      <c r="HM91" s="309"/>
      <c r="HW91" s="309"/>
    </row>
    <row r="92" s="3" customFormat="true" x14ac:dyDescent="0.25">
      <c r="A92" s="309"/>
      <c r="K92" s="309"/>
      <c r="U92" s="309"/>
      <c r="AE92" s="309"/>
      <c r="AO92" s="309"/>
      <c r="AY92" s="309"/>
      <c r="AZ92" s="309"/>
      <c r="BI92" s="309"/>
      <c r="BS92" s="309"/>
      <c r="CC92" s="309"/>
      <c r="CM92" s="309"/>
      <c r="CW92" s="309"/>
      <c r="DG92" s="309"/>
      <c r="DQ92" s="309"/>
      <c r="EA92" s="309"/>
      <c r="EK92" s="309"/>
      <c r="EU92" s="309"/>
      <c r="FE92" s="309"/>
      <c r="FO92" s="309"/>
      <c r="FY92" s="309"/>
      <c r="GI92" s="309"/>
      <c r="GS92" s="309"/>
      <c r="HC92" s="309"/>
      <c r="HM92" s="309"/>
      <c r="HW92" s="309"/>
    </row>
    <row r="93" s="3" customFormat="true" x14ac:dyDescent="0.25">
      <c r="A93" s="309"/>
      <c r="K93" s="309"/>
      <c r="U93" s="309"/>
      <c r="AE93" s="309"/>
      <c r="AO93" s="309"/>
      <c r="AY93" s="309"/>
      <c r="AZ93" s="309"/>
      <c r="BI93" s="309"/>
      <c r="BS93" s="309"/>
      <c r="CC93" s="309"/>
      <c r="CM93" s="309"/>
      <c r="CW93" s="309"/>
      <c r="DG93" s="309"/>
      <c r="DQ93" s="309"/>
      <c r="EA93" s="309"/>
      <c r="EK93" s="309"/>
      <c r="EU93" s="309"/>
      <c r="FE93" s="309"/>
      <c r="FO93" s="309"/>
      <c r="FY93" s="309"/>
      <c r="GI93" s="309"/>
      <c r="GS93" s="309"/>
      <c r="HC93" s="309"/>
      <c r="HM93" s="309"/>
      <c r="HW93" s="309"/>
    </row>
    <row r="94" s="3" customFormat="true" x14ac:dyDescent="0.25">
      <c r="A94" s="309"/>
      <c r="K94" s="309"/>
      <c r="U94" s="309"/>
      <c r="AE94" s="309"/>
      <c r="AO94" s="309"/>
      <c r="AY94" s="309"/>
      <c r="AZ94" s="309"/>
      <c r="BI94" s="309"/>
      <c r="BS94" s="309"/>
      <c r="CC94" s="309"/>
      <c r="CM94" s="309"/>
      <c r="CW94" s="309"/>
      <c r="DG94" s="309"/>
      <c r="DQ94" s="309"/>
      <c r="EA94" s="309"/>
      <c r="EK94" s="309"/>
      <c r="EU94" s="309"/>
      <c r="FE94" s="309"/>
      <c r="FO94" s="309"/>
      <c r="FY94" s="309"/>
      <c r="GI94" s="309"/>
      <c r="GS94" s="309"/>
      <c r="HC94" s="309"/>
      <c r="HM94" s="309"/>
      <c r="HW94" s="309"/>
    </row>
    <row r="95" s="3" customFormat="true" x14ac:dyDescent="0.25">
      <c r="A95" s="309"/>
      <c r="K95" s="309"/>
      <c r="U95" s="309"/>
      <c r="AE95" s="309"/>
      <c r="AO95" s="309"/>
      <c r="AY95" s="309"/>
      <c r="AZ95" s="309"/>
      <c r="BI95" s="309"/>
      <c r="BS95" s="309"/>
      <c r="CC95" s="309"/>
      <c r="CM95" s="309"/>
      <c r="CW95" s="309"/>
      <c r="DG95" s="309"/>
      <c r="DQ95" s="309"/>
      <c r="EA95" s="309"/>
      <c r="EK95" s="309"/>
      <c r="EU95" s="309"/>
      <c r="FE95" s="309"/>
      <c r="FO95" s="309"/>
      <c r="FY95" s="309"/>
      <c r="GI95" s="309"/>
      <c r="GS95" s="309"/>
      <c r="HC95" s="309"/>
      <c r="HM95" s="309"/>
      <c r="HW95" s="309"/>
    </row>
    <row r="96" s="3" customFormat="true" x14ac:dyDescent="0.25">
      <c r="A96" s="309"/>
      <c r="K96" s="309"/>
      <c r="U96" s="309"/>
      <c r="AE96" s="309"/>
      <c r="AO96" s="309"/>
      <c r="AY96" s="309"/>
      <c r="AZ96" s="309"/>
      <c r="BI96" s="309"/>
      <c r="BS96" s="309"/>
      <c r="CC96" s="309"/>
      <c r="CM96" s="309"/>
      <c r="CW96" s="309"/>
      <c r="DG96" s="309"/>
      <c r="DQ96" s="309"/>
      <c r="EA96" s="309"/>
      <c r="EK96" s="309"/>
      <c r="EU96" s="309"/>
      <c r="FE96" s="309"/>
      <c r="FO96" s="309"/>
      <c r="FY96" s="309"/>
      <c r="GI96" s="309"/>
      <c r="GS96" s="309"/>
      <c r="HC96" s="309"/>
      <c r="HM96" s="309"/>
      <c r="HW96" s="309"/>
    </row>
    <row r="97" s="3" customFormat="true" x14ac:dyDescent="0.25">
      <c r="A97" s="309"/>
      <c r="K97" s="309"/>
      <c r="U97" s="309"/>
      <c r="AE97" s="309"/>
      <c r="AO97" s="309"/>
      <c r="AY97" s="309"/>
      <c r="AZ97" s="309"/>
      <c r="BI97" s="309"/>
      <c r="BS97" s="309"/>
      <c r="CC97" s="309"/>
      <c r="CM97" s="309"/>
      <c r="CW97" s="309"/>
      <c r="DG97" s="309"/>
      <c r="DQ97" s="309"/>
      <c r="EA97" s="309"/>
      <c r="EK97" s="309"/>
      <c r="EU97" s="309"/>
      <c r="FE97" s="309"/>
      <c r="FO97" s="309"/>
      <c r="FY97" s="309"/>
      <c r="GI97" s="309"/>
      <c r="GS97" s="309"/>
      <c r="HC97" s="309"/>
      <c r="HM97" s="309"/>
      <c r="HW97" s="309"/>
    </row>
    <row r="98" s="3" customFormat="true" x14ac:dyDescent="0.25">
      <c r="A98" s="309"/>
      <c r="K98" s="309"/>
      <c r="U98" s="309"/>
      <c r="AE98" s="309"/>
      <c r="AO98" s="309"/>
      <c r="AY98" s="309"/>
      <c r="AZ98" s="309"/>
      <c r="BI98" s="309"/>
      <c r="BS98" s="309"/>
      <c r="CC98" s="309"/>
      <c r="CM98" s="309"/>
      <c r="CW98" s="309"/>
      <c r="DG98" s="309"/>
      <c r="DQ98" s="309"/>
      <c r="EA98" s="309"/>
      <c r="EK98" s="309"/>
      <c r="EU98" s="309"/>
      <c r="FE98" s="309"/>
      <c r="FO98" s="309"/>
      <c r="FY98" s="309"/>
      <c r="GI98" s="309"/>
      <c r="GS98" s="309"/>
      <c r="HC98" s="309"/>
      <c r="HM98" s="309"/>
      <c r="HW98" s="309"/>
    </row>
    <row r="99" s="3" customFormat="true" x14ac:dyDescent="0.25">
      <c r="A99" s="309"/>
      <c r="K99" s="309"/>
      <c r="U99" s="309"/>
      <c r="AE99" s="309"/>
      <c r="AO99" s="309"/>
      <c r="AY99" s="309"/>
      <c r="AZ99" s="309"/>
      <c r="BI99" s="309"/>
      <c r="BS99" s="309"/>
      <c r="CC99" s="309"/>
      <c r="CM99" s="309"/>
      <c r="CW99" s="309"/>
      <c r="DG99" s="309"/>
      <c r="DQ99" s="309"/>
      <c r="EA99" s="309"/>
      <c r="EK99" s="309"/>
      <c r="EU99" s="309"/>
      <c r="FE99" s="309"/>
      <c r="FO99" s="309"/>
      <c r="FY99" s="309"/>
      <c r="GI99" s="309"/>
      <c r="GS99" s="309"/>
      <c r="HC99" s="309"/>
      <c r="HM99" s="309"/>
      <c r="HW99" s="309"/>
    </row>
    <row r="100" s="3" customFormat="true" x14ac:dyDescent="0.25">
      <c r="A100" s="309"/>
      <c r="K100" s="309"/>
      <c r="U100" s="309"/>
      <c r="AE100" s="309"/>
      <c r="AO100" s="309"/>
      <c r="AY100" s="309"/>
      <c r="AZ100" s="309"/>
      <c r="BI100" s="309"/>
      <c r="BS100" s="309"/>
      <c r="CC100" s="309"/>
      <c r="CM100" s="309"/>
      <c r="CW100" s="309"/>
      <c r="DG100" s="309"/>
      <c r="DQ100" s="309"/>
      <c r="EA100" s="309"/>
      <c r="EK100" s="309"/>
      <c r="EU100" s="309"/>
      <c r="FE100" s="309"/>
      <c r="FO100" s="309"/>
      <c r="FY100" s="309"/>
      <c r="GI100" s="309"/>
      <c r="GS100" s="309"/>
      <c r="HC100" s="309"/>
      <c r="HM100" s="309"/>
      <c r="HW100" s="309"/>
    </row>
    <row r="101" s="3" customFormat="true" x14ac:dyDescent="0.25">
      <c r="A101" s="309"/>
      <c r="K101" s="309"/>
      <c r="U101" s="309"/>
      <c r="AE101" s="309"/>
      <c r="AO101" s="309"/>
      <c r="AY101" s="309"/>
      <c r="AZ101" s="309"/>
      <c r="BI101" s="309"/>
      <c r="BS101" s="309"/>
      <c r="CC101" s="309"/>
      <c r="CM101" s="309"/>
      <c r="CW101" s="309"/>
      <c r="DG101" s="309"/>
      <c r="DQ101" s="309"/>
      <c r="EA101" s="309"/>
      <c r="EK101" s="309"/>
      <c r="EU101" s="309"/>
      <c r="FE101" s="309"/>
      <c r="FO101" s="309"/>
      <c r="FY101" s="309"/>
      <c r="GI101" s="309"/>
      <c r="GS101" s="309"/>
      <c r="HC101" s="309"/>
      <c r="HM101" s="309"/>
      <c r="HW101" s="309"/>
    </row>
    <row r="102" s="3" customFormat="true" x14ac:dyDescent="0.25">
      <c r="A102" s="309"/>
      <c r="K102" s="309"/>
      <c r="U102" s="309"/>
      <c r="AE102" s="309"/>
      <c r="AO102" s="309"/>
      <c r="AY102" s="309"/>
      <c r="AZ102" s="309"/>
      <c r="BI102" s="309"/>
      <c r="BS102" s="309"/>
      <c r="CC102" s="309"/>
      <c r="CM102" s="309"/>
      <c r="CW102" s="309"/>
      <c r="DG102" s="309"/>
      <c r="DQ102" s="309"/>
      <c r="EA102" s="309"/>
      <c r="EK102" s="309"/>
      <c r="EU102" s="309"/>
      <c r="FE102" s="309"/>
      <c r="FO102" s="309"/>
      <c r="FY102" s="309"/>
      <c r="GI102" s="309"/>
      <c r="GS102" s="309"/>
      <c r="HC102" s="309"/>
      <c r="HM102" s="309"/>
      <c r="HW102" s="309"/>
    </row>
    <row r="103" s="3" customFormat="true" x14ac:dyDescent="0.25">
      <c r="A103" s="309"/>
      <c r="K103" s="309"/>
      <c r="U103" s="309"/>
      <c r="AE103" s="309"/>
      <c r="AO103" s="309"/>
      <c r="AY103" s="309"/>
      <c r="AZ103" s="309"/>
      <c r="BI103" s="309"/>
      <c r="BS103" s="309"/>
      <c r="CC103" s="309"/>
      <c r="CM103" s="309"/>
      <c r="CW103" s="309"/>
      <c r="DG103" s="309"/>
      <c r="DQ103" s="309"/>
      <c r="EA103" s="309"/>
      <c r="EK103" s="309"/>
      <c r="EU103" s="309"/>
      <c r="FE103" s="309"/>
      <c r="FO103" s="309"/>
      <c r="FY103" s="309"/>
      <c r="GI103" s="309"/>
      <c r="GS103" s="309"/>
      <c r="HC103" s="309"/>
      <c r="HM103" s="309"/>
      <c r="HW103" s="309"/>
    </row>
    <row r="104" s="3" customFormat="true" x14ac:dyDescent="0.25">
      <c r="A104" s="309"/>
      <c r="K104" s="309"/>
      <c r="U104" s="309"/>
      <c r="AE104" s="309"/>
      <c r="AO104" s="309"/>
      <c r="AY104" s="309"/>
      <c r="AZ104" s="309"/>
      <c r="BI104" s="309"/>
      <c r="BS104" s="309"/>
      <c r="CC104" s="309"/>
      <c r="CM104" s="309"/>
      <c r="CW104" s="309"/>
      <c r="DG104" s="309"/>
      <c r="DQ104" s="309"/>
      <c r="EA104" s="309"/>
      <c r="EK104" s="309"/>
      <c r="EU104" s="309"/>
      <c r="FE104" s="309"/>
      <c r="FO104" s="309"/>
      <c r="FY104" s="309"/>
      <c r="GI104" s="309"/>
      <c r="GS104" s="309"/>
      <c r="HC104" s="309"/>
      <c r="HM104" s="309"/>
      <c r="HW104" s="309"/>
    </row>
    <row r="105" s="3" customFormat="true" x14ac:dyDescent="0.25">
      <c r="A105" s="309"/>
      <c r="K105" s="309"/>
      <c r="U105" s="309"/>
      <c r="AE105" s="309"/>
      <c r="AO105" s="309"/>
      <c r="AY105" s="309"/>
      <c r="AZ105" s="309"/>
      <c r="BI105" s="309"/>
      <c r="BS105" s="309"/>
      <c r="CC105" s="309"/>
      <c r="CM105" s="309"/>
      <c r="CW105" s="309"/>
      <c r="DG105" s="309"/>
      <c r="DQ105" s="309"/>
      <c r="EA105" s="309"/>
      <c r="EK105" s="309"/>
      <c r="EU105" s="309"/>
      <c r="FE105" s="309"/>
      <c r="FO105" s="309"/>
      <c r="FY105" s="309"/>
      <c r="GI105" s="309"/>
      <c r="GS105" s="309"/>
      <c r="HC105" s="309"/>
      <c r="HM105" s="309"/>
      <c r="HW105" s="309"/>
    </row>
    <row r="106" s="3" customFormat="true" x14ac:dyDescent="0.25">
      <c r="A106" s="309"/>
      <c r="K106" s="309"/>
      <c r="U106" s="309"/>
      <c r="AE106" s="309"/>
      <c r="AO106" s="309"/>
      <c r="AY106" s="309"/>
      <c r="AZ106" s="309"/>
      <c r="BI106" s="309"/>
      <c r="BS106" s="309"/>
      <c r="CC106" s="309"/>
      <c r="CM106" s="309"/>
      <c r="CW106" s="309"/>
      <c r="DG106" s="309"/>
      <c r="DQ106" s="309"/>
      <c r="EA106" s="309"/>
      <c r="EK106" s="309"/>
      <c r="EU106" s="309"/>
      <c r="FE106" s="309"/>
      <c r="FO106" s="309"/>
      <c r="FY106" s="309"/>
      <c r="GI106" s="309"/>
      <c r="GS106" s="309"/>
      <c r="HC106" s="309"/>
      <c r="HM106" s="309"/>
      <c r="HW106" s="309"/>
    </row>
    <row r="107" s="3" customFormat="true" x14ac:dyDescent="0.25">
      <c r="A107" s="309"/>
      <c r="K107" s="309"/>
      <c r="U107" s="309"/>
      <c r="AE107" s="309"/>
      <c r="AO107" s="309"/>
      <c r="AY107" s="309"/>
      <c r="AZ107" s="309"/>
      <c r="BI107" s="309"/>
      <c r="BS107" s="309"/>
      <c r="CC107" s="309"/>
      <c r="CM107" s="309"/>
      <c r="CW107" s="309"/>
      <c r="DG107" s="309"/>
      <c r="DQ107" s="309"/>
      <c r="EA107" s="309"/>
      <c r="EK107" s="309"/>
      <c r="EU107" s="309"/>
      <c r="FE107" s="309"/>
      <c r="FO107" s="309"/>
      <c r="FY107" s="309"/>
      <c r="GI107" s="309"/>
      <c r="GS107" s="309"/>
      <c r="HC107" s="309"/>
      <c r="HM107" s="309"/>
      <c r="HW107" s="309"/>
    </row>
    <row r="108" s="3" customFormat="true" x14ac:dyDescent="0.25">
      <c r="A108" s="309"/>
      <c r="K108" s="309"/>
      <c r="U108" s="309"/>
      <c r="AE108" s="309"/>
      <c r="AO108" s="309"/>
      <c r="AY108" s="309"/>
      <c r="AZ108" s="309"/>
      <c r="BI108" s="309"/>
      <c r="BS108" s="309"/>
      <c r="CC108" s="309"/>
      <c r="CM108" s="309"/>
      <c r="CW108" s="309"/>
      <c r="DG108" s="309"/>
      <c r="DQ108" s="309"/>
      <c r="EA108" s="309"/>
      <c r="EK108" s="309"/>
      <c r="EU108" s="309"/>
      <c r="FE108" s="309"/>
      <c r="FO108" s="309"/>
      <c r="FY108" s="309"/>
      <c r="GI108" s="309"/>
      <c r="GS108" s="309"/>
      <c r="HC108" s="309"/>
      <c r="HM108" s="309"/>
      <c r="HW108" s="309"/>
    </row>
    <row r="109" s="3" customFormat="true" x14ac:dyDescent="0.25">
      <c r="A109" s="309"/>
      <c r="K109" s="309"/>
      <c r="U109" s="309"/>
      <c r="AE109" s="309"/>
      <c r="AO109" s="309"/>
      <c r="AY109" s="309"/>
      <c r="AZ109" s="309"/>
      <c r="BI109" s="309"/>
      <c r="BS109" s="309"/>
      <c r="CC109" s="309"/>
      <c r="CM109" s="309"/>
      <c r="CW109" s="309"/>
      <c r="DG109" s="309"/>
      <c r="DQ109" s="309"/>
      <c r="EA109" s="309"/>
      <c r="EK109" s="309"/>
      <c r="EU109" s="309"/>
      <c r="FE109" s="309"/>
      <c r="FO109" s="309"/>
      <c r="FY109" s="309"/>
      <c r="GI109" s="309"/>
      <c r="GS109" s="309"/>
      <c r="HC109" s="309"/>
      <c r="HM109" s="309"/>
      <c r="HW109" s="309"/>
    </row>
    <row r="110" s="3" customFormat="true" x14ac:dyDescent="0.25">
      <c r="A110" s="309"/>
      <c r="K110" s="309"/>
      <c r="U110" s="309"/>
      <c r="AE110" s="309"/>
      <c r="AO110" s="309"/>
      <c r="AY110" s="309"/>
      <c r="AZ110" s="309"/>
      <c r="BI110" s="309"/>
      <c r="BS110" s="309"/>
      <c r="CC110" s="309"/>
      <c r="CM110" s="309"/>
      <c r="CW110" s="309"/>
      <c r="DG110" s="309"/>
      <c r="DQ110" s="309"/>
      <c r="EA110" s="309"/>
      <c r="EK110" s="309"/>
      <c r="EU110" s="309"/>
      <c r="FE110" s="309"/>
      <c r="FO110" s="309"/>
      <c r="FY110" s="309"/>
      <c r="GI110" s="309"/>
      <c r="GS110" s="309"/>
      <c r="HC110" s="309"/>
      <c r="HM110" s="309"/>
      <c r="HW110" s="309"/>
    </row>
    <row r="111" s="3" customFormat="true" x14ac:dyDescent="0.25">
      <c r="A111" s="309"/>
      <c r="K111" s="309"/>
      <c r="U111" s="309"/>
      <c r="AE111" s="309"/>
      <c r="AO111" s="309"/>
      <c r="AY111" s="309"/>
      <c r="AZ111" s="309"/>
      <c r="BI111" s="309"/>
      <c r="BS111" s="309"/>
      <c r="CC111" s="309"/>
      <c r="CM111" s="309"/>
      <c r="CW111" s="309"/>
      <c r="DG111" s="309"/>
      <c r="DQ111" s="309"/>
      <c r="EA111" s="309"/>
      <c r="EK111" s="309"/>
      <c r="EU111" s="309"/>
      <c r="FE111" s="309"/>
      <c r="FO111" s="309"/>
      <c r="FY111" s="309"/>
      <c r="GI111" s="309"/>
      <c r="GS111" s="309"/>
      <c r="HC111" s="309"/>
      <c r="HM111" s="309"/>
      <c r="HW111" s="309"/>
    </row>
    <row r="112" s="3" customFormat="true" x14ac:dyDescent="0.25">
      <c r="A112" s="309"/>
      <c r="K112" s="309"/>
      <c r="U112" s="309"/>
      <c r="AE112" s="309"/>
      <c r="AO112" s="309"/>
      <c r="AY112" s="309"/>
      <c r="AZ112" s="309"/>
      <c r="BI112" s="309"/>
      <c r="BS112" s="309"/>
      <c r="CC112" s="309"/>
      <c r="CM112" s="309"/>
      <c r="CW112" s="309"/>
      <c r="DG112" s="309"/>
      <c r="DQ112" s="309"/>
      <c r="EA112" s="309"/>
      <c r="EK112" s="309"/>
      <c r="EU112" s="309"/>
      <c r="FE112" s="309"/>
      <c r="FO112" s="309"/>
      <c r="FY112" s="309"/>
      <c r="GI112" s="309"/>
      <c r="GS112" s="309"/>
      <c r="HC112" s="309"/>
      <c r="HM112" s="309"/>
      <c r="HW112" s="309"/>
    </row>
    <row r="113" s="3" customFormat="true" x14ac:dyDescent="0.25">
      <c r="A113" s="309"/>
      <c r="K113" s="309"/>
      <c r="U113" s="309"/>
      <c r="AE113" s="309"/>
      <c r="AO113" s="309"/>
      <c r="AY113" s="309"/>
      <c r="AZ113" s="309"/>
      <c r="BI113" s="309"/>
      <c r="BS113" s="309"/>
      <c r="CC113" s="309"/>
      <c r="CM113" s="309"/>
      <c r="CW113" s="309"/>
      <c r="DG113" s="309"/>
      <c r="DQ113" s="309"/>
      <c r="EA113" s="309"/>
      <c r="EK113" s="309"/>
      <c r="EU113" s="309"/>
      <c r="FE113" s="309"/>
      <c r="FO113" s="309"/>
      <c r="FY113" s="309"/>
      <c r="GI113" s="309"/>
      <c r="GS113" s="309"/>
      <c r="HC113" s="309"/>
      <c r="HM113" s="309"/>
      <c r="HW113" s="309"/>
    </row>
    <row r="114" s="3" customFormat="true" x14ac:dyDescent="0.25">
      <c r="A114" s="309"/>
      <c r="K114" s="309"/>
      <c r="U114" s="309"/>
      <c r="AE114" s="309"/>
      <c r="AO114" s="309"/>
      <c r="AY114" s="309"/>
      <c r="AZ114" s="309"/>
      <c r="BI114" s="309"/>
      <c r="BS114" s="309"/>
      <c r="CC114" s="309"/>
      <c r="CM114" s="309"/>
      <c r="CW114" s="309"/>
      <c r="DG114" s="309"/>
      <c r="DQ114" s="309"/>
      <c r="EA114" s="309"/>
      <c r="EK114" s="309"/>
      <c r="EU114" s="309"/>
      <c r="FE114" s="309"/>
      <c r="FO114" s="309"/>
      <c r="FY114" s="309"/>
      <c r="GI114" s="309"/>
      <c r="GS114" s="309"/>
      <c r="HC114" s="309"/>
      <c r="HM114" s="309"/>
      <c r="HW114" s="309"/>
    </row>
    <row r="115" s="3" customFormat="true" x14ac:dyDescent="0.25">
      <c r="A115" s="309"/>
      <c r="K115" s="309"/>
      <c r="U115" s="309"/>
      <c r="AE115" s="309"/>
      <c r="AO115" s="309"/>
      <c r="AY115" s="309"/>
      <c r="AZ115" s="309"/>
      <c r="BI115" s="309"/>
      <c r="BS115" s="309"/>
      <c r="CC115" s="309"/>
      <c r="CM115" s="309"/>
      <c r="CW115" s="309"/>
      <c r="DG115" s="309"/>
      <c r="DQ115" s="309"/>
      <c r="EA115" s="309"/>
      <c r="EK115" s="309"/>
      <c r="EU115" s="309"/>
      <c r="FE115" s="309"/>
      <c r="FO115" s="309"/>
      <c r="FY115" s="309"/>
      <c r="GI115" s="309"/>
      <c r="GS115" s="309"/>
      <c r="HC115" s="309"/>
      <c r="HM115" s="309"/>
      <c r="HW115" s="309"/>
    </row>
    <row r="116" s="3" customFormat="true" x14ac:dyDescent="0.25">
      <c r="A116" s="309"/>
      <c r="K116" s="309"/>
      <c r="U116" s="309"/>
      <c r="AE116" s="309"/>
      <c r="AO116" s="309"/>
      <c r="AY116" s="309"/>
      <c r="AZ116" s="309"/>
      <c r="BI116" s="309"/>
      <c r="BS116" s="309"/>
      <c r="CC116" s="309"/>
      <c r="CM116" s="309"/>
      <c r="CW116" s="309"/>
      <c r="DG116" s="309"/>
      <c r="DQ116" s="309"/>
      <c r="EA116" s="309"/>
      <c r="EK116" s="309"/>
      <c r="EU116" s="309"/>
      <c r="FE116" s="309"/>
      <c r="FO116" s="309"/>
      <c r="FY116" s="309"/>
      <c r="GI116" s="309"/>
      <c r="GS116" s="309"/>
      <c r="HC116" s="309"/>
      <c r="HM116" s="309"/>
      <c r="HW116" s="309"/>
    </row>
    <row r="117" s="3" customFormat="true" x14ac:dyDescent="0.25">
      <c r="A117" s="309"/>
      <c r="K117" s="309"/>
      <c r="U117" s="309"/>
      <c r="AE117" s="309"/>
      <c r="AO117" s="309"/>
      <c r="AY117" s="309"/>
      <c r="AZ117" s="309"/>
      <c r="BI117" s="309"/>
      <c r="BS117" s="309"/>
      <c r="CC117" s="309"/>
      <c r="CM117" s="309"/>
      <c r="CW117" s="309"/>
      <c r="DG117" s="309"/>
      <c r="DQ117" s="309"/>
      <c r="EA117" s="309"/>
      <c r="EK117" s="309"/>
      <c r="EU117" s="309"/>
      <c r="FE117" s="309"/>
      <c r="FO117" s="309"/>
      <c r="FY117" s="309"/>
      <c r="GI117" s="309"/>
      <c r="GS117" s="309"/>
      <c r="HC117" s="309"/>
      <c r="HM117" s="309"/>
      <c r="HW117" s="309"/>
    </row>
    <row r="118" s="3" customFormat="true" x14ac:dyDescent="0.25">
      <c r="A118" s="309"/>
      <c r="K118" s="309"/>
      <c r="U118" s="309"/>
      <c r="AE118" s="309"/>
      <c r="AO118" s="309"/>
      <c r="AY118" s="309"/>
      <c r="AZ118" s="309"/>
      <c r="BI118" s="309"/>
      <c r="BS118" s="309"/>
      <c r="CC118" s="309"/>
      <c r="CM118" s="309"/>
      <c r="CW118" s="309"/>
      <c r="DG118" s="309"/>
      <c r="DQ118" s="309"/>
      <c r="EA118" s="309"/>
      <c r="EK118" s="309"/>
      <c r="EU118" s="309"/>
      <c r="FE118" s="309"/>
      <c r="FO118" s="309"/>
      <c r="FY118" s="309"/>
      <c r="GI118" s="309"/>
      <c r="GS118" s="309"/>
      <c r="HC118" s="309"/>
      <c r="HM118" s="309"/>
      <c r="HW118" s="309"/>
    </row>
    <row r="119" s="3" customFormat="true" x14ac:dyDescent="0.25">
      <c r="A119" s="309"/>
      <c r="K119" s="309"/>
      <c r="U119" s="309"/>
      <c r="AE119" s="309"/>
      <c r="AO119" s="309"/>
      <c r="AY119" s="309"/>
      <c r="AZ119" s="309"/>
      <c r="BI119" s="309"/>
      <c r="BS119" s="309"/>
      <c r="CC119" s="309"/>
      <c r="CM119" s="309"/>
      <c r="CW119" s="309"/>
      <c r="DG119" s="309"/>
      <c r="DQ119" s="309"/>
      <c r="EA119" s="309"/>
      <c r="EK119" s="309"/>
      <c r="EU119" s="309"/>
      <c r="FE119" s="309"/>
      <c r="FO119" s="309"/>
      <c r="FY119" s="309"/>
      <c r="GI119" s="309"/>
      <c r="GS119" s="309"/>
      <c r="HC119" s="309"/>
      <c r="HM119" s="309"/>
      <c r="HW119" s="309"/>
    </row>
    <row r="120" s="3" customFormat="true" x14ac:dyDescent="0.25">
      <c r="A120" s="309"/>
      <c r="K120" s="309"/>
      <c r="U120" s="309"/>
      <c r="AE120" s="309"/>
      <c r="AO120" s="309"/>
      <c r="AY120" s="309"/>
      <c r="AZ120" s="309"/>
      <c r="BI120" s="309"/>
      <c r="BS120" s="309"/>
      <c r="CC120" s="309"/>
      <c r="CM120" s="309"/>
      <c r="CW120" s="309"/>
      <c r="DG120" s="309"/>
      <c r="DQ120" s="309"/>
      <c r="EA120" s="309"/>
      <c r="EK120" s="309"/>
      <c r="EU120" s="309"/>
      <c r="FE120" s="309"/>
      <c r="FO120" s="309"/>
      <c r="FY120" s="309"/>
      <c r="GI120" s="309"/>
      <c r="GS120" s="309"/>
      <c r="HC120" s="309"/>
      <c r="HM120" s="309"/>
      <c r="HW120" s="309"/>
    </row>
    <row r="121" s="3" customFormat="true" x14ac:dyDescent="0.25">
      <c r="A121" s="309"/>
      <c r="K121" s="309"/>
      <c r="U121" s="309"/>
      <c r="AE121" s="309"/>
      <c r="AO121" s="309"/>
      <c r="AY121" s="309"/>
      <c r="AZ121" s="309"/>
      <c r="BI121" s="309"/>
      <c r="BS121" s="309"/>
      <c r="CC121" s="309"/>
      <c r="CM121" s="309"/>
      <c r="CW121" s="309"/>
      <c r="DG121" s="309"/>
      <c r="DQ121" s="309"/>
      <c r="EA121" s="309"/>
      <c r="EK121" s="309"/>
      <c r="EU121" s="309"/>
      <c r="FE121" s="309"/>
      <c r="FO121" s="309"/>
      <c r="FY121" s="309"/>
      <c r="GI121" s="309"/>
      <c r="GS121" s="309"/>
      <c r="HC121" s="309"/>
      <c r="HM121" s="309"/>
      <c r="HW121" s="309"/>
    </row>
    <row r="122" s="3" customFormat="true" x14ac:dyDescent="0.25">
      <c r="A122" s="309"/>
      <c r="K122" s="309"/>
      <c r="U122" s="309"/>
      <c r="AE122" s="309"/>
      <c r="AO122" s="309"/>
      <c r="AY122" s="309"/>
      <c r="AZ122" s="309"/>
      <c r="BI122" s="309"/>
      <c r="BS122" s="309"/>
      <c r="CC122" s="309"/>
      <c r="CM122" s="309"/>
      <c r="CW122" s="309"/>
      <c r="DG122" s="309"/>
      <c r="DQ122" s="309"/>
      <c r="EA122" s="309"/>
      <c r="EK122" s="309"/>
      <c r="EU122" s="309"/>
      <c r="FE122" s="309"/>
      <c r="FO122" s="309"/>
      <c r="FY122" s="309"/>
      <c r="GI122" s="309"/>
      <c r="GS122" s="309"/>
      <c r="HC122" s="309"/>
      <c r="HM122" s="309"/>
      <c r="HW122" s="309"/>
    </row>
    <row r="123" s="3" customFormat="true" x14ac:dyDescent="0.25">
      <c r="A123" s="309"/>
      <c r="K123" s="309"/>
      <c r="U123" s="309"/>
      <c r="AE123" s="309"/>
      <c r="AO123" s="309"/>
      <c r="AY123" s="309"/>
      <c r="AZ123" s="309"/>
      <c r="BI123" s="309"/>
      <c r="BS123" s="309"/>
      <c r="CC123" s="309"/>
      <c r="CM123" s="309"/>
      <c r="CW123" s="309"/>
      <c r="DG123" s="309"/>
      <c r="DQ123" s="309"/>
      <c r="EA123" s="309"/>
      <c r="EK123" s="309"/>
      <c r="EU123" s="309"/>
      <c r="FE123" s="309"/>
      <c r="FO123" s="309"/>
      <c r="FY123" s="309"/>
      <c r="GI123" s="309"/>
      <c r="GS123" s="309"/>
      <c r="HC123" s="309"/>
      <c r="HM123" s="309"/>
      <c r="HW123" s="309"/>
    </row>
    <row r="124" s="3" customFormat="true" x14ac:dyDescent="0.25">
      <c r="A124" s="309"/>
      <c r="K124" s="309"/>
      <c r="U124" s="309"/>
      <c r="AE124" s="309"/>
      <c r="AO124" s="309"/>
      <c r="AY124" s="309"/>
      <c r="AZ124" s="309"/>
      <c r="BI124" s="309"/>
      <c r="BS124" s="309"/>
      <c r="CC124" s="309"/>
      <c r="CM124" s="309"/>
      <c r="CW124" s="309"/>
      <c r="DG124" s="309"/>
      <c r="DQ124" s="309"/>
      <c r="EA124" s="309"/>
      <c r="EK124" s="309"/>
      <c r="EU124" s="309"/>
      <c r="FE124" s="309"/>
      <c r="FO124" s="309"/>
      <c r="FY124" s="309"/>
      <c r="GI124" s="309"/>
      <c r="GS124" s="309"/>
      <c r="HC124" s="309"/>
      <c r="HM124" s="309"/>
      <c r="HW124" s="309"/>
    </row>
    <row r="125" s="3" customFormat="true" x14ac:dyDescent="0.25">
      <c r="A125" s="309"/>
      <c r="K125" s="309"/>
      <c r="U125" s="309"/>
      <c r="AE125" s="309"/>
      <c r="AO125" s="309"/>
      <c r="AY125" s="309"/>
      <c r="AZ125" s="309"/>
      <c r="BI125" s="309"/>
      <c r="BS125" s="309"/>
      <c r="CC125" s="309"/>
      <c r="CM125" s="309"/>
      <c r="CW125" s="309"/>
      <c r="DG125" s="309"/>
      <c r="DQ125" s="309"/>
      <c r="EA125" s="309"/>
      <c r="EK125" s="309"/>
      <c r="EU125" s="309"/>
      <c r="FE125" s="309"/>
      <c r="FO125" s="309"/>
      <c r="FY125" s="309"/>
      <c r="GI125" s="309"/>
      <c r="GS125" s="309"/>
      <c r="HC125" s="309"/>
      <c r="HM125" s="309"/>
      <c r="HW125" s="309"/>
    </row>
    <row r="126" s="3" customFormat="true" x14ac:dyDescent="0.25">
      <c r="A126" s="309"/>
      <c r="K126" s="309"/>
      <c r="U126" s="309"/>
      <c r="AE126" s="309"/>
      <c r="AO126" s="309"/>
      <c r="AY126" s="309"/>
      <c r="AZ126" s="309"/>
      <c r="BI126" s="309"/>
      <c r="BS126" s="309"/>
      <c r="CC126" s="309"/>
      <c r="CM126" s="309"/>
      <c r="CW126" s="309"/>
      <c r="DG126" s="309"/>
      <c r="DQ126" s="309"/>
      <c r="EA126" s="309"/>
      <c r="EK126" s="309"/>
      <c r="EU126" s="309"/>
      <c r="FE126" s="309"/>
      <c r="FO126" s="309"/>
      <c r="FY126" s="309"/>
      <c r="GI126" s="309"/>
      <c r="GS126" s="309"/>
      <c r="HC126" s="309"/>
      <c r="HM126" s="309"/>
      <c r="HW126" s="309"/>
    </row>
    <row r="127" s="3" customFormat="true" x14ac:dyDescent="0.25">
      <c r="A127" s="309"/>
      <c r="K127" s="309"/>
      <c r="U127" s="309"/>
      <c r="AE127" s="309"/>
      <c r="AO127" s="309"/>
      <c r="AY127" s="309"/>
      <c r="AZ127" s="309"/>
      <c r="BI127" s="309"/>
      <c r="BS127" s="309"/>
      <c r="CC127" s="309"/>
      <c r="CM127" s="309"/>
      <c r="CW127" s="309"/>
      <c r="DG127" s="309"/>
      <c r="DQ127" s="309"/>
      <c r="EA127" s="309"/>
      <c r="EK127" s="309"/>
      <c r="EU127" s="309"/>
      <c r="FE127" s="309"/>
      <c r="FO127" s="309"/>
      <c r="FY127" s="309"/>
      <c r="GI127" s="309"/>
      <c r="GS127" s="309"/>
      <c r="HC127" s="309"/>
      <c r="HM127" s="309"/>
      <c r="HW127" s="309"/>
    </row>
    <row r="128" s="3" customFormat="true" x14ac:dyDescent="0.25">
      <c r="A128" s="309"/>
      <c r="K128" s="309"/>
      <c r="U128" s="309"/>
      <c r="AE128" s="309"/>
      <c r="AO128" s="309"/>
      <c r="AY128" s="309"/>
      <c r="AZ128" s="309"/>
      <c r="BI128" s="309"/>
      <c r="BS128" s="309"/>
      <c r="CC128" s="309"/>
      <c r="CM128" s="309"/>
      <c r="CW128" s="309"/>
      <c r="DG128" s="309"/>
      <c r="DQ128" s="309"/>
      <c r="EA128" s="309"/>
      <c r="EK128" s="309"/>
      <c r="EU128" s="309"/>
      <c r="FE128" s="309"/>
      <c r="FO128" s="309"/>
      <c r="FY128" s="309"/>
      <c r="GI128" s="309"/>
      <c r="GS128" s="309"/>
      <c r="HC128" s="309"/>
      <c r="HM128" s="309"/>
      <c r="HW128" s="309"/>
    </row>
    <row r="129" s="3" customFormat="true" x14ac:dyDescent="0.25">
      <c r="A129" s="309"/>
      <c r="K129" s="309"/>
      <c r="U129" s="309"/>
      <c r="AE129" s="309"/>
      <c r="AO129" s="309"/>
      <c r="AY129" s="309"/>
      <c r="AZ129" s="309"/>
      <c r="BI129" s="309"/>
      <c r="BS129" s="309"/>
      <c r="CC129" s="309"/>
      <c r="CM129" s="309"/>
      <c r="CW129" s="309"/>
      <c r="DG129" s="309"/>
      <c r="DQ129" s="309"/>
      <c r="EA129" s="309"/>
      <c r="EK129" s="309"/>
      <c r="EU129" s="309"/>
      <c r="FE129" s="309"/>
      <c r="FO129" s="309"/>
      <c r="FY129" s="309"/>
      <c r="GI129" s="309"/>
      <c r="GS129" s="309"/>
      <c r="HC129" s="309"/>
      <c r="HM129" s="309"/>
      <c r="HW129" s="309"/>
    </row>
    <row r="130" s="3" customFormat="true" x14ac:dyDescent="0.25">
      <c r="A130" s="309"/>
      <c r="K130" s="309"/>
      <c r="U130" s="309"/>
      <c r="AE130" s="309"/>
      <c r="AO130" s="309"/>
      <c r="AY130" s="309"/>
      <c r="AZ130" s="309"/>
      <c r="BI130" s="309"/>
      <c r="BS130" s="309"/>
      <c r="CC130" s="309"/>
      <c r="CM130" s="309"/>
      <c r="CW130" s="309"/>
      <c r="DG130" s="309"/>
      <c r="DQ130" s="309"/>
      <c r="EA130" s="309"/>
      <c r="EK130" s="309"/>
      <c r="EU130" s="309"/>
      <c r="FE130" s="309"/>
      <c r="FO130" s="309"/>
      <c r="FY130" s="309"/>
      <c r="GI130" s="309"/>
      <c r="GS130" s="309"/>
      <c r="HC130" s="309"/>
      <c r="HM130" s="309"/>
      <c r="HW130" s="309"/>
    </row>
    <row r="131" s="3" customFormat="true" x14ac:dyDescent="0.25">
      <c r="A131" s="309"/>
      <c r="K131" s="309"/>
      <c r="U131" s="309"/>
      <c r="AE131" s="309"/>
      <c r="AO131" s="309"/>
      <c r="AY131" s="309"/>
      <c r="AZ131" s="309"/>
      <c r="BI131" s="309"/>
      <c r="BS131" s="309"/>
      <c r="CC131" s="309"/>
      <c r="CM131" s="309"/>
      <c r="CW131" s="309"/>
      <c r="DG131" s="309"/>
      <c r="DQ131" s="309"/>
      <c r="EA131" s="309"/>
      <c r="EK131" s="309"/>
      <c r="EU131" s="309"/>
      <c r="FE131" s="309"/>
      <c r="FO131" s="309"/>
      <c r="FY131" s="309"/>
      <c r="GI131" s="309"/>
      <c r="GS131" s="309"/>
      <c r="HC131" s="309"/>
      <c r="HM131" s="309"/>
      <c r="HW131" s="309"/>
    </row>
    <row r="132" s="3" customFormat="true" x14ac:dyDescent="0.25">
      <c r="A132" s="309"/>
      <c r="K132" s="309"/>
      <c r="U132" s="309"/>
      <c r="AE132" s="309"/>
      <c r="AO132" s="309"/>
      <c r="AY132" s="309"/>
      <c r="AZ132" s="309"/>
      <c r="BI132" s="309"/>
      <c r="BS132" s="309"/>
      <c r="CC132" s="309"/>
      <c r="CM132" s="309"/>
      <c r="CW132" s="309"/>
      <c r="DG132" s="309"/>
      <c r="DQ132" s="309"/>
      <c r="EA132" s="309"/>
      <c r="EK132" s="309"/>
      <c r="EU132" s="309"/>
      <c r="FE132" s="309"/>
      <c r="FO132" s="309"/>
      <c r="FY132" s="309"/>
      <c r="GI132" s="309"/>
      <c r="GS132" s="309"/>
      <c r="HC132" s="309"/>
      <c r="HM132" s="309"/>
      <c r="HW132" s="309"/>
    </row>
    <row r="133" s="3" customFormat="true" x14ac:dyDescent="0.25">
      <c r="A133" s="309"/>
      <c r="K133" s="309"/>
      <c r="U133" s="309"/>
      <c r="AE133" s="309"/>
      <c r="AO133" s="309"/>
      <c r="AY133" s="309"/>
      <c r="AZ133" s="309"/>
      <c r="BI133" s="309"/>
      <c r="BS133" s="309"/>
      <c r="CC133" s="309"/>
      <c r="CM133" s="309"/>
      <c r="CW133" s="309"/>
      <c r="DG133" s="309"/>
      <c r="DQ133" s="309"/>
      <c r="EA133" s="309"/>
      <c r="EK133" s="309"/>
      <c r="EU133" s="309"/>
      <c r="FE133" s="309"/>
      <c r="FO133" s="309"/>
      <c r="FY133" s="309"/>
      <c r="GI133" s="309"/>
      <c r="GS133" s="309"/>
      <c r="HC133" s="309"/>
      <c r="HM133" s="309"/>
      <c r="HW133" s="309"/>
    </row>
    <row r="134" s="3" customFormat="true" x14ac:dyDescent="0.25">
      <c r="A134" s="309"/>
      <c r="K134" s="309"/>
      <c r="U134" s="309"/>
      <c r="AE134" s="309"/>
      <c r="AO134" s="309"/>
      <c r="AY134" s="309"/>
      <c r="AZ134" s="309"/>
      <c r="BI134" s="309"/>
      <c r="BS134" s="309"/>
      <c r="CC134" s="309"/>
      <c r="CM134" s="309"/>
      <c r="CW134" s="309"/>
      <c r="DG134" s="309"/>
      <c r="DQ134" s="309"/>
      <c r="EA134" s="309"/>
      <c r="EK134" s="309"/>
      <c r="EU134" s="309"/>
      <c r="FE134" s="309"/>
      <c r="FO134" s="309"/>
      <c r="FY134" s="309"/>
      <c r="GI134" s="309"/>
      <c r="GS134" s="309"/>
      <c r="HC134" s="309"/>
      <c r="HM134" s="309"/>
      <c r="HW134" s="309"/>
    </row>
    <row r="135" s="3" customFormat="true" x14ac:dyDescent="0.25">
      <c r="A135" s="309"/>
      <c r="K135" s="309"/>
      <c r="U135" s="309"/>
      <c r="AE135" s="309"/>
      <c r="AO135" s="309"/>
      <c r="AY135" s="309"/>
      <c r="AZ135" s="309"/>
      <c r="BI135" s="309"/>
      <c r="BS135" s="309"/>
      <c r="CC135" s="309"/>
      <c r="CM135" s="309"/>
      <c r="CW135" s="309"/>
      <c r="DG135" s="309"/>
      <c r="DQ135" s="309"/>
      <c r="EA135" s="309"/>
      <c r="EK135" s="309"/>
      <c r="EU135" s="309"/>
      <c r="FE135" s="309"/>
      <c r="FO135" s="309"/>
      <c r="FY135" s="309"/>
      <c r="GI135" s="309"/>
      <c r="GS135" s="309"/>
      <c r="HC135" s="309"/>
      <c r="HM135" s="309"/>
      <c r="HW135" s="309"/>
    </row>
    <row r="136" s="3" customFormat="true" x14ac:dyDescent="0.25">
      <c r="A136" s="309"/>
      <c r="K136" s="309"/>
      <c r="U136" s="309"/>
      <c r="AE136" s="309"/>
      <c r="AO136" s="309"/>
      <c r="AY136" s="309"/>
      <c r="AZ136" s="309"/>
      <c r="BI136" s="309"/>
      <c r="BS136" s="309"/>
      <c r="CC136" s="309"/>
      <c r="CM136" s="309"/>
      <c r="CW136" s="309"/>
      <c r="DG136" s="309"/>
      <c r="DQ136" s="309"/>
      <c r="EA136" s="309"/>
      <c r="EK136" s="309"/>
      <c r="EU136" s="309"/>
      <c r="FE136" s="309"/>
      <c r="FO136" s="309"/>
      <c r="FY136" s="309"/>
      <c r="GI136" s="309"/>
      <c r="GS136" s="309"/>
      <c r="HC136" s="309"/>
      <c r="HM136" s="309"/>
      <c r="HW136" s="309"/>
    </row>
    <row r="137" s="3" customFormat="true" x14ac:dyDescent="0.25">
      <c r="A137" s="309"/>
      <c r="K137" s="309"/>
      <c r="U137" s="309"/>
      <c r="AE137" s="309"/>
      <c r="AO137" s="309"/>
      <c r="AY137" s="309"/>
      <c r="AZ137" s="309"/>
      <c r="BI137" s="309"/>
      <c r="BS137" s="309"/>
      <c r="CC137" s="309"/>
      <c r="CM137" s="309"/>
      <c r="CW137" s="309"/>
      <c r="DG137" s="309"/>
      <c r="DQ137" s="309"/>
      <c r="EA137" s="309"/>
      <c r="EK137" s="309"/>
      <c r="EU137" s="309"/>
      <c r="FE137" s="309"/>
      <c r="FO137" s="309"/>
      <c r="FY137" s="309"/>
      <c r="GI137" s="309"/>
      <c r="GS137" s="309"/>
      <c r="HC137" s="309"/>
      <c r="HM137" s="309"/>
      <c r="HW137" s="309"/>
    </row>
    <row r="138" s="3" customFormat="true" x14ac:dyDescent="0.25">
      <c r="A138" s="309"/>
      <c r="K138" s="309"/>
      <c r="U138" s="309"/>
      <c r="AE138" s="309"/>
      <c r="AO138" s="309"/>
      <c r="AY138" s="309"/>
      <c r="AZ138" s="309"/>
      <c r="BI138" s="309"/>
      <c r="BS138" s="309"/>
      <c r="CC138" s="309"/>
      <c r="CM138" s="309"/>
      <c r="CW138" s="309"/>
      <c r="DG138" s="309"/>
      <c r="DQ138" s="309"/>
      <c r="EA138" s="309"/>
      <c r="EK138" s="309"/>
      <c r="EU138" s="309"/>
      <c r="FE138" s="309"/>
      <c r="FO138" s="309"/>
      <c r="FY138" s="309"/>
      <c r="GI138" s="309"/>
      <c r="GS138" s="309"/>
      <c r="HC138" s="309"/>
      <c r="HM138" s="309"/>
      <c r="HW138" s="309"/>
    </row>
    <row r="139" s="3" customFormat="true" x14ac:dyDescent="0.25">
      <c r="A139" s="309"/>
      <c r="K139" s="309"/>
      <c r="U139" s="309"/>
      <c r="AE139" s="309"/>
      <c r="AO139" s="309"/>
      <c r="AY139" s="309"/>
      <c r="AZ139" s="309"/>
      <c r="BI139" s="309"/>
      <c r="BS139" s="309"/>
      <c r="CC139" s="309"/>
      <c r="CM139" s="309"/>
      <c r="CW139" s="309"/>
      <c r="DG139" s="309"/>
      <c r="DQ139" s="309"/>
      <c r="EA139" s="309"/>
      <c r="EK139" s="309"/>
      <c r="EU139" s="309"/>
      <c r="FE139" s="309"/>
      <c r="FO139" s="309"/>
      <c r="FY139" s="309"/>
      <c r="GI139" s="309"/>
      <c r="GS139" s="309"/>
      <c r="HC139" s="309"/>
      <c r="HM139" s="309"/>
      <c r="HW139" s="309"/>
    </row>
    <row r="140" s="3" customFormat="true" x14ac:dyDescent="0.25">
      <c r="A140" s="309"/>
      <c r="K140" s="309"/>
      <c r="U140" s="309"/>
      <c r="AE140" s="309"/>
      <c r="AO140" s="309"/>
      <c r="AY140" s="309"/>
      <c r="AZ140" s="309"/>
      <c r="BI140" s="309"/>
      <c r="BS140" s="309"/>
      <c r="CC140" s="309"/>
      <c r="CM140" s="309"/>
      <c r="CW140" s="309"/>
      <c r="DG140" s="309"/>
      <c r="DQ140" s="309"/>
      <c r="EA140" s="309"/>
      <c r="EK140" s="309"/>
      <c r="EU140" s="309"/>
      <c r="FE140" s="309"/>
      <c r="FO140" s="309"/>
      <c r="FY140" s="309"/>
      <c r="GI140" s="309"/>
      <c r="GS140" s="309"/>
      <c r="HC140" s="309"/>
      <c r="HM140" s="309"/>
      <c r="HW140" s="309"/>
    </row>
    <row r="141" s="3" customFormat="true" x14ac:dyDescent="0.25">
      <c r="A141" s="309"/>
      <c r="K141" s="309"/>
      <c r="U141" s="309"/>
      <c r="AE141" s="309"/>
      <c r="AO141" s="309"/>
      <c r="AY141" s="309"/>
      <c r="AZ141" s="309"/>
      <c r="BI141" s="309"/>
      <c r="BS141" s="309"/>
      <c r="CC141" s="309"/>
      <c r="CM141" s="309"/>
      <c r="CW141" s="309"/>
      <c r="DG141" s="309"/>
      <c r="DQ141" s="309"/>
      <c r="EA141" s="309"/>
      <c r="EK141" s="309"/>
      <c r="EU141" s="309"/>
      <c r="FE141" s="309"/>
      <c r="FO141" s="309"/>
      <c r="FY141" s="309"/>
      <c r="GI141" s="309"/>
      <c r="GS141" s="309"/>
      <c r="HC141" s="309"/>
      <c r="HM141" s="309"/>
      <c r="HW141" s="309"/>
    </row>
    <row r="142" s="3" customFormat="true" x14ac:dyDescent="0.25">
      <c r="A142" s="309"/>
      <c r="K142" s="309"/>
      <c r="U142" s="309"/>
      <c r="AE142" s="309"/>
      <c r="AO142" s="309"/>
      <c r="AY142" s="309"/>
      <c r="AZ142" s="309"/>
      <c r="BI142" s="309"/>
      <c r="BS142" s="309"/>
      <c r="CC142" s="309"/>
      <c r="CM142" s="309"/>
      <c r="CW142" s="309"/>
      <c r="DG142" s="309"/>
      <c r="DQ142" s="309"/>
      <c r="EA142" s="309"/>
      <c r="EK142" s="309"/>
      <c r="EU142" s="309"/>
      <c r="FE142" s="309"/>
      <c r="FO142" s="309"/>
      <c r="FY142" s="309"/>
      <c r="GI142" s="309"/>
      <c r="GS142" s="309"/>
      <c r="HC142" s="309"/>
      <c r="HM142" s="309"/>
      <c r="HW142" s="309"/>
    </row>
    <row r="143" s="3" customFormat="true" x14ac:dyDescent="0.25">
      <c r="A143" s="309"/>
      <c r="K143" s="309"/>
      <c r="U143" s="309"/>
      <c r="AE143" s="309"/>
      <c r="AO143" s="309"/>
      <c r="AY143" s="309"/>
      <c r="AZ143" s="309"/>
      <c r="BI143" s="309"/>
      <c r="BS143" s="309"/>
      <c r="CC143" s="309"/>
      <c r="CM143" s="309"/>
      <c r="CW143" s="309"/>
      <c r="DG143" s="309"/>
      <c r="DQ143" s="309"/>
      <c r="EA143" s="309"/>
      <c r="EK143" s="309"/>
      <c r="EU143" s="309"/>
      <c r="FE143" s="309"/>
      <c r="FO143" s="309"/>
      <c r="FY143" s="309"/>
      <c r="GI143" s="309"/>
      <c r="GS143" s="309"/>
      <c r="HC143" s="309"/>
      <c r="HM143" s="309"/>
      <c r="HW143" s="309"/>
    </row>
    <row r="144" s="3" customFormat="true" x14ac:dyDescent="0.25">
      <c r="A144" s="309"/>
      <c r="K144" s="309"/>
      <c r="U144" s="309"/>
      <c r="AE144" s="309"/>
      <c r="AO144" s="309"/>
      <c r="AY144" s="309"/>
      <c r="AZ144" s="309"/>
      <c r="BI144" s="309"/>
      <c r="BS144" s="309"/>
      <c r="CC144" s="309"/>
      <c r="CM144" s="309"/>
      <c r="CW144" s="309"/>
      <c r="DG144" s="309"/>
      <c r="DQ144" s="309"/>
      <c r="EA144" s="309"/>
      <c r="EK144" s="309"/>
      <c r="EU144" s="309"/>
      <c r="FE144" s="309"/>
      <c r="FO144" s="309"/>
      <c r="FY144" s="309"/>
      <c r="GI144" s="309"/>
      <c r="GS144" s="309"/>
      <c r="HC144" s="309"/>
      <c r="HM144" s="309"/>
      <c r="HW144" s="309"/>
    </row>
    <row r="145" s="3" customFormat="true" x14ac:dyDescent="0.25">
      <c r="A145" s="309"/>
      <c r="K145" s="309"/>
      <c r="U145" s="309"/>
      <c r="AE145" s="309"/>
      <c r="AO145" s="309"/>
      <c r="AY145" s="309"/>
      <c r="AZ145" s="309"/>
      <c r="BI145" s="309"/>
      <c r="BS145" s="309"/>
      <c r="CC145" s="309"/>
      <c r="CM145" s="309"/>
      <c r="CW145" s="309"/>
      <c r="DG145" s="309"/>
      <c r="DQ145" s="309"/>
      <c r="EA145" s="309"/>
      <c r="EK145" s="309"/>
      <c r="EU145" s="309"/>
      <c r="FE145" s="309"/>
      <c r="FO145" s="309"/>
      <c r="FY145" s="309"/>
      <c r="GI145" s="309"/>
      <c r="GS145" s="309"/>
      <c r="HC145" s="309"/>
      <c r="HM145" s="309"/>
      <c r="HW145" s="309"/>
    </row>
    <row r="146" s="3" customFormat="true" x14ac:dyDescent="0.25">
      <c r="A146" s="309"/>
      <c r="K146" s="309"/>
      <c r="U146" s="309"/>
      <c r="AE146" s="309"/>
      <c r="AO146" s="309"/>
      <c r="AY146" s="309"/>
      <c r="AZ146" s="309"/>
      <c r="BI146" s="309"/>
      <c r="BS146" s="309"/>
      <c r="CC146" s="309"/>
      <c r="CM146" s="309"/>
      <c r="CW146" s="309"/>
      <c r="DG146" s="309"/>
      <c r="DQ146" s="309"/>
      <c r="EA146" s="309"/>
      <c r="EK146" s="309"/>
      <c r="EU146" s="309"/>
      <c r="FE146" s="309"/>
      <c r="FO146" s="309"/>
      <c r="FY146" s="309"/>
      <c r="GI146" s="309"/>
      <c r="GS146" s="309"/>
      <c r="HC146" s="309"/>
      <c r="HM146" s="309"/>
      <c r="HW146" s="309"/>
    </row>
    <row r="147" s="3" customFormat="true" x14ac:dyDescent="0.25">
      <c r="A147" s="309"/>
      <c r="K147" s="309"/>
      <c r="U147" s="309"/>
      <c r="AE147" s="309"/>
      <c r="AO147" s="309"/>
      <c r="AY147" s="309"/>
      <c r="AZ147" s="309"/>
      <c r="BI147" s="309"/>
      <c r="BS147" s="309"/>
      <c r="CC147" s="309"/>
      <c r="CM147" s="309"/>
      <c r="CW147" s="309"/>
      <c r="DG147" s="309"/>
      <c r="DQ147" s="309"/>
      <c r="EA147" s="309"/>
      <c r="EK147" s="309"/>
      <c r="EU147" s="309"/>
      <c r="FE147" s="309"/>
      <c r="FO147" s="309"/>
      <c r="FY147" s="309"/>
      <c r="GI147" s="309"/>
      <c r="GS147" s="309"/>
      <c r="HC147" s="309"/>
      <c r="HM147" s="309"/>
      <c r="HW147" s="309"/>
    </row>
    <row r="148" s="3" customFormat="true" x14ac:dyDescent="0.25">
      <c r="A148" s="309"/>
      <c r="K148" s="309"/>
      <c r="U148" s="309"/>
      <c r="AE148" s="309"/>
      <c r="AO148" s="309"/>
      <c r="AY148" s="309"/>
      <c r="AZ148" s="309"/>
      <c r="BI148" s="309"/>
      <c r="BS148" s="309"/>
      <c r="CC148" s="309"/>
      <c r="CM148" s="309"/>
      <c r="CW148" s="309"/>
      <c r="DG148" s="309"/>
      <c r="DQ148" s="309"/>
      <c r="EA148" s="309"/>
      <c r="EK148" s="309"/>
      <c r="EU148" s="309"/>
      <c r="FE148" s="309"/>
      <c r="FO148" s="309"/>
      <c r="FY148" s="309"/>
      <c r="GI148" s="309"/>
      <c r="GS148" s="309"/>
      <c r="HC148" s="309"/>
      <c r="HM148" s="309"/>
      <c r="HW148" s="309"/>
    </row>
    <row r="149" s="3" customFormat="true" x14ac:dyDescent="0.25">
      <c r="A149" s="309"/>
      <c r="K149" s="309"/>
      <c r="U149" s="309"/>
      <c r="AE149" s="309"/>
      <c r="AO149" s="309"/>
      <c r="AY149" s="309"/>
      <c r="AZ149" s="309"/>
      <c r="BI149" s="309"/>
      <c r="BS149" s="309"/>
      <c r="CC149" s="309"/>
      <c r="CM149" s="309"/>
      <c r="CW149" s="309"/>
      <c r="DG149" s="309"/>
      <c r="DQ149" s="309"/>
      <c r="EA149" s="309"/>
      <c r="EK149" s="309"/>
      <c r="EU149" s="309"/>
      <c r="FE149" s="309"/>
      <c r="FO149" s="309"/>
      <c r="FY149" s="309"/>
      <c r="GI149" s="309"/>
      <c r="GS149" s="309"/>
      <c r="HC149" s="309"/>
      <c r="HM149" s="309"/>
      <c r="HW149" s="309"/>
    </row>
    <row r="150" s="3" customFormat="true" x14ac:dyDescent="0.25">
      <c r="A150" s="309"/>
      <c r="K150" s="309"/>
      <c r="U150" s="309"/>
      <c r="AE150" s="309"/>
      <c r="AO150" s="309"/>
      <c r="AY150" s="309"/>
      <c r="AZ150" s="309"/>
      <c r="BI150" s="309"/>
      <c r="BS150" s="309"/>
      <c r="CC150" s="309"/>
      <c r="CM150" s="309"/>
      <c r="CW150" s="309"/>
      <c r="DG150" s="309"/>
      <c r="DQ150" s="309"/>
      <c r="EA150" s="309"/>
      <c r="EK150" s="309"/>
      <c r="EU150" s="309"/>
      <c r="FE150" s="309"/>
      <c r="FO150" s="309"/>
      <c r="FY150" s="309"/>
      <c r="GI150" s="309"/>
      <c r="GS150" s="309"/>
      <c r="HC150" s="309"/>
      <c r="HM150" s="309"/>
      <c r="HW150" s="309"/>
    </row>
    <row r="151" s="3" customFormat="true" x14ac:dyDescent="0.25">
      <c r="A151" s="309"/>
      <c r="K151" s="309"/>
      <c r="U151" s="309"/>
      <c r="AE151" s="309"/>
      <c r="AO151" s="309"/>
      <c r="AY151" s="309"/>
      <c r="AZ151" s="309"/>
      <c r="BI151" s="309"/>
      <c r="BS151" s="309"/>
      <c r="CC151" s="309"/>
      <c r="CM151" s="309"/>
      <c r="CW151" s="309"/>
      <c r="DG151" s="309"/>
      <c r="DQ151" s="309"/>
      <c r="EA151" s="309"/>
      <c r="EK151" s="309"/>
      <c r="EU151" s="309"/>
      <c r="FE151" s="309"/>
      <c r="FO151" s="309"/>
      <c r="FY151" s="309"/>
      <c r="GI151" s="309"/>
      <c r="GS151" s="309"/>
      <c r="HC151" s="309"/>
      <c r="HM151" s="309"/>
      <c r="HW151" s="309"/>
    </row>
    <row r="152" s="3" customFormat="true" x14ac:dyDescent="0.25">
      <c r="A152" s="309"/>
      <c r="K152" s="309"/>
      <c r="U152" s="309"/>
      <c r="AE152" s="309"/>
      <c r="AO152" s="309"/>
      <c r="AY152" s="309"/>
      <c r="AZ152" s="309"/>
      <c r="BI152" s="309"/>
      <c r="BS152" s="309"/>
      <c r="CC152" s="309"/>
      <c r="CM152" s="309"/>
      <c r="CW152" s="309"/>
      <c r="DG152" s="309"/>
      <c r="DQ152" s="309"/>
      <c r="EA152" s="309"/>
      <c r="EK152" s="309"/>
      <c r="EU152" s="309"/>
      <c r="FE152" s="309"/>
      <c r="FO152" s="309"/>
      <c r="FY152" s="309"/>
      <c r="GI152" s="309"/>
      <c r="GS152" s="309"/>
      <c r="HC152" s="309"/>
      <c r="HM152" s="309"/>
      <c r="HW152" s="309"/>
    </row>
    <row r="153" s="3" customFormat="true" x14ac:dyDescent="0.25">
      <c r="A153" s="309"/>
      <c r="K153" s="309"/>
      <c r="U153" s="309"/>
      <c r="AE153" s="309"/>
      <c r="AO153" s="309"/>
      <c r="AY153" s="309"/>
      <c r="AZ153" s="309"/>
      <c r="BI153" s="309"/>
      <c r="BS153" s="309"/>
      <c r="CC153" s="309"/>
      <c r="CM153" s="309"/>
      <c r="CW153" s="309"/>
      <c r="DG153" s="309"/>
      <c r="DQ153" s="309"/>
      <c r="EA153" s="309"/>
      <c r="EK153" s="309"/>
      <c r="EU153" s="309"/>
      <c r="FE153" s="309"/>
      <c r="FO153" s="309"/>
      <c r="FY153" s="309"/>
      <c r="GI153" s="309"/>
      <c r="GS153" s="309"/>
      <c r="HC153" s="309"/>
      <c r="HM153" s="309"/>
      <c r="HW153" s="309"/>
    </row>
    <row r="154" s="3" customFormat="true" x14ac:dyDescent="0.25">
      <c r="A154" s="309"/>
      <c r="K154" s="309"/>
      <c r="U154" s="309"/>
      <c r="AE154" s="309"/>
      <c r="AO154" s="309"/>
      <c r="AY154" s="309"/>
      <c r="AZ154" s="309"/>
      <c r="BI154" s="309"/>
      <c r="BS154" s="309"/>
      <c r="CC154" s="309"/>
      <c r="CM154" s="309"/>
      <c r="CW154" s="309"/>
      <c r="DG154" s="309"/>
      <c r="DQ154" s="309"/>
      <c r="EA154" s="309"/>
      <c r="EK154" s="309"/>
      <c r="EU154" s="309"/>
      <c r="FE154" s="309"/>
      <c r="FO154" s="309"/>
      <c r="FY154" s="309"/>
      <c r="GI154" s="309"/>
      <c r="GS154" s="309"/>
      <c r="HC154" s="309"/>
      <c r="HM154" s="309"/>
      <c r="HW154" s="309"/>
    </row>
    <row r="155" s="3" customFormat="true" x14ac:dyDescent="0.25">
      <c r="A155" s="309"/>
      <c r="K155" s="309"/>
      <c r="U155" s="309"/>
      <c r="AE155" s="309"/>
      <c r="AO155" s="309"/>
      <c r="AY155" s="309"/>
      <c r="AZ155" s="309"/>
      <c r="BI155" s="309"/>
      <c r="BS155" s="309"/>
      <c r="CC155" s="309"/>
      <c r="CM155" s="309"/>
      <c r="CW155" s="309"/>
      <c r="DG155" s="309"/>
      <c r="DQ155" s="309"/>
      <c r="EA155" s="309"/>
      <c r="EK155" s="309"/>
      <c r="EU155" s="309"/>
      <c r="FE155" s="309"/>
      <c r="FO155" s="309"/>
      <c r="FY155" s="309"/>
      <c r="GI155" s="309"/>
      <c r="GS155" s="309"/>
      <c r="HC155" s="309"/>
      <c r="HM155" s="309"/>
      <c r="HW155" s="309"/>
    </row>
    <row r="156" s="3" customFormat="true" x14ac:dyDescent="0.25">
      <c r="A156" s="309"/>
      <c r="K156" s="309"/>
      <c r="U156" s="309"/>
      <c r="AE156" s="309"/>
      <c r="AO156" s="309"/>
      <c r="AY156" s="309"/>
      <c r="AZ156" s="309"/>
      <c r="BI156" s="309"/>
      <c r="BS156" s="309"/>
      <c r="CC156" s="309"/>
      <c r="CM156" s="309"/>
      <c r="CW156" s="309"/>
      <c r="DG156" s="309"/>
      <c r="DQ156" s="309"/>
      <c r="EA156" s="309"/>
      <c r="EK156" s="309"/>
      <c r="EU156" s="309"/>
      <c r="FE156" s="309"/>
      <c r="FO156" s="309"/>
      <c r="FY156" s="309"/>
      <c r="GI156" s="309"/>
      <c r="GS156" s="309"/>
      <c r="HC156" s="309"/>
      <c r="HM156" s="309"/>
      <c r="HW156" s="309"/>
    </row>
    <row r="157" s="3" customFormat="true" x14ac:dyDescent="0.25">
      <c r="A157" s="309"/>
      <c r="K157" s="309"/>
      <c r="U157" s="309"/>
      <c r="AE157" s="309"/>
      <c r="AO157" s="309"/>
      <c r="AY157" s="309"/>
      <c r="AZ157" s="309"/>
      <c r="BI157" s="309"/>
      <c r="BS157" s="309"/>
      <c r="CC157" s="309"/>
      <c r="CM157" s="309"/>
      <c r="CW157" s="309"/>
      <c r="DG157" s="309"/>
      <c r="DQ157" s="309"/>
      <c r="EA157" s="309"/>
      <c r="EK157" s="309"/>
      <c r="EU157" s="309"/>
      <c r="FE157" s="309"/>
      <c r="FO157" s="309"/>
      <c r="FY157" s="309"/>
      <c r="GI157" s="309"/>
      <c r="GS157" s="309"/>
      <c r="HC157" s="309"/>
      <c r="HM157" s="309"/>
      <c r="HW157" s="309"/>
    </row>
    <row r="158" s="3" customFormat="true" x14ac:dyDescent="0.25">
      <c r="A158" s="309"/>
      <c r="K158" s="309"/>
      <c r="U158" s="309"/>
      <c r="AE158" s="309"/>
      <c r="AO158" s="309"/>
      <c r="AY158" s="309"/>
      <c r="AZ158" s="309"/>
      <c r="BI158" s="309"/>
      <c r="BS158" s="309"/>
      <c r="CC158" s="309"/>
      <c r="CM158" s="309"/>
      <c r="CW158" s="309"/>
      <c r="DG158" s="309"/>
      <c r="DQ158" s="309"/>
      <c r="EA158" s="309"/>
      <c r="EK158" s="309"/>
      <c r="EU158" s="309"/>
      <c r="FE158" s="309"/>
      <c r="FO158" s="309"/>
      <c r="FY158" s="309"/>
      <c r="GI158" s="309"/>
      <c r="GS158" s="309"/>
      <c r="HC158" s="309"/>
      <c r="HM158" s="309"/>
      <c r="HW158" s="309"/>
    </row>
    <row r="159" s="3" customFormat="true" x14ac:dyDescent="0.25">
      <c r="A159" s="309"/>
      <c r="K159" s="309"/>
      <c r="U159" s="309"/>
      <c r="AE159" s="309"/>
      <c r="AO159" s="309"/>
      <c r="AY159" s="309"/>
      <c r="AZ159" s="309"/>
      <c r="BI159" s="309"/>
      <c r="BS159" s="309"/>
      <c r="CC159" s="309"/>
      <c r="CM159" s="309"/>
      <c r="CW159" s="309"/>
      <c r="DG159" s="309"/>
      <c r="DQ159" s="309"/>
      <c r="EA159" s="309"/>
      <c r="EK159" s="309"/>
      <c r="EU159" s="309"/>
      <c r="FE159" s="309"/>
      <c r="FO159" s="309"/>
      <c r="FY159" s="309"/>
      <c r="GI159" s="309"/>
      <c r="GS159" s="309"/>
      <c r="HC159" s="309"/>
      <c r="HM159" s="309"/>
      <c r="HW159" s="309"/>
    </row>
    <row r="160" s="3" customFormat="true" x14ac:dyDescent="0.25">
      <c r="A160" s="309"/>
      <c r="K160" s="309"/>
      <c r="U160" s="309"/>
      <c r="AE160" s="309"/>
      <c r="AO160" s="309"/>
      <c r="AY160" s="309"/>
      <c r="AZ160" s="309"/>
      <c r="BI160" s="309"/>
      <c r="BS160" s="309"/>
      <c r="CC160" s="309"/>
      <c r="CM160" s="309"/>
      <c r="CW160" s="309"/>
      <c r="DG160" s="309"/>
      <c r="DQ160" s="309"/>
      <c r="EA160" s="309"/>
      <c r="EK160" s="309"/>
      <c r="EU160" s="309"/>
      <c r="FE160" s="309"/>
      <c r="FO160" s="309"/>
      <c r="FY160" s="309"/>
      <c r="GI160" s="309"/>
      <c r="GS160" s="309"/>
      <c r="HC160" s="309"/>
      <c r="HM160" s="309"/>
      <c r="HW160" s="309"/>
    </row>
    <row r="161" s="3" customFormat="true" x14ac:dyDescent="0.25">
      <c r="A161" s="309"/>
      <c r="K161" s="309"/>
      <c r="U161" s="309"/>
      <c r="AE161" s="309"/>
      <c r="AO161" s="309"/>
      <c r="AY161" s="309"/>
      <c r="AZ161" s="309"/>
      <c r="BI161" s="309"/>
      <c r="BS161" s="309"/>
      <c r="CC161" s="309"/>
      <c r="CM161" s="309"/>
      <c r="CW161" s="309"/>
      <c r="DG161" s="309"/>
      <c r="DQ161" s="309"/>
      <c r="EA161" s="309"/>
      <c r="EK161" s="309"/>
      <c r="EU161" s="309"/>
      <c r="FE161" s="309"/>
      <c r="FO161" s="309"/>
      <c r="FY161" s="309"/>
      <c r="GI161" s="309"/>
      <c r="GS161" s="309"/>
      <c r="HC161" s="309"/>
      <c r="HM161" s="309"/>
      <c r="HW161" s="309"/>
    </row>
    <row r="162" s="3" customFormat="true" x14ac:dyDescent="0.25">
      <c r="A162" s="309"/>
      <c r="K162" s="309"/>
      <c r="U162" s="309"/>
      <c r="AE162" s="309"/>
      <c r="AO162" s="309"/>
      <c r="AY162" s="309"/>
      <c r="AZ162" s="309"/>
      <c r="BI162" s="309"/>
      <c r="BS162" s="309"/>
      <c r="CC162" s="309"/>
      <c r="CM162" s="309"/>
      <c r="CW162" s="309"/>
      <c r="DG162" s="309"/>
      <c r="DQ162" s="309"/>
      <c r="EA162" s="309"/>
      <c r="EK162" s="309"/>
      <c r="EU162" s="309"/>
      <c r="FE162" s="309"/>
      <c r="FO162" s="309"/>
      <c r="FY162" s="309"/>
      <c r="GI162" s="309"/>
      <c r="GS162" s="309"/>
      <c r="HC162" s="309"/>
      <c r="HM162" s="309"/>
      <c r="HW162" s="309"/>
    </row>
    <row r="163" s="3" customFormat="true" x14ac:dyDescent="0.25">
      <c r="A163" s="309"/>
      <c r="K163" s="309"/>
      <c r="U163" s="309"/>
      <c r="AE163" s="309"/>
      <c r="AO163" s="309"/>
      <c r="AY163" s="309"/>
      <c r="AZ163" s="309"/>
      <c r="BI163" s="309"/>
      <c r="BS163" s="309"/>
      <c r="CC163" s="309"/>
      <c r="CM163" s="309"/>
      <c r="CW163" s="309"/>
      <c r="DG163" s="309"/>
      <c r="DQ163" s="309"/>
      <c r="EA163" s="309"/>
      <c r="EK163" s="309"/>
      <c r="EU163" s="309"/>
      <c r="FE163" s="309"/>
      <c r="FO163" s="309"/>
      <c r="FY163" s="309"/>
      <c r="GI163" s="309"/>
      <c r="GS163" s="309"/>
      <c r="HC163" s="309"/>
      <c r="HM163" s="309"/>
      <c r="HW163" s="309"/>
    </row>
    <row r="164" s="3" customFormat="true" x14ac:dyDescent="0.25">
      <c r="A164" s="309"/>
      <c r="K164" s="309"/>
      <c r="U164" s="309"/>
      <c r="AE164" s="309"/>
      <c r="AO164" s="309"/>
      <c r="AY164" s="309"/>
      <c r="AZ164" s="309"/>
      <c r="BI164" s="309"/>
      <c r="BS164" s="309"/>
      <c r="CC164" s="309"/>
      <c r="CM164" s="309"/>
      <c r="CW164" s="309"/>
      <c r="DG164" s="309"/>
      <c r="DQ164" s="309"/>
      <c r="EA164" s="309"/>
      <c r="EK164" s="309"/>
      <c r="EU164" s="309"/>
      <c r="FE164" s="309"/>
      <c r="FO164" s="309"/>
      <c r="FY164" s="309"/>
      <c r="GI164" s="309"/>
      <c r="GS164" s="309"/>
      <c r="HC164" s="309"/>
      <c r="HM164" s="309"/>
      <c r="HW164" s="309"/>
    </row>
    <row r="165" s="3" customFormat="true" x14ac:dyDescent="0.25">
      <c r="A165" s="309"/>
      <c r="K165" s="309"/>
      <c r="U165" s="309"/>
      <c r="AE165" s="309"/>
      <c r="AO165" s="309"/>
      <c r="AY165" s="309"/>
      <c r="AZ165" s="309"/>
      <c r="BI165" s="309"/>
      <c r="BS165" s="309"/>
      <c r="CC165" s="309"/>
      <c r="CM165" s="309"/>
      <c r="CW165" s="309"/>
      <c r="DG165" s="309"/>
      <c r="DQ165" s="309"/>
      <c r="EA165" s="309"/>
      <c r="EK165" s="309"/>
      <c r="EU165" s="309"/>
      <c r="FE165" s="309"/>
      <c r="FO165" s="309"/>
      <c r="FY165" s="309"/>
      <c r="GI165" s="309"/>
      <c r="GS165" s="309"/>
      <c r="HC165" s="309"/>
      <c r="HM165" s="309"/>
      <c r="HW165" s="309"/>
    </row>
    <row r="166" s="3" customFormat="true" x14ac:dyDescent="0.25">
      <c r="A166" s="309"/>
      <c r="K166" s="309"/>
      <c r="U166" s="309"/>
      <c r="AE166" s="309"/>
      <c r="AO166" s="309"/>
      <c r="AY166" s="309"/>
      <c r="AZ166" s="309"/>
      <c r="BI166" s="309"/>
      <c r="BS166" s="309"/>
      <c r="CC166" s="309"/>
      <c r="CM166" s="309"/>
      <c r="CW166" s="309"/>
      <c r="DG166" s="309"/>
      <c r="DQ166" s="309"/>
      <c r="EA166" s="309"/>
      <c r="EK166" s="309"/>
      <c r="EU166" s="309"/>
      <c r="FE166" s="309"/>
      <c r="FO166" s="309"/>
      <c r="FY166" s="309"/>
      <c r="GI166" s="309"/>
      <c r="GS166" s="309"/>
      <c r="HC166" s="309"/>
      <c r="HM166" s="309"/>
      <c r="HW166" s="309"/>
    </row>
    <row r="167" s="3" customFormat="true" x14ac:dyDescent="0.25">
      <c r="A167" s="309"/>
      <c r="K167" s="309"/>
      <c r="U167" s="309"/>
      <c r="AE167" s="309"/>
      <c r="AO167" s="309"/>
      <c r="AY167" s="309"/>
      <c r="AZ167" s="309"/>
      <c r="BI167" s="309"/>
      <c r="BS167" s="309"/>
      <c r="CC167" s="309"/>
      <c r="CM167" s="309"/>
      <c r="CW167" s="309"/>
      <c r="DG167" s="309"/>
      <c r="DQ167" s="309"/>
      <c r="EA167" s="309"/>
      <c r="EK167" s="309"/>
      <c r="EU167" s="309"/>
      <c r="FE167" s="309"/>
      <c r="FO167" s="309"/>
      <c r="FY167" s="309"/>
      <c r="GI167" s="309"/>
      <c r="GS167" s="309"/>
      <c r="HC167" s="309"/>
      <c r="HM167" s="309"/>
      <c r="HW167" s="309"/>
    </row>
    <row r="168" s="3" customFormat="true" x14ac:dyDescent="0.25">
      <c r="A168" s="309"/>
      <c r="K168" s="309"/>
      <c r="U168" s="309"/>
      <c r="AE168" s="309"/>
      <c r="AO168" s="309"/>
      <c r="AY168" s="309"/>
      <c r="AZ168" s="309"/>
      <c r="BI168" s="309"/>
      <c r="BS168" s="309"/>
      <c r="CC168" s="309"/>
      <c r="CM168" s="309"/>
      <c r="CW168" s="309"/>
      <c r="DG168" s="309"/>
      <c r="DQ168" s="309"/>
      <c r="EA168" s="309"/>
      <c r="EK168" s="309"/>
      <c r="EU168" s="309"/>
      <c r="FE168" s="309"/>
      <c r="FO168" s="309"/>
      <c r="FY168" s="309"/>
      <c r="GI168" s="309"/>
      <c r="GS168" s="309"/>
      <c r="HC168" s="309"/>
      <c r="HM168" s="309"/>
      <c r="HW168" s="309"/>
    </row>
    <row r="169" s="3" customFormat="true" x14ac:dyDescent="0.25">
      <c r="A169" s="309"/>
      <c r="K169" s="309"/>
      <c r="U169" s="309"/>
      <c r="AE169" s="309"/>
      <c r="AO169" s="309"/>
      <c r="AY169" s="309"/>
      <c r="AZ169" s="309"/>
      <c r="BI169" s="309"/>
      <c r="BS169" s="309"/>
      <c r="CC169" s="309"/>
      <c r="CM169" s="309"/>
      <c r="CW169" s="309"/>
      <c r="DG169" s="309"/>
      <c r="DQ169" s="309"/>
      <c r="EA169" s="309"/>
      <c r="EK169" s="309"/>
      <c r="EU169" s="309"/>
      <c r="FE169" s="309"/>
      <c r="FO169" s="309"/>
      <c r="FY169" s="309"/>
      <c r="GI169" s="309"/>
      <c r="GS169" s="309"/>
      <c r="HC169" s="309"/>
      <c r="HM169" s="309"/>
      <c r="HW169" s="309"/>
    </row>
    <row r="170" s="3" customFormat="true" x14ac:dyDescent="0.25">
      <c r="A170" s="309"/>
      <c r="K170" s="309"/>
      <c r="U170" s="309"/>
      <c r="AE170" s="309"/>
      <c r="AO170" s="309"/>
      <c r="AY170" s="309"/>
      <c r="AZ170" s="309"/>
      <c r="BI170" s="309"/>
      <c r="BS170" s="309"/>
      <c r="CC170" s="309"/>
      <c r="CM170" s="309"/>
      <c r="CW170" s="309"/>
      <c r="DG170" s="309"/>
      <c r="DQ170" s="309"/>
      <c r="EA170" s="309"/>
      <c r="EK170" s="309"/>
      <c r="EU170" s="309"/>
      <c r="FE170" s="309"/>
      <c r="FO170" s="309"/>
      <c r="FY170" s="309"/>
      <c r="GI170" s="309"/>
      <c r="GS170" s="309"/>
      <c r="HC170" s="309"/>
      <c r="HM170" s="309"/>
      <c r="HW170" s="309"/>
    </row>
    <row r="171" s="3" customFormat="true" x14ac:dyDescent="0.25">
      <c r="A171" s="309"/>
      <c r="K171" s="309"/>
      <c r="U171" s="309"/>
      <c r="AE171" s="309"/>
      <c r="AO171" s="309"/>
      <c r="AY171" s="309"/>
      <c r="AZ171" s="309"/>
      <c r="BI171" s="309"/>
      <c r="BS171" s="309"/>
      <c r="CC171" s="309"/>
      <c r="CM171" s="309"/>
      <c r="CW171" s="309"/>
      <c r="DG171" s="309"/>
      <c r="DQ171" s="309"/>
      <c r="EA171" s="309"/>
      <c r="EK171" s="309"/>
      <c r="EU171" s="309"/>
      <c r="FE171" s="309"/>
      <c r="FO171" s="309"/>
      <c r="FY171" s="309"/>
      <c r="GI171" s="309"/>
      <c r="GS171" s="309"/>
      <c r="HC171" s="309"/>
      <c r="HM171" s="309"/>
      <c r="HW171" s="309"/>
    </row>
    <row r="172" s="3" customFormat="true" x14ac:dyDescent="0.25">
      <c r="A172" s="309"/>
      <c r="K172" s="309"/>
      <c r="U172" s="309"/>
      <c r="AE172" s="309"/>
      <c r="AO172" s="309"/>
      <c r="AY172" s="309"/>
      <c r="AZ172" s="309"/>
      <c r="BI172" s="309"/>
      <c r="BS172" s="309"/>
      <c r="CC172" s="309"/>
      <c r="CM172" s="309"/>
      <c r="CW172" s="309"/>
      <c r="DG172" s="309"/>
      <c r="DQ172" s="309"/>
      <c r="EA172" s="309"/>
      <c r="EK172" s="309"/>
      <c r="EU172" s="309"/>
      <c r="FE172" s="309"/>
      <c r="FO172" s="309"/>
      <c r="FY172" s="309"/>
      <c r="GI172" s="309"/>
      <c r="GS172" s="309"/>
      <c r="HC172" s="309"/>
      <c r="HM172" s="309"/>
      <c r="HW172" s="309"/>
    </row>
    <row r="173" s="3" customFormat="true" x14ac:dyDescent="0.25">
      <c r="A173" s="309"/>
      <c r="K173" s="309"/>
      <c r="U173" s="309"/>
      <c r="AE173" s="309"/>
      <c r="AO173" s="309"/>
      <c r="AY173" s="309"/>
      <c r="AZ173" s="309"/>
      <c r="BI173" s="309"/>
      <c r="BS173" s="309"/>
      <c r="CC173" s="309"/>
      <c r="CM173" s="309"/>
      <c r="CW173" s="309"/>
      <c r="DG173" s="309"/>
      <c r="DQ173" s="309"/>
      <c r="EA173" s="309"/>
      <c r="EK173" s="309"/>
      <c r="EU173" s="309"/>
      <c r="FE173" s="309"/>
      <c r="FO173" s="309"/>
      <c r="FY173" s="309"/>
      <c r="GI173" s="309"/>
      <c r="GS173" s="309"/>
      <c r="HC173" s="309"/>
      <c r="HM173" s="309"/>
      <c r="HW173" s="309"/>
    </row>
    <row r="174" s="3" customFormat="true" x14ac:dyDescent="0.25">
      <c r="A174" s="309"/>
      <c r="K174" s="309"/>
      <c r="U174" s="309"/>
      <c r="AE174" s="309"/>
      <c r="AO174" s="309"/>
      <c r="AY174" s="309"/>
      <c r="AZ174" s="309"/>
      <c r="BI174" s="309"/>
      <c r="BS174" s="309"/>
      <c r="CC174" s="309"/>
      <c r="CM174" s="309"/>
      <c r="CW174" s="309"/>
      <c r="DG174" s="309"/>
      <c r="DQ174" s="309"/>
      <c r="EA174" s="309"/>
      <c r="EK174" s="309"/>
      <c r="EU174" s="309"/>
      <c r="FE174" s="309"/>
      <c r="FO174" s="309"/>
      <c r="FY174" s="309"/>
      <c r="GI174" s="309"/>
      <c r="GS174" s="309"/>
      <c r="HC174" s="309"/>
      <c r="HM174" s="309"/>
      <c r="HW174" s="309"/>
    </row>
    <row r="175" s="3" customFormat="true" x14ac:dyDescent="0.25">
      <c r="A175" s="309"/>
      <c r="K175" s="309"/>
      <c r="U175" s="309"/>
      <c r="AE175" s="309"/>
      <c r="AO175" s="309"/>
      <c r="AY175" s="309"/>
      <c r="AZ175" s="309"/>
      <c r="BI175" s="309"/>
      <c r="BS175" s="309"/>
      <c r="CC175" s="309"/>
      <c r="CM175" s="309"/>
      <c r="CW175" s="309"/>
      <c r="DG175" s="309"/>
      <c r="DQ175" s="309"/>
      <c r="EA175" s="309"/>
      <c r="EK175" s="309"/>
      <c r="EU175" s="309"/>
      <c r="FE175" s="309"/>
      <c r="FO175" s="309"/>
      <c r="FY175" s="309"/>
      <c r="GI175" s="309"/>
      <c r="GS175" s="309"/>
      <c r="HC175" s="309"/>
      <c r="HM175" s="309"/>
      <c r="HW175" s="309"/>
    </row>
    <row r="176" s="3" customFormat="true" x14ac:dyDescent="0.25">
      <c r="A176" s="309"/>
      <c r="K176" s="309"/>
      <c r="U176" s="309"/>
      <c r="AE176" s="309"/>
      <c r="AO176" s="309"/>
      <c r="AY176" s="309"/>
      <c r="AZ176" s="309"/>
      <c r="BI176" s="309"/>
      <c r="BS176" s="309"/>
      <c r="CC176" s="309"/>
      <c r="CM176" s="309"/>
      <c r="CW176" s="309"/>
      <c r="DG176" s="309"/>
      <c r="DQ176" s="309"/>
      <c r="EA176" s="309"/>
      <c r="EK176" s="309"/>
      <c r="EU176" s="309"/>
      <c r="FE176" s="309"/>
      <c r="FO176" s="309"/>
      <c r="FY176" s="309"/>
      <c r="GI176" s="309"/>
      <c r="GS176" s="309"/>
      <c r="HC176" s="309"/>
      <c r="HM176" s="309"/>
      <c r="HW176" s="309"/>
    </row>
    <row r="177" s="3" customFormat="true" x14ac:dyDescent="0.25">
      <c r="A177" s="309"/>
      <c r="K177" s="309"/>
      <c r="U177" s="309"/>
      <c r="AE177" s="309"/>
      <c r="AO177" s="309"/>
      <c r="AY177" s="309"/>
      <c r="AZ177" s="309"/>
      <c r="BI177" s="309"/>
      <c r="BS177" s="309"/>
      <c r="CC177" s="309"/>
      <c r="CM177" s="309"/>
      <c r="CW177" s="309"/>
      <c r="DG177" s="309"/>
      <c r="DQ177" s="309"/>
      <c r="EA177" s="309"/>
      <c r="EK177" s="309"/>
      <c r="EU177" s="309"/>
      <c r="FE177" s="309"/>
      <c r="FO177" s="309"/>
      <c r="FY177" s="309"/>
      <c r="GI177" s="309"/>
      <c r="GS177" s="309"/>
      <c r="HC177" s="309"/>
      <c r="HM177" s="309"/>
      <c r="HW177" s="309"/>
    </row>
    <row r="178" s="3" customFormat="true" x14ac:dyDescent="0.25">
      <c r="A178" s="309"/>
      <c r="K178" s="309"/>
      <c r="U178" s="309"/>
      <c r="AE178" s="309"/>
      <c r="AO178" s="309"/>
      <c r="AY178" s="309"/>
      <c r="AZ178" s="309"/>
      <c r="BI178" s="309"/>
      <c r="BS178" s="309"/>
      <c r="CC178" s="309"/>
      <c r="CM178" s="309"/>
      <c r="CW178" s="309"/>
      <c r="DG178" s="309"/>
      <c r="DQ178" s="309"/>
      <c r="EA178" s="309"/>
      <c r="EK178" s="309"/>
      <c r="EU178" s="309"/>
      <c r="FE178" s="309"/>
      <c r="FO178" s="309"/>
      <c r="FY178" s="309"/>
      <c r="GI178" s="309"/>
      <c r="GS178" s="309"/>
      <c r="HC178" s="309"/>
      <c r="HM178" s="309"/>
      <c r="HW178" s="309"/>
    </row>
    <row r="179" s="3" customFormat="true" x14ac:dyDescent="0.25">
      <c r="A179" s="309"/>
      <c r="K179" s="309"/>
      <c r="U179" s="309"/>
      <c r="AE179" s="309"/>
      <c r="AO179" s="309"/>
      <c r="AY179" s="309"/>
      <c r="AZ179" s="309"/>
      <c r="BI179" s="309"/>
      <c r="BS179" s="309"/>
      <c r="CC179" s="309"/>
      <c r="CM179" s="309"/>
      <c r="CW179" s="309"/>
      <c r="DG179" s="309"/>
      <c r="DQ179" s="309"/>
      <c r="EA179" s="309"/>
      <c r="EK179" s="309"/>
      <c r="EU179" s="309"/>
      <c r="FE179" s="309"/>
      <c r="FO179" s="309"/>
      <c r="FY179" s="309"/>
      <c r="GI179" s="309"/>
      <c r="GS179" s="309"/>
      <c r="HC179" s="309"/>
      <c r="HM179" s="309"/>
      <c r="HW179" s="309"/>
    </row>
    <row r="180" s="3" customFormat="true" x14ac:dyDescent="0.25">
      <c r="A180" s="309"/>
      <c r="K180" s="309"/>
      <c r="U180" s="309"/>
      <c r="AE180" s="309"/>
      <c r="AO180" s="309"/>
      <c r="AY180" s="309"/>
      <c r="AZ180" s="309"/>
      <c r="BI180" s="309"/>
      <c r="BS180" s="309"/>
      <c r="CC180" s="309"/>
      <c r="CM180" s="309"/>
      <c r="CW180" s="309"/>
      <c r="DG180" s="309"/>
      <c r="DQ180" s="309"/>
      <c r="EA180" s="309"/>
      <c r="EK180" s="309"/>
      <c r="EU180" s="309"/>
      <c r="FE180" s="309"/>
      <c r="FO180" s="309"/>
      <c r="FY180" s="309"/>
      <c r="GI180" s="309"/>
      <c r="GS180" s="309"/>
      <c r="HC180" s="309"/>
      <c r="HM180" s="309"/>
      <c r="HW180" s="309"/>
    </row>
    <row r="181" s="3" customFormat="true" x14ac:dyDescent="0.25">
      <c r="A181" s="309"/>
      <c r="K181" s="309"/>
      <c r="U181" s="309"/>
      <c r="AE181" s="309"/>
      <c r="AO181" s="309"/>
      <c r="AY181" s="309"/>
      <c r="AZ181" s="309"/>
      <c r="BI181" s="309"/>
      <c r="BS181" s="309"/>
      <c r="CC181" s="309"/>
      <c r="CM181" s="309"/>
      <c r="CW181" s="309"/>
      <c r="DG181" s="309"/>
      <c r="DQ181" s="309"/>
      <c r="EA181" s="309"/>
      <c r="EK181" s="309"/>
      <c r="EU181" s="309"/>
      <c r="FE181" s="309"/>
      <c r="FO181" s="309"/>
      <c r="FY181" s="309"/>
      <c r="GI181" s="309"/>
      <c r="GS181" s="309"/>
      <c r="HC181" s="309"/>
      <c r="HM181" s="309"/>
      <c r="HW181" s="309"/>
    </row>
    <row r="182" s="3" customFormat="true" x14ac:dyDescent="0.25">
      <c r="A182" s="309"/>
      <c r="K182" s="309"/>
      <c r="U182" s="309"/>
      <c r="AE182" s="309"/>
      <c r="AO182" s="309"/>
      <c r="AY182" s="309"/>
      <c r="AZ182" s="309"/>
      <c r="BI182" s="309"/>
      <c r="BS182" s="309"/>
      <c r="CC182" s="309"/>
      <c r="CM182" s="309"/>
      <c r="CW182" s="309"/>
      <c r="DG182" s="309"/>
      <c r="DQ182" s="309"/>
      <c r="EA182" s="309"/>
      <c r="EK182" s="309"/>
      <c r="EU182" s="309"/>
      <c r="FE182" s="309"/>
      <c r="FO182" s="309"/>
      <c r="FY182" s="309"/>
      <c r="GI182" s="309"/>
      <c r="GS182" s="309"/>
      <c r="HC182" s="309"/>
      <c r="HM182" s="309"/>
      <c r="HW182" s="309"/>
    </row>
    <row r="183" s="3" customFormat="true" x14ac:dyDescent="0.25">
      <c r="A183" s="309"/>
      <c r="K183" s="309"/>
      <c r="U183" s="309"/>
      <c r="AE183" s="309"/>
      <c r="AO183" s="309"/>
      <c r="AY183" s="309"/>
      <c r="AZ183" s="309"/>
      <c r="BI183" s="309"/>
      <c r="BS183" s="309"/>
      <c r="CC183" s="309"/>
      <c r="CM183" s="309"/>
      <c r="CW183" s="309"/>
      <c r="DG183" s="309"/>
      <c r="DQ183" s="309"/>
      <c r="EA183" s="309"/>
      <c r="EK183" s="309"/>
      <c r="EU183" s="309"/>
      <c r="FE183" s="309"/>
      <c r="FO183" s="309"/>
      <c r="FY183" s="309"/>
      <c r="GI183" s="309"/>
      <c r="GS183" s="309"/>
      <c r="HC183" s="309"/>
      <c r="HM183" s="309"/>
      <c r="HW183" s="309"/>
    </row>
    <row r="184" s="3" customFormat="true" x14ac:dyDescent="0.25">
      <c r="A184" s="309"/>
      <c r="K184" s="309"/>
      <c r="U184" s="309"/>
      <c r="AE184" s="309"/>
      <c r="AO184" s="309"/>
      <c r="AY184" s="309"/>
      <c r="AZ184" s="309"/>
      <c r="BI184" s="309"/>
      <c r="BS184" s="309"/>
      <c r="CC184" s="309"/>
      <c r="CM184" s="309"/>
      <c r="CW184" s="309"/>
      <c r="DG184" s="309"/>
      <c r="DQ184" s="309"/>
      <c r="EA184" s="309"/>
      <c r="EK184" s="309"/>
      <c r="EU184" s="309"/>
      <c r="FE184" s="309"/>
      <c r="FO184" s="309"/>
      <c r="FY184" s="309"/>
      <c r="GI184" s="309"/>
      <c r="GS184" s="309"/>
      <c r="HC184" s="309"/>
      <c r="HM184" s="309"/>
      <c r="HW184" s="309"/>
    </row>
    <row r="185" s="3" customFormat="true" x14ac:dyDescent="0.25">
      <c r="A185" s="309"/>
      <c r="K185" s="309"/>
      <c r="U185" s="309"/>
      <c r="AE185" s="309"/>
      <c r="AO185" s="309"/>
      <c r="AY185" s="309"/>
      <c r="AZ185" s="309"/>
      <c r="BI185" s="309"/>
      <c r="BS185" s="309"/>
      <c r="CC185" s="309"/>
      <c r="CM185" s="309"/>
      <c r="CW185" s="309"/>
      <c r="DG185" s="309"/>
      <c r="DQ185" s="309"/>
      <c r="EA185" s="309"/>
      <c r="EK185" s="309"/>
      <c r="EU185" s="309"/>
      <c r="FE185" s="309"/>
      <c r="FO185" s="309"/>
      <c r="FY185" s="309"/>
      <c r="GI185" s="309"/>
      <c r="GS185" s="309"/>
      <c r="HC185" s="309"/>
      <c r="HM185" s="309"/>
      <c r="HW185" s="309"/>
    </row>
    <row r="186" s="3" customFormat="true" x14ac:dyDescent="0.25">
      <c r="A186" s="309"/>
      <c r="K186" s="309"/>
      <c r="U186" s="309"/>
      <c r="AE186" s="309"/>
      <c r="AO186" s="309"/>
      <c r="AY186" s="309"/>
      <c r="AZ186" s="309"/>
      <c r="BI186" s="309"/>
      <c r="BS186" s="309"/>
      <c r="CC186" s="309"/>
      <c r="CM186" s="309"/>
      <c r="CW186" s="309"/>
      <c r="DG186" s="309"/>
      <c r="DQ186" s="309"/>
      <c r="EA186" s="309"/>
      <c r="EK186" s="309"/>
      <c r="EU186" s="309"/>
      <c r="FE186" s="309"/>
      <c r="FO186" s="309"/>
      <c r="FY186" s="309"/>
      <c r="GI186" s="309"/>
      <c r="GS186" s="309"/>
      <c r="HC186" s="309"/>
      <c r="HM186" s="309"/>
      <c r="HW186" s="309"/>
    </row>
    <row r="187" s="3" customFormat="true" x14ac:dyDescent="0.25">
      <c r="A187" s="309"/>
      <c r="K187" s="309"/>
      <c r="U187" s="309"/>
      <c r="AE187" s="309"/>
      <c r="AO187" s="309"/>
      <c r="AY187" s="309"/>
      <c r="AZ187" s="309"/>
      <c r="BI187" s="309"/>
      <c r="BS187" s="309"/>
      <c r="CC187" s="309"/>
      <c r="CM187" s="309"/>
      <c r="CW187" s="309"/>
      <c r="DG187" s="309"/>
      <c r="DQ187" s="309"/>
      <c r="EA187" s="309"/>
      <c r="EK187" s="309"/>
      <c r="EU187" s="309"/>
      <c r="FE187" s="309"/>
      <c r="FO187" s="309"/>
      <c r="FY187" s="309"/>
      <c r="GI187" s="309"/>
      <c r="GS187" s="309"/>
      <c r="HC187" s="309"/>
      <c r="HM187" s="309"/>
      <c r="HW187" s="309"/>
    </row>
    <row r="188" s="3" customFormat="true" x14ac:dyDescent="0.25">
      <c r="A188" s="309"/>
      <c r="K188" s="309"/>
      <c r="U188" s="309"/>
      <c r="AE188" s="309"/>
      <c r="AO188" s="309"/>
      <c r="AY188" s="309"/>
      <c r="AZ188" s="309"/>
      <c r="BI188" s="309"/>
      <c r="BS188" s="309"/>
      <c r="CC188" s="309"/>
      <c r="CM188" s="309"/>
      <c r="CW188" s="309"/>
      <c r="DG188" s="309"/>
      <c r="DQ188" s="309"/>
      <c r="EA188" s="309"/>
      <c r="EK188" s="309"/>
      <c r="EU188" s="309"/>
      <c r="FE188" s="309"/>
      <c r="FO188" s="309"/>
      <c r="FY188" s="309"/>
      <c r="GI188" s="309"/>
      <c r="GS188" s="309"/>
      <c r="HC188" s="309"/>
      <c r="HM188" s="309"/>
      <c r="HW188" s="309"/>
    </row>
    <row r="189" s="3" customFormat="true" x14ac:dyDescent="0.25">
      <c r="A189" s="309"/>
      <c r="K189" s="309"/>
      <c r="U189" s="309"/>
      <c r="AE189" s="309"/>
      <c r="AO189" s="309"/>
      <c r="AY189" s="309"/>
      <c r="AZ189" s="309"/>
      <c r="BI189" s="309"/>
      <c r="BS189" s="309"/>
      <c r="CC189" s="309"/>
      <c r="CM189" s="309"/>
      <c r="CW189" s="309"/>
      <c r="DG189" s="309"/>
      <c r="DQ189" s="309"/>
      <c r="EA189" s="309"/>
      <c r="EK189" s="309"/>
      <c r="EU189" s="309"/>
      <c r="FE189" s="309"/>
      <c r="FO189" s="309"/>
      <c r="FY189" s="309"/>
      <c r="GI189" s="309"/>
      <c r="GS189" s="309"/>
      <c r="HC189" s="309"/>
      <c r="HM189" s="309"/>
      <c r="HW189" s="309"/>
    </row>
    <row r="190" s="3" customFormat="true" x14ac:dyDescent="0.25">
      <c r="A190" s="309"/>
      <c r="K190" s="309"/>
      <c r="U190" s="309"/>
      <c r="AE190" s="309"/>
      <c r="AO190" s="309"/>
      <c r="AY190" s="309"/>
      <c r="AZ190" s="309"/>
      <c r="BI190" s="309"/>
      <c r="BS190" s="309"/>
      <c r="CC190" s="309"/>
      <c r="CM190" s="309"/>
      <c r="CW190" s="309"/>
      <c r="DG190" s="309"/>
      <c r="DQ190" s="309"/>
      <c r="EA190" s="309"/>
      <c r="EK190" s="309"/>
      <c r="EU190" s="309"/>
      <c r="FE190" s="309"/>
      <c r="FO190" s="309"/>
      <c r="FY190" s="309"/>
      <c r="GI190" s="309"/>
      <c r="GS190" s="309"/>
      <c r="HC190" s="309"/>
      <c r="HM190" s="309"/>
      <c r="HW190" s="309"/>
    </row>
    <row r="191" s="3" customFormat="true" x14ac:dyDescent="0.25">
      <c r="A191" s="309"/>
      <c r="K191" s="309"/>
      <c r="U191" s="309"/>
      <c r="AE191" s="309"/>
      <c r="AO191" s="309"/>
      <c r="AY191" s="309"/>
      <c r="AZ191" s="309"/>
      <c r="BI191" s="309"/>
      <c r="BS191" s="309"/>
      <c r="CC191" s="309"/>
      <c r="CM191" s="309"/>
      <c r="CW191" s="309"/>
      <c r="DG191" s="309"/>
      <c r="DQ191" s="309"/>
      <c r="EA191" s="309"/>
      <c r="EK191" s="309"/>
      <c r="EU191" s="309"/>
      <c r="FE191" s="309"/>
      <c r="FO191" s="309"/>
      <c r="FY191" s="309"/>
      <c r="GI191" s="309"/>
      <c r="GS191" s="309"/>
      <c r="HC191" s="309"/>
      <c r="HM191" s="309"/>
      <c r="HW191" s="309"/>
    </row>
    <row r="192" s="3" customFormat="true" x14ac:dyDescent="0.25">
      <c r="A192" s="309"/>
      <c r="K192" s="309"/>
      <c r="U192" s="309"/>
      <c r="AE192" s="309"/>
      <c r="AO192" s="309"/>
      <c r="AY192" s="309"/>
      <c r="AZ192" s="309"/>
      <c r="BI192" s="309"/>
      <c r="BS192" s="309"/>
      <c r="CC192" s="309"/>
      <c r="CM192" s="309"/>
      <c r="CW192" s="309"/>
      <c r="DG192" s="309"/>
      <c r="DQ192" s="309"/>
      <c r="EA192" s="309"/>
      <c r="EK192" s="309"/>
      <c r="EU192" s="309"/>
      <c r="FE192" s="309"/>
      <c r="FO192" s="309"/>
      <c r="FY192" s="309"/>
      <c r="GI192" s="309"/>
      <c r="GS192" s="309"/>
      <c r="HC192" s="309"/>
      <c r="HM192" s="309"/>
      <c r="HW192" s="309"/>
    </row>
    <row r="193" s="3" customFormat="true" x14ac:dyDescent="0.25">
      <c r="A193" s="309"/>
      <c r="K193" s="309"/>
      <c r="U193" s="309"/>
      <c r="AE193" s="309"/>
      <c r="AO193" s="309"/>
      <c r="AY193" s="309"/>
      <c r="AZ193" s="309"/>
      <c r="BI193" s="309"/>
      <c r="BS193" s="309"/>
      <c r="CC193" s="309"/>
      <c r="CM193" s="309"/>
      <c r="CW193" s="309"/>
      <c r="DG193" s="309"/>
      <c r="DQ193" s="309"/>
      <c r="EA193" s="309"/>
      <c r="EK193" s="309"/>
      <c r="EU193" s="309"/>
      <c r="FE193" s="309"/>
      <c r="FO193" s="309"/>
      <c r="FY193" s="309"/>
      <c r="GI193" s="309"/>
      <c r="GS193" s="309"/>
      <c r="HC193" s="309"/>
      <c r="HM193" s="309"/>
      <c r="HW193" s="309"/>
    </row>
    <row r="194" s="3" customFormat="true" x14ac:dyDescent="0.25">
      <c r="A194" s="309"/>
      <c r="K194" s="309"/>
      <c r="U194" s="309"/>
      <c r="AE194" s="309"/>
      <c r="AO194" s="309"/>
      <c r="AY194" s="309"/>
      <c r="AZ194" s="309"/>
      <c r="BI194" s="309"/>
      <c r="BS194" s="309"/>
      <c r="CC194" s="309"/>
      <c r="CM194" s="309"/>
      <c r="CW194" s="309"/>
      <c r="DG194" s="309"/>
      <c r="DQ194" s="309"/>
      <c r="EA194" s="309"/>
      <c r="EK194" s="309"/>
      <c r="EU194" s="309"/>
      <c r="FE194" s="309"/>
      <c r="FO194" s="309"/>
      <c r="FY194" s="309"/>
      <c r="GI194" s="309"/>
      <c r="GS194" s="309"/>
      <c r="HC194" s="309"/>
      <c r="HM194" s="309"/>
      <c r="HW194" s="309"/>
    </row>
    <row r="195" s="3" customFormat="true" x14ac:dyDescent="0.25">
      <c r="A195" s="309"/>
      <c r="K195" s="309"/>
      <c r="U195" s="309"/>
      <c r="AE195" s="309"/>
      <c r="AO195" s="309"/>
      <c r="AY195" s="309"/>
      <c r="AZ195" s="309"/>
      <c r="BI195" s="309"/>
      <c r="BS195" s="309"/>
      <c r="CC195" s="309"/>
      <c r="CM195" s="309"/>
      <c r="CW195" s="309"/>
      <c r="DG195" s="309"/>
      <c r="DQ195" s="309"/>
      <c r="EA195" s="309"/>
      <c r="EK195" s="309"/>
      <c r="EU195" s="309"/>
      <c r="FE195" s="309"/>
      <c r="FO195" s="309"/>
      <c r="FY195" s="309"/>
      <c r="GI195" s="309"/>
      <c r="GS195" s="309"/>
      <c r="HC195" s="309"/>
      <c r="HM195" s="309"/>
      <c r="HW195" s="309"/>
    </row>
    <row r="196" s="3" customFormat="true" x14ac:dyDescent="0.25">
      <c r="A196" s="309"/>
      <c r="K196" s="309"/>
      <c r="U196" s="309"/>
      <c r="AE196" s="309"/>
      <c r="AO196" s="309"/>
      <c r="AY196" s="309"/>
      <c r="AZ196" s="309"/>
      <c r="BI196" s="309"/>
      <c r="BS196" s="309"/>
      <c r="CC196" s="309"/>
      <c r="CM196" s="309"/>
      <c r="CW196" s="309"/>
      <c r="DG196" s="309"/>
      <c r="DQ196" s="309"/>
      <c r="EA196" s="309"/>
      <c r="EK196" s="309"/>
      <c r="EU196" s="309"/>
      <c r="FE196" s="309"/>
      <c r="FO196" s="309"/>
      <c r="FY196" s="309"/>
      <c r="GI196" s="309"/>
      <c r="GS196" s="309"/>
      <c r="HC196" s="309"/>
      <c r="HM196" s="309"/>
      <c r="HW196" s="309"/>
    </row>
    <row r="197" s="3" customFormat="true" x14ac:dyDescent="0.25">
      <c r="A197" s="309"/>
      <c r="K197" s="309"/>
      <c r="U197" s="309"/>
      <c r="AE197" s="309"/>
      <c r="AO197" s="309"/>
      <c r="AY197" s="309"/>
      <c r="AZ197" s="309"/>
      <c r="BI197" s="309"/>
      <c r="BS197" s="309"/>
      <c r="CC197" s="309"/>
      <c r="CM197" s="309"/>
      <c r="CW197" s="309"/>
      <c r="DG197" s="309"/>
      <c r="DQ197" s="309"/>
      <c r="EA197" s="309"/>
      <c r="EK197" s="309"/>
      <c r="EU197" s="309"/>
      <c r="FE197" s="309"/>
      <c r="FO197" s="309"/>
      <c r="FY197" s="309"/>
      <c r="GI197" s="309"/>
      <c r="GS197" s="309"/>
      <c r="HC197" s="309"/>
      <c r="HM197" s="309"/>
      <c r="HW197" s="309"/>
    </row>
    <row r="198" s="3" customFormat="true" x14ac:dyDescent="0.25">
      <c r="A198" s="309"/>
      <c r="K198" s="309"/>
      <c r="U198" s="309"/>
      <c r="AE198" s="309"/>
      <c r="AO198" s="309"/>
      <c r="AY198" s="309"/>
      <c r="AZ198" s="309"/>
      <c r="BI198" s="309"/>
      <c r="BS198" s="309"/>
      <c r="CC198" s="309"/>
      <c r="CM198" s="309"/>
      <c r="CW198" s="309"/>
      <c r="DG198" s="309"/>
      <c r="DQ198" s="309"/>
      <c r="EA198" s="309"/>
      <c r="EK198" s="309"/>
      <c r="EU198" s="309"/>
      <c r="FE198" s="309"/>
      <c r="FO198" s="309"/>
      <c r="FY198" s="309"/>
      <c r="GI198" s="309"/>
      <c r="GS198" s="309"/>
      <c r="HC198" s="309"/>
      <c r="HM198" s="309"/>
      <c r="HW198" s="309"/>
    </row>
    <row r="199" s="3" customFormat="true" x14ac:dyDescent="0.25">
      <c r="A199" s="309"/>
      <c r="K199" s="309"/>
      <c r="U199" s="309"/>
      <c r="AE199" s="309"/>
      <c r="AO199" s="309"/>
      <c r="AY199" s="309"/>
      <c r="AZ199" s="309"/>
      <c r="BI199" s="309"/>
      <c r="BS199" s="309"/>
      <c r="CC199" s="309"/>
      <c r="CM199" s="309"/>
      <c r="CW199" s="309"/>
      <c r="DG199" s="309"/>
      <c r="DQ199" s="309"/>
      <c r="EA199" s="309"/>
      <c r="EK199" s="309"/>
      <c r="EU199" s="309"/>
      <c r="FE199" s="309"/>
      <c r="FO199" s="309"/>
      <c r="FY199" s="309"/>
      <c r="GI199" s="309"/>
      <c r="GS199" s="309"/>
      <c r="HC199" s="309"/>
      <c r="HM199" s="309"/>
      <c r="HW199" s="309"/>
    </row>
    <row r="200" s="3" customFormat="true" x14ac:dyDescent="0.25">
      <c r="A200" s="309"/>
      <c r="K200" s="309"/>
      <c r="U200" s="309"/>
      <c r="AE200" s="309"/>
      <c r="AO200" s="309"/>
      <c r="AY200" s="309"/>
      <c r="AZ200" s="309"/>
      <c r="BI200" s="309"/>
      <c r="BS200" s="309"/>
      <c r="CC200" s="309"/>
      <c r="CM200" s="309"/>
      <c r="CW200" s="309"/>
      <c r="DG200" s="309"/>
      <c r="DQ200" s="309"/>
      <c r="EA200" s="309"/>
      <c r="EK200" s="309"/>
      <c r="EU200" s="309"/>
      <c r="FE200" s="309"/>
      <c r="FO200" s="309"/>
      <c r="FY200" s="309"/>
      <c r="GI200" s="309"/>
      <c r="GS200" s="309"/>
      <c r="HC200" s="309"/>
      <c r="HM200" s="309"/>
      <c r="HW200" s="309"/>
    </row>
    <row r="201" s="3" customFormat="true" x14ac:dyDescent="0.25">
      <c r="A201" s="309"/>
      <c r="K201" s="309"/>
      <c r="U201" s="309"/>
      <c r="AE201" s="309"/>
      <c r="AO201" s="309"/>
      <c r="AY201" s="309"/>
      <c r="AZ201" s="309"/>
      <c r="BI201" s="309"/>
      <c r="BS201" s="309"/>
      <c r="CC201" s="309"/>
      <c r="CM201" s="309"/>
      <c r="CW201" s="309"/>
      <c r="DG201" s="309"/>
      <c r="DQ201" s="309"/>
      <c r="EA201" s="309"/>
      <c r="EK201" s="309"/>
      <c r="EU201" s="309"/>
      <c r="FE201" s="309"/>
      <c r="FO201" s="309"/>
      <c r="FY201" s="309"/>
      <c r="GI201" s="309"/>
      <c r="GS201" s="309"/>
      <c r="HC201" s="309"/>
      <c r="HM201" s="309"/>
      <c r="HW201" s="309"/>
    </row>
    <row r="202" s="3" customFormat="true" x14ac:dyDescent="0.25">
      <c r="A202" s="309"/>
      <c r="K202" s="309"/>
      <c r="U202" s="309"/>
      <c r="AE202" s="309"/>
      <c r="AO202" s="309"/>
      <c r="AY202" s="309"/>
      <c r="AZ202" s="309"/>
      <c r="BI202" s="309"/>
      <c r="BS202" s="309"/>
      <c r="CC202" s="309"/>
      <c r="CM202" s="309"/>
      <c r="CW202" s="309"/>
      <c r="DG202" s="309"/>
      <c r="DQ202" s="309"/>
      <c r="EA202" s="309"/>
      <c r="EK202" s="309"/>
      <c r="EU202" s="309"/>
      <c r="FE202" s="309"/>
      <c r="FO202" s="309"/>
      <c r="FY202" s="309"/>
      <c r="GI202" s="309"/>
      <c r="GS202" s="309"/>
      <c r="HC202" s="309"/>
      <c r="HM202" s="309"/>
      <c r="HW202" s="309"/>
    </row>
    <row r="203" s="3" customFormat="true" x14ac:dyDescent="0.25">
      <c r="A203" s="309"/>
      <c r="K203" s="309"/>
      <c r="U203" s="309"/>
      <c r="AE203" s="309"/>
      <c r="AO203" s="309"/>
      <c r="AY203" s="309"/>
      <c r="AZ203" s="309"/>
      <c r="BI203" s="309"/>
      <c r="BS203" s="309"/>
      <c r="CC203" s="309"/>
      <c r="CM203" s="309"/>
      <c r="CW203" s="309"/>
      <c r="DG203" s="309"/>
      <c r="DQ203" s="309"/>
      <c r="EA203" s="309"/>
      <c r="EK203" s="309"/>
      <c r="EU203" s="309"/>
      <c r="FE203" s="309"/>
      <c r="FO203" s="309"/>
      <c r="FY203" s="309"/>
      <c r="GI203" s="309"/>
      <c r="GS203" s="309"/>
      <c r="HC203" s="309"/>
      <c r="HM203" s="309"/>
      <c r="HW203" s="309"/>
    </row>
    <row r="204" s="3" customFormat="true" x14ac:dyDescent="0.25">
      <c r="A204" s="309"/>
      <c r="K204" s="309"/>
      <c r="U204" s="309"/>
      <c r="AE204" s="309"/>
      <c r="AO204" s="309"/>
      <c r="AY204" s="309"/>
      <c r="AZ204" s="309"/>
      <c r="BI204" s="309"/>
      <c r="BS204" s="309"/>
      <c r="CC204" s="309"/>
      <c r="CM204" s="309"/>
      <c r="CW204" s="309"/>
      <c r="DG204" s="309"/>
      <c r="DQ204" s="309"/>
      <c r="EA204" s="309"/>
      <c r="EK204" s="309"/>
      <c r="EU204" s="309"/>
      <c r="FE204" s="309"/>
      <c r="FO204" s="309"/>
      <c r="FY204" s="309"/>
      <c r="GI204" s="309"/>
      <c r="GS204" s="309"/>
      <c r="HC204" s="309"/>
      <c r="HM204" s="309"/>
      <c r="HW204" s="309"/>
    </row>
    <row r="205" s="3" customFormat="true" x14ac:dyDescent="0.25">
      <c r="A205" s="309"/>
      <c r="K205" s="309"/>
      <c r="U205" s="309"/>
      <c r="AE205" s="309"/>
      <c r="AO205" s="309"/>
      <c r="AY205" s="309"/>
      <c r="AZ205" s="309"/>
      <c r="BI205" s="309"/>
      <c r="BS205" s="309"/>
      <c r="CC205" s="309"/>
      <c r="CM205" s="309"/>
      <c r="CW205" s="309"/>
      <c r="DG205" s="309"/>
      <c r="DQ205" s="309"/>
      <c r="EA205" s="309"/>
      <c r="EK205" s="309"/>
      <c r="EU205" s="309"/>
      <c r="FE205" s="309"/>
      <c r="FO205" s="309"/>
      <c r="FY205" s="309"/>
      <c r="GI205" s="309"/>
      <c r="GS205" s="309"/>
      <c r="HC205" s="309"/>
      <c r="HM205" s="309"/>
      <c r="HW205" s="309"/>
    </row>
    <row r="206" s="3" customFormat="true" x14ac:dyDescent="0.25">
      <c r="A206" s="309"/>
      <c r="K206" s="309"/>
      <c r="U206" s="309"/>
      <c r="AE206" s="309"/>
      <c r="AO206" s="309"/>
      <c r="AY206" s="309"/>
      <c r="AZ206" s="309"/>
      <c r="BI206" s="309"/>
      <c r="BS206" s="309"/>
      <c r="CC206" s="309"/>
      <c r="CM206" s="309"/>
      <c r="CW206" s="309"/>
      <c r="DG206" s="309"/>
      <c r="DQ206" s="309"/>
      <c r="EA206" s="309"/>
      <c r="EK206" s="309"/>
      <c r="EU206" s="309"/>
      <c r="FE206" s="309"/>
      <c r="FO206" s="309"/>
      <c r="FY206" s="309"/>
      <c r="GI206" s="309"/>
      <c r="GS206" s="309"/>
      <c r="HC206" s="309"/>
      <c r="HM206" s="309"/>
      <c r="HW206" s="309"/>
    </row>
    <row r="207" s="3" customFormat="true" x14ac:dyDescent="0.25">
      <c r="A207" s="309"/>
      <c r="K207" s="309"/>
      <c r="U207" s="309"/>
      <c r="AE207" s="309"/>
      <c r="AO207" s="309"/>
      <c r="AY207" s="309"/>
      <c r="AZ207" s="309"/>
      <c r="BI207" s="309"/>
      <c r="BS207" s="309"/>
      <c r="CC207" s="309"/>
      <c r="CM207" s="309"/>
      <c r="CW207" s="309"/>
      <c r="DG207" s="309"/>
      <c r="DQ207" s="309"/>
      <c r="EA207" s="309"/>
      <c r="EK207" s="309"/>
      <c r="EU207" s="309"/>
      <c r="FE207" s="309"/>
      <c r="FO207" s="309"/>
      <c r="FY207" s="309"/>
      <c r="GI207" s="309"/>
      <c r="GS207" s="309"/>
      <c r="HC207" s="309"/>
      <c r="HM207" s="309"/>
      <c r="HW207" s="309"/>
    </row>
    <row r="208" s="3" customFormat="true" x14ac:dyDescent="0.25">
      <c r="A208" s="309"/>
      <c r="K208" s="309"/>
      <c r="U208" s="309"/>
      <c r="AE208" s="309"/>
      <c r="AO208" s="309"/>
      <c r="AY208" s="309"/>
      <c r="AZ208" s="309"/>
      <c r="BI208" s="309"/>
      <c r="BS208" s="309"/>
      <c r="CC208" s="309"/>
      <c r="CM208" s="309"/>
      <c r="CW208" s="309"/>
      <c r="DG208" s="309"/>
      <c r="DQ208" s="309"/>
      <c r="EA208" s="309"/>
      <c r="EK208" s="309"/>
      <c r="EU208" s="309"/>
      <c r="FE208" s="309"/>
      <c r="FO208" s="309"/>
      <c r="FY208" s="309"/>
      <c r="GI208" s="309"/>
      <c r="GS208" s="309"/>
      <c r="HC208" s="309"/>
      <c r="HM208" s="309"/>
      <c r="HW208" s="309"/>
    </row>
    <row r="209" s="3" customFormat="true" x14ac:dyDescent="0.25">
      <c r="A209" s="309"/>
      <c r="K209" s="309"/>
      <c r="U209" s="309"/>
      <c r="AE209" s="309"/>
      <c r="AO209" s="309"/>
      <c r="AY209" s="309"/>
      <c r="AZ209" s="309"/>
      <c r="BI209" s="309"/>
      <c r="BS209" s="309"/>
      <c r="CC209" s="309"/>
      <c r="CM209" s="309"/>
      <c r="CW209" s="309"/>
      <c r="DG209" s="309"/>
      <c r="DQ209" s="309"/>
      <c r="EA209" s="309"/>
      <c r="EK209" s="309"/>
      <c r="EU209" s="309"/>
      <c r="FE209" s="309"/>
      <c r="FO209" s="309"/>
      <c r="FY209" s="309"/>
      <c r="GI209" s="309"/>
      <c r="GS209" s="309"/>
      <c r="HC209" s="309"/>
      <c r="HM209" s="309"/>
      <c r="HW209" s="309"/>
    </row>
    <row r="210" s="3" customFormat="true" x14ac:dyDescent="0.25">
      <c r="A210" s="309"/>
      <c r="K210" s="309"/>
      <c r="U210" s="309"/>
      <c r="AE210" s="309"/>
      <c r="AO210" s="309"/>
      <c r="AY210" s="309"/>
      <c r="AZ210" s="309"/>
      <c r="BI210" s="309"/>
      <c r="BS210" s="309"/>
      <c r="CC210" s="309"/>
      <c r="CM210" s="309"/>
      <c r="CW210" s="309"/>
      <c r="DG210" s="309"/>
      <c r="DQ210" s="309"/>
      <c r="EA210" s="309"/>
      <c r="EK210" s="309"/>
      <c r="EU210" s="309"/>
      <c r="FE210" s="309"/>
      <c r="FO210" s="309"/>
      <c r="FY210" s="309"/>
      <c r="GI210" s="309"/>
      <c r="GS210" s="309"/>
      <c r="HC210" s="309"/>
      <c r="HM210" s="309"/>
      <c r="HW210" s="309"/>
    </row>
    <row r="211" s="3" customFormat="true" x14ac:dyDescent="0.25">
      <c r="A211" s="309"/>
      <c r="K211" s="309"/>
      <c r="U211" s="309"/>
      <c r="AE211" s="309"/>
      <c r="AO211" s="309"/>
      <c r="AY211" s="309"/>
      <c r="AZ211" s="309"/>
      <c r="BI211" s="309"/>
      <c r="BS211" s="309"/>
      <c r="CC211" s="309"/>
      <c r="CM211" s="309"/>
      <c r="CW211" s="309"/>
      <c r="DG211" s="309"/>
      <c r="DQ211" s="309"/>
      <c r="EA211" s="309"/>
      <c r="EK211" s="309"/>
      <c r="EU211" s="309"/>
      <c r="FE211" s="309"/>
      <c r="FO211" s="309"/>
      <c r="FY211" s="309"/>
      <c r="GI211" s="309"/>
      <c r="GS211" s="309"/>
      <c r="HC211" s="309"/>
      <c r="HM211" s="309"/>
      <c r="HW211" s="309"/>
    </row>
    <row r="212" s="3" customFormat="true" x14ac:dyDescent="0.25">
      <c r="A212" s="309"/>
      <c r="K212" s="309"/>
      <c r="U212" s="309"/>
      <c r="AE212" s="309"/>
      <c r="AO212" s="309"/>
      <c r="AY212" s="309"/>
      <c r="AZ212" s="309"/>
      <c r="BI212" s="309"/>
      <c r="BS212" s="309"/>
      <c r="CC212" s="309"/>
      <c r="CM212" s="309"/>
      <c r="CW212" s="309"/>
      <c r="DG212" s="309"/>
      <c r="DQ212" s="309"/>
      <c r="EA212" s="309"/>
      <c r="EK212" s="309"/>
      <c r="EU212" s="309"/>
      <c r="FE212" s="309"/>
      <c r="FO212" s="309"/>
      <c r="FY212" s="309"/>
      <c r="GI212" s="309"/>
      <c r="GS212" s="309"/>
      <c r="HC212" s="309"/>
      <c r="HM212" s="309"/>
      <c r="HW212" s="309"/>
    </row>
    <row r="213" s="3" customFormat="true" x14ac:dyDescent="0.25">
      <c r="A213" s="309"/>
      <c r="K213" s="309"/>
      <c r="U213" s="309"/>
      <c r="AE213" s="309"/>
      <c r="AO213" s="309"/>
      <c r="AY213" s="309"/>
      <c r="AZ213" s="309"/>
      <c r="BI213" s="309"/>
      <c r="BS213" s="309"/>
      <c r="CC213" s="309"/>
      <c r="CM213" s="309"/>
      <c r="CW213" s="309"/>
      <c r="DG213" s="309"/>
      <c r="DQ213" s="309"/>
      <c r="EA213" s="309"/>
      <c r="EK213" s="309"/>
      <c r="EU213" s="309"/>
      <c r="FE213" s="309"/>
      <c r="FO213" s="309"/>
      <c r="FY213" s="309"/>
      <c r="GI213" s="309"/>
      <c r="GS213" s="309"/>
      <c r="HC213" s="309"/>
      <c r="HM213" s="309"/>
      <c r="HW213" s="309"/>
    </row>
    <row r="214" s="3" customFormat="true" x14ac:dyDescent="0.25">
      <c r="A214" s="309"/>
      <c r="K214" s="309"/>
      <c r="U214" s="309"/>
      <c r="AE214" s="309"/>
      <c r="AO214" s="309"/>
      <c r="AY214" s="309"/>
      <c r="AZ214" s="309"/>
      <c r="BI214" s="309"/>
      <c r="BS214" s="309"/>
      <c r="CC214" s="309"/>
      <c r="CM214" s="309"/>
      <c r="CW214" s="309"/>
      <c r="DG214" s="309"/>
      <c r="DQ214" s="309"/>
      <c r="EA214" s="309"/>
      <c r="EK214" s="309"/>
      <c r="EU214" s="309"/>
      <c r="FE214" s="309"/>
      <c r="FO214" s="309"/>
      <c r="FY214" s="309"/>
      <c r="GI214" s="309"/>
      <c r="GS214" s="309"/>
      <c r="HC214" s="309"/>
      <c r="HM214" s="309"/>
      <c r="HW214" s="309"/>
    </row>
    <row r="215" s="3" customFormat="true" x14ac:dyDescent="0.25">
      <c r="A215" s="309"/>
      <c r="K215" s="309"/>
      <c r="U215" s="309"/>
      <c r="AE215" s="309"/>
      <c r="AO215" s="309"/>
      <c r="AY215" s="309"/>
      <c r="AZ215" s="309"/>
      <c r="BI215" s="309"/>
      <c r="BS215" s="309"/>
      <c r="CC215" s="309"/>
      <c r="CM215" s="309"/>
      <c r="CW215" s="309"/>
      <c r="DG215" s="309"/>
      <c r="DQ215" s="309"/>
      <c r="EA215" s="309"/>
      <c r="EK215" s="309"/>
      <c r="EU215" s="309"/>
      <c r="FE215" s="309"/>
      <c r="FO215" s="309"/>
      <c r="FY215" s="309"/>
      <c r="GI215" s="309"/>
      <c r="GS215" s="309"/>
      <c r="HC215" s="309"/>
      <c r="HM215" s="309"/>
      <c r="HW215" s="309"/>
    </row>
    <row r="216" s="3" customFormat="true" x14ac:dyDescent="0.25">
      <c r="A216" s="309"/>
      <c r="K216" s="309"/>
      <c r="U216" s="309"/>
      <c r="AE216" s="309"/>
      <c r="AO216" s="309"/>
      <c r="AY216" s="309"/>
      <c r="AZ216" s="309"/>
      <c r="BI216" s="309"/>
      <c r="BS216" s="309"/>
      <c r="CC216" s="309"/>
      <c r="CM216" s="309"/>
      <c r="CW216" s="309"/>
      <c r="DG216" s="309"/>
      <c r="DQ216" s="309"/>
      <c r="EA216" s="309"/>
      <c r="EK216" s="309"/>
      <c r="EU216" s="309"/>
      <c r="FE216" s="309"/>
      <c r="FO216" s="309"/>
      <c r="FY216" s="309"/>
      <c r="GI216" s="309"/>
      <c r="GS216" s="309"/>
      <c r="HC216" s="309"/>
      <c r="HM216" s="309"/>
      <c r="HW216" s="309"/>
    </row>
    <row r="217" s="3" customFormat="true" x14ac:dyDescent="0.25">
      <c r="A217" s="309"/>
      <c r="K217" s="309"/>
      <c r="U217" s="309"/>
      <c r="AE217" s="309"/>
      <c r="AO217" s="309"/>
      <c r="AY217" s="309"/>
      <c r="AZ217" s="309"/>
      <c r="BI217" s="309"/>
      <c r="BS217" s="309"/>
      <c r="CC217" s="309"/>
      <c r="CM217" s="309"/>
      <c r="CW217" s="309"/>
      <c r="DG217" s="309"/>
      <c r="DQ217" s="309"/>
      <c r="EA217" s="309"/>
      <c r="EK217" s="309"/>
      <c r="EU217" s="309"/>
      <c r="FE217" s="309"/>
      <c r="FO217" s="309"/>
      <c r="FY217" s="309"/>
      <c r="GI217" s="309"/>
      <c r="GS217" s="309"/>
      <c r="HC217" s="309"/>
      <c r="HM217" s="309"/>
      <c r="HW217" s="309"/>
    </row>
    <row r="218" s="3" customFormat="true" x14ac:dyDescent="0.25">
      <c r="A218" s="309"/>
      <c r="K218" s="309"/>
      <c r="U218" s="309"/>
      <c r="AE218" s="309"/>
      <c r="AO218" s="309"/>
      <c r="AY218" s="309"/>
      <c r="AZ218" s="309"/>
      <c r="BI218" s="309"/>
      <c r="BS218" s="309"/>
      <c r="CC218" s="309"/>
      <c r="CM218" s="309"/>
      <c r="CW218" s="309"/>
      <c r="DG218" s="309"/>
      <c r="DQ218" s="309"/>
      <c r="EA218" s="309"/>
      <c r="EK218" s="309"/>
      <c r="EU218" s="309"/>
      <c r="FE218" s="309"/>
      <c r="FO218" s="309"/>
      <c r="FY218" s="309"/>
      <c r="GI218" s="309"/>
      <c r="GS218" s="309"/>
      <c r="HC218" s="309"/>
      <c r="HM218" s="309"/>
      <c r="HW218" s="309"/>
    </row>
    <row r="219" s="3" customFormat="true" x14ac:dyDescent="0.25">
      <c r="A219" s="309"/>
      <c r="K219" s="309"/>
      <c r="U219" s="309"/>
      <c r="AE219" s="309"/>
      <c r="AO219" s="309"/>
      <c r="AY219" s="309"/>
      <c r="AZ219" s="309"/>
      <c r="BI219" s="309"/>
      <c r="BS219" s="309"/>
      <c r="CC219" s="309"/>
      <c r="CM219" s="309"/>
      <c r="CW219" s="309"/>
      <c r="DG219" s="309"/>
      <c r="DQ219" s="309"/>
      <c r="EA219" s="309"/>
      <c r="EK219" s="309"/>
      <c r="EU219" s="309"/>
      <c r="FE219" s="309"/>
      <c r="FO219" s="309"/>
      <c r="FY219" s="309"/>
      <c r="GI219" s="309"/>
      <c r="GS219" s="309"/>
      <c r="HC219" s="309"/>
      <c r="HM219" s="309"/>
      <c r="HW219" s="309"/>
    </row>
    <row r="220" s="3" customFormat="true" x14ac:dyDescent="0.25">
      <c r="A220" s="309"/>
      <c r="K220" s="309"/>
      <c r="U220" s="309"/>
      <c r="AE220" s="309"/>
      <c r="AO220" s="309"/>
      <c r="AY220" s="309"/>
      <c r="AZ220" s="309"/>
      <c r="BI220" s="309"/>
      <c r="BS220" s="309"/>
      <c r="CC220" s="309"/>
      <c r="CM220" s="309"/>
      <c r="CW220" s="309"/>
      <c r="DG220" s="309"/>
      <c r="DQ220" s="309"/>
      <c r="EA220" s="309"/>
      <c r="EK220" s="309"/>
      <c r="EU220" s="309"/>
      <c r="FE220" s="309"/>
      <c r="FO220" s="309"/>
      <c r="FY220" s="309"/>
      <c r="GI220" s="309"/>
      <c r="GS220" s="309"/>
      <c r="HC220" s="309"/>
      <c r="HM220" s="309"/>
      <c r="HW220" s="309"/>
    </row>
    <row r="221" s="3" customFormat="true" x14ac:dyDescent="0.25">
      <c r="A221" s="309"/>
      <c r="K221" s="309"/>
      <c r="U221" s="309"/>
      <c r="AE221" s="309"/>
      <c r="AO221" s="309"/>
      <c r="AY221" s="309"/>
      <c r="AZ221" s="309"/>
      <c r="BI221" s="309"/>
      <c r="BS221" s="309"/>
      <c r="CC221" s="309"/>
      <c r="CM221" s="309"/>
      <c r="CW221" s="309"/>
      <c r="DG221" s="309"/>
      <c r="DQ221" s="309"/>
      <c r="EA221" s="309"/>
      <c r="EK221" s="309"/>
      <c r="EU221" s="309"/>
      <c r="FE221" s="309"/>
      <c r="FO221" s="309"/>
      <c r="FY221" s="309"/>
      <c r="GI221" s="309"/>
      <c r="GS221" s="309"/>
      <c r="HC221" s="309"/>
      <c r="HM221" s="309"/>
      <c r="HW221" s="309"/>
    </row>
    <row r="222" s="3" customFormat="true" x14ac:dyDescent="0.25">
      <c r="A222" s="309"/>
      <c r="K222" s="309"/>
      <c r="U222" s="309"/>
      <c r="AE222" s="309"/>
      <c r="AO222" s="309"/>
      <c r="AY222" s="309"/>
      <c r="AZ222" s="309"/>
      <c r="BI222" s="309"/>
      <c r="BS222" s="309"/>
      <c r="CC222" s="309"/>
      <c r="CM222" s="309"/>
      <c r="CW222" s="309"/>
      <c r="DG222" s="309"/>
      <c r="DQ222" s="309"/>
      <c r="EA222" s="309"/>
      <c r="EK222" s="309"/>
      <c r="EU222" s="309"/>
      <c r="FE222" s="309"/>
      <c r="FO222" s="309"/>
      <c r="FY222" s="309"/>
      <c r="GI222" s="309"/>
      <c r="GS222" s="309"/>
      <c r="HC222" s="309"/>
      <c r="HM222" s="309"/>
      <c r="HW222" s="309"/>
    </row>
    <row r="223" s="3" customFormat="true" x14ac:dyDescent="0.25">
      <c r="A223" s="309"/>
      <c r="K223" s="309"/>
      <c r="U223" s="309"/>
      <c r="AE223" s="309"/>
      <c r="AO223" s="309"/>
      <c r="AY223" s="309"/>
      <c r="AZ223" s="309"/>
      <c r="BI223" s="309"/>
      <c r="BS223" s="309"/>
      <c r="CC223" s="309"/>
      <c r="CM223" s="309"/>
      <c r="CW223" s="309"/>
      <c r="DG223" s="309"/>
      <c r="DQ223" s="309"/>
      <c r="EA223" s="309"/>
      <c r="EK223" s="309"/>
      <c r="EU223" s="309"/>
      <c r="FE223" s="309"/>
      <c r="FO223" s="309"/>
      <c r="FY223" s="309"/>
      <c r="GI223" s="309"/>
      <c r="GS223" s="309"/>
      <c r="HC223" s="309"/>
      <c r="HM223" s="309"/>
      <c r="HW223" s="309"/>
    </row>
    <row r="224" s="3" customFormat="true" x14ac:dyDescent="0.25">
      <c r="A224" s="309"/>
      <c r="K224" s="309"/>
      <c r="U224" s="309"/>
      <c r="AE224" s="309"/>
      <c r="AO224" s="309"/>
      <c r="AY224" s="309"/>
      <c r="AZ224" s="309"/>
      <c r="BI224" s="309"/>
      <c r="BS224" s="309"/>
      <c r="CC224" s="309"/>
      <c r="CM224" s="309"/>
      <c r="CW224" s="309"/>
      <c r="DG224" s="309"/>
      <c r="DQ224" s="309"/>
      <c r="EA224" s="309"/>
      <c r="EK224" s="309"/>
      <c r="EU224" s="309"/>
      <c r="FE224" s="309"/>
      <c r="FO224" s="309"/>
      <c r="FY224" s="309"/>
      <c r="GI224" s="309"/>
      <c r="GS224" s="309"/>
      <c r="HC224" s="309"/>
      <c r="HM224" s="309"/>
      <c r="HW224" s="309"/>
    </row>
    <row r="225" s="3" customFormat="true" x14ac:dyDescent="0.25">
      <c r="A225" s="309"/>
      <c r="K225" s="309"/>
      <c r="U225" s="309"/>
      <c r="AE225" s="309"/>
      <c r="AO225" s="309"/>
      <c r="AY225" s="309"/>
      <c r="AZ225" s="309"/>
      <c r="BI225" s="309"/>
      <c r="BS225" s="309"/>
      <c r="CC225" s="309"/>
      <c r="CM225" s="309"/>
      <c r="CW225" s="309"/>
      <c r="DG225" s="309"/>
      <c r="DQ225" s="309"/>
      <c r="EA225" s="309"/>
      <c r="EK225" s="309"/>
      <c r="EU225" s="309"/>
      <c r="FE225" s="309"/>
      <c r="FO225" s="309"/>
      <c r="FY225" s="309"/>
      <c r="GI225" s="309"/>
      <c r="GS225" s="309"/>
      <c r="HC225" s="309"/>
      <c r="HM225" s="309"/>
      <c r="HW225" s="309"/>
    </row>
    <row r="226" s="3" customFormat="true" x14ac:dyDescent="0.25">
      <c r="A226" s="309"/>
      <c r="K226" s="309"/>
      <c r="U226" s="309"/>
      <c r="AE226" s="309"/>
      <c r="AO226" s="309"/>
      <c r="AY226" s="309"/>
      <c r="AZ226" s="309"/>
      <c r="BI226" s="309"/>
      <c r="BS226" s="309"/>
      <c r="CC226" s="309"/>
      <c r="CM226" s="309"/>
      <c r="CW226" s="309"/>
      <c r="DG226" s="309"/>
      <c r="DQ226" s="309"/>
      <c r="EA226" s="309"/>
      <c r="EK226" s="309"/>
      <c r="EU226" s="309"/>
      <c r="FE226" s="309"/>
      <c r="FO226" s="309"/>
      <c r="FY226" s="309"/>
      <c r="GI226" s="309"/>
      <c r="GS226" s="309"/>
      <c r="HC226" s="309"/>
      <c r="HM226" s="309"/>
      <c r="HW226" s="309"/>
    </row>
    <row r="227" s="3" customFormat="true" x14ac:dyDescent="0.25">
      <c r="A227" s="309"/>
      <c r="K227" s="309"/>
      <c r="U227" s="309"/>
      <c r="AE227" s="309"/>
      <c r="AO227" s="309"/>
      <c r="AY227" s="309"/>
      <c r="AZ227" s="309"/>
      <c r="BI227" s="309"/>
      <c r="BS227" s="309"/>
      <c r="CC227" s="309"/>
      <c r="CM227" s="309"/>
      <c r="CW227" s="309"/>
      <c r="DG227" s="309"/>
      <c r="DQ227" s="309"/>
      <c r="EA227" s="309"/>
      <c r="EK227" s="309"/>
      <c r="EU227" s="309"/>
      <c r="FE227" s="309"/>
      <c r="FO227" s="309"/>
      <c r="FY227" s="309"/>
      <c r="GI227" s="309"/>
      <c r="GS227" s="309"/>
      <c r="HC227" s="309"/>
      <c r="HM227" s="309"/>
      <c r="HW227" s="309"/>
    </row>
    <row r="228" s="3" customFormat="true" x14ac:dyDescent="0.25">
      <c r="A228" s="309"/>
      <c r="K228" s="309"/>
      <c r="U228" s="309"/>
      <c r="AE228" s="309"/>
      <c r="AO228" s="309"/>
      <c r="AY228" s="309"/>
      <c r="AZ228" s="309"/>
      <c r="BI228" s="309"/>
      <c r="BS228" s="309"/>
      <c r="CC228" s="309"/>
      <c r="CM228" s="309"/>
      <c r="CW228" s="309"/>
      <c r="DG228" s="309"/>
      <c r="DQ228" s="309"/>
      <c r="EA228" s="309"/>
      <c r="EK228" s="309"/>
      <c r="EU228" s="309"/>
      <c r="FE228" s="309"/>
      <c r="FO228" s="309"/>
      <c r="FY228" s="309"/>
      <c r="GI228" s="309"/>
      <c r="GS228" s="309"/>
      <c r="HC228" s="309"/>
      <c r="HM228" s="309"/>
      <c r="HW228" s="309"/>
    </row>
    <row r="229" s="3" customFormat="true" x14ac:dyDescent="0.25">
      <c r="A229" s="309"/>
      <c r="K229" s="309"/>
      <c r="U229" s="309"/>
      <c r="AE229" s="309"/>
      <c r="AO229" s="309"/>
      <c r="AY229" s="309"/>
      <c r="AZ229" s="309"/>
      <c r="BI229" s="309"/>
      <c r="BS229" s="309"/>
      <c r="CC229" s="309"/>
      <c r="CM229" s="309"/>
      <c r="CW229" s="309"/>
      <c r="DG229" s="309"/>
      <c r="DQ229" s="309"/>
      <c r="EA229" s="309"/>
      <c r="EK229" s="309"/>
      <c r="EU229" s="309"/>
      <c r="FE229" s="309"/>
      <c r="FO229" s="309"/>
      <c r="FY229" s="309"/>
      <c r="GI229" s="309"/>
      <c r="GS229" s="309"/>
      <c r="HC229" s="309"/>
      <c r="HM229" s="309"/>
      <c r="HW229" s="309"/>
    </row>
    <row r="230" s="3" customFormat="true" x14ac:dyDescent="0.25">
      <c r="A230" s="309"/>
      <c r="K230" s="309"/>
      <c r="U230" s="309"/>
      <c r="AE230" s="309"/>
      <c r="AO230" s="309"/>
      <c r="AY230" s="309"/>
      <c r="AZ230" s="309"/>
      <c r="BI230" s="309"/>
      <c r="BS230" s="309"/>
      <c r="CC230" s="309"/>
      <c r="CM230" s="309"/>
      <c r="CW230" s="309"/>
      <c r="DG230" s="309"/>
      <c r="DQ230" s="309"/>
      <c r="EA230" s="309"/>
      <c r="EK230" s="309"/>
      <c r="EU230" s="309"/>
      <c r="FE230" s="309"/>
      <c r="FO230" s="309"/>
      <c r="FY230" s="309"/>
      <c r="GI230" s="309"/>
      <c r="GS230" s="309"/>
      <c r="HC230" s="309"/>
      <c r="HM230" s="309"/>
      <c r="HW230" s="309"/>
    </row>
    <row r="231" s="3" customFormat="true" x14ac:dyDescent="0.25">
      <c r="A231" s="309"/>
      <c r="K231" s="309"/>
      <c r="U231" s="309"/>
      <c r="AE231" s="309"/>
      <c r="AO231" s="309"/>
      <c r="AY231" s="309"/>
      <c r="AZ231" s="309"/>
      <c r="BI231" s="309"/>
      <c r="BS231" s="309"/>
      <c r="CC231" s="309"/>
      <c r="CM231" s="309"/>
      <c r="CW231" s="309"/>
      <c r="DG231" s="309"/>
      <c r="DQ231" s="309"/>
      <c r="EA231" s="309"/>
      <c r="EK231" s="309"/>
      <c r="EU231" s="309"/>
      <c r="FE231" s="309"/>
      <c r="FO231" s="309"/>
      <c r="FY231" s="309"/>
      <c r="GI231" s="309"/>
      <c r="GS231" s="309"/>
      <c r="HC231" s="309"/>
      <c r="HM231" s="309"/>
      <c r="HW231" s="309"/>
    </row>
    <row r="232" s="3" customFormat="true" x14ac:dyDescent="0.25">
      <c r="A232" s="309"/>
      <c r="K232" s="309"/>
      <c r="U232" s="309"/>
      <c r="AE232" s="309"/>
      <c r="AO232" s="309"/>
      <c r="AY232" s="309"/>
      <c r="AZ232" s="309"/>
      <c r="BI232" s="309"/>
      <c r="BS232" s="309"/>
      <c r="CC232" s="309"/>
      <c r="CM232" s="309"/>
      <c r="CW232" s="309"/>
      <c r="DG232" s="309"/>
      <c r="DQ232" s="309"/>
      <c r="EA232" s="309"/>
      <c r="EK232" s="309"/>
      <c r="EU232" s="309"/>
      <c r="FE232" s="309"/>
      <c r="FO232" s="309"/>
      <c r="FY232" s="309"/>
      <c r="GI232" s="309"/>
      <c r="GS232" s="309"/>
      <c r="HC232" s="309"/>
      <c r="HM232" s="309"/>
      <c r="HW232" s="309"/>
    </row>
    <row r="233" s="3" customFormat="true" x14ac:dyDescent="0.25">
      <c r="A233" s="309"/>
      <c r="K233" s="309"/>
      <c r="U233" s="309"/>
      <c r="AE233" s="309"/>
      <c r="AO233" s="309"/>
      <c r="AY233" s="309"/>
      <c r="AZ233" s="309"/>
      <c r="BI233" s="309"/>
      <c r="BS233" s="309"/>
      <c r="CC233" s="309"/>
      <c r="CM233" s="309"/>
      <c r="CW233" s="309"/>
      <c r="DG233" s="309"/>
      <c r="DQ233" s="309"/>
      <c r="EA233" s="309"/>
      <c r="EK233" s="309"/>
      <c r="EU233" s="309"/>
      <c r="FE233" s="309"/>
      <c r="FO233" s="309"/>
      <c r="FY233" s="309"/>
      <c r="GI233" s="309"/>
      <c r="GS233" s="309"/>
      <c r="HC233" s="309"/>
      <c r="HM233" s="309"/>
      <c r="HW233" s="309"/>
    </row>
    <row r="234" s="3" customFormat="true" x14ac:dyDescent="0.25">
      <c r="A234" s="309"/>
      <c r="K234" s="309"/>
      <c r="U234" s="309"/>
      <c r="AE234" s="309"/>
      <c r="AO234" s="309"/>
      <c r="AY234" s="309"/>
      <c r="AZ234" s="309"/>
      <c r="BI234" s="309"/>
      <c r="BS234" s="309"/>
      <c r="CC234" s="309"/>
      <c r="CM234" s="309"/>
      <c r="CW234" s="309"/>
      <c r="DG234" s="309"/>
      <c r="DQ234" s="309"/>
      <c r="EA234" s="309"/>
      <c r="EK234" s="309"/>
      <c r="EU234" s="309"/>
      <c r="FE234" s="309"/>
      <c r="FO234" s="309"/>
      <c r="FY234" s="309"/>
      <c r="GI234" s="309"/>
      <c r="GS234" s="309"/>
      <c r="HC234" s="309"/>
      <c r="HM234" s="309"/>
      <c r="HW234" s="309"/>
    </row>
    <row r="235" s="3" customFormat="true" x14ac:dyDescent="0.25">
      <c r="A235" s="309"/>
      <c r="K235" s="309"/>
      <c r="U235" s="309"/>
      <c r="AE235" s="309"/>
      <c r="AO235" s="309"/>
      <c r="AY235" s="309"/>
      <c r="AZ235" s="309"/>
      <c r="BI235" s="309"/>
      <c r="BS235" s="309"/>
      <c r="CC235" s="309"/>
      <c r="CM235" s="309"/>
      <c r="CW235" s="309"/>
      <c r="DG235" s="309"/>
      <c r="DQ235" s="309"/>
      <c r="EA235" s="309"/>
      <c r="EK235" s="309"/>
      <c r="EU235" s="309"/>
      <c r="FE235" s="309"/>
      <c r="FO235" s="309"/>
      <c r="FY235" s="309"/>
      <c r="GI235" s="309"/>
      <c r="GS235" s="309"/>
      <c r="HC235" s="309"/>
      <c r="HM235" s="309"/>
      <c r="HW235" s="309"/>
    </row>
    <row r="236" s="3" customFormat="true" x14ac:dyDescent="0.25">
      <c r="A236" s="309"/>
      <c r="K236" s="309"/>
      <c r="U236" s="309"/>
      <c r="AE236" s="309"/>
      <c r="AO236" s="309"/>
      <c r="AY236" s="309"/>
      <c r="AZ236" s="309"/>
      <c r="BI236" s="309"/>
      <c r="BS236" s="309"/>
      <c r="CC236" s="309"/>
      <c r="CM236" s="309"/>
      <c r="CW236" s="309"/>
      <c r="DG236" s="309"/>
      <c r="DQ236" s="309"/>
      <c r="EA236" s="309"/>
      <c r="EK236" s="309"/>
      <c r="EU236" s="309"/>
      <c r="FE236" s="309"/>
      <c r="FO236" s="309"/>
      <c r="FY236" s="309"/>
      <c r="GI236" s="309"/>
      <c r="GS236" s="309"/>
      <c r="HC236" s="309"/>
      <c r="HM236" s="309"/>
      <c r="HW236" s="309"/>
    </row>
    <row r="237" s="3" customFormat="true" x14ac:dyDescent="0.25">
      <c r="A237" s="309"/>
      <c r="K237" s="309"/>
      <c r="U237" s="309"/>
      <c r="AE237" s="309"/>
      <c r="AO237" s="309"/>
      <c r="AY237" s="309"/>
      <c r="AZ237" s="309"/>
      <c r="BI237" s="309"/>
      <c r="BS237" s="309"/>
      <c r="CC237" s="309"/>
      <c r="CM237" s="309"/>
      <c r="CW237" s="309"/>
      <c r="DG237" s="309"/>
      <c r="DQ237" s="309"/>
      <c r="EA237" s="309"/>
      <c r="EK237" s="309"/>
      <c r="EU237" s="309"/>
      <c r="FE237" s="309"/>
      <c r="FO237" s="309"/>
      <c r="FY237" s="309"/>
      <c r="GI237" s="309"/>
      <c r="GS237" s="309"/>
      <c r="HC237" s="309"/>
      <c r="HM237" s="309"/>
      <c r="HW237" s="309"/>
    </row>
    <row r="238" s="3" customFormat="true" x14ac:dyDescent="0.25">
      <c r="A238" s="309"/>
      <c r="K238" s="309"/>
      <c r="U238" s="309"/>
      <c r="AE238" s="309"/>
      <c r="AO238" s="309"/>
      <c r="AY238" s="309"/>
      <c r="AZ238" s="309"/>
      <c r="BI238" s="309"/>
      <c r="BS238" s="309"/>
      <c r="CC238" s="309"/>
      <c r="CM238" s="309"/>
      <c r="CW238" s="309"/>
      <c r="DG238" s="309"/>
      <c r="DQ238" s="309"/>
      <c r="EA238" s="309"/>
      <c r="EK238" s="309"/>
      <c r="EU238" s="309"/>
      <c r="FE238" s="309"/>
      <c r="FO238" s="309"/>
      <c r="FY238" s="309"/>
      <c r="GI238" s="309"/>
      <c r="GS238" s="309"/>
      <c r="HC238" s="309"/>
      <c r="HM238" s="309"/>
      <c r="HW238" s="309"/>
    </row>
    <row r="239" s="3" customFormat="true" x14ac:dyDescent="0.25">
      <c r="A239" s="309"/>
      <c r="K239" s="309"/>
      <c r="U239" s="309"/>
      <c r="AE239" s="309"/>
      <c r="AO239" s="309"/>
      <c r="AY239" s="309"/>
      <c r="AZ239" s="309"/>
      <c r="BI239" s="309"/>
      <c r="BS239" s="309"/>
      <c r="CC239" s="309"/>
      <c r="CM239" s="309"/>
      <c r="CW239" s="309"/>
      <c r="DG239" s="309"/>
      <c r="DQ239" s="309"/>
      <c r="EA239" s="309"/>
      <c r="EK239" s="309"/>
      <c r="EU239" s="309"/>
      <c r="FE239" s="309"/>
      <c r="FO239" s="309"/>
      <c r="FY239" s="309"/>
      <c r="GI239" s="309"/>
      <c r="GS239" s="309"/>
      <c r="HC239" s="309"/>
      <c r="HM239" s="309"/>
      <c r="HW239" s="309"/>
    </row>
    <row r="240" s="3" customFormat="true" x14ac:dyDescent="0.25">
      <c r="A240" s="309"/>
      <c r="K240" s="309"/>
      <c r="U240" s="309"/>
      <c r="AE240" s="309"/>
      <c r="AO240" s="309"/>
      <c r="AY240" s="309"/>
      <c r="AZ240" s="309"/>
      <c r="BI240" s="309"/>
      <c r="BS240" s="309"/>
      <c r="CC240" s="309"/>
      <c r="CM240" s="309"/>
      <c r="CW240" s="309"/>
      <c r="DG240" s="309"/>
      <c r="DQ240" s="309"/>
      <c r="EA240" s="309"/>
      <c r="EK240" s="309"/>
      <c r="EU240" s="309"/>
      <c r="FE240" s="309"/>
      <c r="FO240" s="309"/>
      <c r="FY240" s="309"/>
      <c r="GI240" s="309"/>
      <c r="GS240" s="309"/>
      <c r="HC240" s="309"/>
      <c r="HM240" s="309"/>
      <c r="HW240" s="309"/>
    </row>
    <row r="241" s="3" customFormat="true" x14ac:dyDescent="0.25">
      <c r="A241" s="309"/>
      <c r="K241" s="309"/>
      <c r="U241" s="309"/>
      <c r="AE241" s="309"/>
      <c r="AO241" s="309"/>
      <c r="AY241" s="309"/>
      <c r="AZ241" s="309"/>
      <c r="BI241" s="309"/>
      <c r="BS241" s="309"/>
      <c r="CC241" s="309"/>
      <c r="CM241" s="309"/>
      <c r="CW241" s="309"/>
      <c r="DG241" s="309"/>
      <c r="DQ241" s="309"/>
      <c r="EA241" s="309"/>
      <c r="EK241" s="309"/>
      <c r="EU241" s="309"/>
      <c r="FE241" s="309"/>
      <c r="FO241" s="309"/>
      <c r="FY241" s="309"/>
      <c r="GI241" s="309"/>
      <c r="GS241" s="309"/>
      <c r="HC241" s="309"/>
      <c r="HM241" s="309"/>
      <c r="HW241" s="309"/>
    </row>
    <row r="242" s="3" customFormat="true" x14ac:dyDescent="0.25">
      <c r="A242" s="309"/>
      <c r="K242" s="309"/>
      <c r="U242" s="309"/>
      <c r="AE242" s="309"/>
      <c r="AO242" s="309"/>
      <c r="AY242" s="309"/>
      <c r="AZ242" s="309"/>
      <c r="BI242" s="309"/>
      <c r="BS242" s="309"/>
      <c r="CC242" s="309"/>
      <c r="CM242" s="309"/>
      <c r="CW242" s="309"/>
      <c r="DG242" s="309"/>
      <c r="DQ242" s="309"/>
      <c r="EA242" s="309"/>
      <c r="EK242" s="309"/>
      <c r="EU242" s="309"/>
      <c r="FE242" s="309"/>
      <c r="FO242" s="309"/>
      <c r="FY242" s="309"/>
      <c r="GI242" s="309"/>
      <c r="GS242" s="309"/>
      <c r="HC242" s="309"/>
      <c r="HM242" s="309"/>
      <c r="HW242" s="309"/>
    </row>
    <row r="243" s="3" customFormat="true" x14ac:dyDescent="0.25">
      <c r="A243" s="309"/>
      <c r="K243" s="309"/>
      <c r="U243" s="309"/>
      <c r="AE243" s="309"/>
      <c r="AO243" s="309"/>
      <c r="AY243" s="309"/>
      <c r="AZ243" s="309"/>
      <c r="BI243" s="309"/>
      <c r="BS243" s="309"/>
      <c r="CC243" s="309"/>
      <c r="CM243" s="309"/>
      <c r="CW243" s="309"/>
      <c r="DG243" s="309"/>
      <c r="DQ243" s="309"/>
      <c r="EA243" s="309"/>
      <c r="EK243" s="309"/>
      <c r="EU243" s="309"/>
      <c r="FE243" s="309"/>
      <c r="FO243" s="309"/>
      <c r="FY243" s="309"/>
      <c r="GI243" s="309"/>
      <c r="GS243" s="309"/>
      <c r="HC243" s="309"/>
      <c r="HM243" s="309"/>
      <c r="HW243" s="309"/>
    </row>
    <row r="244" s="3" customFormat="true" x14ac:dyDescent="0.25">
      <c r="A244" s="309"/>
      <c r="K244" s="309"/>
      <c r="U244" s="309"/>
      <c r="AE244" s="309"/>
      <c r="AO244" s="309"/>
      <c r="AY244" s="309"/>
      <c r="AZ244" s="309"/>
      <c r="BI244" s="309"/>
      <c r="BS244" s="309"/>
      <c r="CC244" s="309"/>
      <c r="CM244" s="309"/>
      <c r="CW244" s="309"/>
      <c r="DG244" s="309"/>
      <c r="DQ244" s="309"/>
      <c r="EA244" s="309"/>
      <c r="EK244" s="309"/>
      <c r="EU244" s="309"/>
      <c r="FE244" s="309"/>
      <c r="FO244" s="309"/>
      <c r="FY244" s="309"/>
      <c r="GI244" s="309"/>
      <c r="GS244" s="309"/>
      <c r="HC244" s="309"/>
      <c r="HM244" s="309"/>
      <c r="HW244" s="309"/>
    </row>
    <row r="245" s="3" customFormat="true" x14ac:dyDescent="0.25">
      <c r="A245" s="309"/>
      <c r="K245" s="309"/>
      <c r="U245" s="309"/>
      <c r="AE245" s="309"/>
      <c r="AO245" s="309"/>
      <c r="AY245" s="309"/>
      <c r="AZ245" s="309"/>
      <c r="BI245" s="309"/>
      <c r="BS245" s="309"/>
      <c r="CC245" s="309"/>
      <c r="CM245" s="309"/>
      <c r="CW245" s="309"/>
      <c r="DG245" s="309"/>
      <c r="DQ245" s="309"/>
      <c r="EA245" s="309"/>
      <c r="EK245" s="309"/>
      <c r="EU245" s="309"/>
      <c r="FE245" s="309"/>
      <c r="FO245" s="309"/>
      <c r="FY245" s="309"/>
      <c r="GI245" s="309"/>
      <c r="GS245" s="309"/>
      <c r="HC245" s="309"/>
      <c r="HM245" s="309"/>
      <c r="HW245" s="309"/>
    </row>
    <row r="246" s="3" customFormat="true" x14ac:dyDescent="0.25">
      <c r="A246" s="309"/>
      <c r="K246" s="309"/>
      <c r="U246" s="309"/>
      <c r="AE246" s="309"/>
      <c r="AO246" s="309"/>
      <c r="AY246" s="309"/>
      <c r="AZ246" s="309"/>
      <c r="BI246" s="309"/>
      <c r="BS246" s="309"/>
      <c r="CC246" s="309"/>
      <c r="CM246" s="309"/>
      <c r="CW246" s="309"/>
      <c r="DG246" s="309"/>
      <c r="DQ246" s="309"/>
      <c r="EA246" s="309"/>
      <c r="EK246" s="309"/>
      <c r="EU246" s="309"/>
      <c r="FE246" s="309"/>
      <c r="FO246" s="309"/>
      <c r="FY246" s="309"/>
      <c r="GI246" s="309"/>
      <c r="GS246" s="309"/>
      <c r="HC246" s="309"/>
      <c r="HM246" s="309"/>
      <c r="HW246" s="309"/>
    </row>
    <row r="247" s="3" customFormat="true" x14ac:dyDescent="0.25">
      <c r="A247" s="309"/>
      <c r="K247" s="309"/>
      <c r="U247" s="309"/>
      <c r="AE247" s="309"/>
      <c r="AO247" s="309"/>
      <c r="AY247" s="309"/>
      <c r="AZ247" s="309"/>
      <c r="BI247" s="309"/>
      <c r="BS247" s="309"/>
      <c r="CC247" s="309"/>
      <c r="CM247" s="309"/>
      <c r="CW247" s="309"/>
      <c r="DG247" s="309"/>
      <c r="DQ247" s="309"/>
      <c r="EA247" s="309"/>
      <c r="EK247" s="309"/>
      <c r="EU247" s="309"/>
      <c r="FE247" s="309"/>
      <c r="FO247" s="309"/>
      <c r="FY247" s="309"/>
      <c r="GI247" s="309"/>
      <c r="GS247" s="309"/>
      <c r="HC247" s="309"/>
      <c r="HM247" s="309"/>
      <c r="HW247" s="309"/>
    </row>
    <row r="248" s="3" customFormat="true" x14ac:dyDescent="0.25">
      <c r="A248" s="309"/>
      <c r="K248" s="309"/>
      <c r="U248" s="309"/>
      <c r="AE248" s="309"/>
      <c r="AO248" s="309"/>
      <c r="AY248" s="309"/>
      <c r="AZ248" s="309"/>
      <c r="BI248" s="309"/>
      <c r="BS248" s="309"/>
      <c r="CC248" s="309"/>
      <c r="CM248" s="309"/>
      <c r="CW248" s="309"/>
      <c r="DG248" s="309"/>
      <c r="DQ248" s="309"/>
      <c r="EA248" s="309"/>
      <c r="EK248" s="309"/>
      <c r="EU248" s="309"/>
      <c r="FE248" s="309"/>
      <c r="FO248" s="309"/>
      <c r="FY248" s="309"/>
      <c r="GI248" s="309"/>
      <c r="GS248" s="309"/>
      <c r="HC248" s="309"/>
      <c r="HM248" s="309"/>
      <c r="HW248" s="309"/>
    </row>
    <row r="249" s="3" customFormat="true" x14ac:dyDescent="0.25">
      <c r="A249" s="309"/>
      <c r="K249" s="309"/>
      <c r="U249" s="309"/>
      <c r="AE249" s="309"/>
      <c r="AO249" s="309"/>
      <c r="AY249" s="309"/>
      <c r="AZ249" s="309"/>
      <c r="BI249" s="309"/>
      <c r="BS249" s="309"/>
      <c r="CC249" s="309"/>
      <c r="CM249" s="309"/>
      <c r="CW249" s="309"/>
      <c r="DG249" s="309"/>
      <c r="DQ249" s="309"/>
      <c r="EA249" s="309"/>
      <c r="EK249" s="309"/>
      <c r="EU249" s="309"/>
      <c r="FE249" s="309"/>
      <c r="FO249" s="309"/>
      <c r="FY249" s="309"/>
      <c r="GI249" s="309"/>
      <c r="GS249" s="309"/>
      <c r="HC249" s="309"/>
      <c r="HM249" s="309"/>
      <c r="HW249" s="309"/>
    </row>
    <row r="250" s="3" customFormat="true" x14ac:dyDescent="0.25">
      <c r="A250" s="309"/>
      <c r="K250" s="309"/>
      <c r="U250" s="309"/>
      <c r="AE250" s="309"/>
      <c r="AO250" s="309"/>
      <c r="AY250" s="309"/>
      <c r="AZ250" s="309"/>
      <c r="BI250" s="309"/>
      <c r="BS250" s="309"/>
      <c r="CC250" s="309"/>
      <c r="CM250" s="309"/>
      <c r="CW250" s="309"/>
      <c r="DG250" s="309"/>
      <c r="DQ250" s="309"/>
      <c r="EA250" s="309"/>
      <c r="EK250" s="309"/>
      <c r="EU250" s="309"/>
      <c r="FE250" s="309"/>
      <c r="FO250" s="309"/>
      <c r="FY250" s="309"/>
      <c r="GI250" s="309"/>
      <c r="GS250" s="309"/>
      <c r="HC250" s="309"/>
      <c r="HM250" s="309"/>
      <c r="HW250" s="309"/>
    </row>
    <row r="251" s="3" customFormat="true" x14ac:dyDescent="0.25">
      <c r="A251" s="309"/>
      <c r="K251" s="309"/>
      <c r="U251" s="309"/>
      <c r="AE251" s="309"/>
      <c r="AO251" s="309"/>
      <c r="AY251" s="309"/>
      <c r="AZ251" s="309"/>
      <c r="BI251" s="309"/>
      <c r="BS251" s="309"/>
      <c r="CC251" s="309"/>
      <c r="CM251" s="309"/>
      <c r="CW251" s="309"/>
      <c r="DG251" s="309"/>
      <c r="DQ251" s="309"/>
      <c r="EA251" s="309"/>
      <c r="EK251" s="309"/>
      <c r="EU251" s="309"/>
      <c r="FE251" s="309"/>
      <c r="FO251" s="309"/>
      <c r="FY251" s="309"/>
      <c r="GI251" s="309"/>
      <c r="GS251" s="309"/>
      <c r="HC251" s="309"/>
      <c r="HM251" s="309"/>
      <c r="HW251" s="309"/>
    </row>
    <row r="252" s="3" customFormat="true" x14ac:dyDescent="0.25">
      <c r="A252" s="309"/>
      <c r="K252" s="309"/>
      <c r="U252" s="309"/>
      <c r="AE252" s="309"/>
      <c r="AO252" s="309"/>
      <c r="AY252" s="309"/>
      <c r="AZ252" s="309"/>
      <c r="BI252" s="309"/>
      <c r="BS252" s="309"/>
      <c r="CC252" s="309"/>
      <c r="CM252" s="309"/>
      <c r="CW252" s="309"/>
      <c r="DG252" s="309"/>
      <c r="DQ252" s="309"/>
      <c r="EA252" s="309"/>
      <c r="EK252" s="309"/>
      <c r="EU252" s="309"/>
      <c r="FE252" s="309"/>
      <c r="FO252" s="309"/>
      <c r="FY252" s="309"/>
      <c r="GI252" s="309"/>
      <c r="GS252" s="309"/>
      <c r="HC252" s="309"/>
      <c r="HM252" s="309"/>
      <c r="HW252" s="309"/>
    </row>
    <row r="253" s="3" customFormat="true" x14ac:dyDescent="0.25">
      <c r="A253" s="309"/>
      <c r="K253" s="309"/>
      <c r="U253" s="309"/>
      <c r="AE253" s="309"/>
      <c r="AO253" s="309"/>
      <c r="AY253" s="309"/>
      <c r="AZ253" s="309"/>
      <c r="BI253" s="309"/>
      <c r="BS253" s="309"/>
      <c r="CC253" s="309"/>
      <c r="CM253" s="309"/>
      <c r="CW253" s="309"/>
      <c r="DG253" s="309"/>
      <c r="DQ253" s="309"/>
      <c r="EA253" s="309"/>
      <c r="EK253" s="309"/>
      <c r="EU253" s="309"/>
      <c r="FE253" s="309"/>
      <c r="FO253" s="309"/>
      <c r="FY253" s="309"/>
      <c r="GI253" s="309"/>
      <c r="GS253" s="309"/>
      <c r="HC253" s="309"/>
      <c r="HM253" s="309"/>
      <c r="HW253" s="309"/>
    </row>
    <row r="254" s="3" customFormat="true" x14ac:dyDescent="0.25">
      <c r="A254" s="309"/>
      <c r="K254" s="309"/>
      <c r="U254" s="309"/>
      <c r="AE254" s="309"/>
      <c r="AO254" s="309"/>
      <c r="AY254" s="309"/>
      <c r="AZ254" s="309"/>
      <c r="BI254" s="309"/>
      <c r="BS254" s="309"/>
      <c r="CC254" s="309"/>
      <c r="CM254" s="309"/>
      <c r="CW254" s="309"/>
      <c r="DG254" s="309"/>
      <c r="DQ254" s="309"/>
      <c r="EA254" s="309"/>
      <c r="EK254" s="309"/>
      <c r="EU254" s="309"/>
      <c r="FE254" s="309"/>
      <c r="FO254" s="309"/>
      <c r="FY254" s="309"/>
      <c r="GI254" s="309"/>
      <c r="GS254" s="309"/>
      <c r="HC254" s="309"/>
      <c r="HM254" s="309"/>
      <c r="HW254" s="309"/>
    </row>
    <row r="255" s="3" customFormat="true" x14ac:dyDescent="0.25">
      <c r="A255" s="309"/>
      <c r="K255" s="309"/>
      <c r="U255" s="309"/>
      <c r="AE255" s="309"/>
      <c r="AO255" s="309"/>
      <c r="AY255" s="309"/>
      <c r="AZ255" s="309"/>
      <c r="BI255" s="309"/>
      <c r="BS255" s="309"/>
      <c r="CC255" s="309"/>
      <c r="CM255" s="309"/>
      <c r="CW255" s="309"/>
      <c r="DG255" s="309"/>
      <c r="DQ255" s="309"/>
      <c r="EA255" s="309"/>
      <c r="EK255" s="309"/>
      <c r="EU255" s="309"/>
      <c r="FE255" s="309"/>
      <c r="FO255" s="309"/>
      <c r="FY255" s="309"/>
      <c r="GI255" s="309"/>
      <c r="GS255" s="309"/>
      <c r="HC255" s="309"/>
      <c r="HM255" s="309"/>
      <c r="HW255" s="309"/>
    </row>
    <row r="256" s="3" customFormat="true" x14ac:dyDescent="0.25">
      <c r="A256" s="309"/>
      <c r="K256" s="309"/>
      <c r="U256" s="309"/>
      <c r="AE256" s="309"/>
      <c r="AO256" s="309"/>
      <c r="AY256" s="309"/>
      <c r="AZ256" s="309"/>
      <c r="BI256" s="309"/>
      <c r="BS256" s="309"/>
      <c r="CC256" s="309"/>
      <c r="CM256" s="309"/>
      <c r="CW256" s="309"/>
      <c r="DG256" s="309"/>
      <c r="DQ256" s="309"/>
      <c r="EA256" s="309"/>
      <c r="EK256" s="309"/>
      <c r="EU256" s="309"/>
      <c r="FE256" s="309"/>
      <c r="FO256" s="309"/>
      <c r="FY256" s="309"/>
      <c r="GI256" s="309"/>
      <c r="GS256" s="309"/>
      <c r="HC256" s="309"/>
      <c r="HM256" s="309"/>
      <c r="HW256" s="309"/>
    </row>
    <row r="257" s="3" customFormat="true" x14ac:dyDescent="0.25">
      <c r="A257" s="309"/>
      <c r="K257" s="309"/>
      <c r="U257" s="309"/>
      <c r="AE257" s="309"/>
      <c r="AO257" s="309"/>
      <c r="AY257" s="309"/>
      <c r="AZ257" s="309"/>
      <c r="BI257" s="309"/>
      <c r="BS257" s="309"/>
      <c r="CC257" s="309"/>
      <c r="CM257" s="309"/>
      <c r="CW257" s="309"/>
      <c r="DG257" s="309"/>
      <c r="DQ257" s="309"/>
      <c r="EA257" s="309"/>
      <c r="EK257" s="309"/>
      <c r="EU257" s="309"/>
      <c r="FE257" s="309"/>
      <c r="FO257" s="309"/>
      <c r="FY257" s="309"/>
      <c r="GI257" s="309"/>
      <c r="GS257" s="309"/>
      <c r="HC257" s="309"/>
      <c r="HM257" s="309"/>
      <c r="HW257" s="309"/>
    </row>
    <row r="258" s="3" customFormat="true" x14ac:dyDescent="0.25">
      <c r="A258" s="309"/>
      <c r="K258" s="309"/>
      <c r="U258" s="309"/>
      <c r="AE258" s="309"/>
      <c r="AO258" s="309"/>
      <c r="AY258" s="309"/>
      <c r="AZ258" s="309"/>
      <c r="BI258" s="309"/>
      <c r="BS258" s="309"/>
      <c r="CC258" s="309"/>
      <c r="CM258" s="309"/>
      <c r="CW258" s="309"/>
      <c r="DG258" s="309"/>
      <c r="DQ258" s="309"/>
      <c r="EA258" s="309"/>
      <c r="EK258" s="309"/>
      <c r="EU258" s="309"/>
      <c r="FE258" s="309"/>
      <c r="FO258" s="309"/>
      <c r="FY258" s="309"/>
      <c r="GI258" s="309"/>
      <c r="GS258" s="309"/>
      <c r="HC258" s="309"/>
      <c r="HM258" s="309"/>
      <c r="HW258" s="309"/>
    </row>
    <row r="259" s="3" customFormat="true" x14ac:dyDescent="0.25">
      <c r="A259" s="309"/>
      <c r="K259" s="309"/>
      <c r="U259" s="309"/>
      <c r="AE259" s="309"/>
      <c r="AO259" s="309"/>
      <c r="AY259" s="309"/>
      <c r="AZ259" s="309"/>
      <c r="BI259" s="309"/>
      <c r="BS259" s="309"/>
      <c r="CC259" s="309"/>
      <c r="CM259" s="309"/>
      <c r="CW259" s="309"/>
      <c r="DG259" s="309"/>
      <c r="DQ259" s="309"/>
      <c r="EA259" s="309"/>
      <c r="EK259" s="309"/>
      <c r="EU259" s="309"/>
      <c r="FE259" s="309"/>
      <c r="FO259" s="309"/>
      <c r="FY259" s="309"/>
      <c r="GI259" s="309"/>
      <c r="GS259" s="309"/>
      <c r="HC259" s="309"/>
      <c r="HM259" s="309"/>
      <c r="HW259" s="309"/>
    </row>
    <row r="260" s="3" customFormat="true" x14ac:dyDescent="0.25">
      <c r="A260" s="309"/>
      <c r="K260" s="309"/>
      <c r="U260" s="309"/>
      <c r="AE260" s="309"/>
      <c r="AO260" s="309"/>
      <c r="AY260" s="309"/>
      <c r="AZ260" s="309"/>
      <c r="BI260" s="309"/>
      <c r="BS260" s="309"/>
      <c r="CC260" s="309"/>
      <c r="CM260" s="309"/>
      <c r="CW260" s="309"/>
      <c r="DG260" s="309"/>
      <c r="DQ260" s="309"/>
      <c r="EA260" s="309"/>
      <c r="EK260" s="309"/>
      <c r="EU260" s="309"/>
      <c r="FE260" s="309"/>
      <c r="FO260" s="309"/>
      <c r="FY260" s="309"/>
      <c r="GI260" s="309"/>
      <c r="GS260" s="309"/>
      <c r="HC260" s="309"/>
      <c r="HM260" s="309"/>
      <c r="HW260" s="309"/>
    </row>
    <row r="261" s="3" customFormat="true" x14ac:dyDescent="0.25">
      <c r="A261" s="309"/>
      <c r="K261" s="309"/>
      <c r="U261" s="309"/>
      <c r="AE261" s="309"/>
      <c r="AO261" s="309"/>
      <c r="AY261" s="309"/>
      <c r="AZ261" s="309"/>
      <c r="BI261" s="309"/>
      <c r="BS261" s="309"/>
      <c r="CC261" s="309"/>
      <c r="CM261" s="309"/>
      <c r="CW261" s="309"/>
      <c r="DG261" s="309"/>
      <c r="DQ261" s="309"/>
      <c r="EA261" s="309"/>
      <c r="EK261" s="309"/>
      <c r="EU261" s="309"/>
      <c r="FE261" s="309"/>
      <c r="FO261" s="309"/>
      <c r="FY261" s="309"/>
      <c r="GI261" s="309"/>
      <c r="GS261" s="309"/>
      <c r="HC261" s="309"/>
      <c r="HM261" s="309"/>
      <c r="HW261" s="309"/>
    </row>
    <row r="262" s="3" customFormat="true" x14ac:dyDescent="0.25">
      <c r="A262" s="309"/>
      <c r="K262" s="309"/>
      <c r="U262" s="309"/>
      <c r="AE262" s="309"/>
      <c r="AO262" s="309"/>
      <c r="AY262" s="309"/>
      <c r="AZ262" s="309"/>
      <c r="BI262" s="309"/>
      <c r="BS262" s="309"/>
      <c r="CC262" s="309"/>
      <c r="CM262" s="309"/>
      <c r="CW262" s="309"/>
      <c r="DG262" s="309"/>
      <c r="DQ262" s="309"/>
      <c r="EA262" s="309"/>
      <c r="EK262" s="309"/>
      <c r="EU262" s="309"/>
      <c r="FE262" s="309"/>
      <c r="FO262" s="309"/>
      <c r="FY262" s="309"/>
      <c r="GI262" s="309"/>
      <c r="GS262" s="309"/>
      <c r="HC262" s="309"/>
      <c r="HM262" s="309"/>
      <c r="HW262" s="309"/>
    </row>
    <row r="263" s="3" customFormat="true" x14ac:dyDescent="0.25">
      <c r="A263" s="309"/>
      <c r="K263" s="309"/>
      <c r="U263" s="309"/>
      <c r="AE263" s="309"/>
      <c r="AO263" s="309"/>
      <c r="AY263" s="309"/>
      <c r="AZ263" s="309"/>
      <c r="BI263" s="309"/>
      <c r="BS263" s="309"/>
      <c r="CC263" s="309"/>
      <c r="CM263" s="309"/>
      <c r="CW263" s="309"/>
      <c r="DG263" s="309"/>
      <c r="DQ263" s="309"/>
      <c r="EA263" s="309"/>
      <c r="EK263" s="309"/>
      <c r="EU263" s="309"/>
      <c r="FE263" s="309"/>
      <c r="FO263" s="309"/>
      <c r="FY263" s="309"/>
      <c r="GI263" s="309"/>
      <c r="GS263" s="309"/>
      <c r="HC263" s="309"/>
      <c r="HM263" s="309"/>
      <c r="HW263" s="309"/>
    </row>
    <row r="264" s="3" customFormat="true" x14ac:dyDescent="0.25">
      <c r="A264" s="309"/>
      <c r="K264" s="309"/>
      <c r="U264" s="309"/>
      <c r="AE264" s="309"/>
      <c r="AO264" s="309"/>
      <c r="AY264" s="309"/>
      <c r="AZ264" s="309"/>
      <c r="BI264" s="309"/>
      <c r="BS264" s="309"/>
      <c r="CC264" s="309"/>
      <c r="CM264" s="309"/>
      <c r="CW264" s="309"/>
      <c r="DG264" s="309"/>
      <c r="DQ264" s="309"/>
      <c r="EA264" s="309"/>
      <c r="EK264" s="309"/>
      <c r="EU264" s="309"/>
      <c r="FE264" s="309"/>
      <c r="FO264" s="309"/>
      <c r="FY264" s="309"/>
      <c r="GI264" s="309"/>
      <c r="GS264" s="309"/>
      <c r="HC264" s="309"/>
      <c r="HM264" s="309"/>
      <c r="HW264" s="309"/>
    </row>
    <row r="265" s="3" customFormat="true" x14ac:dyDescent="0.25">
      <c r="A265" s="309"/>
      <c r="K265" s="309"/>
      <c r="U265" s="309"/>
      <c r="AE265" s="309"/>
      <c r="AO265" s="309"/>
      <c r="AY265" s="309"/>
      <c r="AZ265" s="309"/>
      <c r="BI265" s="309"/>
      <c r="BS265" s="309"/>
      <c r="CC265" s="309"/>
      <c r="CM265" s="309"/>
      <c r="CW265" s="309"/>
      <c r="DG265" s="309"/>
      <c r="DQ265" s="309"/>
      <c r="EA265" s="309"/>
      <c r="EK265" s="309"/>
      <c r="EU265" s="309"/>
      <c r="FE265" s="309"/>
      <c r="FO265" s="309"/>
      <c r="FY265" s="309"/>
      <c r="GI265" s="309"/>
      <c r="GS265" s="309"/>
      <c r="HC265" s="309"/>
      <c r="HM265" s="309"/>
      <c r="HW265" s="309"/>
    </row>
    <row r="266" s="3" customFormat="true" x14ac:dyDescent="0.25">
      <c r="A266" s="309"/>
      <c r="K266" s="309"/>
      <c r="U266" s="309"/>
      <c r="AE266" s="309"/>
      <c r="AO266" s="309"/>
      <c r="AY266" s="309"/>
      <c r="AZ266" s="309"/>
      <c r="BI266" s="309"/>
      <c r="BS266" s="309"/>
      <c r="CC266" s="309"/>
      <c r="CM266" s="309"/>
      <c r="CW266" s="309"/>
      <c r="DG266" s="309"/>
      <c r="DQ266" s="309"/>
      <c r="EA266" s="309"/>
      <c r="EK266" s="309"/>
      <c r="EU266" s="309"/>
      <c r="FE266" s="309"/>
      <c r="FO266" s="309"/>
      <c r="FY266" s="309"/>
      <c r="GI266" s="309"/>
      <c r="GS266" s="309"/>
      <c r="HC266" s="309"/>
      <c r="HM266" s="309"/>
      <c r="HW266" s="309"/>
    </row>
    <row r="267" s="3" customFormat="true" x14ac:dyDescent="0.25">
      <c r="A267" s="309"/>
      <c r="K267" s="309"/>
      <c r="U267" s="309"/>
      <c r="AE267" s="309"/>
      <c r="AO267" s="309"/>
      <c r="AY267" s="309"/>
      <c r="AZ267" s="309"/>
      <c r="BI267" s="309"/>
      <c r="BS267" s="309"/>
      <c r="CC267" s="309"/>
      <c r="CM267" s="309"/>
      <c r="CW267" s="309"/>
      <c r="DG267" s="309"/>
      <c r="DQ267" s="309"/>
      <c r="EA267" s="309"/>
      <c r="EK267" s="309"/>
      <c r="EU267" s="309"/>
      <c r="FE267" s="309"/>
      <c r="FO267" s="309"/>
      <c r="FY267" s="309"/>
      <c r="GI267" s="309"/>
      <c r="GS267" s="309"/>
      <c r="HC267" s="309"/>
      <c r="HM267" s="309"/>
      <c r="HW267" s="309"/>
    </row>
    <row r="268" s="3" customFormat="true" x14ac:dyDescent="0.25">
      <c r="A268" s="309"/>
      <c r="K268" s="309"/>
      <c r="U268" s="309"/>
      <c r="AE268" s="309"/>
      <c r="AO268" s="309"/>
      <c r="AY268" s="309"/>
      <c r="AZ268" s="309"/>
      <c r="BI268" s="309"/>
      <c r="BS268" s="309"/>
      <c r="CC268" s="309"/>
      <c r="CM268" s="309"/>
      <c r="CW268" s="309"/>
      <c r="DG268" s="309"/>
      <c r="DQ268" s="309"/>
      <c r="EA268" s="309"/>
      <c r="EK268" s="309"/>
      <c r="EU268" s="309"/>
      <c r="FE268" s="309"/>
      <c r="FO268" s="309"/>
      <c r="FY268" s="309"/>
      <c r="GI268" s="309"/>
      <c r="GS268" s="309"/>
      <c r="HC268" s="309"/>
      <c r="HM268" s="309"/>
      <c r="HW268" s="309"/>
    </row>
    <row r="269" s="3" customFormat="true" x14ac:dyDescent="0.25">
      <c r="A269" s="309"/>
      <c r="K269" s="309"/>
      <c r="U269" s="309"/>
      <c r="AE269" s="309"/>
      <c r="AO269" s="309"/>
      <c r="AY269" s="309"/>
      <c r="AZ269" s="309"/>
      <c r="BI269" s="309"/>
      <c r="BS269" s="309"/>
      <c r="CC269" s="309"/>
      <c r="CM269" s="309"/>
      <c r="CW269" s="309"/>
      <c r="DG269" s="309"/>
      <c r="DQ269" s="309"/>
      <c r="EA269" s="309"/>
      <c r="EK269" s="309"/>
      <c r="EU269" s="309"/>
      <c r="FE269" s="309"/>
      <c r="FO269" s="309"/>
      <c r="FY269" s="309"/>
      <c r="GI269" s="309"/>
      <c r="GS269" s="309"/>
      <c r="HC269" s="309"/>
      <c r="HM269" s="309"/>
      <c r="HW269" s="309"/>
    </row>
    <row r="270" s="3" customFormat="true" x14ac:dyDescent="0.25">
      <c r="A270" s="309"/>
      <c r="K270" s="309"/>
      <c r="U270" s="309"/>
      <c r="AE270" s="309"/>
      <c r="AO270" s="309"/>
      <c r="AY270" s="309"/>
      <c r="AZ270" s="309"/>
      <c r="BI270" s="309"/>
      <c r="BS270" s="309"/>
      <c r="CC270" s="309"/>
      <c r="CM270" s="309"/>
      <c r="CW270" s="309"/>
      <c r="DG270" s="309"/>
      <c r="DQ270" s="309"/>
      <c r="EA270" s="309"/>
      <c r="EK270" s="309"/>
      <c r="EU270" s="309"/>
      <c r="FE270" s="309"/>
      <c r="FO270" s="309"/>
      <c r="FY270" s="309"/>
      <c r="GI270" s="309"/>
      <c r="GS270" s="309"/>
      <c r="HC270" s="309"/>
      <c r="HM270" s="309"/>
      <c r="HW270" s="309"/>
    </row>
    <row r="271" s="3" customFormat="true" x14ac:dyDescent="0.25">
      <c r="A271" s="309"/>
      <c r="K271" s="309"/>
      <c r="U271" s="309"/>
      <c r="AE271" s="309"/>
      <c r="AO271" s="309"/>
      <c r="AY271" s="309"/>
      <c r="AZ271" s="309"/>
      <c r="BI271" s="309"/>
      <c r="BS271" s="309"/>
      <c r="CC271" s="309"/>
      <c r="CM271" s="309"/>
      <c r="CW271" s="309"/>
      <c r="DG271" s="309"/>
      <c r="DQ271" s="309"/>
      <c r="EA271" s="309"/>
      <c r="EK271" s="309"/>
      <c r="EU271" s="309"/>
      <c r="FE271" s="309"/>
      <c r="FO271" s="309"/>
      <c r="FY271" s="309"/>
      <c r="GI271" s="309"/>
      <c r="GS271" s="309"/>
      <c r="HC271" s="309"/>
      <c r="HM271" s="309"/>
      <c r="HW271" s="309"/>
    </row>
    <row r="272" s="3" customFormat="true" x14ac:dyDescent="0.25">
      <c r="A272" s="309"/>
      <c r="K272" s="309"/>
      <c r="U272" s="309"/>
      <c r="AE272" s="309"/>
      <c r="AO272" s="309"/>
      <c r="AY272" s="309"/>
      <c r="AZ272" s="309"/>
      <c r="BI272" s="309"/>
      <c r="BS272" s="309"/>
      <c r="CC272" s="309"/>
      <c r="CM272" s="309"/>
      <c r="CW272" s="309"/>
      <c r="DG272" s="309"/>
      <c r="DQ272" s="309"/>
      <c r="EA272" s="309"/>
      <c r="EK272" s="309"/>
      <c r="EU272" s="309"/>
      <c r="FE272" s="309"/>
      <c r="FO272" s="309"/>
      <c r="FY272" s="309"/>
      <c r="GI272" s="309"/>
      <c r="GS272" s="309"/>
      <c r="HC272" s="309"/>
      <c r="HM272" s="309"/>
      <c r="HW272" s="309"/>
    </row>
    <row r="273" s="3" customFormat="true" x14ac:dyDescent="0.25">
      <c r="A273" s="309"/>
      <c r="K273" s="309"/>
      <c r="U273" s="309"/>
      <c r="AE273" s="309"/>
      <c r="AO273" s="309"/>
      <c r="AY273" s="309"/>
      <c r="AZ273" s="309"/>
      <c r="BI273" s="309"/>
      <c r="BS273" s="309"/>
      <c r="CC273" s="309"/>
      <c r="CM273" s="309"/>
      <c r="CW273" s="309"/>
      <c r="DG273" s="309"/>
      <c r="DQ273" s="309"/>
      <c r="EA273" s="309"/>
      <c r="EK273" s="309"/>
      <c r="EU273" s="309"/>
      <c r="FE273" s="309"/>
      <c r="FO273" s="309"/>
      <c r="FY273" s="309"/>
      <c r="GI273" s="309"/>
      <c r="GS273" s="309"/>
      <c r="HC273" s="309"/>
      <c r="HM273" s="309"/>
      <c r="HW273" s="309"/>
    </row>
    <row r="274" s="3" customFormat="true" x14ac:dyDescent="0.25">
      <c r="A274" s="309"/>
      <c r="K274" s="309"/>
      <c r="U274" s="309"/>
      <c r="AE274" s="309"/>
      <c r="AO274" s="309"/>
      <c r="AY274" s="309"/>
      <c r="AZ274" s="309"/>
      <c r="BI274" s="309"/>
      <c r="BS274" s="309"/>
      <c r="CC274" s="309"/>
      <c r="CM274" s="309"/>
      <c r="CW274" s="309"/>
      <c r="DG274" s="309"/>
      <c r="DQ274" s="309"/>
      <c r="EA274" s="309"/>
      <c r="EK274" s="309"/>
      <c r="EU274" s="309"/>
      <c r="FE274" s="309"/>
      <c r="FO274" s="309"/>
      <c r="FY274" s="309"/>
      <c r="GI274" s="309"/>
      <c r="GS274" s="309"/>
      <c r="HC274" s="309"/>
      <c r="HM274" s="309"/>
      <c r="HW274" s="309"/>
    </row>
    <row r="275" s="3" customFormat="true" x14ac:dyDescent="0.25">
      <c r="A275" s="309"/>
      <c r="K275" s="309"/>
      <c r="U275" s="309"/>
      <c r="AE275" s="309"/>
      <c r="AO275" s="309"/>
      <c r="AY275" s="309"/>
      <c r="AZ275" s="309"/>
      <c r="BI275" s="309"/>
      <c r="BS275" s="309"/>
      <c r="CC275" s="309"/>
      <c r="CM275" s="309"/>
      <c r="CW275" s="309"/>
      <c r="DG275" s="309"/>
      <c r="DQ275" s="309"/>
      <c r="EA275" s="309"/>
      <c r="EK275" s="309"/>
      <c r="EU275" s="309"/>
      <c r="FE275" s="309"/>
      <c r="FO275" s="309"/>
      <c r="FY275" s="309"/>
      <c r="GI275" s="309"/>
      <c r="GS275" s="309"/>
      <c r="HC275" s="309"/>
      <c r="HM275" s="309"/>
      <c r="HW275" s="309"/>
    </row>
    <row r="276" s="3" customFormat="true" x14ac:dyDescent="0.25">
      <c r="A276" s="309"/>
      <c r="K276" s="309"/>
      <c r="U276" s="309"/>
      <c r="AE276" s="309"/>
      <c r="AO276" s="309"/>
      <c r="AY276" s="309"/>
      <c r="AZ276" s="309"/>
      <c r="BI276" s="309"/>
      <c r="BS276" s="309"/>
      <c r="CC276" s="309"/>
      <c r="CM276" s="309"/>
      <c r="CW276" s="309"/>
      <c r="DG276" s="309"/>
      <c r="DQ276" s="309"/>
      <c r="EA276" s="309"/>
      <c r="EK276" s="309"/>
      <c r="EU276" s="309"/>
      <c r="FE276" s="309"/>
      <c r="FO276" s="309"/>
      <c r="FY276" s="309"/>
      <c r="GI276" s="309"/>
      <c r="GS276" s="309"/>
      <c r="HC276" s="309"/>
      <c r="HM276" s="309"/>
      <c r="HW276" s="309"/>
    </row>
    <row r="277" s="3" customFormat="true" x14ac:dyDescent="0.25">
      <c r="A277" s="309"/>
      <c r="K277" s="309"/>
      <c r="U277" s="309"/>
      <c r="AE277" s="309"/>
      <c r="AO277" s="309"/>
      <c r="AY277" s="309"/>
      <c r="AZ277" s="309"/>
      <c r="BI277" s="309"/>
      <c r="BS277" s="309"/>
      <c r="CC277" s="309"/>
      <c r="CM277" s="309"/>
      <c r="CW277" s="309"/>
      <c r="DG277" s="309"/>
      <c r="DQ277" s="309"/>
      <c r="EA277" s="309"/>
      <c r="EK277" s="309"/>
      <c r="EU277" s="309"/>
      <c r="FE277" s="309"/>
      <c r="FO277" s="309"/>
      <c r="FY277" s="309"/>
      <c r="GI277" s="309"/>
      <c r="GS277" s="309"/>
      <c r="HC277" s="309"/>
      <c r="HM277" s="309"/>
      <c r="HW277" s="309"/>
    </row>
    <row r="278" s="3" customFormat="true" x14ac:dyDescent="0.25">
      <c r="A278" s="309"/>
      <c r="K278" s="309"/>
      <c r="U278" s="309"/>
      <c r="AE278" s="309"/>
      <c r="AO278" s="309"/>
      <c r="AY278" s="309"/>
      <c r="AZ278" s="309"/>
      <c r="BI278" s="309"/>
      <c r="BS278" s="309"/>
      <c r="CC278" s="309"/>
      <c r="CM278" s="309"/>
      <c r="CW278" s="309"/>
      <c r="DG278" s="309"/>
      <c r="DQ278" s="309"/>
      <c r="EA278" s="309"/>
      <c r="EK278" s="309"/>
      <c r="EU278" s="309"/>
      <c r="FE278" s="309"/>
      <c r="FO278" s="309"/>
      <c r="FY278" s="309"/>
      <c r="GI278" s="309"/>
      <c r="GS278" s="309"/>
      <c r="HC278" s="309"/>
      <c r="HM278" s="309"/>
      <c r="HW278" s="309"/>
    </row>
    <row r="279" s="3" customFormat="true" x14ac:dyDescent="0.25">
      <c r="A279" s="309"/>
      <c r="K279" s="309"/>
      <c r="U279" s="309"/>
      <c r="AE279" s="309"/>
      <c r="AO279" s="309"/>
      <c r="AY279" s="309"/>
      <c r="AZ279" s="309"/>
      <c r="BI279" s="309"/>
      <c r="BS279" s="309"/>
      <c r="CC279" s="309"/>
      <c r="CM279" s="309"/>
      <c r="CW279" s="309"/>
      <c r="DG279" s="309"/>
      <c r="DQ279" s="309"/>
      <c r="EA279" s="309"/>
      <c r="EK279" s="309"/>
      <c r="EU279" s="309"/>
      <c r="FE279" s="309"/>
      <c r="FO279" s="309"/>
      <c r="FY279" s="309"/>
      <c r="GI279" s="309"/>
      <c r="GS279" s="309"/>
      <c r="HC279" s="309"/>
      <c r="HM279" s="309"/>
      <c r="HW279" s="309"/>
    </row>
    <row r="280" s="3" customFormat="true" x14ac:dyDescent="0.25">
      <c r="A280" s="309"/>
      <c r="K280" s="309"/>
      <c r="U280" s="309"/>
      <c r="AE280" s="309"/>
      <c r="AO280" s="309"/>
      <c r="AY280" s="309"/>
      <c r="AZ280" s="309"/>
      <c r="BI280" s="309"/>
      <c r="BS280" s="309"/>
      <c r="CC280" s="309"/>
      <c r="CM280" s="309"/>
      <c r="CW280" s="309"/>
      <c r="DG280" s="309"/>
      <c r="DQ280" s="309"/>
      <c r="EA280" s="309"/>
      <c r="EK280" s="309"/>
      <c r="EU280" s="309"/>
      <c r="FE280" s="309"/>
      <c r="FO280" s="309"/>
      <c r="FY280" s="309"/>
      <c r="GI280" s="309"/>
      <c r="GS280" s="309"/>
      <c r="HC280" s="309"/>
      <c r="HM280" s="309"/>
      <c r="HW280" s="309"/>
    </row>
    <row r="281" s="3" customFormat="true" x14ac:dyDescent="0.25">
      <c r="A281" s="309"/>
      <c r="K281" s="309"/>
      <c r="U281" s="309"/>
      <c r="AE281" s="309"/>
      <c r="AO281" s="309"/>
      <c r="AY281" s="309"/>
      <c r="AZ281" s="309"/>
      <c r="BI281" s="309"/>
      <c r="BS281" s="309"/>
      <c r="CC281" s="309"/>
      <c r="CM281" s="309"/>
      <c r="CW281" s="309"/>
      <c r="DG281" s="309"/>
      <c r="DQ281" s="309"/>
      <c r="EA281" s="309"/>
      <c r="EK281" s="309"/>
      <c r="EU281" s="309"/>
      <c r="FE281" s="309"/>
      <c r="FO281" s="309"/>
      <c r="FY281" s="309"/>
      <c r="GI281" s="309"/>
      <c r="GS281" s="309"/>
      <c r="HC281" s="309"/>
      <c r="HM281" s="309"/>
      <c r="HW281" s="309"/>
    </row>
    <row r="282" s="3" customFormat="true" x14ac:dyDescent="0.25">
      <c r="A282" s="309"/>
      <c r="K282" s="309"/>
      <c r="U282" s="309"/>
      <c r="AE282" s="309"/>
      <c r="AO282" s="309"/>
      <c r="AY282" s="309"/>
      <c r="AZ282" s="309"/>
      <c r="BI282" s="309"/>
      <c r="BS282" s="309"/>
      <c r="CC282" s="309"/>
      <c r="CM282" s="309"/>
      <c r="CW282" s="309"/>
      <c r="DG282" s="309"/>
      <c r="DQ282" s="309"/>
      <c r="EA282" s="309"/>
      <c r="EK282" s="309"/>
      <c r="EU282" s="309"/>
      <c r="FE282" s="309"/>
      <c r="FO282" s="309"/>
      <c r="FY282" s="309"/>
      <c r="GI282" s="309"/>
      <c r="GS282" s="309"/>
      <c r="HC282" s="309"/>
      <c r="HM282" s="309"/>
      <c r="HW282" s="309"/>
    </row>
    <row r="283" s="3" customFormat="true" x14ac:dyDescent="0.25">
      <c r="A283" s="309"/>
      <c r="K283" s="309"/>
      <c r="U283" s="309"/>
      <c r="AE283" s="309"/>
      <c r="AO283" s="309"/>
      <c r="AY283" s="309"/>
      <c r="AZ283" s="309"/>
      <c r="BI283" s="309"/>
      <c r="BS283" s="309"/>
      <c r="CC283" s="309"/>
      <c r="CM283" s="309"/>
      <c r="CW283" s="309"/>
      <c r="DG283" s="309"/>
      <c r="DQ283" s="309"/>
      <c r="EA283" s="309"/>
      <c r="EK283" s="309"/>
      <c r="EU283" s="309"/>
      <c r="FE283" s="309"/>
      <c r="FO283" s="309"/>
      <c r="FY283" s="309"/>
      <c r="GI283" s="309"/>
      <c r="GS283" s="309"/>
      <c r="HC283" s="309"/>
      <c r="HM283" s="309"/>
      <c r="HW283" s="309"/>
    </row>
    <row r="284" s="3" customFormat="true" x14ac:dyDescent="0.25">
      <c r="A284" s="309"/>
      <c r="K284" s="309"/>
      <c r="U284" s="309"/>
      <c r="AE284" s="309"/>
      <c r="AO284" s="309"/>
      <c r="AY284" s="309"/>
      <c r="AZ284" s="309"/>
      <c r="BI284" s="309"/>
      <c r="BS284" s="309"/>
      <c r="CC284" s="309"/>
      <c r="CM284" s="309"/>
      <c r="CW284" s="309"/>
      <c r="DG284" s="309"/>
      <c r="DQ284" s="309"/>
      <c r="EA284" s="309"/>
      <c r="EK284" s="309"/>
      <c r="EU284" s="309"/>
      <c r="FE284" s="309"/>
      <c r="FO284" s="309"/>
      <c r="FY284" s="309"/>
      <c r="GI284" s="309"/>
      <c r="GS284" s="309"/>
      <c r="HC284" s="309"/>
      <c r="HM284" s="309"/>
      <c r="HW284" s="309"/>
    </row>
    <row r="285" s="3" customFormat="true" x14ac:dyDescent="0.25">
      <c r="A285" s="309"/>
      <c r="K285" s="309"/>
      <c r="U285" s="309"/>
      <c r="AE285" s="309"/>
      <c r="AO285" s="309"/>
      <c r="AY285" s="309"/>
      <c r="AZ285" s="309"/>
      <c r="BI285" s="309"/>
      <c r="BS285" s="309"/>
      <c r="CC285" s="309"/>
      <c r="CM285" s="309"/>
      <c r="CW285" s="309"/>
      <c r="DG285" s="309"/>
      <c r="DQ285" s="309"/>
      <c r="EA285" s="309"/>
      <c r="EK285" s="309"/>
      <c r="EU285" s="309"/>
      <c r="FE285" s="309"/>
      <c r="FO285" s="309"/>
      <c r="FY285" s="309"/>
      <c r="GI285" s="309"/>
      <c r="GS285" s="309"/>
      <c r="HC285" s="309"/>
      <c r="HM285" s="309"/>
      <c r="HW285" s="309"/>
    </row>
    <row r="286" s="3" customFormat="true" x14ac:dyDescent="0.25">
      <c r="A286" s="309"/>
      <c r="K286" s="309"/>
      <c r="U286" s="309"/>
      <c r="AE286" s="309"/>
      <c r="AO286" s="309"/>
      <c r="AY286" s="309"/>
      <c r="AZ286" s="309"/>
      <c r="BI286" s="309"/>
      <c r="BS286" s="309"/>
      <c r="CC286" s="309"/>
      <c r="CM286" s="309"/>
      <c r="CW286" s="309"/>
      <c r="DG286" s="309"/>
      <c r="DQ286" s="309"/>
      <c r="EA286" s="309"/>
      <c r="EK286" s="309"/>
      <c r="EU286" s="309"/>
      <c r="FE286" s="309"/>
      <c r="FO286" s="309"/>
      <c r="FY286" s="309"/>
      <c r="GI286" s="309"/>
      <c r="GS286" s="309"/>
      <c r="HC286" s="309"/>
      <c r="HM286" s="309"/>
      <c r="HW286" s="309"/>
    </row>
    <row r="287" s="3" customFormat="true" x14ac:dyDescent="0.25">
      <c r="A287" s="309"/>
      <c r="K287" s="309"/>
      <c r="U287" s="309"/>
      <c r="AE287" s="309"/>
      <c r="AO287" s="309"/>
      <c r="AY287" s="309"/>
      <c r="AZ287" s="309"/>
      <c r="BI287" s="309"/>
      <c r="BS287" s="309"/>
      <c r="CC287" s="309"/>
      <c r="CM287" s="309"/>
      <c r="CW287" s="309"/>
      <c r="DG287" s="309"/>
      <c r="DQ287" s="309"/>
      <c r="EA287" s="309"/>
      <c r="EK287" s="309"/>
      <c r="EU287" s="309"/>
      <c r="FE287" s="309"/>
      <c r="FO287" s="309"/>
      <c r="FY287" s="309"/>
      <c r="GI287" s="309"/>
      <c r="GS287" s="309"/>
      <c r="HC287" s="309"/>
      <c r="HM287" s="309"/>
      <c r="HW287" s="309"/>
    </row>
    <row r="288" s="3" customFormat="true" x14ac:dyDescent="0.25">
      <c r="A288" s="309"/>
      <c r="K288" s="309"/>
      <c r="U288" s="309"/>
      <c r="AE288" s="309"/>
      <c r="AO288" s="309"/>
      <c r="AY288" s="309"/>
      <c r="AZ288" s="309"/>
      <c r="BI288" s="309"/>
      <c r="BS288" s="309"/>
      <c r="CC288" s="309"/>
      <c r="CM288" s="309"/>
      <c r="CW288" s="309"/>
      <c r="DG288" s="309"/>
      <c r="DQ288" s="309"/>
      <c r="EA288" s="309"/>
      <c r="EK288" s="309"/>
      <c r="EU288" s="309"/>
      <c r="FE288" s="309"/>
      <c r="FO288" s="309"/>
      <c r="FY288" s="309"/>
      <c r="GI288" s="309"/>
      <c r="GS288" s="309"/>
      <c r="HC288" s="309"/>
      <c r="HM288" s="309"/>
      <c r="HW288" s="309"/>
    </row>
    <row r="289" s="3" customFormat="true" x14ac:dyDescent="0.25">
      <c r="A289" s="309"/>
      <c r="K289" s="309"/>
      <c r="U289" s="309"/>
      <c r="AE289" s="309"/>
      <c r="AO289" s="309"/>
      <c r="AY289" s="309"/>
      <c r="AZ289" s="309"/>
      <c r="BI289" s="309"/>
      <c r="BS289" s="309"/>
      <c r="CC289" s="309"/>
      <c r="CM289" s="309"/>
      <c r="CW289" s="309"/>
      <c r="DG289" s="309"/>
      <c r="DQ289" s="309"/>
      <c r="EA289" s="309"/>
      <c r="EK289" s="309"/>
      <c r="EU289" s="309"/>
      <c r="FE289" s="309"/>
      <c r="FO289" s="309"/>
      <c r="FY289" s="309"/>
      <c r="GI289" s="309"/>
      <c r="GS289" s="309"/>
      <c r="HC289" s="309"/>
      <c r="HM289" s="309"/>
      <c r="HW289" s="309"/>
    </row>
    <row r="290" s="3" customFormat="true" x14ac:dyDescent="0.25">
      <c r="A290" s="309"/>
      <c r="K290" s="309"/>
      <c r="U290" s="309"/>
      <c r="AE290" s="309"/>
      <c r="AO290" s="309"/>
      <c r="AY290" s="309"/>
      <c r="AZ290" s="309"/>
      <c r="BI290" s="309"/>
      <c r="BS290" s="309"/>
      <c r="CC290" s="309"/>
      <c r="CM290" s="309"/>
      <c r="CW290" s="309"/>
      <c r="DG290" s="309"/>
      <c r="DQ290" s="309"/>
      <c r="EA290" s="309"/>
      <c r="EK290" s="309"/>
      <c r="EU290" s="309"/>
      <c r="FE290" s="309"/>
      <c r="FO290" s="309"/>
      <c r="FY290" s="309"/>
      <c r="GI290" s="309"/>
      <c r="GS290" s="309"/>
      <c r="HC290" s="309"/>
      <c r="HM290" s="309"/>
      <c r="HW290" s="309"/>
    </row>
    <row r="291" s="3" customFormat="true" x14ac:dyDescent="0.25">
      <c r="A291" s="309"/>
      <c r="K291" s="309"/>
      <c r="U291" s="309"/>
      <c r="AE291" s="309"/>
      <c r="AO291" s="309"/>
      <c r="AY291" s="309"/>
      <c r="AZ291" s="309"/>
      <c r="BI291" s="309"/>
      <c r="BS291" s="309"/>
      <c r="CC291" s="309"/>
      <c r="CM291" s="309"/>
      <c r="CW291" s="309"/>
      <c r="DG291" s="309"/>
      <c r="DQ291" s="309"/>
      <c r="EA291" s="309"/>
      <c r="EK291" s="309"/>
      <c r="EU291" s="309"/>
      <c r="FE291" s="309"/>
      <c r="FO291" s="309"/>
      <c r="FY291" s="309"/>
      <c r="GI291" s="309"/>
      <c r="GS291" s="309"/>
      <c r="HC291" s="309"/>
      <c r="HM291" s="309"/>
      <c r="HW291" s="309"/>
    </row>
    <row r="292" s="3" customFormat="true" x14ac:dyDescent="0.25">
      <c r="A292" s="309"/>
      <c r="K292" s="309"/>
      <c r="U292" s="309"/>
      <c r="AE292" s="309"/>
      <c r="AO292" s="309"/>
      <c r="AY292" s="309"/>
      <c r="AZ292" s="309"/>
      <c r="BI292" s="309"/>
      <c r="BS292" s="309"/>
      <c r="CC292" s="309"/>
      <c r="CM292" s="309"/>
      <c r="CW292" s="309"/>
      <c r="DG292" s="309"/>
      <c r="DQ292" s="309"/>
      <c r="EA292" s="309"/>
      <c r="EK292" s="309"/>
      <c r="EU292" s="309"/>
      <c r="FE292" s="309"/>
      <c r="FO292" s="309"/>
      <c r="FY292" s="309"/>
      <c r="GI292" s="309"/>
      <c r="GS292" s="309"/>
      <c r="HC292" s="309"/>
      <c r="HM292" s="309"/>
      <c r="HW292" s="309"/>
    </row>
    <row r="293" s="3" customFormat="true" x14ac:dyDescent="0.25">
      <c r="A293" s="309"/>
      <c r="K293" s="309"/>
      <c r="U293" s="309"/>
      <c r="AE293" s="309"/>
      <c r="AO293" s="309"/>
      <c r="AY293" s="309"/>
      <c r="AZ293" s="309"/>
      <c r="BI293" s="309"/>
      <c r="BS293" s="309"/>
      <c r="CC293" s="309"/>
      <c r="CM293" s="309"/>
      <c r="CW293" s="309"/>
      <c r="DG293" s="309"/>
      <c r="DQ293" s="309"/>
      <c r="EA293" s="309"/>
      <c r="EK293" s="309"/>
      <c r="EU293" s="309"/>
      <c r="FE293" s="309"/>
      <c r="FO293" s="309"/>
      <c r="FY293" s="309"/>
      <c r="GI293" s="309"/>
      <c r="GS293" s="309"/>
      <c r="HC293" s="309"/>
      <c r="HM293" s="309"/>
      <c r="HW293" s="309"/>
    </row>
    <row r="294" s="3" customFormat="true" x14ac:dyDescent="0.25">
      <c r="A294" s="309"/>
      <c r="K294" s="309"/>
      <c r="U294" s="309"/>
      <c r="AE294" s="309"/>
      <c r="AO294" s="309"/>
      <c r="AY294" s="309"/>
      <c r="AZ294" s="309"/>
      <c r="BI294" s="309"/>
      <c r="BS294" s="309"/>
      <c r="CC294" s="309"/>
      <c r="CM294" s="309"/>
      <c r="CW294" s="309"/>
      <c r="DG294" s="309"/>
      <c r="DQ294" s="309"/>
      <c r="EA294" s="309"/>
      <c r="EK294" s="309"/>
      <c r="EU294" s="309"/>
      <c r="FE294" s="309"/>
      <c r="FO294" s="309"/>
      <c r="FY294" s="309"/>
      <c r="GI294" s="309"/>
      <c r="GS294" s="309"/>
      <c r="HC294" s="309"/>
      <c r="HM294" s="309"/>
      <c r="HW294" s="309"/>
    </row>
    <row r="295" s="3" customFormat="true" x14ac:dyDescent="0.25">
      <c r="A295" s="309"/>
      <c r="K295" s="309"/>
      <c r="U295" s="309"/>
      <c r="AE295" s="309"/>
      <c r="AO295" s="309"/>
      <c r="AY295" s="309"/>
      <c r="AZ295" s="309"/>
      <c r="BI295" s="309"/>
      <c r="BS295" s="309"/>
      <c r="CC295" s="309"/>
      <c r="CM295" s="309"/>
      <c r="CW295" s="309"/>
      <c r="DG295" s="309"/>
      <c r="DQ295" s="309"/>
      <c r="EA295" s="309"/>
      <c r="EK295" s="309"/>
      <c r="EU295" s="309"/>
      <c r="FE295" s="309"/>
      <c r="FO295" s="309"/>
      <c r="FY295" s="309"/>
      <c r="GI295" s="309"/>
      <c r="GS295" s="309"/>
      <c r="HC295" s="309"/>
      <c r="HM295" s="309"/>
      <c r="HW295" s="309"/>
    </row>
    <row r="296" s="3" customFormat="true" x14ac:dyDescent="0.25">
      <c r="A296" s="309"/>
      <c r="K296" s="309"/>
      <c r="U296" s="309"/>
      <c r="AE296" s="309"/>
      <c r="AO296" s="309"/>
      <c r="AY296" s="309"/>
      <c r="AZ296" s="309"/>
      <c r="BI296" s="309"/>
      <c r="BS296" s="309"/>
      <c r="CC296" s="309"/>
      <c r="CM296" s="309"/>
      <c r="CW296" s="309"/>
      <c r="DG296" s="309"/>
      <c r="DQ296" s="309"/>
      <c r="EA296" s="309"/>
      <c r="EK296" s="309"/>
      <c r="EU296" s="309"/>
      <c r="FE296" s="309"/>
      <c r="FO296" s="309"/>
      <c r="FY296" s="309"/>
      <c r="GI296" s="309"/>
      <c r="GS296" s="309"/>
      <c r="HC296" s="309"/>
      <c r="HM296" s="309"/>
      <c r="HW296" s="309"/>
    </row>
    <row r="297" s="3" customFormat="true" x14ac:dyDescent="0.25">
      <c r="A297" s="309"/>
      <c r="K297" s="309"/>
      <c r="U297" s="309"/>
      <c r="AE297" s="309"/>
      <c r="AO297" s="309"/>
      <c r="AY297" s="309"/>
      <c r="AZ297" s="309"/>
      <c r="BI297" s="309"/>
      <c r="BS297" s="309"/>
      <c r="CC297" s="309"/>
      <c r="CM297" s="309"/>
      <c r="CW297" s="309"/>
      <c r="DG297" s="309"/>
      <c r="DQ297" s="309"/>
      <c r="EA297" s="309"/>
      <c r="EK297" s="309"/>
      <c r="EU297" s="309"/>
      <c r="FE297" s="309"/>
      <c r="FO297" s="309"/>
      <c r="FY297" s="309"/>
      <c r="GI297" s="309"/>
      <c r="GS297" s="309"/>
      <c r="HC297" s="309"/>
      <c r="HM297" s="309"/>
      <c r="HW297" s="309"/>
    </row>
    <row r="298" s="3" customFormat="true" x14ac:dyDescent="0.25">
      <c r="A298" s="309"/>
      <c r="K298" s="309"/>
      <c r="U298" s="309"/>
      <c r="AE298" s="309"/>
      <c r="AO298" s="309"/>
      <c r="AY298" s="309"/>
      <c r="AZ298" s="309"/>
      <c r="BI298" s="309"/>
      <c r="BS298" s="309"/>
      <c r="CC298" s="309"/>
      <c r="CM298" s="309"/>
      <c r="CW298" s="309"/>
      <c r="DG298" s="309"/>
      <c r="DQ298" s="309"/>
      <c r="EA298" s="309"/>
      <c r="EK298" s="309"/>
      <c r="EU298" s="309"/>
      <c r="FE298" s="309"/>
      <c r="FO298" s="309"/>
      <c r="FY298" s="309"/>
      <c r="GI298" s="309"/>
      <c r="GS298" s="309"/>
      <c r="HC298" s="309"/>
      <c r="HM298" s="309"/>
      <c r="HW298" s="309"/>
    </row>
    <row r="299" s="3" customFormat="true" x14ac:dyDescent="0.25">
      <c r="A299" s="309"/>
      <c r="K299" s="309"/>
      <c r="U299" s="309"/>
      <c r="AE299" s="309"/>
      <c r="AO299" s="309"/>
      <c r="AY299" s="309"/>
      <c r="AZ299" s="309"/>
      <c r="BI299" s="309"/>
      <c r="BS299" s="309"/>
      <c r="CC299" s="309"/>
      <c r="CM299" s="309"/>
      <c r="CW299" s="309"/>
      <c r="DG299" s="309"/>
      <c r="DQ299" s="309"/>
      <c r="EA299" s="309"/>
      <c r="EK299" s="309"/>
      <c r="EU299" s="309"/>
      <c r="FE299" s="309"/>
      <c r="FO299" s="309"/>
      <c r="FY299" s="309"/>
      <c r="GI299" s="309"/>
      <c r="GS299" s="309"/>
      <c r="HC299" s="309"/>
      <c r="HM299" s="309"/>
      <c r="HW299" s="309"/>
    </row>
    <row r="300" s="3" customFormat="true" x14ac:dyDescent="0.25">
      <c r="A300" s="309"/>
      <c r="K300" s="309"/>
      <c r="U300" s="309"/>
      <c r="AE300" s="309"/>
      <c r="AO300" s="309"/>
      <c r="AY300" s="309"/>
      <c r="AZ300" s="309"/>
      <c r="BI300" s="309"/>
      <c r="BS300" s="309"/>
      <c r="CC300" s="309"/>
      <c r="CM300" s="309"/>
      <c r="CW300" s="309"/>
      <c r="DG300" s="309"/>
      <c r="DQ300" s="309"/>
      <c r="EA300" s="309"/>
      <c r="EK300" s="309"/>
      <c r="EU300" s="309"/>
      <c r="FE300" s="309"/>
      <c r="FO300" s="309"/>
      <c r="FY300" s="309"/>
      <c r="GI300" s="309"/>
      <c r="GS300" s="309"/>
      <c r="HC300" s="309"/>
      <c r="HM300" s="309"/>
      <c r="HW300" s="309"/>
    </row>
    <row r="301" s="3" customFormat="true" x14ac:dyDescent="0.25">
      <c r="A301" s="309"/>
      <c r="K301" s="309"/>
      <c r="U301" s="309"/>
      <c r="AE301" s="309"/>
      <c r="AO301" s="309"/>
      <c r="AY301" s="309"/>
      <c r="AZ301" s="309"/>
      <c r="BI301" s="309"/>
      <c r="BS301" s="309"/>
      <c r="CC301" s="309"/>
      <c r="CM301" s="309"/>
      <c r="CW301" s="309"/>
      <c r="DG301" s="309"/>
      <c r="DQ301" s="309"/>
      <c r="EA301" s="309"/>
      <c r="EK301" s="309"/>
      <c r="EU301" s="309"/>
      <c r="FE301" s="309"/>
      <c r="FO301" s="309"/>
      <c r="FY301" s="309"/>
      <c r="GI301" s="309"/>
      <c r="GS301" s="309"/>
      <c r="HC301" s="309"/>
      <c r="HM301" s="309"/>
      <c r="HW301" s="309"/>
    </row>
    <row r="302" s="3" customFormat="true" x14ac:dyDescent="0.25">
      <c r="A302" s="309"/>
      <c r="K302" s="309"/>
      <c r="U302" s="309"/>
      <c r="AE302" s="309"/>
      <c r="AO302" s="309"/>
      <c r="AY302" s="309"/>
      <c r="AZ302" s="309"/>
      <c r="BI302" s="309"/>
      <c r="BS302" s="309"/>
      <c r="CC302" s="309"/>
      <c r="CM302" s="309"/>
      <c r="CW302" s="309"/>
      <c r="DG302" s="309"/>
      <c r="DQ302" s="309"/>
      <c r="EA302" s="309"/>
      <c r="EK302" s="309"/>
      <c r="EU302" s="309"/>
      <c r="FE302" s="309"/>
      <c r="FO302" s="309"/>
      <c r="FY302" s="309"/>
      <c r="GI302" s="309"/>
      <c r="GS302" s="309"/>
      <c r="HC302" s="309"/>
      <c r="HM302" s="309"/>
      <c r="HW302" s="309"/>
    </row>
    <row r="303" s="3" customFormat="true" x14ac:dyDescent="0.25">
      <c r="A303" s="309"/>
      <c r="K303" s="309"/>
      <c r="U303" s="309"/>
      <c r="AE303" s="309"/>
      <c r="AO303" s="309"/>
      <c r="AY303" s="309"/>
      <c r="AZ303" s="309"/>
      <c r="BI303" s="309"/>
      <c r="BS303" s="309"/>
      <c r="CC303" s="309"/>
      <c r="CM303" s="309"/>
      <c r="CW303" s="309"/>
      <c r="DG303" s="309"/>
      <c r="DQ303" s="309"/>
      <c r="EA303" s="309"/>
      <c r="EK303" s="309"/>
      <c r="EU303" s="309"/>
      <c r="FE303" s="309"/>
      <c r="FO303" s="309"/>
      <c r="FY303" s="309"/>
      <c r="GI303" s="309"/>
      <c r="GS303" s="309"/>
      <c r="HC303" s="309"/>
      <c r="HM303" s="309"/>
      <c r="HW303" s="309"/>
    </row>
    <row r="304" s="3" customFormat="true" x14ac:dyDescent="0.25">
      <c r="A304" s="309"/>
      <c r="K304" s="309"/>
      <c r="U304" s="309"/>
      <c r="AE304" s="309"/>
      <c r="AO304" s="309"/>
      <c r="AY304" s="309"/>
      <c r="AZ304" s="309"/>
      <c r="BI304" s="309"/>
      <c r="BS304" s="309"/>
      <c r="CC304" s="309"/>
      <c r="CM304" s="309"/>
      <c r="CW304" s="309"/>
      <c r="DG304" s="309"/>
      <c r="DQ304" s="309"/>
      <c r="EA304" s="309"/>
      <c r="EK304" s="309"/>
      <c r="EU304" s="309"/>
      <c r="FE304" s="309"/>
      <c r="FO304" s="309"/>
      <c r="FY304" s="309"/>
      <c r="GI304" s="309"/>
      <c r="GS304" s="309"/>
      <c r="HC304" s="309"/>
      <c r="HM304" s="309"/>
      <c r="HW304" s="309"/>
    </row>
    <row r="305" s="3" customFormat="true" x14ac:dyDescent="0.25">
      <c r="A305" s="309"/>
      <c r="K305" s="309"/>
      <c r="U305" s="309"/>
      <c r="AE305" s="309"/>
      <c r="AO305" s="309"/>
      <c r="AY305" s="309"/>
      <c r="AZ305" s="309"/>
      <c r="BI305" s="309"/>
      <c r="BS305" s="309"/>
      <c r="CC305" s="309"/>
      <c r="CM305" s="309"/>
      <c r="CW305" s="309"/>
      <c r="DG305" s="309"/>
      <c r="DQ305" s="309"/>
      <c r="EA305" s="309"/>
      <c r="EK305" s="309"/>
      <c r="EU305" s="309"/>
      <c r="FE305" s="309"/>
      <c r="FO305" s="309"/>
      <c r="FY305" s="309"/>
      <c r="GI305" s="309"/>
      <c r="GS305" s="309"/>
      <c r="HC305" s="309"/>
      <c r="HM305" s="309"/>
      <c r="HW305" s="309"/>
    </row>
    <row r="306" s="3" customFormat="true" x14ac:dyDescent="0.25">
      <c r="A306" s="309"/>
      <c r="K306" s="309"/>
      <c r="U306" s="309"/>
      <c r="AE306" s="309"/>
      <c r="AO306" s="309"/>
      <c r="AY306" s="309"/>
      <c r="AZ306" s="309"/>
      <c r="BI306" s="309"/>
      <c r="BS306" s="309"/>
      <c r="CC306" s="309"/>
      <c r="CM306" s="309"/>
      <c r="CW306" s="309"/>
      <c r="DG306" s="309"/>
      <c r="DQ306" s="309"/>
      <c r="EA306" s="309"/>
      <c r="EK306" s="309"/>
      <c r="EU306" s="309"/>
      <c r="FE306" s="309"/>
      <c r="FO306" s="309"/>
      <c r="FY306" s="309"/>
      <c r="GI306" s="309"/>
      <c r="GS306" s="309"/>
      <c r="HC306" s="309"/>
      <c r="HM306" s="309"/>
      <c r="HW306" s="309"/>
    </row>
    <row r="307" s="3" customFormat="true" x14ac:dyDescent="0.25">
      <c r="A307" s="309"/>
      <c r="K307" s="309"/>
      <c r="U307" s="309"/>
      <c r="AE307" s="309"/>
      <c r="AO307" s="309"/>
      <c r="AY307" s="309"/>
      <c r="AZ307" s="309"/>
      <c r="BI307" s="309"/>
      <c r="BS307" s="309"/>
      <c r="CC307" s="309"/>
      <c r="CM307" s="309"/>
      <c r="CW307" s="309"/>
      <c r="DG307" s="309"/>
      <c r="DQ307" s="309"/>
      <c r="EA307" s="309"/>
      <c r="EK307" s="309"/>
      <c r="EU307" s="309"/>
      <c r="FE307" s="309"/>
      <c r="FO307" s="309"/>
      <c r="FY307" s="309"/>
      <c r="GI307" s="309"/>
      <c r="GS307" s="309"/>
      <c r="HC307" s="309"/>
      <c r="HM307" s="309"/>
      <c r="HW307" s="309"/>
    </row>
    <row r="308" s="3" customFormat="true" x14ac:dyDescent="0.25">
      <c r="A308" s="309"/>
      <c r="K308" s="309"/>
      <c r="U308" s="309"/>
      <c r="AE308" s="309"/>
      <c r="AO308" s="309"/>
      <c r="AY308" s="309"/>
      <c r="AZ308" s="309"/>
      <c r="BI308" s="309"/>
      <c r="BS308" s="309"/>
      <c r="CC308" s="309"/>
      <c r="CM308" s="309"/>
      <c r="CW308" s="309"/>
      <c r="DG308" s="309"/>
      <c r="DQ308" s="309"/>
      <c r="EA308" s="309"/>
      <c r="EK308" s="309"/>
      <c r="EU308" s="309"/>
      <c r="FE308" s="309"/>
      <c r="FO308" s="309"/>
      <c r="FY308" s="309"/>
      <c r="GI308" s="309"/>
      <c r="GS308" s="309"/>
      <c r="HC308" s="309"/>
      <c r="HM308" s="309"/>
      <c r="HW308" s="309"/>
    </row>
    <row r="309" s="3" customFormat="true" x14ac:dyDescent="0.25">
      <c r="A309" s="309"/>
      <c r="K309" s="309"/>
      <c r="U309" s="309"/>
      <c r="AE309" s="309"/>
      <c r="AO309" s="309"/>
      <c r="AY309" s="309"/>
      <c r="AZ309" s="309"/>
      <c r="BI309" s="309"/>
      <c r="BS309" s="309"/>
      <c r="CC309" s="309"/>
      <c r="CM309" s="309"/>
      <c r="CW309" s="309"/>
      <c r="DG309" s="309"/>
      <c r="DQ309" s="309"/>
      <c r="EA309" s="309"/>
      <c r="EK309" s="309"/>
      <c r="EU309" s="309"/>
      <c r="FE309" s="309"/>
      <c r="FO309" s="309"/>
      <c r="FY309" s="309"/>
      <c r="GI309" s="309"/>
      <c r="GS309" s="309"/>
      <c r="HC309" s="309"/>
      <c r="HM309" s="309"/>
      <c r="HW309" s="309"/>
    </row>
    <row r="310" s="3" customFormat="true" x14ac:dyDescent="0.25">
      <c r="A310" s="309"/>
      <c r="K310" s="309"/>
      <c r="U310" s="309"/>
      <c r="AE310" s="309"/>
      <c r="AO310" s="309"/>
      <c r="AY310" s="309"/>
      <c r="AZ310" s="309"/>
      <c r="BI310" s="309"/>
      <c r="BS310" s="309"/>
      <c r="CC310" s="309"/>
      <c r="CM310" s="309"/>
      <c r="CW310" s="309"/>
      <c r="DG310" s="309"/>
      <c r="DQ310" s="309"/>
      <c r="EA310" s="309"/>
      <c r="EK310" s="309"/>
      <c r="EU310" s="309"/>
      <c r="FE310" s="309"/>
      <c r="FO310" s="309"/>
      <c r="FY310" s="309"/>
      <c r="GI310" s="309"/>
      <c r="GS310" s="309"/>
      <c r="HC310" s="309"/>
      <c r="HM310" s="309"/>
      <c r="HW310" s="309"/>
    </row>
    <row r="311" s="3" customFormat="true" x14ac:dyDescent="0.25">
      <c r="A311" s="309"/>
      <c r="K311" s="309"/>
      <c r="U311" s="309"/>
      <c r="AE311" s="309"/>
      <c r="AO311" s="309"/>
      <c r="AY311" s="309"/>
      <c r="AZ311" s="309"/>
      <c r="BI311" s="309"/>
      <c r="BS311" s="309"/>
      <c r="CC311" s="309"/>
      <c r="CM311" s="309"/>
      <c r="CW311" s="309"/>
      <c r="DG311" s="309"/>
      <c r="DQ311" s="309"/>
      <c r="EA311" s="309"/>
      <c r="EK311" s="309"/>
      <c r="EU311" s="309"/>
      <c r="FE311" s="309"/>
      <c r="FO311" s="309"/>
      <c r="FY311" s="309"/>
      <c r="GI311" s="309"/>
      <c r="GS311" s="309"/>
      <c r="HC311" s="309"/>
      <c r="HM311" s="309"/>
      <c r="HW311" s="309"/>
    </row>
    <row r="312" s="3" customFormat="true" x14ac:dyDescent="0.25">
      <c r="A312" s="309"/>
      <c r="K312" s="309"/>
      <c r="U312" s="309"/>
      <c r="AE312" s="309"/>
      <c r="AO312" s="309"/>
      <c r="AY312" s="309"/>
      <c r="AZ312" s="309"/>
      <c r="BI312" s="309"/>
      <c r="BS312" s="309"/>
      <c r="CC312" s="309"/>
      <c r="CM312" s="309"/>
      <c r="CW312" s="309"/>
      <c r="DG312" s="309"/>
      <c r="DQ312" s="309"/>
      <c r="EA312" s="309"/>
      <c r="EK312" s="309"/>
      <c r="EU312" s="309"/>
      <c r="FE312" s="309"/>
      <c r="FO312" s="309"/>
      <c r="FY312" s="309"/>
      <c r="GI312" s="309"/>
      <c r="GS312" s="309"/>
      <c r="HC312" s="309"/>
      <c r="HM312" s="309"/>
      <c r="HW312" s="309"/>
    </row>
    <row r="313" s="3" customFormat="true" x14ac:dyDescent="0.25">
      <c r="A313" s="309"/>
      <c r="K313" s="309"/>
      <c r="U313" s="309"/>
      <c r="AE313" s="309"/>
      <c r="AO313" s="309"/>
      <c r="AY313" s="309"/>
      <c r="AZ313" s="309"/>
      <c r="BI313" s="309"/>
      <c r="BS313" s="309"/>
      <c r="CC313" s="309"/>
      <c r="CM313" s="309"/>
      <c r="CW313" s="309"/>
      <c r="DG313" s="309"/>
      <c r="DQ313" s="309"/>
      <c r="EA313" s="309"/>
      <c r="EK313" s="309"/>
      <c r="EU313" s="309"/>
      <c r="FE313" s="309"/>
      <c r="FO313" s="309"/>
      <c r="FY313" s="309"/>
      <c r="GI313" s="309"/>
      <c r="GS313" s="309"/>
      <c r="HC313" s="309"/>
      <c r="HM313" s="309"/>
      <c r="HW313" s="309"/>
    </row>
    <row r="314" s="3" customFormat="true" x14ac:dyDescent="0.25">
      <c r="A314" s="309"/>
      <c r="K314" s="309"/>
      <c r="U314" s="309"/>
      <c r="AE314" s="309"/>
      <c r="AO314" s="309"/>
      <c r="AY314" s="309"/>
      <c r="AZ314" s="309"/>
      <c r="BI314" s="309"/>
      <c r="BS314" s="309"/>
      <c r="CC314" s="309"/>
      <c r="CM314" s="309"/>
      <c r="CW314" s="309"/>
      <c r="DG314" s="309"/>
      <c r="DQ314" s="309"/>
      <c r="EA314" s="309"/>
      <c r="EK314" s="309"/>
      <c r="EU314" s="309"/>
      <c r="FE314" s="309"/>
      <c r="FO314" s="309"/>
      <c r="FY314" s="309"/>
      <c r="GI314" s="309"/>
      <c r="GS314" s="309"/>
      <c r="HC314" s="309"/>
      <c r="HM314" s="309"/>
      <c r="HW314" s="309"/>
    </row>
    <row r="315" s="3" customFormat="true" x14ac:dyDescent="0.25">
      <c r="A315" s="309"/>
      <c r="K315" s="309"/>
      <c r="U315" s="309"/>
      <c r="AE315" s="309"/>
      <c r="AO315" s="309"/>
      <c r="AY315" s="309"/>
      <c r="AZ315" s="309"/>
      <c r="BI315" s="309"/>
      <c r="BS315" s="309"/>
      <c r="CC315" s="309"/>
      <c r="CM315" s="309"/>
      <c r="CW315" s="309"/>
      <c r="DG315" s="309"/>
      <c r="DQ315" s="309"/>
      <c r="EA315" s="309"/>
      <c r="EK315" s="309"/>
      <c r="EU315" s="309"/>
      <c r="FE315" s="309"/>
      <c r="FO315" s="309"/>
      <c r="FY315" s="309"/>
      <c r="GI315" s="309"/>
      <c r="GS315" s="309"/>
      <c r="HC315" s="309"/>
      <c r="HM315" s="309"/>
      <c r="HW315" s="309"/>
    </row>
    <row r="316" s="3" customFormat="true" x14ac:dyDescent="0.25">
      <c r="A316" s="309"/>
      <c r="K316" s="309"/>
      <c r="U316" s="309"/>
      <c r="AE316" s="309"/>
      <c r="AO316" s="309"/>
      <c r="AY316" s="309"/>
      <c r="AZ316" s="309"/>
      <c r="BI316" s="309"/>
      <c r="BS316" s="309"/>
      <c r="CC316" s="309"/>
      <c r="CM316" s="309"/>
      <c r="CW316" s="309"/>
      <c r="DG316" s="309"/>
      <c r="DQ316" s="309"/>
      <c r="EA316" s="309"/>
      <c r="EK316" s="309"/>
      <c r="EU316" s="309"/>
      <c r="FE316" s="309"/>
      <c r="FO316" s="309"/>
      <c r="FY316" s="309"/>
      <c r="GI316" s="309"/>
      <c r="GS316" s="309"/>
      <c r="HC316" s="309"/>
      <c r="HM316" s="309"/>
      <c r="HW316" s="309"/>
    </row>
    <row r="317" s="3" customFormat="true" x14ac:dyDescent="0.25">
      <c r="A317" s="309"/>
      <c r="K317" s="309"/>
      <c r="U317" s="309"/>
      <c r="AE317" s="309"/>
      <c r="AO317" s="309"/>
      <c r="AY317" s="309"/>
      <c r="AZ317" s="309"/>
      <c r="BI317" s="309"/>
      <c r="BS317" s="309"/>
      <c r="CC317" s="309"/>
      <c r="CM317" s="309"/>
      <c r="CW317" s="309"/>
      <c r="DG317" s="309"/>
      <c r="DQ317" s="309"/>
      <c r="EA317" s="309"/>
      <c r="EK317" s="309"/>
      <c r="EU317" s="309"/>
      <c r="FE317" s="309"/>
      <c r="FO317" s="309"/>
      <c r="FY317" s="309"/>
      <c r="GI317" s="309"/>
      <c r="GS317" s="309"/>
      <c r="HC317" s="309"/>
      <c r="HM317" s="309"/>
      <c r="HW317" s="309"/>
    </row>
    <row r="318" s="3" customFormat="true" x14ac:dyDescent="0.25">
      <c r="A318" s="309"/>
      <c r="K318" s="309"/>
      <c r="U318" s="309"/>
      <c r="AE318" s="309"/>
      <c r="AO318" s="309"/>
      <c r="AY318" s="309"/>
      <c r="AZ318" s="309"/>
      <c r="BI318" s="309"/>
      <c r="BS318" s="309"/>
      <c r="CC318" s="309"/>
      <c r="CM318" s="309"/>
      <c r="CW318" s="309"/>
      <c r="DG318" s="309"/>
      <c r="DQ318" s="309"/>
      <c r="EA318" s="309"/>
      <c r="EK318" s="309"/>
      <c r="EU318" s="309"/>
      <c r="FE318" s="309"/>
      <c r="FO318" s="309"/>
      <c r="FY318" s="309"/>
      <c r="GI318" s="309"/>
      <c r="GS318" s="309"/>
      <c r="HC318" s="309"/>
      <c r="HM318" s="309"/>
      <c r="HW318" s="309"/>
    </row>
    <row r="319" s="3" customFormat="true" x14ac:dyDescent="0.25">
      <c r="A319" s="309"/>
      <c r="K319" s="309"/>
      <c r="U319" s="309"/>
      <c r="AE319" s="309"/>
      <c r="AO319" s="309"/>
      <c r="AY319" s="309"/>
      <c r="AZ319" s="309"/>
      <c r="BI319" s="309"/>
      <c r="BS319" s="309"/>
      <c r="CC319" s="309"/>
      <c r="CM319" s="309"/>
      <c r="CW319" s="309"/>
      <c r="DG319" s="309"/>
      <c r="DQ319" s="309"/>
      <c r="EA319" s="309"/>
      <c r="EK319" s="309"/>
      <c r="EU319" s="309"/>
      <c r="FE319" s="309"/>
      <c r="FO319" s="309"/>
      <c r="FY319" s="309"/>
      <c r="GI319" s="309"/>
      <c r="GS319" s="309"/>
      <c r="HC319" s="309"/>
      <c r="HM319" s="309"/>
      <c r="HW319" s="309"/>
    </row>
    <row r="320" s="3" customFormat="true" x14ac:dyDescent="0.25">
      <c r="A320" s="309"/>
      <c r="K320" s="309"/>
      <c r="U320" s="309"/>
      <c r="AE320" s="309"/>
      <c r="AO320" s="309"/>
      <c r="AY320" s="309"/>
      <c r="AZ320" s="309"/>
      <c r="BI320" s="309"/>
      <c r="BS320" s="309"/>
      <c r="CC320" s="309"/>
      <c r="CM320" s="309"/>
      <c r="CW320" s="309"/>
      <c r="DG320" s="309"/>
      <c r="DQ320" s="309"/>
      <c r="EA320" s="309"/>
      <c r="EK320" s="309"/>
      <c r="EU320" s="309"/>
      <c r="FE320" s="309"/>
      <c r="FO320" s="309"/>
      <c r="FY320" s="309"/>
      <c r="GI320" s="309"/>
      <c r="GS320" s="309"/>
      <c r="HC320" s="309"/>
      <c r="HM320" s="309"/>
      <c r="HW320" s="309"/>
    </row>
    <row r="321" s="3" customFormat="true" x14ac:dyDescent="0.25">
      <c r="A321" s="309"/>
      <c r="K321" s="309"/>
      <c r="U321" s="309"/>
      <c r="AE321" s="309"/>
      <c r="AO321" s="309"/>
      <c r="AY321" s="309"/>
      <c r="AZ321" s="309"/>
      <c r="BI321" s="309"/>
      <c r="BS321" s="309"/>
      <c r="CC321" s="309"/>
      <c r="CM321" s="309"/>
      <c r="CW321" s="309"/>
      <c r="DG321" s="309"/>
      <c r="DQ321" s="309"/>
      <c r="EA321" s="309"/>
      <c r="EK321" s="309"/>
      <c r="EU321" s="309"/>
      <c r="FE321" s="309"/>
      <c r="FO321" s="309"/>
      <c r="FY321" s="309"/>
      <c r="GI321" s="309"/>
      <c r="GS321" s="309"/>
      <c r="HC321" s="309"/>
      <c r="HM321" s="309"/>
      <c r="HW321" s="309"/>
    </row>
    <row r="322" s="3" customFormat="true" x14ac:dyDescent="0.25">
      <c r="A322" s="309"/>
      <c r="K322" s="309"/>
      <c r="U322" s="309"/>
      <c r="AE322" s="309"/>
      <c r="AO322" s="309"/>
      <c r="AY322" s="309"/>
      <c r="AZ322" s="309"/>
      <c r="BI322" s="309"/>
      <c r="BS322" s="309"/>
      <c r="CC322" s="309"/>
      <c r="CM322" s="309"/>
      <c r="CW322" s="309"/>
      <c r="DG322" s="309"/>
      <c r="DQ322" s="309"/>
      <c r="EA322" s="309"/>
      <c r="EK322" s="309"/>
      <c r="EU322" s="309"/>
      <c r="FE322" s="309"/>
      <c r="FO322" s="309"/>
      <c r="FY322" s="309"/>
      <c r="GI322" s="309"/>
      <c r="GS322" s="309"/>
      <c r="HC322" s="309"/>
      <c r="HM322" s="309"/>
      <c r="HW322" s="309"/>
    </row>
    <row r="323" s="3" customFormat="true" x14ac:dyDescent="0.25">
      <c r="A323" s="309"/>
      <c r="K323" s="309"/>
      <c r="U323" s="309"/>
      <c r="AE323" s="309"/>
      <c r="AO323" s="309"/>
      <c r="AY323" s="309"/>
      <c r="AZ323" s="309"/>
      <c r="BI323" s="309"/>
      <c r="BS323" s="309"/>
      <c r="CC323" s="309"/>
      <c r="CM323" s="309"/>
      <c r="CW323" s="309"/>
      <c r="DG323" s="309"/>
      <c r="DQ323" s="309"/>
      <c r="EA323" s="309"/>
      <c r="EK323" s="309"/>
      <c r="EU323" s="309"/>
      <c r="FE323" s="309"/>
      <c r="FO323" s="309"/>
      <c r="FY323" s="309"/>
      <c r="GI323" s="309"/>
      <c r="GS323" s="309"/>
      <c r="HC323" s="309"/>
      <c r="HM323" s="309"/>
      <c r="HW323" s="309"/>
    </row>
    <row r="324" s="3" customFormat="true" x14ac:dyDescent="0.25">
      <c r="A324" s="309"/>
      <c r="K324" s="309"/>
      <c r="U324" s="309"/>
      <c r="AE324" s="309"/>
      <c r="AO324" s="309"/>
      <c r="AY324" s="309"/>
      <c r="AZ324" s="309"/>
      <c r="BI324" s="309"/>
      <c r="BS324" s="309"/>
      <c r="CC324" s="309"/>
      <c r="CM324" s="309"/>
      <c r="CW324" s="309"/>
      <c r="DG324" s="309"/>
      <c r="DQ324" s="309"/>
      <c r="EA324" s="309"/>
      <c r="EK324" s="309"/>
      <c r="EU324" s="309"/>
      <c r="FE324" s="309"/>
      <c r="FO324" s="309"/>
      <c r="FY324" s="309"/>
      <c r="GI324" s="309"/>
      <c r="GS324" s="309"/>
      <c r="HC324" s="309"/>
      <c r="HM324" s="309"/>
      <c r="HW324" s="309"/>
    </row>
    <row r="325" s="3" customFormat="true" x14ac:dyDescent="0.25">
      <c r="A325" s="309"/>
      <c r="K325" s="309"/>
      <c r="U325" s="309"/>
      <c r="AE325" s="309"/>
      <c r="AO325" s="309"/>
      <c r="AY325" s="309"/>
      <c r="AZ325" s="309"/>
      <c r="BI325" s="309"/>
      <c r="BS325" s="309"/>
      <c r="CC325" s="309"/>
      <c r="CM325" s="309"/>
      <c r="CW325" s="309"/>
      <c r="DG325" s="309"/>
      <c r="DQ325" s="309"/>
      <c r="EA325" s="309"/>
      <c r="EK325" s="309"/>
      <c r="EU325" s="309"/>
      <c r="FE325" s="309"/>
      <c r="FO325" s="309"/>
      <c r="FY325" s="309"/>
      <c r="GI325" s="309"/>
      <c r="GS325" s="309"/>
      <c r="HC325" s="309"/>
      <c r="HM325" s="309"/>
      <c r="HW325" s="309"/>
    </row>
    <row r="326" s="3" customFormat="true" x14ac:dyDescent="0.25">
      <c r="A326" s="309"/>
      <c r="K326" s="309"/>
      <c r="U326" s="309"/>
      <c r="AE326" s="309"/>
      <c r="AO326" s="309"/>
      <c r="AY326" s="309"/>
      <c r="AZ326" s="309"/>
      <c r="BI326" s="309"/>
      <c r="BS326" s="309"/>
      <c r="CC326" s="309"/>
      <c r="CM326" s="309"/>
      <c r="CW326" s="309"/>
      <c r="DG326" s="309"/>
      <c r="DQ326" s="309"/>
      <c r="EA326" s="309"/>
      <c r="EK326" s="309"/>
      <c r="EU326" s="309"/>
      <c r="FE326" s="309"/>
      <c r="FO326" s="309"/>
      <c r="FY326" s="309"/>
      <c r="GI326" s="309"/>
      <c r="GS326" s="309"/>
      <c r="HC326" s="309"/>
      <c r="HM326" s="309"/>
      <c r="HW326" s="309"/>
    </row>
    <row r="327" s="3" customFormat="true" x14ac:dyDescent="0.25">
      <c r="A327" s="309"/>
      <c r="K327" s="309"/>
      <c r="U327" s="309"/>
      <c r="AE327" s="309"/>
      <c r="AO327" s="309"/>
      <c r="AY327" s="309"/>
      <c r="AZ327" s="309"/>
      <c r="BI327" s="309"/>
      <c r="BS327" s="309"/>
      <c r="CC327" s="309"/>
      <c r="CM327" s="309"/>
      <c r="CW327" s="309"/>
      <c r="DG327" s="309"/>
      <c r="DQ327" s="309"/>
      <c r="EA327" s="309"/>
      <c r="EK327" s="309"/>
      <c r="EU327" s="309"/>
      <c r="FE327" s="309"/>
      <c r="FO327" s="309"/>
      <c r="FY327" s="309"/>
      <c r="GI327" s="309"/>
      <c r="GS327" s="309"/>
      <c r="HC327" s="309"/>
      <c r="HM327" s="309"/>
      <c r="HW327" s="309"/>
    </row>
    <row r="328" s="3" customFormat="true" x14ac:dyDescent="0.25">
      <c r="A328" s="309"/>
      <c r="K328" s="309"/>
      <c r="U328" s="309"/>
      <c r="AE328" s="309"/>
      <c r="AO328" s="309"/>
      <c r="AY328" s="309"/>
      <c r="AZ328" s="309"/>
      <c r="BI328" s="309"/>
      <c r="BS328" s="309"/>
      <c r="CC328" s="309"/>
      <c r="CM328" s="309"/>
      <c r="CW328" s="309"/>
      <c r="DG328" s="309"/>
      <c r="DQ328" s="309"/>
      <c r="EA328" s="309"/>
      <c r="EK328" s="309"/>
      <c r="EU328" s="309"/>
      <c r="FE328" s="309"/>
      <c r="FO328" s="309"/>
      <c r="FY328" s="309"/>
      <c r="GI328" s="309"/>
      <c r="GS328" s="309"/>
      <c r="HC328" s="309"/>
      <c r="HM328" s="309"/>
      <c r="HW328" s="309"/>
    </row>
    <row r="329" s="3" customFormat="true" x14ac:dyDescent="0.25">
      <c r="A329" s="309"/>
      <c r="K329" s="309"/>
      <c r="U329" s="309"/>
      <c r="AE329" s="309"/>
      <c r="AO329" s="309"/>
      <c r="AY329" s="309"/>
      <c r="AZ329" s="309"/>
      <c r="BI329" s="309"/>
      <c r="BS329" s="309"/>
      <c r="CC329" s="309"/>
      <c r="CM329" s="309"/>
      <c r="CW329" s="309"/>
      <c r="DG329" s="309"/>
      <c r="DQ329" s="309"/>
      <c r="EA329" s="309"/>
      <c r="EK329" s="309"/>
      <c r="EU329" s="309"/>
      <c r="FE329" s="309"/>
      <c r="FO329" s="309"/>
      <c r="FY329" s="309"/>
      <c r="GI329" s="309"/>
      <c r="GS329" s="309"/>
      <c r="HC329" s="309"/>
      <c r="HM329" s="309"/>
      <c r="HW329" s="309"/>
    </row>
    <row r="330" s="3" customFormat="true" x14ac:dyDescent="0.25">
      <c r="A330" s="309"/>
      <c r="K330" s="309"/>
      <c r="U330" s="309"/>
      <c r="AE330" s="309"/>
      <c r="AO330" s="309"/>
      <c r="AY330" s="309"/>
      <c r="AZ330" s="309"/>
      <c r="BI330" s="309"/>
      <c r="BS330" s="309"/>
      <c r="CC330" s="309"/>
      <c r="CM330" s="309"/>
      <c r="CW330" s="309"/>
      <c r="DG330" s="309"/>
      <c r="DQ330" s="309"/>
      <c r="EA330" s="309"/>
      <c r="EK330" s="309"/>
      <c r="EU330" s="309"/>
      <c r="FE330" s="309"/>
      <c r="FO330" s="309"/>
      <c r="FY330" s="309"/>
      <c r="GI330" s="309"/>
      <c r="GS330" s="309"/>
      <c r="HC330" s="309"/>
      <c r="HM330" s="309"/>
      <c r="HW330" s="309"/>
    </row>
    <row r="331" s="3" customFormat="true" x14ac:dyDescent="0.25">
      <c r="A331" s="309"/>
      <c r="K331" s="309"/>
      <c r="U331" s="309"/>
      <c r="AE331" s="309"/>
      <c r="AO331" s="309"/>
      <c r="AY331" s="309"/>
      <c r="AZ331" s="309"/>
      <c r="BI331" s="309"/>
      <c r="BS331" s="309"/>
      <c r="CC331" s="309"/>
      <c r="CM331" s="309"/>
      <c r="CW331" s="309"/>
      <c r="DG331" s="309"/>
      <c r="DQ331" s="309"/>
      <c r="EA331" s="309"/>
      <c r="EK331" s="309"/>
      <c r="EU331" s="309"/>
      <c r="FE331" s="309"/>
      <c r="FO331" s="309"/>
      <c r="FY331" s="309"/>
      <c r="GI331" s="309"/>
      <c r="GS331" s="309"/>
      <c r="HC331" s="309"/>
      <c r="HM331" s="309"/>
      <c r="HW331" s="309"/>
    </row>
    <row r="332" s="3" customFormat="true" x14ac:dyDescent="0.25">
      <c r="A332" s="309"/>
      <c r="K332" s="309"/>
      <c r="U332" s="309"/>
      <c r="AE332" s="309"/>
      <c r="AO332" s="309"/>
      <c r="AY332" s="309"/>
      <c r="AZ332" s="309"/>
      <c r="BI332" s="309"/>
      <c r="BS332" s="309"/>
      <c r="CC332" s="309"/>
      <c r="CM332" s="309"/>
      <c r="CW332" s="309"/>
      <c r="DG332" s="309"/>
      <c r="DQ332" s="309"/>
      <c r="EA332" s="309"/>
      <c r="EK332" s="309"/>
      <c r="EU332" s="309"/>
      <c r="FE332" s="309"/>
      <c r="FO332" s="309"/>
      <c r="FY332" s="309"/>
      <c r="GI332" s="309"/>
      <c r="GS332" s="309"/>
      <c r="HC332" s="309"/>
      <c r="HM332" s="309"/>
      <c r="HW332" s="309"/>
    </row>
    <row r="333" s="3" customFormat="true" x14ac:dyDescent="0.25">
      <c r="A333" s="309"/>
      <c r="K333" s="309"/>
      <c r="U333" s="309"/>
      <c r="AE333" s="309"/>
      <c r="AO333" s="309"/>
      <c r="AY333" s="309"/>
      <c r="AZ333" s="309"/>
      <c r="BI333" s="309"/>
      <c r="BS333" s="309"/>
      <c r="CC333" s="309"/>
      <c r="CM333" s="309"/>
      <c r="CW333" s="309"/>
      <c r="DG333" s="309"/>
      <c r="DQ333" s="309"/>
      <c r="EA333" s="309"/>
      <c r="EK333" s="309"/>
      <c r="EU333" s="309"/>
      <c r="FE333" s="309"/>
      <c r="FO333" s="309"/>
      <c r="FY333" s="309"/>
      <c r="GI333" s="309"/>
      <c r="GS333" s="309"/>
      <c r="HC333" s="309"/>
      <c r="HM333" s="309"/>
      <c r="HW333" s="309"/>
    </row>
    <row r="334" s="3" customFormat="true" x14ac:dyDescent="0.25">
      <c r="A334" s="309"/>
      <c r="K334" s="309"/>
      <c r="U334" s="309"/>
      <c r="AE334" s="309"/>
      <c r="AO334" s="309"/>
      <c r="AY334" s="309"/>
      <c r="AZ334" s="309"/>
      <c r="BI334" s="309"/>
      <c r="BS334" s="309"/>
      <c r="CC334" s="309"/>
      <c r="CM334" s="309"/>
      <c r="CW334" s="309"/>
      <c r="DG334" s="309"/>
      <c r="DQ334" s="309"/>
      <c r="EA334" s="309"/>
      <c r="EK334" s="309"/>
      <c r="EU334" s="309"/>
      <c r="FE334" s="309"/>
      <c r="FO334" s="309"/>
      <c r="FY334" s="309"/>
      <c r="GI334" s="309"/>
      <c r="GS334" s="309"/>
      <c r="HC334" s="309"/>
      <c r="HM334" s="309"/>
      <c r="HW334" s="309"/>
    </row>
    <row r="335" s="3" customFormat="true" x14ac:dyDescent="0.25">
      <c r="A335" s="309"/>
      <c r="K335" s="309"/>
      <c r="U335" s="309"/>
      <c r="AE335" s="309"/>
      <c r="AO335" s="309"/>
      <c r="AY335" s="309"/>
      <c r="AZ335" s="309"/>
      <c r="BI335" s="309"/>
      <c r="BS335" s="309"/>
      <c r="CC335" s="309"/>
      <c r="CM335" s="309"/>
      <c r="CW335" s="309"/>
      <c r="DG335" s="309"/>
      <c r="DQ335" s="309"/>
      <c r="EA335" s="309"/>
      <c r="EK335" s="309"/>
      <c r="EU335" s="309"/>
      <c r="FE335" s="309"/>
      <c r="FO335" s="309"/>
      <c r="FY335" s="309"/>
      <c r="GI335" s="309"/>
      <c r="GS335" s="309"/>
      <c r="HC335" s="309"/>
      <c r="HM335" s="309"/>
      <c r="HW335" s="309"/>
    </row>
    <row r="336" s="3" customFormat="true" x14ac:dyDescent="0.25">
      <c r="A336" s="309"/>
      <c r="K336" s="309"/>
      <c r="U336" s="309"/>
      <c r="AE336" s="309"/>
      <c r="AO336" s="309"/>
      <c r="AY336" s="309"/>
      <c r="AZ336" s="309"/>
      <c r="BI336" s="309"/>
      <c r="BS336" s="309"/>
      <c r="CC336" s="309"/>
      <c r="CM336" s="309"/>
      <c r="CW336" s="309"/>
      <c r="DG336" s="309"/>
      <c r="DQ336" s="309"/>
      <c r="EA336" s="309"/>
      <c r="EK336" s="309"/>
      <c r="EU336" s="309"/>
      <c r="FE336" s="309"/>
      <c r="FO336" s="309"/>
      <c r="FY336" s="309"/>
      <c r="GI336" s="309"/>
      <c r="GS336" s="309"/>
      <c r="HC336" s="309"/>
      <c r="HM336" s="309"/>
      <c r="HW336" s="309"/>
    </row>
    <row r="337" s="3" customFormat="true" x14ac:dyDescent="0.25">
      <c r="A337" s="309"/>
      <c r="K337" s="309"/>
      <c r="U337" s="309"/>
      <c r="AE337" s="309"/>
      <c r="AO337" s="309"/>
      <c r="AY337" s="309"/>
      <c r="AZ337" s="309"/>
      <c r="BI337" s="309"/>
      <c r="BS337" s="309"/>
      <c r="CC337" s="309"/>
      <c r="CM337" s="309"/>
      <c r="CW337" s="309"/>
      <c r="DG337" s="309"/>
      <c r="DQ337" s="309"/>
      <c r="EA337" s="309"/>
      <c r="EK337" s="309"/>
      <c r="EU337" s="309"/>
      <c r="FE337" s="309"/>
      <c r="FO337" s="309"/>
      <c r="FY337" s="309"/>
      <c r="GI337" s="309"/>
      <c r="GS337" s="309"/>
      <c r="HC337" s="309"/>
      <c r="HM337" s="309"/>
      <c r="HW337" s="309"/>
    </row>
    <row r="338" s="3" customFormat="true" x14ac:dyDescent="0.25">
      <c r="A338" s="309"/>
      <c r="K338" s="309"/>
      <c r="U338" s="309"/>
      <c r="AE338" s="309"/>
      <c r="AO338" s="309"/>
      <c r="AY338" s="309"/>
      <c r="AZ338" s="309"/>
      <c r="BI338" s="309"/>
      <c r="BS338" s="309"/>
      <c r="CC338" s="309"/>
      <c r="CM338" s="309"/>
      <c r="CW338" s="309"/>
      <c r="DG338" s="309"/>
      <c r="DQ338" s="309"/>
      <c r="EA338" s="309"/>
      <c r="EK338" s="309"/>
      <c r="EU338" s="309"/>
      <c r="FE338" s="309"/>
      <c r="FO338" s="309"/>
      <c r="FY338" s="309"/>
      <c r="GI338" s="309"/>
      <c r="GS338" s="309"/>
      <c r="HC338" s="309"/>
      <c r="HM338" s="309"/>
      <c r="HW338" s="309"/>
    </row>
    <row r="339" s="3" customFormat="true" x14ac:dyDescent="0.25">
      <c r="A339" s="309"/>
      <c r="K339" s="309"/>
      <c r="U339" s="309"/>
      <c r="AE339" s="309"/>
      <c r="AO339" s="309"/>
      <c r="AY339" s="309"/>
      <c r="AZ339" s="309"/>
      <c r="BI339" s="309"/>
      <c r="BS339" s="309"/>
      <c r="CC339" s="309"/>
      <c r="CM339" s="309"/>
      <c r="CW339" s="309"/>
      <c r="DG339" s="309"/>
      <c r="DQ339" s="309"/>
      <c r="EA339" s="309"/>
      <c r="EK339" s="309"/>
      <c r="EU339" s="309"/>
      <c r="FE339" s="309"/>
      <c r="FO339" s="309"/>
      <c r="FY339" s="309"/>
      <c r="GI339" s="309"/>
      <c r="GS339" s="309"/>
      <c r="HC339" s="309"/>
      <c r="HM339" s="309"/>
      <c r="HW339" s="309"/>
    </row>
    <row r="340" s="3" customFormat="true" x14ac:dyDescent="0.25">
      <c r="A340" s="309"/>
      <c r="K340" s="309"/>
      <c r="U340" s="309"/>
      <c r="AE340" s="309"/>
      <c r="AO340" s="309"/>
      <c r="AY340" s="309"/>
      <c r="AZ340" s="309"/>
      <c r="BI340" s="309"/>
      <c r="BS340" s="309"/>
      <c r="CC340" s="309"/>
      <c r="CM340" s="309"/>
      <c r="CW340" s="309"/>
      <c r="DG340" s="309"/>
      <c r="DQ340" s="309"/>
      <c r="EA340" s="309"/>
      <c r="EK340" s="309"/>
      <c r="EU340" s="309"/>
      <c r="FE340" s="309"/>
      <c r="FO340" s="309"/>
      <c r="FY340" s="309"/>
      <c r="GI340" s="309"/>
      <c r="GS340" s="309"/>
      <c r="HC340" s="309"/>
      <c r="HM340" s="309"/>
      <c r="HW340" s="309"/>
    </row>
    <row r="341" s="3" customFormat="true" x14ac:dyDescent="0.25">
      <c r="A341" s="309"/>
      <c r="K341" s="309"/>
      <c r="U341" s="309"/>
      <c r="AE341" s="309"/>
      <c r="AO341" s="309"/>
      <c r="AY341" s="309"/>
      <c r="AZ341" s="309"/>
      <c r="BI341" s="309"/>
      <c r="BS341" s="309"/>
      <c r="CC341" s="309"/>
      <c r="CM341" s="309"/>
      <c r="CW341" s="309"/>
      <c r="DG341" s="309"/>
      <c r="DQ341" s="309"/>
      <c r="EA341" s="309"/>
      <c r="EK341" s="309"/>
      <c r="EU341" s="309"/>
      <c r="FE341" s="309"/>
      <c r="FO341" s="309"/>
      <c r="FY341" s="309"/>
      <c r="GI341" s="309"/>
      <c r="GS341" s="309"/>
      <c r="HC341" s="309"/>
      <c r="HM341" s="309"/>
      <c r="HW341" s="309"/>
    </row>
    <row r="342" s="3" customFormat="true" x14ac:dyDescent="0.25">
      <c r="A342" s="309"/>
      <c r="K342" s="309"/>
      <c r="U342" s="309"/>
      <c r="AE342" s="309"/>
      <c r="AO342" s="309"/>
      <c r="AY342" s="309"/>
      <c r="AZ342" s="309"/>
      <c r="BI342" s="309"/>
      <c r="BS342" s="309"/>
      <c r="CC342" s="309"/>
      <c r="CM342" s="309"/>
      <c r="CW342" s="309"/>
      <c r="DG342" s="309"/>
      <c r="DQ342" s="309"/>
      <c r="EA342" s="309"/>
      <c r="EK342" s="309"/>
      <c r="EU342" s="309"/>
      <c r="FE342" s="309"/>
      <c r="FO342" s="309"/>
      <c r="FY342" s="309"/>
      <c r="GI342" s="309"/>
      <c r="GS342" s="309"/>
      <c r="HC342" s="309"/>
      <c r="HM342" s="309"/>
      <c r="HW342" s="309"/>
    </row>
    <row r="343" s="3" customFormat="true" x14ac:dyDescent="0.25">
      <c r="A343" s="309"/>
      <c r="K343" s="309"/>
      <c r="U343" s="309"/>
      <c r="AE343" s="309"/>
      <c r="AO343" s="309"/>
      <c r="AY343" s="309"/>
      <c r="AZ343" s="309"/>
      <c r="BI343" s="309"/>
      <c r="BS343" s="309"/>
      <c r="CC343" s="309"/>
      <c r="CM343" s="309"/>
      <c r="CW343" s="309"/>
      <c r="DG343" s="309"/>
      <c r="DQ343" s="309"/>
      <c r="EA343" s="309"/>
      <c r="EK343" s="309"/>
      <c r="EU343" s="309"/>
      <c r="FE343" s="309"/>
      <c r="FO343" s="309"/>
      <c r="FY343" s="309"/>
      <c r="GI343" s="309"/>
      <c r="GS343" s="309"/>
      <c r="HC343" s="309"/>
      <c r="HM343" s="309"/>
      <c r="HW343" s="309"/>
    </row>
    <row r="344" s="3" customFormat="true" x14ac:dyDescent="0.25">
      <c r="A344" s="309"/>
      <c r="K344" s="309"/>
      <c r="U344" s="309"/>
      <c r="AE344" s="309"/>
      <c r="AO344" s="309"/>
      <c r="AY344" s="309"/>
      <c r="AZ344" s="309"/>
      <c r="BI344" s="309"/>
      <c r="BS344" s="309"/>
      <c r="CC344" s="309"/>
      <c r="CM344" s="309"/>
      <c r="CW344" s="309"/>
      <c r="DG344" s="309"/>
      <c r="DQ344" s="309"/>
      <c r="EA344" s="309"/>
      <c r="EK344" s="309"/>
      <c r="EU344" s="309"/>
      <c r="FE344" s="309"/>
      <c r="FO344" s="309"/>
      <c r="FY344" s="309"/>
      <c r="GI344" s="309"/>
      <c r="GS344" s="309"/>
      <c r="HC344" s="309"/>
      <c r="HM344" s="309"/>
      <c r="HW344" s="309"/>
    </row>
    <row r="345" s="3" customFormat="true" x14ac:dyDescent="0.25">
      <c r="A345" s="309"/>
      <c r="K345" s="309"/>
      <c r="U345" s="309"/>
      <c r="AE345" s="309"/>
      <c r="AO345" s="309"/>
      <c r="AY345" s="309"/>
      <c r="AZ345" s="309"/>
      <c r="BI345" s="309"/>
      <c r="BS345" s="309"/>
      <c r="CC345" s="309"/>
      <c r="CM345" s="309"/>
      <c r="CW345" s="309"/>
      <c r="DG345" s="309"/>
      <c r="DQ345" s="309"/>
      <c r="EA345" s="309"/>
      <c r="EK345" s="309"/>
      <c r="EU345" s="309"/>
      <c r="FE345" s="309"/>
      <c r="FO345" s="309"/>
      <c r="FY345" s="309"/>
      <c r="GI345" s="309"/>
      <c r="GS345" s="309"/>
      <c r="HC345" s="309"/>
      <c r="HM345" s="309"/>
      <c r="HW345" s="309"/>
    </row>
    <row r="346" s="3" customFormat="true" x14ac:dyDescent="0.25">
      <c r="A346" s="309"/>
      <c r="K346" s="309"/>
      <c r="U346" s="309"/>
      <c r="AE346" s="309"/>
      <c r="AO346" s="309"/>
      <c r="AY346" s="309"/>
      <c r="AZ346" s="309"/>
      <c r="BI346" s="309"/>
      <c r="BS346" s="309"/>
      <c r="CC346" s="309"/>
      <c r="CM346" s="309"/>
      <c r="CW346" s="309"/>
      <c r="DG346" s="309"/>
      <c r="DQ346" s="309"/>
      <c r="EA346" s="309"/>
      <c r="EK346" s="309"/>
      <c r="EU346" s="309"/>
      <c r="FE346" s="309"/>
      <c r="FO346" s="309"/>
      <c r="FY346" s="309"/>
      <c r="GI346" s="309"/>
      <c r="GS346" s="309"/>
      <c r="HC346" s="309"/>
      <c r="HM346" s="309"/>
      <c r="HW346" s="309"/>
    </row>
    <row r="347" s="3" customFormat="true" x14ac:dyDescent="0.25">
      <c r="A347" s="309"/>
      <c r="K347" s="309"/>
      <c r="U347" s="309"/>
      <c r="AE347" s="309"/>
      <c r="AO347" s="309"/>
      <c r="AY347" s="309"/>
      <c r="AZ347" s="309"/>
      <c r="BI347" s="309"/>
      <c r="BS347" s="309"/>
      <c r="CC347" s="309"/>
      <c r="CM347" s="309"/>
      <c r="CW347" s="309"/>
      <c r="DG347" s="309"/>
      <c r="DQ347" s="309"/>
      <c r="EA347" s="309"/>
      <c r="EK347" s="309"/>
      <c r="EU347" s="309"/>
      <c r="FE347" s="309"/>
      <c r="FO347" s="309"/>
      <c r="FY347" s="309"/>
      <c r="GI347" s="309"/>
      <c r="GS347" s="309"/>
      <c r="HC347" s="309"/>
      <c r="HM347" s="309"/>
      <c r="HW347" s="309"/>
    </row>
    <row r="348" s="3" customFormat="true" x14ac:dyDescent="0.25">
      <c r="A348" s="309"/>
      <c r="K348" s="309"/>
      <c r="U348" s="309"/>
      <c r="AE348" s="309"/>
      <c r="AO348" s="309"/>
      <c r="AY348" s="309"/>
      <c r="AZ348" s="309"/>
      <c r="BI348" s="309"/>
      <c r="BS348" s="309"/>
      <c r="CC348" s="309"/>
      <c r="CM348" s="309"/>
      <c r="CW348" s="309"/>
      <c r="DG348" s="309"/>
      <c r="DQ348" s="309"/>
      <c r="EA348" s="309"/>
      <c r="EK348" s="309"/>
      <c r="EU348" s="309"/>
      <c r="FE348" s="309"/>
      <c r="FO348" s="309"/>
      <c r="FY348" s="309"/>
      <c r="GI348" s="309"/>
      <c r="GS348" s="309"/>
      <c r="HC348" s="309"/>
      <c r="HM348" s="309"/>
      <c r="HW348" s="309"/>
    </row>
    <row r="349" s="3" customFormat="true" x14ac:dyDescent="0.25">
      <c r="A349" s="309"/>
      <c r="K349" s="309"/>
      <c r="U349" s="309"/>
      <c r="AE349" s="309"/>
      <c r="AO349" s="309"/>
      <c r="AY349" s="309"/>
      <c r="AZ349" s="309"/>
      <c r="BI349" s="309"/>
      <c r="BS349" s="309"/>
      <c r="CC349" s="309"/>
      <c r="CM349" s="309"/>
      <c r="CW349" s="309"/>
      <c r="DG349" s="309"/>
      <c r="DQ349" s="309"/>
      <c r="EA349" s="309"/>
      <c r="EK349" s="309"/>
      <c r="EU349" s="309"/>
      <c r="FE349" s="309"/>
      <c r="FO349" s="309"/>
      <c r="FY349" s="309"/>
      <c r="GI349" s="309"/>
      <c r="GS349" s="309"/>
      <c r="HC349" s="309"/>
      <c r="HM349" s="309"/>
      <c r="HW349" s="309"/>
    </row>
    <row r="350" s="3" customFormat="true" x14ac:dyDescent="0.25">
      <c r="A350" s="309"/>
      <c r="K350" s="309"/>
      <c r="U350" s="309"/>
      <c r="AE350" s="309"/>
      <c r="AO350" s="309"/>
      <c r="AY350" s="309"/>
      <c r="AZ350" s="309"/>
      <c r="BI350" s="309"/>
      <c r="BS350" s="309"/>
      <c r="CC350" s="309"/>
      <c r="CM350" s="309"/>
      <c r="CW350" s="309"/>
      <c r="DG350" s="309"/>
      <c r="DQ350" s="309"/>
      <c r="EA350" s="309"/>
      <c r="EK350" s="309"/>
      <c r="EU350" s="309"/>
      <c r="FE350" s="309"/>
      <c r="FO350" s="309"/>
      <c r="FY350" s="309"/>
      <c r="GI350" s="309"/>
      <c r="GS350" s="309"/>
      <c r="HC350" s="309"/>
      <c r="HM350" s="309"/>
      <c r="HW350" s="309"/>
    </row>
    <row r="351" s="3" customFormat="true" x14ac:dyDescent="0.25">
      <c r="A351" s="309"/>
      <c r="K351" s="309"/>
      <c r="U351" s="309"/>
      <c r="AE351" s="309"/>
      <c r="AO351" s="309"/>
      <c r="AY351" s="309"/>
      <c r="AZ351" s="309"/>
      <c r="BI351" s="309"/>
      <c r="BS351" s="309"/>
      <c r="CC351" s="309"/>
      <c r="CM351" s="309"/>
      <c r="CW351" s="309"/>
      <c r="DG351" s="309"/>
      <c r="DQ351" s="309"/>
      <c r="EA351" s="309"/>
      <c r="EK351" s="309"/>
      <c r="EU351" s="309"/>
      <c r="FE351" s="309"/>
      <c r="FO351" s="309"/>
      <c r="FY351" s="309"/>
      <c r="GI351" s="309"/>
      <c r="GS351" s="309"/>
      <c r="HC351" s="309"/>
      <c r="HM351" s="309"/>
      <c r="HW351" s="309"/>
    </row>
    <row r="352" s="3" customFormat="true" x14ac:dyDescent="0.25">
      <c r="A352" s="309"/>
      <c r="K352" s="309"/>
      <c r="U352" s="309"/>
      <c r="AE352" s="309"/>
      <c r="AO352" s="309"/>
      <c r="AY352" s="309"/>
      <c r="AZ352" s="309"/>
      <c r="BI352" s="309"/>
      <c r="BS352" s="309"/>
      <c r="CC352" s="309"/>
      <c r="CM352" s="309"/>
      <c r="CW352" s="309"/>
      <c r="DG352" s="309"/>
      <c r="DQ352" s="309"/>
      <c r="EA352" s="309"/>
      <c r="EK352" s="309"/>
      <c r="EU352" s="309"/>
      <c r="FE352" s="309"/>
      <c r="FO352" s="309"/>
      <c r="FY352" s="309"/>
      <c r="GI352" s="309"/>
      <c r="GS352" s="309"/>
      <c r="HC352" s="309"/>
      <c r="HM352" s="309"/>
      <c r="HW352" s="309"/>
    </row>
    <row r="353" s="3" customFormat="true" x14ac:dyDescent="0.25">
      <c r="A353" s="309"/>
      <c r="K353" s="309"/>
      <c r="U353" s="309"/>
      <c r="AE353" s="309"/>
      <c r="AO353" s="309"/>
      <c r="AY353" s="309"/>
      <c r="AZ353" s="309"/>
      <c r="BI353" s="309"/>
      <c r="BS353" s="309"/>
      <c r="CC353" s="309"/>
      <c r="CM353" s="309"/>
      <c r="CW353" s="309"/>
      <c r="DG353" s="309"/>
      <c r="DQ353" s="309"/>
      <c r="EA353" s="309"/>
      <c r="EK353" s="309"/>
      <c r="EU353" s="309"/>
      <c r="FE353" s="309"/>
      <c r="FO353" s="309"/>
      <c r="FY353" s="309"/>
      <c r="GI353" s="309"/>
      <c r="GS353" s="309"/>
      <c r="HC353" s="309"/>
      <c r="HM353" s="309"/>
      <c r="HW353" s="309"/>
    </row>
    <row r="354" s="3" customFormat="true" x14ac:dyDescent="0.25">
      <c r="A354" s="309"/>
      <c r="K354" s="309"/>
      <c r="U354" s="309"/>
      <c r="AE354" s="309"/>
      <c r="AO354" s="309"/>
      <c r="AY354" s="309"/>
      <c r="AZ354" s="309"/>
      <c r="BI354" s="309"/>
      <c r="BS354" s="309"/>
      <c r="CC354" s="309"/>
      <c r="CM354" s="309"/>
      <c r="CW354" s="309"/>
      <c r="DG354" s="309"/>
      <c r="DQ354" s="309"/>
      <c r="EA354" s="309"/>
      <c r="EK354" s="309"/>
      <c r="EU354" s="309"/>
      <c r="FE354" s="309"/>
      <c r="FO354" s="309"/>
      <c r="FY354" s="309"/>
      <c r="GI354" s="309"/>
      <c r="GS354" s="309"/>
      <c r="HC354" s="309"/>
      <c r="HM354" s="309"/>
      <c r="HW354" s="309"/>
    </row>
    <row r="355" s="3" customFormat="true" x14ac:dyDescent="0.25">
      <c r="A355" s="309"/>
      <c r="K355" s="309"/>
      <c r="U355" s="309"/>
      <c r="AE355" s="309"/>
      <c r="AO355" s="309"/>
      <c r="AY355" s="309"/>
      <c r="AZ355" s="309"/>
      <c r="BI355" s="309"/>
      <c r="BS355" s="309"/>
      <c r="CC355" s="309"/>
      <c r="CM355" s="309"/>
      <c r="CW355" s="309"/>
      <c r="DG355" s="309"/>
      <c r="DQ355" s="309"/>
      <c r="EA355" s="309"/>
      <c r="EK355" s="309"/>
      <c r="EU355" s="309"/>
      <c r="FE355" s="309"/>
      <c r="FO355" s="309"/>
      <c r="FY355" s="309"/>
      <c r="GI355" s="309"/>
      <c r="GS355" s="309"/>
      <c r="HC355" s="309"/>
      <c r="HM355" s="309"/>
      <c r="HW355" s="309"/>
    </row>
    <row r="356" s="3" customFormat="true" x14ac:dyDescent="0.25">
      <c r="A356" s="309"/>
      <c r="K356" s="309"/>
      <c r="U356" s="309"/>
      <c r="AE356" s="309"/>
      <c r="AO356" s="309"/>
      <c r="AY356" s="309"/>
      <c r="AZ356" s="309"/>
      <c r="BI356" s="309"/>
      <c r="BS356" s="309"/>
      <c r="CC356" s="309"/>
      <c r="CM356" s="309"/>
      <c r="CW356" s="309"/>
      <c r="DG356" s="309"/>
      <c r="DQ356" s="309"/>
      <c r="EA356" s="309"/>
      <c r="EK356" s="309"/>
      <c r="EU356" s="309"/>
      <c r="FE356" s="309"/>
      <c r="FO356" s="309"/>
      <c r="FY356" s="309"/>
      <c r="GI356" s="309"/>
      <c r="GS356" s="309"/>
      <c r="HC356" s="309"/>
      <c r="HM356" s="309"/>
      <c r="HW356" s="309"/>
    </row>
    <row r="357" s="3" customFormat="true" x14ac:dyDescent="0.25">
      <c r="A357" s="309"/>
      <c r="K357" s="309"/>
      <c r="U357" s="309"/>
      <c r="AE357" s="309"/>
      <c r="AO357" s="309"/>
      <c r="AY357" s="309"/>
      <c r="AZ357" s="309"/>
      <c r="BI357" s="309"/>
      <c r="BS357" s="309"/>
      <c r="CC357" s="309"/>
      <c r="CM357" s="309"/>
      <c r="CW357" s="309"/>
      <c r="DG357" s="309"/>
      <c r="DQ357" s="309"/>
      <c r="EA357" s="309"/>
      <c r="EK357" s="309"/>
      <c r="EU357" s="309"/>
      <c r="FE357" s="309"/>
      <c r="FO357" s="309"/>
      <c r="FY357" s="309"/>
      <c r="GI357" s="309"/>
      <c r="GS357" s="309"/>
      <c r="HC357" s="309"/>
      <c r="HM357" s="309"/>
      <c r="HW357" s="309"/>
    </row>
    <row r="358" s="3" customFormat="true" x14ac:dyDescent="0.25">
      <c r="A358" s="309"/>
      <c r="K358" s="309"/>
      <c r="U358" s="309"/>
      <c r="AE358" s="309"/>
      <c r="AO358" s="309"/>
      <c r="AY358" s="309"/>
      <c r="AZ358" s="309"/>
      <c r="BI358" s="309"/>
      <c r="BS358" s="309"/>
      <c r="CC358" s="309"/>
      <c r="CM358" s="309"/>
      <c r="CW358" s="309"/>
      <c r="DG358" s="309"/>
      <c r="DQ358" s="309"/>
      <c r="EA358" s="309"/>
      <c r="EK358" s="309"/>
      <c r="EU358" s="309"/>
      <c r="FE358" s="309"/>
      <c r="FO358" s="309"/>
      <c r="FY358" s="309"/>
      <c r="GI358" s="309"/>
      <c r="GS358" s="309"/>
      <c r="HC358" s="309"/>
      <c r="HM358" s="309"/>
      <c r="HW358" s="309"/>
    </row>
    <row r="359" s="3" customFormat="true" x14ac:dyDescent="0.25">
      <c r="A359" s="309"/>
      <c r="K359" s="309"/>
      <c r="U359" s="309"/>
      <c r="AE359" s="309"/>
      <c r="AO359" s="309"/>
      <c r="AY359" s="309"/>
      <c r="AZ359" s="309"/>
      <c r="BI359" s="309"/>
      <c r="BS359" s="309"/>
      <c r="CC359" s="309"/>
      <c r="CM359" s="309"/>
      <c r="CW359" s="309"/>
      <c r="DG359" s="309"/>
      <c r="DQ359" s="309"/>
      <c r="EA359" s="309"/>
      <c r="EK359" s="309"/>
      <c r="EU359" s="309"/>
      <c r="FE359" s="309"/>
      <c r="FO359" s="309"/>
      <c r="FY359" s="309"/>
      <c r="GI359" s="309"/>
      <c r="GS359" s="309"/>
      <c r="HC359" s="309"/>
      <c r="HM359" s="309"/>
      <c r="HW359" s="309"/>
    </row>
    <row r="360" s="3" customFormat="true" x14ac:dyDescent="0.25">
      <c r="A360" s="309"/>
      <c r="K360" s="309"/>
      <c r="U360" s="309"/>
      <c r="AE360" s="309"/>
      <c r="AO360" s="309"/>
      <c r="AY360" s="309"/>
      <c r="AZ360" s="309"/>
      <c r="BI360" s="309"/>
      <c r="BS360" s="309"/>
      <c r="CC360" s="309"/>
      <c r="CM360" s="309"/>
      <c r="CW360" s="309"/>
      <c r="DG360" s="309"/>
      <c r="DQ360" s="309"/>
      <c r="EA360" s="309"/>
      <c r="EK360" s="309"/>
      <c r="EU360" s="309"/>
      <c r="FE360" s="309"/>
      <c r="FO360" s="309"/>
      <c r="FY360" s="309"/>
      <c r="GI360" s="309"/>
      <c r="GS360" s="309"/>
      <c r="HC360" s="309"/>
      <c r="HM360" s="309"/>
      <c r="HW360" s="309"/>
    </row>
    <row r="361" s="3" customFormat="true" x14ac:dyDescent="0.25">
      <c r="A361" s="309"/>
      <c r="K361" s="309"/>
      <c r="U361" s="309"/>
      <c r="AE361" s="309"/>
      <c r="AO361" s="309"/>
      <c r="AY361" s="309"/>
      <c r="AZ361" s="309"/>
      <c r="BI361" s="309"/>
      <c r="BS361" s="309"/>
      <c r="CC361" s="309"/>
      <c r="CM361" s="309"/>
      <c r="CW361" s="309"/>
      <c r="DG361" s="309"/>
      <c r="DQ361" s="309"/>
      <c r="EA361" s="309"/>
      <c r="EK361" s="309"/>
      <c r="EU361" s="309"/>
      <c r="FE361" s="309"/>
      <c r="FO361" s="309"/>
      <c r="FY361" s="309"/>
      <c r="GI361" s="309"/>
      <c r="GS361" s="309"/>
      <c r="HC361" s="309"/>
      <c r="HM361" s="309"/>
      <c r="HW361" s="309"/>
    </row>
    <row r="362" s="3" customFormat="true" x14ac:dyDescent="0.25">
      <c r="A362" s="309"/>
      <c r="K362" s="309"/>
      <c r="U362" s="309"/>
      <c r="AE362" s="309"/>
      <c r="AO362" s="309"/>
      <c r="AY362" s="309"/>
      <c r="AZ362" s="309"/>
      <c r="BI362" s="309"/>
      <c r="BS362" s="309"/>
      <c r="CC362" s="309"/>
      <c r="CM362" s="309"/>
      <c r="CW362" s="309"/>
      <c r="DG362" s="309"/>
      <c r="DQ362" s="309"/>
      <c r="EA362" s="309"/>
      <c r="EK362" s="309"/>
      <c r="EU362" s="309"/>
      <c r="FE362" s="309"/>
      <c r="FO362" s="309"/>
      <c r="FY362" s="309"/>
      <c r="GI362" s="309"/>
      <c r="GS362" s="309"/>
      <c r="HC362" s="309"/>
      <c r="HM362" s="309"/>
      <c r="HW362" s="309"/>
    </row>
    <row r="363" s="3" customFormat="true" x14ac:dyDescent="0.25">
      <c r="A363" s="309"/>
      <c r="K363" s="309"/>
      <c r="U363" s="309"/>
      <c r="AE363" s="309"/>
      <c r="AO363" s="309"/>
      <c r="AY363" s="309"/>
      <c r="AZ363" s="309"/>
      <c r="BI363" s="309"/>
      <c r="BS363" s="309"/>
      <c r="CC363" s="309"/>
      <c r="CM363" s="309"/>
      <c r="CW363" s="309"/>
      <c r="DG363" s="309"/>
      <c r="DQ363" s="309"/>
      <c r="EA363" s="309"/>
      <c r="EK363" s="309"/>
      <c r="EU363" s="309"/>
      <c r="FE363" s="309"/>
      <c r="FO363" s="309"/>
      <c r="FY363" s="309"/>
      <c r="GI363" s="309"/>
      <c r="GS363" s="309"/>
      <c r="HC363" s="309"/>
      <c r="HM363" s="309"/>
      <c r="HW363" s="309"/>
    </row>
    <row r="364" s="3" customFormat="true" x14ac:dyDescent="0.25">
      <c r="A364" s="309"/>
      <c r="K364" s="309"/>
      <c r="U364" s="309"/>
      <c r="AE364" s="309"/>
      <c r="AO364" s="309"/>
      <c r="AY364" s="309"/>
      <c r="AZ364" s="309"/>
      <c r="BI364" s="309"/>
      <c r="BS364" s="309"/>
      <c r="CC364" s="309"/>
      <c r="CM364" s="309"/>
      <c r="CW364" s="309"/>
      <c r="DG364" s="309"/>
      <c r="DQ364" s="309"/>
      <c r="EA364" s="309"/>
      <c r="EK364" s="309"/>
      <c r="EU364" s="309"/>
      <c r="FE364" s="309"/>
      <c r="FO364" s="309"/>
      <c r="FY364" s="309"/>
      <c r="GI364" s="309"/>
      <c r="GS364" s="309"/>
      <c r="HC364" s="309"/>
      <c r="HM364" s="309"/>
      <c r="HW364" s="309"/>
    </row>
    <row r="365" s="3" customFormat="true" x14ac:dyDescent="0.25">
      <c r="A365" s="309"/>
      <c r="K365" s="309"/>
      <c r="U365" s="309"/>
      <c r="AE365" s="309"/>
      <c r="AO365" s="309"/>
      <c r="AY365" s="309"/>
      <c r="AZ365" s="309"/>
      <c r="BI365" s="309"/>
      <c r="BS365" s="309"/>
      <c r="CC365" s="309"/>
      <c r="CM365" s="309"/>
      <c r="CW365" s="309"/>
      <c r="DG365" s="309"/>
      <c r="DQ365" s="309"/>
      <c r="EA365" s="309"/>
      <c r="EK365" s="309"/>
      <c r="EU365" s="309"/>
      <c r="FE365" s="309"/>
      <c r="FO365" s="309"/>
      <c r="FY365" s="309"/>
      <c r="GI365" s="309"/>
      <c r="GS365" s="309"/>
      <c r="HC365" s="309"/>
      <c r="HM365" s="309"/>
      <c r="HW365" s="309"/>
    </row>
    <row r="366" s="3" customFormat="true" x14ac:dyDescent="0.25">
      <c r="A366" s="309"/>
      <c r="K366" s="309"/>
      <c r="U366" s="309"/>
      <c r="AE366" s="309"/>
      <c r="AO366" s="309"/>
      <c r="AY366" s="309"/>
      <c r="AZ366" s="309"/>
      <c r="BI366" s="309"/>
      <c r="BS366" s="309"/>
      <c r="CC366" s="309"/>
      <c r="CM366" s="309"/>
      <c r="CW366" s="309"/>
      <c r="DG366" s="309"/>
      <c r="DQ366" s="309"/>
      <c r="EA366" s="309"/>
      <c r="EK366" s="309"/>
      <c r="EU366" s="309"/>
      <c r="FE366" s="309"/>
      <c r="FO366" s="309"/>
      <c r="FY366" s="309"/>
      <c r="GI366" s="309"/>
      <c r="GS366" s="309"/>
      <c r="HC366" s="309"/>
      <c r="HM366" s="309"/>
      <c r="HW366" s="309"/>
    </row>
    <row r="367" s="3" customFormat="true" x14ac:dyDescent="0.25">
      <c r="A367" s="309"/>
      <c r="K367" s="309"/>
      <c r="U367" s="309"/>
      <c r="AE367" s="309"/>
      <c r="AO367" s="309"/>
      <c r="AY367" s="309"/>
      <c r="AZ367" s="309"/>
      <c r="BI367" s="309"/>
      <c r="BS367" s="309"/>
      <c r="CC367" s="309"/>
      <c r="CM367" s="309"/>
      <c r="CW367" s="309"/>
      <c r="DG367" s="309"/>
      <c r="DQ367" s="309"/>
      <c r="EA367" s="309"/>
      <c r="EK367" s="309"/>
      <c r="EU367" s="309"/>
      <c r="FE367" s="309"/>
      <c r="FO367" s="309"/>
      <c r="FY367" s="309"/>
      <c r="GI367" s="309"/>
      <c r="GS367" s="309"/>
      <c r="HC367" s="309"/>
      <c r="HM367" s="309"/>
      <c r="HW367" s="309"/>
    </row>
    <row r="368" s="3" customFormat="true" x14ac:dyDescent="0.25">
      <c r="A368" s="309"/>
      <c r="K368" s="309"/>
      <c r="U368" s="309"/>
      <c r="AE368" s="309"/>
      <c r="AO368" s="309"/>
      <c r="AY368" s="309"/>
      <c r="AZ368" s="309"/>
      <c r="BI368" s="309"/>
      <c r="BS368" s="309"/>
      <c r="CC368" s="309"/>
      <c r="CM368" s="309"/>
      <c r="CW368" s="309"/>
      <c r="DG368" s="309"/>
      <c r="DQ368" s="309"/>
      <c r="EA368" s="309"/>
      <c r="EK368" s="309"/>
      <c r="EU368" s="309"/>
      <c r="FE368" s="309"/>
      <c r="FO368" s="309"/>
      <c r="FY368" s="309"/>
      <c r="GI368" s="309"/>
      <c r="GS368" s="309"/>
      <c r="HC368" s="309"/>
      <c r="HM368" s="309"/>
      <c r="HW368" s="309"/>
    </row>
    <row r="369" s="3" customFormat="true" x14ac:dyDescent="0.25">
      <c r="A369" s="309"/>
      <c r="K369" s="309"/>
      <c r="U369" s="309"/>
      <c r="AE369" s="309"/>
      <c r="AO369" s="309"/>
      <c r="AY369" s="309"/>
      <c r="AZ369" s="309"/>
      <c r="BI369" s="309"/>
      <c r="BS369" s="309"/>
      <c r="CC369" s="309"/>
      <c r="CM369" s="309"/>
      <c r="CW369" s="309"/>
      <c r="DG369" s="309"/>
      <c r="DQ369" s="309"/>
      <c r="EA369" s="309"/>
      <c r="EK369" s="309"/>
      <c r="EU369" s="309"/>
      <c r="FE369" s="309"/>
      <c r="FO369" s="309"/>
      <c r="FY369" s="309"/>
      <c r="GI369" s="309"/>
      <c r="GS369" s="309"/>
      <c r="HC369" s="309"/>
      <c r="HM369" s="309"/>
      <c r="HW369" s="309"/>
    </row>
    <row r="370" s="3" customFormat="true" x14ac:dyDescent="0.25">
      <c r="A370" s="309"/>
      <c r="K370" s="309"/>
      <c r="U370" s="309"/>
      <c r="AE370" s="309"/>
      <c r="AO370" s="309"/>
      <c r="AY370" s="309"/>
      <c r="AZ370" s="309"/>
      <c r="BI370" s="309"/>
      <c r="BS370" s="309"/>
      <c r="CC370" s="309"/>
      <c r="CM370" s="309"/>
      <c r="CW370" s="309"/>
      <c r="DG370" s="309"/>
      <c r="DQ370" s="309"/>
      <c r="EA370" s="309"/>
      <c r="EK370" s="309"/>
      <c r="EU370" s="309"/>
      <c r="FE370" s="309"/>
      <c r="FO370" s="309"/>
      <c r="FY370" s="309"/>
      <c r="GI370" s="309"/>
      <c r="GS370" s="309"/>
      <c r="HC370" s="309"/>
      <c r="HM370" s="309"/>
      <c r="HW370" s="309"/>
    </row>
    <row r="371" s="3" customFormat="true" x14ac:dyDescent="0.25">
      <c r="A371" s="309"/>
      <c r="K371" s="309"/>
      <c r="U371" s="309"/>
      <c r="AE371" s="309"/>
      <c r="AO371" s="309"/>
      <c r="AY371" s="309"/>
      <c r="AZ371" s="309"/>
      <c r="BI371" s="309"/>
      <c r="BS371" s="309"/>
      <c r="CC371" s="309"/>
      <c r="CM371" s="309"/>
      <c r="CW371" s="309"/>
      <c r="DG371" s="309"/>
      <c r="DQ371" s="309"/>
      <c r="EA371" s="309"/>
      <c r="EK371" s="309"/>
      <c r="EU371" s="309"/>
      <c r="FE371" s="309"/>
      <c r="FO371" s="309"/>
      <c r="FY371" s="309"/>
      <c r="GI371" s="309"/>
      <c r="GS371" s="309"/>
      <c r="HC371" s="309"/>
      <c r="HM371" s="309"/>
      <c r="HW371" s="309"/>
    </row>
    <row r="372" s="3" customFormat="true" x14ac:dyDescent="0.25">
      <c r="A372" s="309"/>
      <c r="K372" s="309"/>
      <c r="U372" s="309"/>
      <c r="AE372" s="309"/>
      <c r="AO372" s="309"/>
      <c r="AY372" s="309"/>
      <c r="AZ372" s="309"/>
      <c r="BI372" s="309"/>
      <c r="BS372" s="309"/>
      <c r="CC372" s="309"/>
      <c r="CM372" s="309"/>
      <c r="CW372" s="309"/>
      <c r="DG372" s="309"/>
      <c r="DQ372" s="309"/>
      <c r="EA372" s="309"/>
      <c r="EK372" s="309"/>
      <c r="EU372" s="309"/>
      <c r="FE372" s="309"/>
      <c r="FO372" s="309"/>
      <c r="FY372" s="309"/>
      <c r="GI372" s="309"/>
      <c r="GS372" s="309"/>
      <c r="HC372" s="309"/>
      <c r="HM372" s="309"/>
      <c r="HW372" s="309"/>
    </row>
    <row r="373" s="3" customFormat="true" x14ac:dyDescent="0.25">
      <c r="A373" s="309"/>
      <c r="K373" s="309"/>
      <c r="U373" s="309"/>
      <c r="AE373" s="309"/>
      <c r="AO373" s="309"/>
      <c r="AY373" s="309"/>
      <c r="AZ373" s="309"/>
      <c r="BI373" s="309"/>
      <c r="BS373" s="309"/>
      <c r="CC373" s="309"/>
      <c r="CM373" s="309"/>
      <c r="CW373" s="309"/>
      <c r="DG373" s="309"/>
      <c r="DQ373" s="309"/>
      <c r="EA373" s="309"/>
      <c r="EK373" s="309"/>
      <c r="EU373" s="309"/>
      <c r="FE373" s="309"/>
      <c r="FO373" s="309"/>
      <c r="FY373" s="309"/>
      <c r="GI373" s="309"/>
      <c r="GS373" s="309"/>
      <c r="HC373" s="309"/>
      <c r="HM373" s="309"/>
      <c r="HW373" s="309"/>
    </row>
    <row r="374" s="3" customFormat="true" x14ac:dyDescent="0.25">
      <c r="A374" s="309"/>
      <c r="K374" s="309"/>
      <c r="U374" s="309"/>
      <c r="AE374" s="309"/>
      <c r="AO374" s="309"/>
      <c r="AY374" s="309"/>
      <c r="AZ374" s="309"/>
      <c r="BI374" s="309"/>
      <c r="BS374" s="309"/>
      <c r="CC374" s="309"/>
      <c r="CM374" s="309"/>
      <c r="CW374" s="309"/>
      <c r="DG374" s="309"/>
      <c r="DQ374" s="309"/>
      <c r="EA374" s="309"/>
      <c r="EK374" s="309"/>
      <c r="EU374" s="309"/>
      <c r="FE374" s="309"/>
      <c r="FO374" s="309"/>
      <c r="FY374" s="309"/>
      <c r="GI374" s="309"/>
      <c r="GS374" s="309"/>
      <c r="HC374" s="309"/>
      <c r="HM374" s="309"/>
      <c r="HW374" s="309"/>
    </row>
    <row r="375" s="3" customFormat="true" x14ac:dyDescent="0.25">
      <c r="A375" s="309"/>
      <c r="K375" s="309"/>
      <c r="U375" s="309"/>
      <c r="AE375" s="309"/>
      <c r="AO375" s="309"/>
      <c r="AY375" s="309"/>
      <c r="AZ375" s="309"/>
      <c r="BI375" s="309"/>
      <c r="BS375" s="309"/>
      <c r="CC375" s="309"/>
      <c r="CM375" s="309"/>
      <c r="CW375" s="309"/>
      <c r="DG375" s="309"/>
      <c r="DQ375" s="309"/>
      <c r="EA375" s="309"/>
      <c r="EK375" s="309"/>
      <c r="EU375" s="309"/>
      <c r="FE375" s="309"/>
      <c r="FO375" s="309"/>
      <c r="FY375" s="309"/>
      <c r="GI375" s="309"/>
      <c r="GS375" s="309"/>
      <c r="HC375" s="309"/>
      <c r="HM375" s="309"/>
      <c r="HW375" s="309"/>
    </row>
    <row r="376" s="3" customFormat="true" x14ac:dyDescent="0.25">
      <c r="A376" s="309"/>
      <c r="K376" s="309"/>
      <c r="U376" s="309"/>
      <c r="AE376" s="309"/>
      <c r="AO376" s="309"/>
      <c r="AY376" s="309"/>
      <c r="AZ376" s="309"/>
      <c r="BI376" s="309"/>
      <c r="BS376" s="309"/>
      <c r="CC376" s="309"/>
      <c r="CM376" s="309"/>
      <c r="CW376" s="309"/>
      <c r="DG376" s="309"/>
      <c r="DQ376" s="309"/>
      <c r="EA376" s="309"/>
      <c r="EK376" s="309"/>
      <c r="EU376" s="309"/>
      <c r="FE376" s="309"/>
      <c r="FO376" s="309"/>
      <c r="FY376" s="309"/>
      <c r="GI376" s="309"/>
      <c r="GS376" s="309"/>
      <c r="HC376" s="309"/>
      <c r="HM376" s="309"/>
      <c r="HW376" s="309"/>
    </row>
    <row r="377" s="3" customFormat="true" x14ac:dyDescent="0.25">
      <c r="A377" s="309"/>
      <c r="K377" s="309"/>
      <c r="U377" s="309"/>
      <c r="AE377" s="309"/>
      <c r="AO377" s="309"/>
      <c r="AY377" s="309"/>
      <c r="AZ377" s="309"/>
      <c r="BI377" s="309"/>
      <c r="BS377" s="309"/>
      <c r="CC377" s="309"/>
      <c r="CM377" s="309"/>
      <c r="CW377" s="309"/>
      <c r="DG377" s="309"/>
      <c r="DQ377" s="309"/>
      <c r="EA377" s="309"/>
      <c r="EK377" s="309"/>
      <c r="EU377" s="309"/>
      <c r="FE377" s="309"/>
      <c r="FO377" s="309"/>
      <c r="FY377" s="309"/>
      <c r="GI377" s="309"/>
      <c r="GS377" s="309"/>
      <c r="HC377" s="309"/>
      <c r="HM377" s="309"/>
      <c r="HW377" s="309"/>
    </row>
    <row r="378" s="3" customFormat="true" x14ac:dyDescent="0.25">
      <c r="A378" s="309"/>
      <c r="K378" s="309"/>
      <c r="U378" s="309"/>
      <c r="AE378" s="309"/>
      <c r="AO378" s="309"/>
      <c r="AY378" s="309"/>
      <c r="AZ378" s="309"/>
      <c r="BI378" s="309"/>
      <c r="BS378" s="309"/>
      <c r="CC378" s="309"/>
      <c r="CM378" s="309"/>
      <c r="CW378" s="309"/>
      <c r="DG378" s="309"/>
      <c r="DQ378" s="309"/>
      <c r="EA378" s="309"/>
      <c r="EK378" s="309"/>
      <c r="EU378" s="309"/>
      <c r="FE378" s="309"/>
      <c r="FO378" s="309"/>
      <c r="FY378" s="309"/>
      <c r="GI378" s="309"/>
      <c r="GS378" s="309"/>
      <c r="HC378" s="309"/>
      <c r="HM378" s="309"/>
      <c r="HW378" s="309"/>
    </row>
    <row r="379" s="3" customFormat="true" x14ac:dyDescent="0.25">
      <c r="A379" s="309"/>
      <c r="K379" s="309"/>
      <c r="U379" s="309"/>
      <c r="AE379" s="309"/>
      <c r="AO379" s="309"/>
      <c r="AY379" s="309"/>
      <c r="AZ379" s="309"/>
      <c r="BI379" s="309"/>
      <c r="BS379" s="309"/>
      <c r="CC379" s="309"/>
      <c r="CM379" s="309"/>
      <c r="CW379" s="309"/>
      <c r="DG379" s="309"/>
      <c r="DQ379" s="309"/>
      <c r="EA379" s="309"/>
      <c r="EK379" s="309"/>
      <c r="EU379" s="309"/>
      <c r="FE379" s="309"/>
      <c r="FO379" s="309"/>
      <c r="FY379" s="309"/>
      <c r="GI379" s="309"/>
      <c r="GS379" s="309"/>
      <c r="HC379" s="309"/>
      <c r="HM379" s="309"/>
      <c r="HW379" s="309"/>
    </row>
    <row r="380" s="3" customFormat="true" x14ac:dyDescent="0.25">
      <c r="A380" s="309"/>
      <c r="K380" s="309"/>
      <c r="U380" s="309"/>
      <c r="AE380" s="309"/>
      <c r="AO380" s="309"/>
      <c r="AY380" s="309"/>
      <c r="AZ380" s="309"/>
      <c r="BI380" s="309"/>
      <c r="BS380" s="309"/>
      <c r="CC380" s="309"/>
      <c r="CM380" s="309"/>
      <c r="CW380" s="309"/>
      <c r="DG380" s="309"/>
      <c r="DQ380" s="309"/>
      <c r="EA380" s="309"/>
      <c r="EK380" s="309"/>
      <c r="EU380" s="309"/>
      <c r="FE380" s="309"/>
      <c r="FO380" s="309"/>
      <c r="FY380" s="309"/>
      <c r="GI380" s="309"/>
      <c r="GS380" s="309"/>
      <c r="HC380" s="309"/>
      <c r="HM380" s="309"/>
      <c r="HW380" s="309"/>
    </row>
    <row r="381" s="3" customFormat="true" x14ac:dyDescent="0.25">
      <c r="A381" s="309"/>
      <c r="K381" s="309"/>
      <c r="U381" s="309"/>
      <c r="AE381" s="309"/>
      <c r="AO381" s="309"/>
      <c r="AY381" s="309"/>
      <c r="AZ381" s="309"/>
      <c r="BI381" s="309"/>
      <c r="BS381" s="309"/>
      <c r="CC381" s="309"/>
      <c r="CM381" s="309"/>
      <c r="CW381" s="309"/>
      <c r="DG381" s="309"/>
      <c r="DQ381" s="309"/>
      <c r="EA381" s="309"/>
      <c r="EK381" s="309"/>
      <c r="EU381" s="309"/>
      <c r="FE381" s="309"/>
      <c r="FO381" s="309"/>
      <c r="FY381" s="309"/>
      <c r="GI381" s="309"/>
      <c r="GS381" s="309"/>
      <c r="HC381" s="309"/>
      <c r="HM381" s="309"/>
      <c r="HW381" s="309"/>
    </row>
    <row r="382" s="3" customFormat="true" x14ac:dyDescent="0.25">
      <c r="A382" s="309"/>
      <c r="K382" s="309"/>
      <c r="U382" s="309"/>
      <c r="AE382" s="309"/>
      <c r="AO382" s="309"/>
      <c r="AY382" s="309"/>
      <c r="AZ382" s="309"/>
      <c r="BI382" s="309"/>
      <c r="BS382" s="309"/>
      <c r="CC382" s="309"/>
      <c r="CM382" s="309"/>
      <c r="CW382" s="309"/>
      <c r="DG382" s="309"/>
      <c r="DQ382" s="309"/>
      <c r="EA382" s="309"/>
      <c r="EK382" s="309"/>
      <c r="EU382" s="309"/>
      <c r="FE382" s="309"/>
      <c r="FO382" s="309"/>
      <c r="FY382" s="309"/>
      <c r="GI382" s="309"/>
      <c r="GS382" s="309"/>
      <c r="HC382" s="309"/>
      <c r="HM382" s="309"/>
      <c r="HW382" s="309"/>
    </row>
    <row r="383" s="3" customFormat="true" x14ac:dyDescent="0.25">
      <c r="A383" s="309"/>
      <c r="K383" s="309"/>
      <c r="U383" s="309"/>
      <c r="AE383" s="309"/>
      <c r="AO383" s="309"/>
      <c r="AY383" s="309"/>
      <c r="AZ383" s="309"/>
      <c r="BI383" s="309"/>
      <c r="BS383" s="309"/>
      <c r="CC383" s="309"/>
      <c r="CM383" s="309"/>
      <c r="CW383" s="309"/>
      <c r="DG383" s="309"/>
      <c r="DQ383" s="309"/>
      <c r="EA383" s="309"/>
      <c r="EK383" s="309"/>
      <c r="EU383" s="309"/>
      <c r="FE383" s="309"/>
      <c r="FO383" s="309"/>
      <c r="FY383" s="309"/>
      <c r="GI383" s="309"/>
      <c r="GS383" s="309"/>
      <c r="HC383" s="309"/>
      <c r="HM383" s="309"/>
      <c r="HW383" s="309"/>
    </row>
    <row r="384" s="3" customFormat="true" x14ac:dyDescent="0.25">
      <c r="A384" s="309"/>
      <c r="K384" s="309"/>
      <c r="U384" s="309"/>
      <c r="AE384" s="309"/>
      <c r="AO384" s="309"/>
      <c r="AY384" s="309"/>
      <c r="AZ384" s="309"/>
      <c r="BI384" s="309"/>
      <c r="BS384" s="309"/>
      <c r="CC384" s="309"/>
      <c r="CM384" s="309"/>
      <c r="CW384" s="309"/>
      <c r="DG384" s="309"/>
      <c r="DQ384" s="309"/>
      <c r="EA384" s="309"/>
      <c r="EK384" s="309"/>
      <c r="EU384" s="309"/>
      <c r="FE384" s="309"/>
      <c r="FO384" s="309"/>
      <c r="FY384" s="309"/>
      <c r="GI384" s="309"/>
      <c r="GS384" s="309"/>
      <c r="HC384" s="309"/>
      <c r="HM384" s="309"/>
      <c r="HW384" s="309"/>
    </row>
    <row r="385" s="3" customFormat="true" x14ac:dyDescent="0.25">
      <c r="A385" s="309"/>
      <c r="K385" s="309"/>
      <c r="U385" s="309"/>
      <c r="AE385" s="309"/>
      <c r="AO385" s="309"/>
      <c r="AY385" s="309"/>
      <c r="AZ385" s="309"/>
      <c r="BI385" s="309"/>
      <c r="BS385" s="309"/>
      <c r="CC385" s="309"/>
      <c r="CM385" s="309"/>
      <c r="CW385" s="309"/>
      <c r="DG385" s="309"/>
      <c r="DQ385" s="309"/>
      <c r="EA385" s="309"/>
      <c r="EK385" s="309"/>
      <c r="EU385" s="309"/>
      <c r="FE385" s="309"/>
      <c r="FO385" s="309"/>
      <c r="FY385" s="309"/>
      <c r="GI385" s="309"/>
      <c r="GS385" s="309"/>
      <c r="HC385" s="309"/>
      <c r="HM385" s="309"/>
      <c r="HW385" s="309"/>
    </row>
    <row r="386" s="3" customFormat="true" x14ac:dyDescent="0.25">
      <c r="A386" s="309"/>
      <c r="K386" s="309"/>
      <c r="U386" s="309"/>
      <c r="AE386" s="309"/>
      <c r="AO386" s="309"/>
      <c r="AY386" s="309"/>
      <c r="AZ386" s="309"/>
      <c r="BI386" s="309"/>
      <c r="BS386" s="309"/>
      <c r="CC386" s="309"/>
      <c r="CM386" s="309"/>
      <c r="CW386" s="309"/>
      <c r="DG386" s="309"/>
      <c r="DQ386" s="309"/>
      <c r="EA386" s="309"/>
      <c r="EK386" s="309"/>
      <c r="EU386" s="309"/>
      <c r="FE386" s="309"/>
      <c r="FO386" s="309"/>
      <c r="FY386" s="309"/>
      <c r="GI386" s="309"/>
      <c r="GS386" s="309"/>
      <c r="HC386" s="309"/>
      <c r="HM386" s="309"/>
      <c r="HW386" s="309"/>
    </row>
    <row r="387" s="3" customFormat="true" x14ac:dyDescent="0.25">
      <c r="A387" s="309"/>
      <c r="K387" s="309"/>
      <c r="U387" s="309"/>
      <c r="AE387" s="309"/>
      <c r="AO387" s="309"/>
      <c r="AY387" s="309"/>
      <c r="AZ387" s="309"/>
      <c r="BI387" s="309"/>
      <c r="BS387" s="309"/>
      <c r="CC387" s="309"/>
      <c r="CM387" s="309"/>
      <c r="CW387" s="309"/>
      <c r="DG387" s="309"/>
      <c r="DQ387" s="309"/>
      <c r="EA387" s="309"/>
      <c r="EK387" s="309"/>
      <c r="EU387" s="309"/>
      <c r="FE387" s="309"/>
      <c r="FO387" s="309"/>
      <c r="FY387" s="309"/>
      <c r="GI387" s="309"/>
      <c r="GS387" s="309"/>
      <c r="HC387" s="309"/>
      <c r="HM387" s="309"/>
      <c r="HW387" s="309"/>
    </row>
    <row r="388" s="3" customFormat="true" x14ac:dyDescent="0.25">
      <c r="A388" s="309"/>
      <c r="K388" s="309"/>
      <c r="U388" s="309"/>
      <c r="AE388" s="309"/>
      <c r="AO388" s="309"/>
      <c r="AY388" s="309"/>
      <c r="AZ388" s="309"/>
      <c r="BI388" s="309"/>
      <c r="BS388" s="309"/>
      <c r="CC388" s="309"/>
      <c r="CM388" s="309"/>
      <c r="CW388" s="309"/>
      <c r="DG388" s="309"/>
      <c r="DQ388" s="309"/>
      <c r="EA388" s="309"/>
      <c r="EK388" s="309"/>
      <c r="EU388" s="309"/>
      <c r="FE388" s="309"/>
      <c r="FO388" s="309"/>
      <c r="FY388" s="309"/>
      <c r="GI388" s="309"/>
      <c r="GS388" s="309"/>
      <c r="HC388" s="309"/>
      <c r="HM388" s="309"/>
      <c r="HW388" s="309"/>
    </row>
    <row r="389" s="3" customFormat="true" x14ac:dyDescent="0.25">
      <c r="A389" s="309"/>
      <c r="K389" s="309"/>
      <c r="U389" s="309"/>
      <c r="AE389" s="309"/>
      <c r="AO389" s="309"/>
      <c r="AY389" s="309"/>
      <c r="AZ389" s="309"/>
      <c r="BI389" s="309"/>
      <c r="BS389" s="309"/>
      <c r="CC389" s="309"/>
      <c r="CM389" s="309"/>
      <c r="CW389" s="309"/>
      <c r="DG389" s="309"/>
      <c r="DQ389" s="309"/>
      <c r="EA389" s="309"/>
      <c r="EK389" s="309"/>
      <c r="EU389" s="309"/>
      <c r="FE389" s="309"/>
      <c r="FO389" s="309"/>
      <c r="FY389" s="309"/>
      <c r="GI389" s="309"/>
      <c r="GS389" s="309"/>
      <c r="HC389" s="309"/>
      <c r="HM389" s="309"/>
      <c r="HW389" s="309"/>
    </row>
    <row r="390" s="3" customFormat="true" x14ac:dyDescent="0.25">
      <c r="A390" s="309"/>
      <c r="K390" s="309"/>
      <c r="U390" s="309"/>
      <c r="AE390" s="309"/>
      <c r="AO390" s="309"/>
      <c r="AY390" s="309"/>
      <c r="AZ390" s="309"/>
      <c r="BI390" s="309"/>
      <c r="BS390" s="309"/>
      <c r="CC390" s="309"/>
      <c r="CM390" s="309"/>
      <c r="CW390" s="309"/>
      <c r="DG390" s="309"/>
      <c r="DQ390" s="309"/>
      <c r="EA390" s="309"/>
      <c r="EK390" s="309"/>
      <c r="EU390" s="309"/>
      <c r="FE390" s="309"/>
      <c r="FO390" s="309"/>
      <c r="FY390" s="309"/>
      <c r="GI390" s="309"/>
      <c r="GS390" s="309"/>
      <c r="HC390" s="309"/>
      <c r="HM390" s="309"/>
      <c r="HW390" s="309"/>
    </row>
    <row r="391" s="3" customFormat="true" x14ac:dyDescent="0.25">
      <c r="A391" s="309"/>
      <c r="K391" s="309"/>
      <c r="U391" s="309"/>
      <c r="AE391" s="309"/>
      <c r="AO391" s="309"/>
      <c r="AY391" s="309"/>
      <c r="AZ391" s="309"/>
      <c r="BI391" s="309"/>
      <c r="BS391" s="309"/>
      <c r="CC391" s="309"/>
      <c r="CM391" s="309"/>
      <c r="CW391" s="309"/>
      <c r="DG391" s="309"/>
      <c r="DQ391" s="309"/>
      <c r="EA391" s="309"/>
      <c r="EK391" s="309"/>
      <c r="EU391" s="309"/>
      <c r="FE391" s="309"/>
      <c r="FO391" s="309"/>
      <c r="FY391" s="309"/>
      <c r="GI391" s="309"/>
      <c r="GS391" s="309"/>
      <c r="HC391" s="309"/>
      <c r="HM391" s="309"/>
      <c r="HW391" s="309"/>
    </row>
    <row r="392" s="3" customFormat="true" x14ac:dyDescent="0.25">
      <c r="A392" s="309"/>
      <c r="K392" s="309"/>
      <c r="U392" s="309"/>
      <c r="AE392" s="309"/>
      <c r="AO392" s="309"/>
      <c r="AY392" s="309"/>
      <c r="AZ392" s="309"/>
      <c r="BI392" s="309"/>
      <c r="BS392" s="309"/>
      <c r="CC392" s="309"/>
      <c r="CM392" s="309"/>
      <c r="CW392" s="309"/>
      <c r="DG392" s="309"/>
      <c r="DQ392" s="309"/>
      <c r="EA392" s="309"/>
      <c r="EK392" s="309"/>
      <c r="EU392" s="309"/>
      <c r="FE392" s="309"/>
      <c r="FO392" s="309"/>
      <c r="FY392" s="309"/>
      <c r="GI392" s="309"/>
      <c r="GS392" s="309"/>
      <c r="HC392" s="309"/>
      <c r="HM392" s="309"/>
      <c r="HW392" s="309"/>
    </row>
    <row r="393" s="3" customFormat="true" x14ac:dyDescent="0.25">
      <c r="A393" s="309"/>
      <c r="K393" s="309"/>
      <c r="U393" s="309"/>
      <c r="AE393" s="309"/>
      <c r="AO393" s="309"/>
      <c r="AY393" s="309"/>
      <c r="AZ393" s="309"/>
      <c r="BI393" s="309"/>
      <c r="BS393" s="309"/>
      <c r="CC393" s="309"/>
      <c r="CM393" s="309"/>
      <c r="CW393" s="309"/>
      <c r="DG393" s="309"/>
      <c r="DQ393" s="309"/>
      <c r="EA393" s="309"/>
      <c r="EK393" s="309"/>
      <c r="EU393" s="309"/>
      <c r="FE393" s="309"/>
      <c r="FO393" s="309"/>
      <c r="FY393" s="309"/>
      <c r="GI393" s="309"/>
      <c r="GS393" s="309"/>
      <c r="HC393" s="309"/>
      <c r="HM393" s="309"/>
      <c r="HW393" s="309"/>
    </row>
    <row r="394" s="3" customFormat="true" x14ac:dyDescent="0.25">
      <c r="A394" s="309"/>
      <c r="K394" s="309"/>
      <c r="U394" s="309"/>
      <c r="AE394" s="309"/>
      <c r="AO394" s="309"/>
      <c r="AY394" s="309"/>
      <c r="AZ394" s="309"/>
      <c r="BI394" s="309"/>
      <c r="BS394" s="309"/>
      <c r="CC394" s="309"/>
      <c r="CM394" s="309"/>
      <c r="CW394" s="309"/>
      <c r="DG394" s="309"/>
      <c r="DQ394" s="309"/>
      <c r="EA394" s="309"/>
      <c r="EK394" s="309"/>
      <c r="EU394" s="309"/>
      <c r="FE394" s="309"/>
      <c r="FO394" s="309"/>
      <c r="FY394" s="309"/>
      <c r="GI394" s="309"/>
      <c r="GS394" s="309"/>
      <c r="HC394" s="309"/>
      <c r="HM394" s="309"/>
      <c r="HW394" s="309"/>
    </row>
    <row r="395" s="3" customFormat="true" x14ac:dyDescent="0.25">
      <c r="A395" s="309"/>
      <c r="K395" s="309"/>
      <c r="U395" s="309"/>
      <c r="AE395" s="309"/>
      <c r="AO395" s="309"/>
      <c r="AY395" s="309"/>
      <c r="AZ395" s="309"/>
      <c r="BI395" s="309"/>
      <c r="BS395" s="309"/>
      <c r="CC395" s="309"/>
      <c r="CM395" s="309"/>
      <c r="CW395" s="309"/>
      <c r="DG395" s="309"/>
      <c r="DQ395" s="309"/>
      <c r="EA395" s="309"/>
      <c r="EK395" s="309"/>
      <c r="EU395" s="309"/>
      <c r="FE395" s="309"/>
      <c r="FO395" s="309"/>
      <c r="FY395" s="309"/>
      <c r="GI395" s="309"/>
      <c r="GS395" s="309"/>
      <c r="HC395" s="309"/>
      <c r="HM395" s="309"/>
      <c r="HW395" s="309"/>
    </row>
    <row r="396" s="3" customFormat="true" x14ac:dyDescent="0.25">
      <c r="A396" s="309"/>
      <c r="K396" s="309"/>
      <c r="U396" s="309"/>
      <c r="AE396" s="309"/>
      <c r="AO396" s="309"/>
      <c r="AY396" s="309"/>
      <c r="AZ396" s="309"/>
      <c r="BI396" s="309"/>
      <c r="BS396" s="309"/>
      <c r="CC396" s="309"/>
      <c r="CM396" s="309"/>
      <c r="CW396" s="309"/>
      <c r="DG396" s="309"/>
      <c r="DQ396" s="309"/>
      <c r="EA396" s="309"/>
      <c r="EK396" s="309"/>
      <c r="EU396" s="309"/>
      <c r="FE396" s="309"/>
      <c r="FO396" s="309"/>
      <c r="FY396" s="309"/>
      <c r="GI396" s="309"/>
      <c r="GS396" s="309"/>
      <c r="HC396" s="309"/>
      <c r="HM396" s="309"/>
      <c r="HW396" s="309"/>
    </row>
    <row r="397" s="3" customFormat="true" x14ac:dyDescent="0.25">
      <c r="A397" s="309"/>
      <c r="K397" s="309"/>
      <c r="U397" s="309"/>
      <c r="AE397" s="309"/>
      <c r="AO397" s="309"/>
      <c r="AY397" s="309"/>
      <c r="AZ397" s="309"/>
      <c r="BI397" s="309"/>
      <c r="BS397" s="309"/>
      <c r="CC397" s="309"/>
      <c r="CM397" s="309"/>
      <c r="CW397" s="309"/>
      <c r="DG397" s="309"/>
      <c r="DQ397" s="309"/>
      <c r="EA397" s="309"/>
      <c r="EK397" s="309"/>
      <c r="EU397" s="309"/>
      <c r="FE397" s="309"/>
      <c r="FO397" s="309"/>
      <c r="FY397" s="309"/>
      <c r="GI397" s="309"/>
      <c r="GS397" s="309"/>
      <c r="HC397" s="309"/>
      <c r="HM397" s="309"/>
      <c r="HW397" s="309"/>
    </row>
    <row r="398" s="3" customFormat="true" x14ac:dyDescent="0.25">
      <c r="A398" s="309"/>
      <c r="K398" s="309"/>
      <c r="U398" s="309"/>
      <c r="AE398" s="309"/>
      <c r="AO398" s="309"/>
      <c r="AY398" s="309"/>
      <c r="AZ398" s="309"/>
      <c r="BI398" s="309"/>
      <c r="BS398" s="309"/>
      <c r="CC398" s="309"/>
      <c r="CM398" s="309"/>
      <c r="CW398" s="309"/>
      <c r="DG398" s="309"/>
      <c r="DQ398" s="309"/>
      <c r="EA398" s="309"/>
      <c r="EK398" s="309"/>
      <c r="EU398" s="309"/>
      <c r="FE398" s="309"/>
      <c r="FO398" s="309"/>
      <c r="FY398" s="309"/>
      <c r="GI398" s="309"/>
      <c r="GS398" s="309"/>
      <c r="HC398" s="309"/>
      <c r="HM398" s="309"/>
      <c r="HW398" s="309"/>
    </row>
    <row r="399" s="3" customFormat="true" x14ac:dyDescent="0.25">
      <c r="A399" s="309"/>
      <c r="K399" s="309"/>
      <c r="U399" s="309"/>
      <c r="AE399" s="309"/>
      <c r="AO399" s="309"/>
      <c r="AY399" s="309"/>
      <c r="AZ399" s="309"/>
      <c r="BI399" s="309"/>
      <c r="BS399" s="309"/>
      <c r="CC399" s="309"/>
      <c r="CM399" s="309"/>
      <c r="CW399" s="309"/>
      <c r="DG399" s="309"/>
      <c r="DQ399" s="309"/>
      <c r="EA399" s="309"/>
      <c r="EK399" s="309"/>
      <c r="EU399" s="309"/>
      <c r="FE399" s="309"/>
      <c r="FO399" s="309"/>
      <c r="FY399" s="309"/>
      <c r="GI399" s="309"/>
      <c r="GS399" s="309"/>
      <c r="HC399" s="309"/>
      <c r="HM399" s="309"/>
      <c r="HW399" s="309"/>
    </row>
    <row r="400" s="3" customFormat="true" x14ac:dyDescent="0.25">
      <c r="A400" s="309"/>
      <c r="K400" s="309"/>
      <c r="U400" s="309"/>
      <c r="AE400" s="309"/>
      <c r="AO400" s="309"/>
      <c r="AY400" s="309"/>
      <c r="AZ400" s="309"/>
      <c r="BI400" s="309"/>
      <c r="BS400" s="309"/>
      <c r="CC400" s="309"/>
      <c r="CM400" s="309"/>
      <c r="CW400" s="309"/>
      <c r="DG400" s="309"/>
      <c r="DQ400" s="309"/>
      <c r="EA400" s="309"/>
      <c r="EK400" s="309"/>
      <c r="EU400" s="309"/>
      <c r="FE400" s="309"/>
      <c r="FO400" s="309"/>
      <c r="FY400" s="309"/>
      <c r="GI400" s="309"/>
      <c r="GS400" s="309"/>
      <c r="HC400" s="309"/>
      <c r="HM400" s="309"/>
      <c r="HW400" s="309"/>
    </row>
    <row r="401" s="3" customFormat="true" x14ac:dyDescent="0.25">
      <c r="A401" s="309"/>
      <c r="K401" s="309"/>
      <c r="U401" s="309"/>
      <c r="AE401" s="309"/>
      <c r="AO401" s="309"/>
      <c r="AY401" s="309"/>
      <c r="AZ401" s="309"/>
      <c r="BI401" s="309"/>
      <c r="BS401" s="309"/>
      <c r="CC401" s="309"/>
      <c r="CM401" s="309"/>
      <c r="CW401" s="309"/>
      <c r="DG401" s="309"/>
      <c r="DQ401" s="309"/>
      <c r="EA401" s="309"/>
      <c r="EK401" s="309"/>
      <c r="EU401" s="309"/>
      <c r="FE401" s="309"/>
      <c r="FO401" s="309"/>
      <c r="FY401" s="309"/>
      <c r="GI401" s="309"/>
      <c r="GS401" s="309"/>
      <c r="HC401" s="309"/>
      <c r="HM401" s="309"/>
      <c r="HW401" s="309"/>
    </row>
    <row r="402" s="3" customFormat="true" x14ac:dyDescent="0.25">
      <c r="A402" s="309"/>
      <c r="K402" s="309"/>
      <c r="U402" s="309"/>
      <c r="AE402" s="309"/>
      <c r="AO402" s="309"/>
      <c r="AY402" s="309"/>
      <c r="AZ402" s="309"/>
      <c r="BI402" s="309"/>
      <c r="BS402" s="309"/>
      <c r="CC402" s="309"/>
      <c r="CM402" s="309"/>
      <c r="CW402" s="309"/>
      <c r="DG402" s="309"/>
      <c r="DQ402" s="309"/>
      <c r="EA402" s="309"/>
      <c r="EK402" s="309"/>
      <c r="EU402" s="309"/>
      <c r="FE402" s="309"/>
      <c r="FO402" s="309"/>
      <c r="FY402" s="309"/>
      <c r="GI402" s="309"/>
      <c r="GS402" s="309"/>
      <c r="HC402" s="309"/>
      <c r="HM402" s="309"/>
      <c r="HW402" s="309"/>
    </row>
    <row r="403" s="3" customFormat="true" x14ac:dyDescent="0.25">
      <c r="A403" s="309"/>
      <c r="K403" s="309"/>
      <c r="U403" s="309"/>
      <c r="AE403" s="309"/>
      <c r="AO403" s="309"/>
      <c r="AY403" s="309"/>
      <c r="AZ403" s="309"/>
      <c r="BI403" s="309"/>
      <c r="BS403" s="309"/>
      <c r="CC403" s="309"/>
      <c r="CM403" s="309"/>
      <c r="CW403" s="309"/>
      <c r="DG403" s="309"/>
      <c r="DQ403" s="309"/>
      <c r="EA403" s="309"/>
      <c r="EK403" s="309"/>
      <c r="EU403" s="309"/>
      <c r="FE403" s="309"/>
      <c r="FO403" s="309"/>
      <c r="FY403" s="309"/>
      <c r="GI403" s="309"/>
      <c r="GS403" s="309"/>
      <c r="HC403" s="309"/>
      <c r="HM403" s="309"/>
      <c r="HW403" s="309"/>
    </row>
    <row r="404" s="3" customFormat="true" x14ac:dyDescent="0.25">
      <c r="A404" s="309"/>
      <c r="K404" s="309"/>
      <c r="U404" s="309"/>
      <c r="AE404" s="309"/>
      <c r="AO404" s="309"/>
      <c r="AY404" s="309"/>
      <c r="AZ404" s="309"/>
      <c r="BI404" s="309"/>
      <c r="BS404" s="309"/>
      <c r="CC404" s="309"/>
      <c r="CM404" s="309"/>
      <c r="CW404" s="309"/>
      <c r="DG404" s="309"/>
      <c r="DQ404" s="309"/>
      <c r="EA404" s="309"/>
      <c r="EK404" s="309"/>
      <c r="EU404" s="309"/>
      <c r="FE404" s="309"/>
      <c r="FO404" s="309"/>
      <c r="FY404" s="309"/>
      <c r="GI404" s="309"/>
      <c r="GS404" s="309"/>
      <c r="HC404" s="309"/>
      <c r="HM404" s="309"/>
      <c r="HW404" s="309"/>
    </row>
    <row r="405" s="3" customFormat="true" x14ac:dyDescent="0.25">
      <c r="A405" s="309"/>
      <c r="K405" s="309"/>
      <c r="U405" s="309"/>
      <c r="AE405" s="309"/>
      <c r="AO405" s="309"/>
      <c r="AY405" s="309"/>
      <c r="AZ405" s="309"/>
      <c r="BI405" s="309"/>
      <c r="BS405" s="309"/>
      <c r="CC405" s="309"/>
      <c r="CM405" s="309"/>
      <c r="CW405" s="309"/>
      <c r="DG405" s="309"/>
      <c r="DQ405" s="309"/>
      <c r="EA405" s="309"/>
      <c r="EK405" s="309"/>
      <c r="EU405" s="309"/>
      <c r="FE405" s="309"/>
      <c r="FO405" s="309"/>
      <c r="FY405" s="309"/>
      <c r="GI405" s="309"/>
      <c r="GS405" s="309"/>
      <c r="HC405" s="309"/>
      <c r="HM405" s="309"/>
      <c r="HW405" s="309"/>
    </row>
    <row r="406" s="3" customFormat="true" x14ac:dyDescent="0.25">
      <c r="A406" s="309"/>
      <c r="K406" s="309"/>
      <c r="U406" s="309"/>
      <c r="AE406" s="309"/>
      <c r="AO406" s="309"/>
      <c r="AY406" s="309"/>
      <c r="AZ406" s="309"/>
      <c r="BI406" s="309"/>
      <c r="BS406" s="309"/>
      <c r="CC406" s="309"/>
      <c r="CM406" s="309"/>
      <c r="CW406" s="309"/>
      <c r="DG406" s="309"/>
      <c r="DQ406" s="309"/>
      <c r="EA406" s="309"/>
      <c r="EK406" s="309"/>
      <c r="EU406" s="309"/>
      <c r="FE406" s="309"/>
      <c r="FO406" s="309"/>
      <c r="FY406" s="309"/>
      <c r="GI406" s="309"/>
      <c r="GS406" s="309"/>
      <c r="HC406" s="309"/>
      <c r="HM406" s="309"/>
      <c r="HW406" s="309"/>
    </row>
    <row r="407" s="3" customFormat="true" x14ac:dyDescent="0.25">
      <c r="A407" s="309"/>
      <c r="K407" s="309"/>
      <c r="U407" s="309"/>
      <c r="AE407" s="309"/>
      <c r="AO407" s="309"/>
      <c r="AY407" s="309"/>
      <c r="AZ407" s="309"/>
      <c r="BI407" s="309"/>
      <c r="BS407" s="309"/>
      <c r="CC407" s="309"/>
      <c r="CM407" s="309"/>
      <c r="CW407" s="309"/>
      <c r="DG407" s="309"/>
      <c r="DQ407" s="309"/>
      <c r="EA407" s="309"/>
      <c r="EK407" s="309"/>
      <c r="EU407" s="309"/>
      <c r="FE407" s="309"/>
      <c r="FO407" s="309"/>
      <c r="FY407" s="309"/>
      <c r="GI407" s="309"/>
      <c r="GS407" s="309"/>
      <c r="HC407" s="309"/>
      <c r="HM407" s="309"/>
      <c r="HW407" s="309"/>
    </row>
    <row r="408" s="3" customFormat="true" x14ac:dyDescent="0.25">
      <c r="A408" s="309"/>
      <c r="K408" s="309"/>
      <c r="U408" s="309"/>
      <c r="AE408" s="309"/>
      <c r="AO408" s="309"/>
      <c r="AY408" s="309"/>
      <c r="AZ408" s="309"/>
      <c r="BI408" s="309"/>
      <c r="BS408" s="309"/>
      <c r="CC408" s="309"/>
      <c r="CM408" s="309"/>
      <c r="CW408" s="309"/>
      <c r="DG408" s="309"/>
      <c r="DQ408" s="309"/>
      <c r="EA408" s="309"/>
      <c r="EK408" s="309"/>
      <c r="EU408" s="309"/>
      <c r="FE408" s="309"/>
      <c r="FO408" s="309"/>
      <c r="FY408" s="309"/>
      <c r="GI408" s="309"/>
      <c r="GS408" s="309"/>
      <c r="HC408" s="309"/>
      <c r="HM408" s="309"/>
      <c r="HW408" s="309"/>
    </row>
    <row r="409" s="3" customFormat="true" x14ac:dyDescent="0.25">
      <c r="A409" s="309"/>
      <c r="K409" s="309"/>
      <c r="U409" s="309"/>
      <c r="AE409" s="309"/>
      <c r="AO409" s="309"/>
      <c r="AY409" s="309"/>
      <c r="AZ409" s="309"/>
      <c r="BI409" s="309"/>
      <c r="BS409" s="309"/>
      <c r="CC409" s="309"/>
      <c r="CM409" s="309"/>
      <c r="CW409" s="309"/>
      <c r="DG409" s="309"/>
      <c r="DQ409" s="309"/>
      <c r="EA409" s="309"/>
      <c r="EK409" s="309"/>
      <c r="EU409" s="309"/>
      <c r="FE409" s="309"/>
      <c r="FO409" s="309"/>
      <c r="FY409" s="309"/>
      <c r="GI409" s="309"/>
      <c r="GS409" s="309"/>
      <c r="HC409" s="309"/>
      <c r="HM409" s="309"/>
      <c r="HW409" s="309"/>
    </row>
    <row r="410" s="3" customFormat="true" x14ac:dyDescent="0.25">
      <c r="A410" s="309"/>
      <c r="K410" s="309"/>
      <c r="U410" s="309"/>
      <c r="AE410" s="309"/>
      <c r="AO410" s="309"/>
      <c r="AY410" s="309"/>
      <c r="AZ410" s="309"/>
      <c r="BI410" s="309"/>
      <c r="BS410" s="309"/>
      <c r="CC410" s="309"/>
      <c r="CM410" s="309"/>
      <c r="CW410" s="309"/>
      <c r="DG410" s="309"/>
      <c r="DQ410" s="309"/>
      <c r="EA410" s="309"/>
      <c r="EK410" s="309"/>
      <c r="EU410" s="309"/>
      <c r="FE410" s="309"/>
      <c r="FO410" s="309"/>
      <c r="FY410" s="309"/>
      <c r="GI410" s="309"/>
      <c r="GS410" s="309"/>
      <c r="HC410" s="309"/>
      <c r="HM410" s="309"/>
      <c r="HW410" s="309"/>
    </row>
    <row r="411" s="3" customFormat="true" x14ac:dyDescent="0.25">
      <c r="A411" s="309"/>
      <c r="K411" s="309"/>
      <c r="U411" s="309"/>
      <c r="AE411" s="309"/>
      <c r="AO411" s="309"/>
      <c r="AY411" s="309"/>
      <c r="AZ411" s="309"/>
      <c r="BI411" s="309"/>
      <c r="BS411" s="309"/>
      <c r="CC411" s="309"/>
      <c r="CM411" s="309"/>
      <c r="CW411" s="309"/>
      <c r="DG411" s="309"/>
      <c r="DQ411" s="309"/>
      <c r="EA411" s="309"/>
      <c r="EK411" s="309"/>
      <c r="EU411" s="309"/>
      <c r="FE411" s="309"/>
      <c r="FO411" s="309"/>
      <c r="FY411" s="309"/>
      <c r="GI411" s="309"/>
      <c r="GS411" s="309"/>
      <c r="HC411" s="309"/>
      <c r="HM411" s="309"/>
      <c r="HW411" s="309"/>
    </row>
    <row r="412" s="3" customFormat="true" x14ac:dyDescent="0.25">
      <c r="A412" s="309"/>
      <c r="K412" s="309"/>
      <c r="U412" s="309"/>
      <c r="AE412" s="309"/>
      <c r="AO412" s="309"/>
      <c r="AY412" s="309"/>
      <c r="AZ412" s="309"/>
      <c r="BI412" s="309"/>
      <c r="BS412" s="309"/>
      <c r="CC412" s="309"/>
      <c r="CM412" s="309"/>
      <c r="CW412" s="309"/>
      <c r="DG412" s="309"/>
      <c r="DQ412" s="309"/>
      <c r="EA412" s="309"/>
      <c r="EK412" s="309"/>
      <c r="EU412" s="309"/>
      <c r="FE412" s="309"/>
      <c r="FO412" s="309"/>
      <c r="FY412" s="309"/>
      <c r="GI412" s="309"/>
      <c r="GS412" s="309"/>
      <c r="HC412" s="309"/>
      <c r="HM412" s="309"/>
      <c r="HW412" s="309"/>
    </row>
    <row r="413" s="3" customFormat="true" x14ac:dyDescent="0.25">
      <c r="A413" s="309"/>
      <c r="K413" s="309"/>
      <c r="U413" s="309"/>
      <c r="AE413" s="309"/>
      <c r="AO413" s="309"/>
      <c r="AY413" s="309"/>
      <c r="AZ413" s="309"/>
      <c r="BI413" s="309"/>
      <c r="BS413" s="309"/>
      <c r="CC413" s="309"/>
      <c r="CM413" s="309"/>
      <c r="CW413" s="309"/>
      <c r="DG413" s="309"/>
      <c r="DQ413" s="309"/>
      <c r="EA413" s="309"/>
      <c r="EK413" s="309"/>
      <c r="EU413" s="309"/>
      <c r="FE413" s="309"/>
      <c r="FO413" s="309"/>
      <c r="FY413" s="309"/>
      <c r="GI413" s="309"/>
      <c r="GS413" s="309"/>
      <c r="HC413" s="309"/>
      <c r="HM413" s="309"/>
      <c r="HW413" s="309"/>
    </row>
    <row r="414" s="3" customFormat="true" x14ac:dyDescent="0.25">
      <c r="A414" s="309"/>
      <c r="K414" s="309"/>
      <c r="U414" s="309"/>
      <c r="AE414" s="309"/>
      <c r="AO414" s="309"/>
      <c r="AY414" s="309"/>
      <c r="AZ414" s="309"/>
      <c r="BI414" s="309"/>
      <c r="BS414" s="309"/>
      <c r="CC414" s="309"/>
      <c r="CM414" s="309"/>
      <c r="CW414" s="309"/>
      <c r="DG414" s="309"/>
      <c r="DQ414" s="309"/>
      <c r="EA414" s="309"/>
      <c r="EK414" s="309"/>
      <c r="EU414" s="309"/>
      <c r="FE414" s="309"/>
      <c r="FO414" s="309"/>
      <c r="FY414" s="309"/>
      <c r="GI414" s="309"/>
      <c r="GS414" s="309"/>
      <c r="HC414" s="309"/>
      <c r="HM414" s="309"/>
      <c r="HW414" s="309"/>
    </row>
    <row r="415" s="3" customFormat="true" x14ac:dyDescent="0.25">
      <c r="A415" s="309"/>
      <c r="K415" s="309"/>
      <c r="U415" s="309"/>
      <c r="AE415" s="309"/>
      <c r="AO415" s="309"/>
      <c r="AY415" s="309"/>
      <c r="AZ415" s="309"/>
      <c r="BI415" s="309"/>
      <c r="BS415" s="309"/>
      <c r="CC415" s="309"/>
      <c r="CM415" s="309"/>
      <c r="CW415" s="309"/>
      <c r="DG415" s="309"/>
      <c r="DQ415" s="309"/>
      <c r="EA415" s="309"/>
      <c r="EK415" s="309"/>
      <c r="EU415" s="309"/>
      <c r="FE415" s="309"/>
      <c r="FO415" s="309"/>
      <c r="FY415" s="309"/>
      <c r="GI415" s="309"/>
      <c r="GS415" s="309"/>
      <c r="HC415" s="309"/>
      <c r="HM415" s="309"/>
      <c r="HW415" s="309"/>
    </row>
    <row r="416" s="3" customFormat="true" x14ac:dyDescent="0.25">
      <c r="A416" s="309"/>
      <c r="K416" s="309"/>
      <c r="U416" s="309"/>
      <c r="AE416" s="309"/>
      <c r="AO416" s="309"/>
      <c r="AY416" s="309"/>
      <c r="AZ416" s="309"/>
      <c r="BI416" s="309"/>
      <c r="BS416" s="309"/>
      <c r="CC416" s="309"/>
      <c r="CM416" s="309"/>
      <c r="CW416" s="309"/>
      <c r="DG416" s="309"/>
      <c r="DQ416" s="309"/>
      <c r="EA416" s="309"/>
      <c r="EK416" s="309"/>
      <c r="EU416" s="309"/>
      <c r="FE416" s="309"/>
      <c r="FO416" s="309"/>
      <c r="FY416" s="309"/>
      <c r="GI416" s="309"/>
      <c r="GS416" s="309"/>
      <c r="HC416" s="309"/>
      <c r="HM416" s="309"/>
      <c r="HW416" s="309"/>
    </row>
    <row r="417" s="3" customFormat="true" x14ac:dyDescent="0.25">
      <c r="A417" s="309"/>
      <c r="K417" s="309"/>
      <c r="U417" s="309"/>
      <c r="AE417" s="309"/>
      <c r="AO417" s="309"/>
      <c r="AY417" s="309"/>
      <c r="AZ417" s="309"/>
      <c r="BI417" s="309"/>
      <c r="BS417" s="309"/>
      <c r="CC417" s="309"/>
      <c r="CM417" s="309"/>
      <c r="CW417" s="309"/>
      <c r="DG417" s="309"/>
      <c r="DQ417" s="309"/>
      <c r="EA417" s="309"/>
      <c r="EK417" s="309"/>
      <c r="EU417" s="309"/>
      <c r="FE417" s="309"/>
      <c r="FO417" s="309"/>
      <c r="FY417" s="309"/>
      <c r="GI417" s="309"/>
      <c r="GS417" s="309"/>
      <c r="HC417" s="309"/>
      <c r="HM417" s="309"/>
      <c r="HW417" s="309"/>
    </row>
    <row r="418" s="3" customFormat="true" x14ac:dyDescent="0.25">
      <c r="A418" s="309"/>
      <c r="K418" s="309"/>
      <c r="U418" s="309"/>
      <c r="AE418" s="309"/>
      <c r="AO418" s="309"/>
      <c r="AY418" s="309"/>
      <c r="AZ418" s="309"/>
      <c r="BI418" s="309"/>
      <c r="BS418" s="309"/>
      <c r="CC418" s="309"/>
      <c r="CM418" s="309"/>
      <c r="CW418" s="309"/>
      <c r="DG418" s="309"/>
      <c r="DQ418" s="309"/>
      <c r="EA418" s="309"/>
      <c r="EK418" s="309"/>
      <c r="EU418" s="309"/>
      <c r="FE418" s="309"/>
      <c r="FO418" s="309"/>
      <c r="FY418" s="309"/>
      <c r="GI418" s="309"/>
      <c r="GS418" s="309"/>
      <c r="HC418" s="309"/>
      <c r="HM418" s="309"/>
      <c r="HW418" s="309"/>
    </row>
    <row r="419" s="3" customFormat="true" x14ac:dyDescent="0.25">
      <c r="A419" s="309"/>
      <c r="K419" s="309"/>
      <c r="U419" s="309"/>
      <c r="AE419" s="309"/>
      <c r="AO419" s="309"/>
      <c r="AY419" s="309"/>
      <c r="AZ419" s="309"/>
      <c r="BI419" s="309"/>
      <c r="BS419" s="309"/>
      <c r="CC419" s="309"/>
      <c r="CM419" s="309"/>
      <c r="CW419" s="309"/>
      <c r="DG419" s="309"/>
      <c r="DQ419" s="309"/>
      <c r="EA419" s="309"/>
      <c r="EK419" s="309"/>
      <c r="EU419" s="309"/>
      <c r="FE419" s="309"/>
      <c r="FO419" s="309"/>
      <c r="FY419" s="309"/>
      <c r="GI419" s="309"/>
      <c r="GS419" s="309"/>
      <c r="HC419" s="309"/>
      <c r="HM419" s="309"/>
      <c r="HW419" s="309"/>
    </row>
    <row r="420" s="3" customFormat="true" x14ac:dyDescent="0.25">
      <c r="A420" s="309"/>
      <c r="K420" s="309"/>
      <c r="U420" s="309"/>
      <c r="AE420" s="309"/>
      <c r="AO420" s="309"/>
      <c r="AY420" s="309"/>
      <c r="AZ420" s="309"/>
      <c r="BI420" s="309"/>
      <c r="BS420" s="309"/>
      <c r="CC420" s="309"/>
      <c r="CM420" s="309"/>
      <c r="CW420" s="309"/>
      <c r="DG420" s="309"/>
      <c r="DQ420" s="309"/>
      <c r="EA420" s="309"/>
      <c r="EK420" s="309"/>
      <c r="EU420" s="309"/>
      <c r="FE420" s="309"/>
      <c r="FO420" s="309"/>
      <c r="FY420" s="309"/>
      <c r="GI420" s="309"/>
      <c r="GS420" s="309"/>
      <c r="HC420" s="309"/>
      <c r="HM420" s="309"/>
      <c r="HW420" s="309"/>
    </row>
    <row r="421" s="3" customFormat="true" x14ac:dyDescent="0.25">
      <c r="A421" s="309"/>
      <c r="K421" s="309"/>
      <c r="U421" s="309"/>
      <c r="AE421" s="309"/>
      <c r="AO421" s="309"/>
      <c r="AY421" s="309"/>
      <c r="AZ421" s="309"/>
      <c r="BI421" s="309"/>
      <c r="BS421" s="309"/>
      <c r="CC421" s="309"/>
      <c r="CM421" s="309"/>
      <c r="CW421" s="309"/>
      <c r="DG421" s="309"/>
      <c r="DQ421" s="309"/>
      <c r="EA421" s="309"/>
      <c r="EK421" s="309"/>
      <c r="EU421" s="309"/>
      <c r="FE421" s="309"/>
      <c r="FO421" s="309"/>
      <c r="FY421" s="309"/>
      <c r="GI421" s="309"/>
      <c r="GS421" s="309"/>
      <c r="HC421" s="309"/>
      <c r="HM421" s="309"/>
      <c r="HW421" s="309"/>
    </row>
    <row r="422" s="3" customFormat="true" x14ac:dyDescent="0.25">
      <c r="A422" s="309"/>
      <c r="K422" s="309"/>
      <c r="U422" s="309"/>
      <c r="AE422" s="309"/>
      <c r="AO422" s="309"/>
      <c r="AY422" s="309"/>
      <c r="AZ422" s="309"/>
      <c r="BI422" s="309"/>
      <c r="BS422" s="309"/>
      <c r="CC422" s="309"/>
      <c r="CM422" s="309"/>
      <c r="CW422" s="309"/>
      <c r="DG422" s="309"/>
      <c r="DQ422" s="309"/>
      <c r="EA422" s="309"/>
      <c r="EK422" s="309"/>
      <c r="EU422" s="309"/>
      <c r="FE422" s="309"/>
      <c r="FO422" s="309"/>
      <c r="FY422" s="309"/>
      <c r="GI422" s="309"/>
      <c r="GS422" s="309"/>
      <c r="HC422" s="309"/>
      <c r="HM422" s="309"/>
      <c r="HW422" s="309"/>
    </row>
    <row r="423" s="3" customFormat="true" x14ac:dyDescent="0.25">
      <c r="A423" s="309"/>
      <c r="K423" s="309"/>
      <c r="U423" s="309"/>
      <c r="AE423" s="309"/>
      <c r="AO423" s="309"/>
      <c r="AY423" s="309"/>
      <c r="AZ423" s="309"/>
      <c r="BI423" s="309"/>
      <c r="BS423" s="309"/>
      <c r="CC423" s="309"/>
      <c r="CM423" s="309"/>
      <c r="CW423" s="309"/>
      <c r="DG423" s="309"/>
      <c r="DQ423" s="309"/>
      <c r="EA423" s="309"/>
      <c r="EK423" s="309"/>
      <c r="EU423" s="309"/>
      <c r="FE423" s="309"/>
      <c r="FO423" s="309"/>
      <c r="FY423" s="309"/>
      <c r="GI423" s="309"/>
      <c r="GS423" s="309"/>
      <c r="HC423" s="309"/>
      <c r="HM423" s="309"/>
      <c r="HW423" s="309"/>
    </row>
    <row r="424" s="3" customFormat="true" x14ac:dyDescent="0.25">
      <c r="A424" s="309"/>
      <c r="K424" s="309"/>
      <c r="U424" s="309"/>
      <c r="AE424" s="309"/>
      <c r="AO424" s="309"/>
      <c r="AY424" s="309"/>
      <c r="AZ424" s="309"/>
      <c r="BI424" s="309"/>
      <c r="BS424" s="309"/>
      <c r="CC424" s="309"/>
      <c r="CM424" s="309"/>
      <c r="CW424" s="309"/>
      <c r="DG424" s="309"/>
      <c r="DQ424" s="309"/>
      <c r="EA424" s="309"/>
      <c r="EK424" s="309"/>
      <c r="EU424" s="309"/>
      <c r="FE424" s="309"/>
      <c r="FO424" s="309"/>
      <c r="FY424" s="309"/>
      <c r="GI424" s="309"/>
      <c r="GS424" s="309"/>
      <c r="HC424" s="309"/>
      <c r="HM424" s="309"/>
      <c r="HW424" s="309"/>
    </row>
    <row r="425" s="3" customFormat="true" x14ac:dyDescent="0.25">
      <c r="A425" s="309"/>
      <c r="K425" s="309"/>
      <c r="U425" s="309"/>
      <c r="AE425" s="309"/>
      <c r="AO425" s="309"/>
      <c r="AY425" s="309"/>
      <c r="AZ425" s="309"/>
      <c r="BI425" s="309"/>
      <c r="BS425" s="309"/>
      <c r="CC425" s="309"/>
      <c r="CM425" s="309"/>
      <c r="CW425" s="309"/>
      <c r="DG425" s="309"/>
      <c r="DQ425" s="309"/>
      <c r="EA425" s="309"/>
      <c r="EK425" s="309"/>
      <c r="EU425" s="309"/>
      <c r="FE425" s="309"/>
      <c r="FO425" s="309"/>
      <c r="FY425" s="309"/>
      <c r="GI425" s="309"/>
      <c r="GS425" s="309"/>
      <c r="HC425" s="309"/>
      <c r="HM425" s="309"/>
      <c r="HW425" s="309"/>
    </row>
    <row r="426" s="3" customFormat="true" x14ac:dyDescent="0.25">
      <c r="A426" s="309"/>
      <c r="K426" s="309"/>
      <c r="U426" s="309"/>
      <c r="AE426" s="309"/>
      <c r="AO426" s="309"/>
      <c r="AY426" s="309"/>
      <c r="AZ426" s="309"/>
      <c r="BI426" s="309"/>
      <c r="BS426" s="309"/>
      <c r="CC426" s="309"/>
      <c r="CM426" s="309"/>
      <c r="CW426" s="309"/>
      <c r="DG426" s="309"/>
      <c r="DQ426" s="309"/>
      <c r="EA426" s="309"/>
      <c r="EK426" s="309"/>
      <c r="EU426" s="309"/>
      <c r="FE426" s="309"/>
      <c r="FO426" s="309"/>
      <c r="FY426" s="309"/>
      <c r="GI426" s="309"/>
      <c r="GS426" s="309"/>
      <c r="HC426" s="309"/>
      <c r="HM426" s="309"/>
      <c r="HW426" s="309"/>
    </row>
    <row r="427" s="3" customFormat="true" x14ac:dyDescent="0.25">
      <c r="A427" s="309"/>
      <c r="K427" s="309"/>
      <c r="U427" s="309"/>
      <c r="AE427" s="309"/>
      <c r="AO427" s="309"/>
      <c r="AY427" s="309"/>
      <c r="AZ427" s="309"/>
      <c r="BI427" s="309"/>
      <c r="BS427" s="309"/>
      <c r="CC427" s="309"/>
      <c r="CM427" s="309"/>
      <c r="CW427" s="309"/>
      <c r="DG427" s="309"/>
      <c r="DQ427" s="309"/>
      <c r="EA427" s="309"/>
      <c r="EK427" s="309"/>
      <c r="EU427" s="309"/>
      <c r="FE427" s="309"/>
      <c r="FO427" s="309"/>
      <c r="FY427" s="309"/>
      <c r="GI427" s="309"/>
      <c r="GS427" s="309"/>
      <c r="HC427" s="309"/>
      <c r="HM427" s="309"/>
      <c r="HW427" s="309"/>
    </row>
    <row r="428" s="3" customFormat="true" x14ac:dyDescent="0.25">
      <c r="A428" s="309"/>
      <c r="K428" s="309"/>
      <c r="U428" s="309"/>
      <c r="AE428" s="309"/>
      <c r="AO428" s="309"/>
      <c r="AY428" s="309"/>
      <c r="AZ428" s="309"/>
      <c r="BI428" s="309"/>
      <c r="BS428" s="309"/>
      <c r="CC428" s="309"/>
      <c r="CM428" s="309"/>
      <c r="CW428" s="309"/>
      <c r="DG428" s="309"/>
      <c r="DQ428" s="309"/>
      <c r="EA428" s="309"/>
      <c r="EK428" s="309"/>
      <c r="EU428" s="309"/>
      <c r="FE428" s="309"/>
      <c r="FO428" s="309"/>
      <c r="FY428" s="309"/>
      <c r="GI428" s="309"/>
      <c r="GS428" s="309"/>
      <c r="HC428" s="309"/>
      <c r="HM428" s="309"/>
      <c r="HW428" s="309"/>
    </row>
    <row r="429" s="3" customFormat="true" x14ac:dyDescent="0.25">
      <c r="A429" s="309"/>
      <c r="K429" s="309"/>
      <c r="U429" s="309"/>
      <c r="AE429" s="309"/>
      <c r="AO429" s="309"/>
      <c r="AY429" s="309"/>
      <c r="AZ429" s="309"/>
      <c r="BI429" s="309"/>
      <c r="BS429" s="309"/>
      <c r="CC429" s="309"/>
      <c r="CM429" s="309"/>
      <c r="CW429" s="309"/>
      <c r="DG429" s="309"/>
      <c r="DQ429" s="309"/>
      <c r="EA429" s="309"/>
      <c r="EK429" s="309"/>
      <c r="EU429" s="309"/>
      <c r="FE429" s="309"/>
      <c r="FO429" s="309"/>
      <c r="FY429" s="309"/>
      <c r="GI429" s="309"/>
      <c r="GS429" s="309"/>
      <c r="HC429" s="309"/>
      <c r="HM429" s="309"/>
      <c r="HW429" s="309"/>
    </row>
    <row r="430" s="3" customFormat="true" x14ac:dyDescent="0.25">
      <c r="A430" s="309"/>
      <c r="K430" s="309"/>
      <c r="U430" s="309"/>
      <c r="AE430" s="309"/>
      <c r="AO430" s="309"/>
      <c r="AY430" s="309"/>
      <c r="AZ430" s="309"/>
      <c r="BI430" s="309"/>
      <c r="BS430" s="309"/>
      <c r="CC430" s="309"/>
      <c r="CM430" s="309"/>
      <c r="CW430" s="309"/>
      <c r="DG430" s="309"/>
      <c r="DQ430" s="309"/>
      <c r="EA430" s="309"/>
      <c r="EK430" s="309"/>
      <c r="EU430" s="309"/>
      <c r="FE430" s="309"/>
      <c r="FO430" s="309"/>
      <c r="FY430" s="309"/>
      <c r="GI430" s="309"/>
      <c r="GS430" s="309"/>
      <c r="HC430" s="309"/>
      <c r="HM430" s="309"/>
      <c r="HW430" s="309"/>
    </row>
    <row r="431" s="3" customFormat="true" x14ac:dyDescent="0.25">
      <c r="A431" s="309"/>
      <c r="K431" s="309"/>
      <c r="U431" s="309"/>
      <c r="AE431" s="309"/>
      <c r="AO431" s="309"/>
      <c r="AY431" s="309"/>
      <c r="AZ431" s="309"/>
      <c r="BI431" s="309"/>
      <c r="BS431" s="309"/>
      <c r="CC431" s="309"/>
      <c r="CM431" s="309"/>
      <c r="CW431" s="309"/>
      <c r="DG431" s="309"/>
      <c r="DQ431" s="309"/>
      <c r="EA431" s="309"/>
      <c r="EK431" s="309"/>
      <c r="EU431" s="309"/>
      <c r="FE431" s="309"/>
      <c r="FO431" s="309"/>
      <c r="FY431" s="309"/>
      <c r="GI431" s="309"/>
      <c r="GS431" s="309"/>
      <c r="HC431" s="309"/>
      <c r="HM431" s="309"/>
      <c r="HW431" s="309"/>
    </row>
    <row r="432" s="3" customFormat="true" x14ac:dyDescent="0.25">
      <c r="A432" s="309"/>
      <c r="K432" s="309"/>
      <c r="U432" s="309"/>
      <c r="AE432" s="309"/>
      <c r="AO432" s="309"/>
      <c r="AY432" s="309"/>
      <c r="AZ432" s="309"/>
      <c r="BI432" s="309"/>
      <c r="BS432" s="309"/>
      <c r="CC432" s="309"/>
      <c r="CM432" s="309"/>
      <c r="CW432" s="309"/>
      <c r="DG432" s="309"/>
      <c r="DQ432" s="309"/>
      <c r="EA432" s="309"/>
      <c r="EK432" s="309"/>
      <c r="EU432" s="309"/>
      <c r="FE432" s="309"/>
      <c r="FO432" s="309"/>
      <c r="FY432" s="309"/>
      <c r="GI432" s="309"/>
      <c r="GS432" s="309"/>
      <c r="HC432" s="309"/>
      <c r="HM432" s="309"/>
      <c r="HW432" s="309"/>
    </row>
    <row r="433" s="3" customFormat="true" x14ac:dyDescent="0.25">
      <c r="A433" s="309"/>
      <c r="K433" s="309"/>
      <c r="U433" s="309"/>
      <c r="AE433" s="309"/>
      <c r="AO433" s="309"/>
      <c r="AY433" s="309"/>
      <c r="AZ433" s="309"/>
      <c r="BI433" s="309"/>
      <c r="BS433" s="309"/>
      <c r="CC433" s="309"/>
      <c r="CM433" s="309"/>
      <c r="CW433" s="309"/>
      <c r="DG433" s="309"/>
      <c r="DQ433" s="309"/>
      <c r="EA433" s="309"/>
      <c r="EK433" s="309"/>
      <c r="EU433" s="309"/>
      <c r="FE433" s="309"/>
      <c r="FO433" s="309"/>
      <c r="FY433" s="309"/>
      <c r="GI433" s="309"/>
      <c r="GS433" s="309"/>
      <c r="HC433" s="309"/>
      <c r="HM433" s="309"/>
      <c r="HW433" s="309"/>
    </row>
    <row r="434" s="3" customFormat="true" x14ac:dyDescent="0.25">
      <c r="A434" s="309"/>
      <c r="K434" s="309"/>
      <c r="U434" s="309"/>
      <c r="AE434" s="309"/>
      <c r="AO434" s="309"/>
      <c r="AY434" s="309"/>
      <c r="AZ434" s="309"/>
      <c r="BI434" s="309"/>
      <c r="BS434" s="309"/>
      <c r="CC434" s="309"/>
      <c r="CM434" s="309"/>
      <c r="CW434" s="309"/>
      <c r="DG434" s="309"/>
      <c r="DQ434" s="309"/>
      <c r="EA434" s="309"/>
      <c r="EK434" s="309"/>
      <c r="EU434" s="309"/>
      <c r="FE434" s="309"/>
      <c r="FO434" s="309"/>
      <c r="FY434" s="309"/>
      <c r="GI434" s="309"/>
      <c r="GS434" s="309"/>
      <c r="HC434" s="309"/>
      <c r="HM434" s="309"/>
      <c r="HW434" s="309"/>
    </row>
    <row r="435" s="3" customFormat="true" x14ac:dyDescent="0.25">
      <c r="A435" s="309"/>
      <c r="K435" s="309"/>
      <c r="U435" s="309"/>
      <c r="AE435" s="309"/>
      <c r="AO435" s="309"/>
      <c r="AY435" s="309"/>
      <c r="AZ435" s="309"/>
      <c r="BI435" s="309"/>
      <c r="BS435" s="309"/>
      <c r="CC435" s="309"/>
      <c r="CM435" s="309"/>
      <c r="CW435" s="309"/>
      <c r="DG435" s="309"/>
      <c r="DQ435" s="309"/>
      <c r="EA435" s="309"/>
      <c r="EK435" s="309"/>
      <c r="EU435" s="309"/>
      <c r="FE435" s="309"/>
      <c r="FO435" s="309"/>
      <c r="FY435" s="309"/>
      <c r="GI435" s="309"/>
      <c r="GS435" s="309"/>
      <c r="HC435" s="309"/>
      <c r="HM435" s="309"/>
      <c r="HW435" s="309"/>
    </row>
    <row r="436" s="3" customFormat="true" x14ac:dyDescent="0.25">
      <c r="A436" s="309"/>
      <c r="K436" s="309"/>
      <c r="U436" s="309"/>
      <c r="AE436" s="309"/>
      <c r="AO436" s="309"/>
      <c r="AY436" s="309"/>
      <c r="AZ436" s="309"/>
      <c r="BI436" s="309"/>
      <c r="BS436" s="309"/>
      <c r="CC436" s="309"/>
      <c r="CM436" s="309"/>
      <c r="CW436" s="309"/>
      <c r="DG436" s="309"/>
      <c r="DQ436" s="309"/>
      <c r="EA436" s="309"/>
      <c r="EK436" s="309"/>
      <c r="EU436" s="309"/>
      <c r="FE436" s="309"/>
      <c r="FO436" s="309"/>
      <c r="FY436" s="309"/>
      <c r="GI436" s="309"/>
      <c r="GS436" s="309"/>
      <c r="HC436" s="309"/>
      <c r="HM436" s="309"/>
      <c r="HW436" s="309"/>
    </row>
    <row r="437" s="3" customFormat="true" x14ac:dyDescent="0.25">
      <c r="A437" s="309"/>
      <c r="K437" s="309"/>
      <c r="U437" s="309"/>
      <c r="AE437" s="309"/>
      <c r="AO437" s="309"/>
      <c r="AY437" s="309"/>
      <c r="AZ437" s="309"/>
      <c r="BI437" s="309"/>
      <c r="BS437" s="309"/>
      <c r="CC437" s="309"/>
      <c r="CM437" s="309"/>
      <c r="CW437" s="309"/>
      <c r="DG437" s="309"/>
      <c r="DQ437" s="309"/>
      <c r="EA437" s="309"/>
      <c r="EK437" s="309"/>
      <c r="EU437" s="309"/>
      <c r="FE437" s="309"/>
      <c r="FO437" s="309"/>
      <c r="FY437" s="309"/>
      <c r="GI437" s="309"/>
      <c r="GS437" s="309"/>
      <c r="HC437" s="309"/>
      <c r="HM437" s="309"/>
      <c r="HW437" s="309"/>
    </row>
    <row r="438" s="3" customFormat="true" x14ac:dyDescent="0.25">
      <c r="A438" s="309"/>
      <c r="K438" s="309"/>
      <c r="U438" s="309"/>
      <c r="AE438" s="309"/>
      <c r="AO438" s="309"/>
      <c r="AY438" s="309"/>
      <c r="AZ438" s="309"/>
      <c r="BI438" s="309"/>
      <c r="BS438" s="309"/>
      <c r="CC438" s="309"/>
      <c r="CM438" s="309"/>
      <c r="CW438" s="309"/>
      <c r="DG438" s="309"/>
      <c r="DQ438" s="309"/>
      <c r="EA438" s="309"/>
      <c r="EK438" s="309"/>
      <c r="EU438" s="309"/>
      <c r="FE438" s="309"/>
      <c r="FO438" s="309"/>
      <c r="FY438" s="309"/>
      <c r="GI438" s="309"/>
      <c r="GS438" s="309"/>
      <c r="HC438" s="309"/>
      <c r="HM438" s="309"/>
      <c r="HW438" s="309"/>
    </row>
    <row r="439" s="3" customFormat="true" x14ac:dyDescent="0.25">
      <c r="A439" s="309"/>
      <c r="K439" s="309"/>
      <c r="U439" s="309"/>
      <c r="AE439" s="309"/>
      <c r="AO439" s="309"/>
      <c r="AY439" s="309"/>
      <c r="AZ439" s="309"/>
      <c r="BI439" s="309"/>
      <c r="BS439" s="309"/>
      <c r="CC439" s="309"/>
      <c r="CM439" s="309"/>
      <c r="CW439" s="309"/>
      <c r="DG439" s="309"/>
      <c r="DQ439" s="309"/>
      <c r="EA439" s="309"/>
      <c r="EK439" s="309"/>
      <c r="EU439" s="309"/>
      <c r="FE439" s="309"/>
      <c r="FO439" s="309"/>
      <c r="FY439" s="309"/>
      <c r="GI439" s="309"/>
      <c r="GS439" s="309"/>
      <c r="HC439" s="309"/>
      <c r="HM439" s="309"/>
      <c r="HW439" s="309"/>
    </row>
    <row r="440" s="3" customFormat="true" x14ac:dyDescent="0.25">
      <c r="A440" s="309"/>
      <c r="K440" s="309"/>
      <c r="U440" s="309"/>
      <c r="AE440" s="309"/>
      <c r="AO440" s="309"/>
      <c r="AY440" s="309"/>
      <c r="AZ440" s="309"/>
      <c r="BI440" s="309"/>
      <c r="BS440" s="309"/>
      <c r="CC440" s="309"/>
      <c r="CM440" s="309"/>
      <c r="CW440" s="309"/>
      <c r="DG440" s="309"/>
      <c r="DQ440" s="309"/>
      <c r="EA440" s="309"/>
      <c r="EK440" s="309"/>
      <c r="EU440" s="309"/>
      <c r="FE440" s="309"/>
      <c r="FO440" s="309"/>
      <c r="FY440" s="309"/>
      <c r="GI440" s="309"/>
      <c r="GS440" s="309"/>
      <c r="HC440" s="309"/>
      <c r="HM440" s="309"/>
      <c r="HW440" s="309"/>
    </row>
    <row r="441" s="3" customFormat="true" x14ac:dyDescent="0.25">
      <c r="A441" s="309"/>
      <c r="K441" s="309"/>
      <c r="U441" s="309"/>
      <c r="AE441" s="309"/>
      <c r="AO441" s="309"/>
      <c r="AY441" s="309"/>
      <c r="AZ441" s="309"/>
      <c r="BI441" s="309"/>
      <c r="BS441" s="309"/>
      <c r="CC441" s="309"/>
      <c r="CM441" s="309"/>
      <c r="CW441" s="309"/>
      <c r="DG441" s="309"/>
      <c r="DQ441" s="309"/>
      <c r="EA441" s="309"/>
      <c r="EK441" s="309"/>
      <c r="EU441" s="309"/>
      <c r="FE441" s="309"/>
      <c r="FO441" s="309"/>
      <c r="FY441" s="309"/>
      <c r="GI441" s="309"/>
      <c r="GS441" s="309"/>
      <c r="HC441" s="309"/>
      <c r="HM441" s="309"/>
      <c r="HW441" s="309"/>
    </row>
    <row r="442" s="3" customFormat="true" x14ac:dyDescent="0.25">
      <c r="A442" s="309"/>
      <c r="K442" s="309"/>
      <c r="U442" s="309"/>
      <c r="AE442" s="309"/>
      <c r="AO442" s="309"/>
      <c r="AY442" s="309"/>
      <c r="AZ442" s="309"/>
      <c r="BI442" s="309"/>
      <c r="BS442" s="309"/>
      <c r="CC442" s="309"/>
      <c r="CM442" s="309"/>
      <c r="CW442" s="309"/>
      <c r="DG442" s="309"/>
      <c r="DQ442" s="309"/>
      <c r="EA442" s="309"/>
      <c r="EK442" s="309"/>
      <c r="EU442" s="309"/>
      <c r="FE442" s="309"/>
      <c r="FO442" s="309"/>
      <c r="FY442" s="309"/>
      <c r="GI442" s="309"/>
      <c r="GS442" s="309"/>
      <c r="HC442" s="309"/>
      <c r="HM442" s="309"/>
      <c r="HW442" s="309"/>
    </row>
    <row r="443" s="3" customFormat="true" x14ac:dyDescent="0.25">
      <c r="A443" s="309"/>
      <c r="K443" s="309"/>
      <c r="U443" s="309"/>
      <c r="AE443" s="309"/>
      <c r="AO443" s="309"/>
      <c r="AY443" s="309"/>
      <c r="AZ443" s="309"/>
      <c r="BI443" s="309"/>
      <c r="BS443" s="309"/>
      <c r="CC443" s="309"/>
      <c r="CM443" s="309"/>
      <c r="CW443" s="309"/>
      <c r="DG443" s="309"/>
      <c r="DQ443" s="309"/>
      <c r="EA443" s="309"/>
      <c r="EK443" s="309"/>
      <c r="EU443" s="309"/>
      <c r="FE443" s="309"/>
      <c r="FO443" s="309"/>
      <c r="FY443" s="309"/>
      <c r="GI443" s="309"/>
      <c r="GS443" s="309"/>
      <c r="HC443" s="309"/>
      <c r="HM443" s="309"/>
      <c r="HW443" s="309"/>
    </row>
    <row r="444" s="3" customFormat="true" x14ac:dyDescent="0.25">
      <c r="A444" s="309"/>
      <c r="K444" s="309"/>
      <c r="U444" s="309"/>
      <c r="AE444" s="309"/>
      <c r="AO444" s="309"/>
      <c r="AY444" s="309"/>
      <c r="AZ444" s="309"/>
      <c r="BI444" s="309"/>
      <c r="BS444" s="309"/>
      <c r="CC444" s="309"/>
      <c r="CM444" s="309"/>
      <c r="CW444" s="309"/>
      <c r="DG444" s="309"/>
      <c r="DQ444" s="309"/>
      <c r="EA444" s="309"/>
      <c r="EK444" s="309"/>
      <c r="EU444" s="309"/>
      <c r="FE444" s="309"/>
      <c r="FO444" s="309"/>
      <c r="FY444" s="309"/>
      <c r="GI444" s="309"/>
      <c r="GS444" s="309"/>
      <c r="HC444" s="309"/>
      <c r="HM444" s="309"/>
      <c r="HW444" s="309"/>
    </row>
    <row r="445" s="3" customFormat="true" x14ac:dyDescent="0.25">
      <c r="A445" s="309"/>
      <c r="K445" s="309"/>
      <c r="U445" s="309"/>
      <c r="AE445" s="309"/>
      <c r="AO445" s="309"/>
      <c r="AY445" s="309"/>
      <c r="AZ445" s="309"/>
      <c r="BI445" s="309"/>
      <c r="BS445" s="309"/>
      <c r="CC445" s="309"/>
      <c r="CM445" s="309"/>
      <c r="CW445" s="309"/>
      <c r="DG445" s="309"/>
      <c r="DQ445" s="309"/>
      <c r="EA445" s="309"/>
      <c r="EK445" s="309"/>
      <c r="EU445" s="309"/>
      <c r="FE445" s="309"/>
      <c r="FO445" s="309"/>
      <c r="FY445" s="309"/>
      <c r="GI445" s="309"/>
      <c r="GS445" s="309"/>
      <c r="HC445" s="309"/>
      <c r="HM445" s="309"/>
      <c r="HW445" s="309"/>
    </row>
    <row r="446" s="3" customFormat="true" x14ac:dyDescent="0.25">
      <c r="A446" s="309"/>
      <c r="K446" s="309"/>
      <c r="U446" s="309"/>
      <c r="AE446" s="309"/>
      <c r="AO446" s="309"/>
      <c r="AY446" s="309"/>
      <c r="AZ446" s="309"/>
      <c r="BI446" s="309"/>
      <c r="BS446" s="309"/>
      <c r="CC446" s="309"/>
      <c r="CM446" s="309"/>
      <c r="CW446" s="309"/>
      <c r="DG446" s="309"/>
      <c r="DQ446" s="309"/>
      <c r="EA446" s="309"/>
      <c r="EK446" s="309"/>
      <c r="EU446" s="309"/>
      <c r="FE446" s="309"/>
      <c r="FO446" s="309"/>
      <c r="FY446" s="309"/>
      <c r="GI446" s="309"/>
      <c r="GS446" s="309"/>
      <c r="HC446" s="309"/>
      <c r="HM446" s="309"/>
      <c r="HW446" s="309"/>
    </row>
    <row r="447" s="3" customFormat="true" x14ac:dyDescent="0.25">
      <c r="A447" s="309"/>
      <c r="K447" s="309"/>
      <c r="U447" s="309"/>
      <c r="AE447" s="309"/>
      <c r="AO447" s="309"/>
      <c r="AY447" s="309"/>
      <c r="AZ447" s="309"/>
      <c r="BI447" s="309"/>
      <c r="BS447" s="309"/>
      <c r="CC447" s="309"/>
      <c r="CM447" s="309"/>
      <c r="CW447" s="309"/>
      <c r="DG447" s="309"/>
      <c r="DQ447" s="309"/>
      <c r="EA447" s="309"/>
      <c r="EK447" s="309"/>
      <c r="EU447" s="309"/>
      <c r="FE447" s="309"/>
      <c r="FO447" s="309"/>
      <c r="FY447" s="309"/>
      <c r="GI447" s="309"/>
      <c r="GS447" s="309"/>
      <c r="HC447" s="309"/>
      <c r="HM447" s="309"/>
      <c r="HW447" s="309"/>
    </row>
    <row r="448" s="3" customFormat="true" x14ac:dyDescent="0.25">
      <c r="A448" s="309"/>
      <c r="K448" s="309"/>
      <c r="U448" s="309"/>
      <c r="AE448" s="309"/>
      <c r="AO448" s="309"/>
      <c r="AY448" s="309"/>
      <c r="AZ448" s="309"/>
      <c r="BI448" s="309"/>
      <c r="BS448" s="309"/>
      <c r="CC448" s="309"/>
      <c r="CM448" s="309"/>
      <c r="CW448" s="309"/>
      <c r="DG448" s="309"/>
      <c r="DQ448" s="309"/>
      <c r="EA448" s="309"/>
      <c r="EK448" s="309"/>
      <c r="EU448" s="309"/>
      <c r="FE448" s="309"/>
      <c r="FO448" s="309"/>
      <c r="FY448" s="309"/>
      <c r="GI448" s="309"/>
      <c r="GS448" s="309"/>
      <c r="HC448" s="309"/>
      <c r="HM448" s="309"/>
      <c r="HW448" s="309"/>
    </row>
    <row r="449" s="3" customFormat="true" x14ac:dyDescent="0.25">
      <c r="A449" s="309"/>
      <c r="K449" s="309"/>
      <c r="U449" s="309"/>
      <c r="AE449" s="309"/>
      <c r="AO449" s="309"/>
      <c r="AY449" s="309"/>
      <c r="AZ449" s="309"/>
      <c r="BI449" s="309"/>
      <c r="BS449" s="309"/>
      <c r="CC449" s="309"/>
      <c r="CM449" s="309"/>
      <c r="CW449" s="309"/>
      <c r="DG449" s="309"/>
      <c r="DQ449" s="309"/>
      <c r="EA449" s="309"/>
      <c r="EK449" s="309"/>
      <c r="EU449" s="309"/>
      <c r="FE449" s="309"/>
      <c r="FO449" s="309"/>
      <c r="FY449" s="309"/>
      <c r="GI449" s="309"/>
      <c r="GS449" s="309"/>
      <c r="HC449" s="309"/>
      <c r="HM449" s="309"/>
      <c r="HW449" s="309"/>
    </row>
    <row r="450" s="3" customFormat="true" x14ac:dyDescent="0.25">
      <c r="A450" s="309"/>
      <c r="K450" s="309"/>
      <c r="U450" s="309"/>
      <c r="AE450" s="309"/>
      <c r="AO450" s="309"/>
      <c r="AY450" s="309"/>
      <c r="AZ450" s="309"/>
      <c r="BI450" s="309"/>
      <c r="BS450" s="309"/>
      <c r="CC450" s="309"/>
      <c r="CM450" s="309"/>
      <c r="CW450" s="309"/>
      <c r="DG450" s="309"/>
      <c r="DQ450" s="309"/>
      <c r="EA450" s="309"/>
      <c r="EK450" s="309"/>
      <c r="EU450" s="309"/>
      <c r="FE450" s="309"/>
      <c r="FO450" s="309"/>
      <c r="FY450" s="309"/>
      <c r="GI450" s="309"/>
      <c r="GS450" s="309"/>
      <c r="HC450" s="309"/>
      <c r="HM450" s="309"/>
      <c r="HW450" s="309"/>
    </row>
    <row r="451" s="3" customFormat="true" x14ac:dyDescent="0.25">
      <c r="A451" s="309"/>
      <c r="K451" s="309"/>
      <c r="U451" s="309"/>
      <c r="AE451" s="309"/>
      <c r="AO451" s="309"/>
      <c r="AY451" s="309"/>
      <c r="AZ451" s="309"/>
      <c r="BI451" s="309"/>
      <c r="BS451" s="309"/>
      <c r="CC451" s="309"/>
      <c r="CM451" s="309"/>
      <c r="CW451" s="309"/>
      <c r="DG451" s="309"/>
      <c r="DQ451" s="309"/>
      <c r="EA451" s="309"/>
      <c r="EK451" s="309"/>
      <c r="EU451" s="309"/>
      <c r="FE451" s="309"/>
      <c r="FO451" s="309"/>
      <c r="FY451" s="309"/>
      <c r="GI451" s="309"/>
      <c r="GS451" s="309"/>
      <c r="HC451" s="309"/>
      <c r="HM451" s="309"/>
      <c r="HW451" s="309"/>
    </row>
    <row r="452" s="3" customFormat="true" x14ac:dyDescent="0.25">
      <c r="A452" s="309"/>
      <c r="K452" s="309"/>
      <c r="U452" s="309"/>
      <c r="AE452" s="309"/>
      <c r="AO452" s="309"/>
      <c r="AY452" s="309"/>
      <c r="AZ452" s="309"/>
      <c r="BI452" s="309"/>
      <c r="BS452" s="309"/>
      <c r="CC452" s="309"/>
      <c r="CM452" s="309"/>
      <c r="CW452" s="309"/>
      <c r="DG452" s="309"/>
      <c r="DQ452" s="309"/>
      <c r="EA452" s="309"/>
      <c r="EK452" s="309"/>
      <c r="EU452" s="309"/>
      <c r="FE452" s="309"/>
      <c r="FO452" s="309"/>
      <c r="FY452" s="309"/>
      <c r="GI452" s="309"/>
      <c r="GS452" s="309"/>
      <c r="HC452" s="309"/>
      <c r="HM452" s="309"/>
      <c r="HW452" s="309"/>
    </row>
    <row r="453" s="3" customFormat="true" x14ac:dyDescent="0.25">
      <c r="A453" s="309"/>
      <c r="K453" s="309"/>
      <c r="U453" s="309"/>
      <c r="AE453" s="309"/>
      <c r="AO453" s="309"/>
      <c r="AY453" s="309"/>
      <c r="AZ453" s="309"/>
      <c r="BI453" s="309"/>
      <c r="BS453" s="309"/>
      <c r="CC453" s="309"/>
      <c r="CM453" s="309"/>
      <c r="CW453" s="309"/>
      <c r="DG453" s="309"/>
      <c r="DQ453" s="309"/>
      <c r="EA453" s="309"/>
      <c r="EK453" s="309"/>
      <c r="EU453" s="309"/>
      <c r="FE453" s="309"/>
      <c r="FO453" s="309"/>
      <c r="FY453" s="309"/>
      <c r="GI453" s="309"/>
      <c r="GS453" s="309"/>
      <c r="HC453" s="309"/>
      <c r="HM453" s="309"/>
      <c r="HW453" s="309"/>
    </row>
    <row r="454" s="3" customFormat="true" x14ac:dyDescent="0.25">
      <c r="A454" s="309"/>
      <c r="K454" s="309"/>
      <c r="U454" s="309"/>
      <c r="AE454" s="309"/>
      <c r="AO454" s="309"/>
      <c r="AY454" s="309"/>
      <c r="AZ454" s="309"/>
      <c r="BI454" s="309"/>
      <c r="BS454" s="309"/>
      <c r="CC454" s="309"/>
      <c r="CM454" s="309"/>
      <c r="CW454" s="309"/>
      <c r="DG454" s="309"/>
      <c r="DQ454" s="309"/>
      <c r="EA454" s="309"/>
      <c r="EK454" s="309"/>
      <c r="EU454" s="309"/>
      <c r="FE454" s="309"/>
      <c r="FO454" s="309"/>
      <c r="FY454" s="309"/>
      <c r="GI454" s="309"/>
      <c r="GS454" s="309"/>
      <c r="HC454" s="309"/>
      <c r="HM454" s="309"/>
      <c r="HW454" s="309"/>
    </row>
    <row r="455" s="3" customFormat="true" x14ac:dyDescent="0.25">
      <c r="A455" s="309"/>
      <c r="K455" s="309"/>
      <c r="U455" s="309"/>
      <c r="AE455" s="309"/>
      <c r="AO455" s="309"/>
      <c r="AY455" s="309"/>
      <c r="AZ455" s="309"/>
      <c r="BI455" s="309"/>
      <c r="BS455" s="309"/>
      <c r="CC455" s="309"/>
      <c r="CM455" s="309"/>
      <c r="CW455" s="309"/>
      <c r="DG455" s="309"/>
      <c r="DQ455" s="309"/>
      <c r="EA455" s="309"/>
      <c r="EK455" s="309"/>
      <c r="EU455" s="309"/>
      <c r="FE455" s="309"/>
      <c r="FO455" s="309"/>
      <c r="FY455" s="309"/>
      <c r="GI455" s="309"/>
      <c r="GS455" s="309"/>
      <c r="HC455" s="309"/>
      <c r="HM455" s="309"/>
      <c r="HW455" s="309"/>
    </row>
    <row r="456" s="3" customFormat="true" x14ac:dyDescent="0.25">
      <c r="A456" s="309"/>
      <c r="K456" s="309"/>
      <c r="U456" s="309"/>
      <c r="AE456" s="309"/>
      <c r="AO456" s="309"/>
      <c r="AY456" s="309"/>
      <c r="AZ456" s="309"/>
      <c r="BI456" s="309"/>
      <c r="BS456" s="309"/>
      <c r="CC456" s="309"/>
      <c r="CM456" s="309"/>
      <c r="CW456" s="309"/>
      <c r="DG456" s="309"/>
      <c r="DQ456" s="309"/>
      <c r="EA456" s="309"/>
      <c r="EK456" s="309"/>
      <c r="EU456" s="309"/>
      <c r="FE456" s="309"/>
      <c r="FO456" s="309"/>
      <c r="FY456" s="309"/>
      <c r="GI456" s="309"/>
      <c r="GS456" s="309"/>
      <c r="HC456" s="309"/>
      <c r="HM456" s="309"/>
      <c r="HW456" s="309"/>
    </row>
    <row r="457" s="3" customFormat="true" x14ac:dyDescent="0.25">
      <c r="A457" s="309"/>
      <c r="K457" s="309"/>
      <c r="U457" s="309"/>
      <c r="AE457" s="309"/>
      <c r="AO457" s="309"/>
      <c r="AY457" s="309"/>
      <c r="AZ457" s="309"/>
      <c r="BI457" s="309"/>
      <c r="BS457" s="309"/>
      <c r="CC457" s="309"/>
      <c r="CM457" s="309"/>
      <c r="CW457" s="309"/>
      <c r="DG457" s="309"/>
      <c r="DQ457" s="309"/>
      <c r="EA457" s="309"/>
      <c r="EK457" s="309"/>
      <c r="EU457" s="309"/>
      <c r="FE457" s="309"/>
      <c r="FO457" s="309"/>
      <c r="FY457" s="309"/>
      <c r="GI457" s="309"/>
      <c r="GS457" s="309"/>
      <c r="HC457" s="309"/>
      <c r="HM457" s="309"/>
      <c r="HW457" s="309"/>
    </row>
    <row r="458" s="3" customFormat="true" x14ac:dyDescent="0.25">
      <c r="A458" s="309"/>
      <c r="K458" s="309"/>
      <c r="U458" s="309"/>
      <c r="AE458" s="309"/>
      <c r="AO458" s="309"/>
      <c r="AY458" s="309"/>
      <c r="AZ458" s="309"/>
      <c r="BI458" s="309"/>
      <c r="BS458" s="309"/>
      <c r="CC458" s="309"/>
      <c r="CM458" s="309"/>
      <c r="CW458" s="309"/>
      <c r="DG458" s="309"/>
      <c r="DQ458" s="309"/>
      <c r="EA458" s="309"/>
      <c r="EK458" s="309"/>
      <c r="EU458" s="309"/>
      <c r="FE458" s="309"/>
      <c r="FO458" s="309"/>
      <c r="FY458" s="309"/>
      <c r="GI458" s="309"/>
      <c r="GS458" s="309"/>
      <c r="HC458" s="309"/>
      <c r="HM458" s="309"/>
      <c r="HW458" s="309"/>
    </row>
    <row r="459" s="3" customFormat="true" x14ac:dyDescent="0.25">
      <c r="A459" s="309"/>
      <c r="K459" s="309"/>
      <c r="U459" s="309"/>
      <c r="AE459" s="309"/>
      <c r="AO459" s="309"/>
      <c r="AY459" s="309"/>
      <c r="AZ459" s="309"/>
      <c r="BI459" s="309"/>
      <c r="BS459" s="309"/>
      <c r="CC459" s="309"/>
      <c r="CM459" s="309"/>
      <c r="CW459" s="309"/>
      <c r="DG459" s="309"/>
      <c r="DQ459" s="309"/>
      <c r="EA459" s="309"/>
      <c r="EK459" s="309"/>
      <c r="EU459" s="309"/>
      <c r="FE459" s="309"/>
      <c r="FO459" s="309"/>
      <c r="FY459" s="309"/>
      <c r="GI459" s="309"/>
      <c r="GS459" s="309"/>
      <c r="HC459" s="309"/>
      <c r="HM459" s="309"/>
      <c r="HW459" s="309"/>
    </row>
    <row r="460" s="3" customFormat="true" x14ac:dyDescent="0.25">
      <c r="A460" s="309"/>
      <c r="K460" s="309"/>
      <c r="U460" s="309"/>
      <c r="AE460" s="309"/>
      <c r="AO460" s="309"/>
      <c r="AY460" s="309"/>
      <c r="AZ460" s="309"/>
      <c r="BI460" s="309"/>
      <c r="BS460" s="309"/>
      <c r="CC460" s="309"/>
      <c r="CM460" s="309"/>
      <c r="CW460" s="309"/>
      <c r="DG460" s="309"/>
      <c r="DQ460" s="309"/>
      <c r="EA460" s="309"/>
      <c r="EK460" s="309"/>
      <c r="EU460" s="309"/>
      <c r="FE460" s="309"/>
      <c r="FO460" s="309"/>
      <c r="FY460" s="309"/>
      <c r="GI460" s="309"/>
      <c r="GS460" s="309"/>
      <c r="HC460" s="309"/>
      <c r="HM460" s="309"/>
      <c r="HW460" s="309"/>
    </row>
    <row r="461" s="3" customFormat="true" x14ac:dyDescent="0.25">
      <c r="A461" s="309"/>
      <c r="K461" s="309"/>
      <c r="U461" s="309"/>
      <c r="AE461" s="309"/>
      <c r="AO461" s="309"/>
      <c r="AY461" s="309"/>
      <c r="AZ461" s="309"/>
      <c r="BI461" s="309"/>
      <c r="BS461" s="309"/>
      <c r="CC461" s="309"/>
      <c r="CM461" s="309"/>
      <c r="CW461" s="309"/>
      <c r="DG461" s="309"/>
      <c r="DQ461" s="309"/>
      <c r="EA461" s="309"/>
      <c r="EK461" s="309"/>
      <c r="EU461" s="309"/>
      <c r="FE461" s="309"/>
      <c r="FO461" s="309"/>
      <c r="FY461" s="309"/>
      <c r="GI461" s="309"/>
      <c r="GS461" s="309"/>
      <c r="HC461" s="309"/>
      <c r="HM461" s="309"/>
      <c r="HW461" s="309"/>
    </row>
    <row r="462" s="3" customFormat="true" x14ac:dyDescent="0.25">
      <c r="A462" s="309"/>
      <c r="K462" s="309"/>
      <c r="U462" s="309"/>
      <c r="AE462" s="309"/>
      <c r="AO462" s="309"/>
      <c r="AY462" s="309"/>
      <c r="AZ462" s="309"/>
      <c r="BI462" s="309"/>
      <c r="BS462" s="309"/>
      <c r="CC462" s="309"/>
      <c r="CM462" s="309"/>
      <c r="CW462" s="309"/>
      <c r="DG462" s="309"/>
      <c r="DQ462" s="309"/>
      <c r="EA462" s="309"/>
      <c r="EK462" s="309"/>
      <c r="EU462" s="309"/>
      <c r="FE462" s="309"/>
      <c r="FO462" s="309"/>
      <c r="FY462" s="309"/>
      <c r="GI462" s="309"/>
      <c r="GS462" s="309"/>
      <c r="HC462" s="309"/>
      <c r="HM462" s="309"/>
      <c r="HW462" s="309"/>
    </row>
    <row r="463" s="3" customFormat="true" x14ac:dyDescent="0.25">
      <c r="A463" s="309"/>
      <c r="K463" s="309"/>
      <c r="U463" s="309"/>
      <c r="AE463" s="309"/>
      <c r="AO463" s="309"/>
      <c r="AY463" s="309"/>
      <c r="AZ463" s="309"/>
      <c r="BI463" s="309"/>
      <c r="BS463" s="309"/>
      <c r="CC463" s="309"/>
      <c r="CM463" s="309"/>
      <c r="CW463" s="309"/>
      <c r="DG463" s="309"/>
      <c r="DQ463" s="309"/>
      <c r="EA463" s="309"/>
      <c r="EK463" s="309"/>
      <c r="EU463" s="309"/>
      <c r="FE463" s="309"/>
      <c r="FO463" s="309"/>
      <c r="FY463" s="309"/>
      <c r="GI463" s="309"/>
      <c r="GS463" s="309"/>
      <c r="HC463" s="309"/>
      <c r="HM463" s="309"/>
      <c r="HW463" s="309"/>
    </row>
    <row r="464" s="3" customFormat="true" x14ac:dyDescent="0.25">
      <c r="A464" s="309"/>
      <c r="K464" s="309"/>
      <c r="U464" s="309"/>
      <c r="AE464" s="309"/>
      <c r="AO464" s="309"/>
      <c r="AY464" s="309"/>
      <c r="AZ464" s="309"/>
      <c r="BI464" s="309"/>
      <c r="BS464" s="309"/>
      <c r="CC464" s="309"/>
      <c r="CM464" s="309"/>
      <c r="CW464" s="309"/>
      <c r="DG464" s="309"/>
      <c r="DQ464" s="309"/>
      <c r="EA464" s="309"/>
      <c r="EK464" s="309"/>
      <c r="EU464" s="309"/>
      <c r="FE464" s="309"/>
      <c r="FO464" s="309"/>
      <c r="FY464" s="309"/>
      <c r="GI464" s="309"/>
      <c r="GS464" s="309"/>
      <c r="HC464" s="309"/>
      <c r="HM464" s="309"/>
      <c r="HW464" s="309"/>
    </row>
    <row r="465" s="3" customFormat="true" x14ac:dyDescent="0.25">
      <c r="A465" s="309"/>
      <c r="K465" s="309"/>
      <c r="U465" s="309"/>
      <c r="AE465" s="309"/>
      <c r="AO465" s="309"/>
      <c r="AY465" s="309"/>
      <c r="AZ465" s="309"/>
      <c r="BI465" s="309"/>
      <c r="BS465" s="309"/>
      <c r="CC465" s="309"/>
      <c r="CM465" s="309"/>
      <c r="CW465" s="309"/>
      <c r="DG465" s="309"/>
      <c r="DQ465" s="309"/>
      <c r="EA465" s="309"/>
      <c r="EK465" s="309"/>
      <c r="EU465" s="309"/>
      <c r="FE465" s="309"/>
      <c r="FO465" s="309"/>
      <c r="FY465" s="309"/>
      <c r="GI465" s="309"/>
      <c r="GS465" s="309"/>
      <c r="HC465" s="309"/>
      <c r="HM465" s="309"/>
      <c r="HW465" s="309"/>
    </row>
    <row r="466" s="3" customFormat="true" x14ac:dyDescent="0.25">
      <c r="A466" s="309"/>
      <c r="K466" s="309"/>
      <c r="U466" s="309"/>
      <c r="AE466" s="309"/>
      <c r="AO466" s="309"/>
      <c r="AY466" s="309"/>
      <c r="AZ466" s="309"/>
      <c r="BI466" s="309"/>
      <c r="BS466" s="309"/>
      <c r="CC466" s="309"/>
      <c r="CM466" s="309"/>
      <c r="CW466" s="309"/>
      <c r="DG466" s="309"/>
      <c r="DQ466" s="309"/>
      <c r="EA466" s="309"/>
      <c r="EK466" s="309"/>
      <c r="EU466" s="309"/>
      <c r="FE466" s="309"/>
      <c r="FO466" s="309"/>
      <c r="FY466" s="309"/>
      <c r="GI466" s="309"/>
      <c r="GS466" s="309"/>
      <c r="HC466" s="309"/>
      <c r="HM466" s="309"/>
      <c r="HW466" s="309"/>
    </row>
    <row r="467" s="3" customFormat="true" x14ac:dyDescent="0.25">
      <c r="A467" s="309"/>
      <c r="K467" s="309"/>
      <c r="U467" s="309"/>
      <c r="AE467" s="309"/>
      <c r="AO467" s="309"/>
      <c r="AY467" s="309"/>
      <c r="AZ467" s="309"/>
      <c r="BI467" s="309"/>
      <c r="BS467" s="309"/>
      <c r="CC467" s="309"/>
      <c r="CM467" s="309"/>
      <c r="CW467" s="309"/>
      <c r="DG467" s="309"/>
      <c r="DQ467" s="309"/>
      <c r="EA467" s="309"/>
      <c r="EK467" s="309"/>
      <c r="EU467" s="309"/>
      <c r="FE467" s="309"/>
      <c r="FO467" s="309"/>
      <c r="FY467" s="309"/>
      <c r="GI467" s="309"/>
      <c r="GS467" s="309"/>
      <c r="HC467" s="309"/>
      <c r="HM467" s="309"/>
      <c r="HW467" s="309"/>
    </row>
    <row r="468" s="3" customFormat="true" x14ac:dyDescent="0.25">
      <c r="A468" s="309"/>
      <c r="K468" s="309"/>
      <c r="U468" s="309"/>
      <c r="AE468" s="309"/>
      <c r="AO468" s="309"/>
      <c r="AY468" s="309"/>
      <c r="AZ468" s="309"/>
      <c r="BI468" s="309"/>
      <c r="BS468" s="309"/>
      <c r="CC468" s="309"/>
      <c r="CM468" s="309"/>
      <c r="CW468" s="309"/>
      <c r="DG468" s="309"/>
      <c r="DQ468" s="309"/>
      <c r="EA468" s="309"/>
      <c r="EK468" s="309"/>
      <c r="EU468" s="309"/>
      <c r="FE468" s="309"/>
      <c r="FO468" s="309"/>
      <c r="FY468" s="309"/>
      <c r="GI468" s="309"/>
      <c r="GS468" s="309"/>
      <c r="HC468" s="309"/>
      <c r="HM468" s="309"/>
      <c r="HW468" s="309"/>
    </row>
    <row r="469" s="3" customFormat="true" x14ac:dyDescent="0.25">
      <c r="A469" s="309"/>
      <c r="K469" s="309"/>
      <c r="U469" s="309"/>
      <c r="AE469" s="309"/>
      <c r="AO469" s="309"/>
      <c r="AY469" s="309"/>
      <c r="AZ469" s="309"/>
      <c r="BI469" s="309"/>
      <c r="BS469" s="309"/>
      <c r="CC469" s="309"/>
      <c r="CM469" s="309"/>
      <c r="CW469" s="309"/>
      <c r="DG469" s="309"/>
      <c r="DQ469" s="309"/>
      <c r="EA469" s="309"/>
      <c r="EK469" s="309"/>
      <c r="EU469" s="309"/>
      <c r="FE469" s="309"/>
      <c r="FO469" s="309"/>
      <c r="FY469" s="309"/>
      <c r="GI469" s="309"/>
      <c r="GS469" s="309"/>
      <c r="HC469" s="309"/>
      <c r="HM469" s="309"/>
      <c r="HW469" s="309"/>
    </row>
    <row r="470" s="3" customFormat="true" x14ac:dyDescent="0.25">
      <c r="A470" s="309"/>
      <c r="K470" s="309"/>
      <c r="U470" s="309"/>
      <c r="AE470" s="309"/>
      <c r="AO470" s="309"/>
      <c r="AY470" s="309"/>
      <c r="AZ470" s="309"/>
      <c r="BI470" s="309"/>
      <c r="BS470" s="309"/>
      <c r="CC470" s="309"/>
      <c r="CM470" s="309"/>
      <c r="CW470" s="309"/>
      <c r="DG470" s="309"/>
      <c r="DQ470" s="309"/>
      <c r="EA470" s="309"/>
      <c r="EK470" s="309"/>
      <c r="EU470" s="309"/>
      <c r="FE470" s="309"/>
      <c r="FO470" s="309"/>
      <c r="FY470" s="309"/>
      <c r="GI470" s="309"/>
      <c r="GS470" s="309"/>
      <c r="HC470" s="309"/>
      <c r="HM470" s="309"/>
      <c r="HW470" s="309"/>
    </row>
    <row r="471" s="3" customFormat="true" x14ac:dyDescent="0.25">
      <c r="A471" s="309"/>
      <c r="K471" s="309"/>
      <c r="U471" s="309"/>
      <c r="AE471" s="309"/>
      <c r="AO471" s="309"/>
      <c r="AY471" s="309"/>
      <c r="AZ471" s="309"/>
      <c r="BI471" s="309"/>
      <c r="BS471" s="309"/>
      <c r="CC471" s="309"/>
      <c r="CM471" s="309"/>
      <c r="CW471" s="309"/>
      <c r="DG471" s="309"/>
      <c r="DQ471" s="309"/>
      <c r="EA471" s="309"/>
      <c r="EK471" s="309"/>
      <c r="EU471" s="309"/>
      <c r="FE471" s="309"/>
      <c r="FO471" s="309"/>
      <c r="FY471" s="309"/>
      <c r="GI471" s="309"/>
      <c r="GS471" s="309"/>
      <c r="HC471" s="309"/>
      <c r="HM471" s="309"/>
      <c r="HW471" s="309"/>
    </row>
    <row r="472" s="3" customFormat="true" x14ac:dyDescent="0.25">
      <c r="A472" s="309"/>
      <c r="K472" s="309"/>
      <c r="U472" s="309"/>
      <c r="AE472" s="309"/>
      <c r="AO472" s="309"/>
      <c r="AY472" s="309"/>
      <c r="AZ472" s="309"/>
      <c r="BI472" s="309"/>
      <c r="BS472" s="309"/>
      <c r="CC472" s="309"/>
      <c r="CM472" s="309"/>
      <c r="CW472" s="309"/>
      <c r="DG472" s="309"/>
      <c r="DQ472" s="309"/>
      <c r="EA472" s="309"/>
      <c r="EK472" s="309"/>
      <c r="EU472" s="309"/>
      <c r="FE472" s="309"/>
      <c r="FO472" s="309"/>
      <c r="FY472" s="309"/>
      <c r="GI472" s="309"/>
      <c r="GS472" s="309"/>
      <c r="HC472" s="309"/>
      <c r="HM472" s="309"/>
      <c r="HW472" s="309"/>
    </row>
    <row r="473" s="3" customFormat="true" x14ac:dyDescent="0.25">
      <c r="A473" s="309"/>
      <c r="K473" s="309"/>
      <c r="U473" s="309"/>
      <c r="AE473" s="309"/>
      <c r="AO473" s="309"/>
      <c r="AY473" s="309"/>
      <c r="AZ473" s="309"/>
      <c r="BI473" s="309"/>
      <c r="BS473" s="309"/>
      <c r="CC473" s="309"/>
      <c r="CM473" s="309"/>
      <c r="CW473" s="309"/>
      <c r="DG473" s="309"/>
      <c r="DQ473" s="309"/>
      <c r="EA473" s="309"/>
      <c r="EK473" s="309"/>
      <c r="EU473" s="309"/>
      <c r="FE473" s="309"/>
      <c r="FO473" s="309"/>
      <c r="FY473" s="309"/>
      <c r="GI473" s="309"/>
      <c r="GS473" s="309"/>
      <c r="HC473" s="309"/>
      <c r="HM473" s="309"/>
      <c r="HW473" s="309"/>
    </row>
    <row r="474" s="3" customFormat="true" x14ac:dyDescent="0.25">
      <c r="A474" s="309"/>
      <c r="K474" s="309"/>
      <c r="U474" s="309"/>
      <c r="AE474" s="309"/>
      <c r="AO474" s="309"/>
      <c r="AY474" s="309"/>
      <c r="AZ474" s="309"/>
      <c r="BI474" s="309"/>
      <c r="BS474" s="309"/>
      <c r="CC474" s="309"/>
      <c r="CM474" s="309"/>
      <c r="CW474" s="309"/>
      <c r="DG474" s="309"/>
      <c r="DQ474" s="309"/>
      <c r="EA474" s="309"/>
      <c r="EK474" s="309"/>
      <c r="EU474" s="309"/>
      <c r="FE474" s="309"/>
      <c r="FO474" s="309"/>
      <c r="FY474" s="309"/>
      <c r="GI474" s="309"/>
      <c r="GS474" s="309"/>
      <c r="HC474" s="309"/>
      <c r="HM474" s="309"/>
      <c r="HW474" s="309"/>
    </row>
    <row r="475" s="3" customFormat="true" x14ac:dyDescent="0.25">
      <c r="A475" s="309"/>
      <c r="K475" s="309"/>
      <c r="U475" s="309"/>
      <c r="AE475" s="309"/>
      <c r="AO475" s="309"/>
      <c r="AY475" s="309"/>
      <c r="AZ475" s="309"/>
      <c r="BI475" s="309"/>
      <c r="BS475" s="309"/>
      <c r="CC475" s="309"/>
      <c r="CM475" s="309"/>
      <c r="CW475" s="309"/>
      <c r="DG475" s="309"/>
      <c r="DQ475" s="309"/>
      <c r="EA475" s="309"/>
      <c r="EK475" s="309"/>
      <c r="EU475" s="309"/>
      <c r="FE475" s="309"/>
      <c r="FO475" s="309"/>
      <c r="FY475" s="309"/>
      <c r="GI475" s="309"/>
      <c r="GS475" s="309"/>
      <c r="HC475" s="309"/>
      <c r="HM475" s="309"/>
      <c r="HW475" s="309"/>
    </row>
    <row r="476" s="3" customFormat="true" x14ac:dyDescent="0.25">
      <c r="A476" s="309"/>
      <c r="K476" s="309"/>
      <c r="U476" s="309"/>
      <c r="AE476" s="309"/>
      <c r="AO476" s="309"/>
      <c r="AY476" s="309"/>
      <c r="AZ476" s="309"/>
      <c r="BI476" s="309"/>
      <c r="BS476" s="309"/>
      <c r="CC476" s="309"/>
      <c r="CM476" s="309"/>
      <c r="CW476" s="309"/>
      <c r="DG476" s="309"/>
      <c r="DQ476" s="309"/>
      <c r="EA476" s="309"/>
      <c r="EK476" s="309"/>
      <c r="EU476" s="309"/>
      <c r="FE476" s="309"/>
      <c r="FO476" s="309"/>
      <c r="FY476" s="309"/>
      <c r="GI476" s="309"/>
      <c r="GS476" s="309"/>
      <c r="HC476" s="309"/>
      <c r="HM476" s="309"/>
      <c r="HW476" s="309"/>
    </row>
    <row r="477" s="3" customFormat="true" x14ac:dyDescent="0.25">
      <c r="A477" s="309"/>
      <c r="K477" s="309"/>
      <c r="U477" s="309"/>
      <c r="AE477" s="309"/>
      <c r="AO477" s="309"/>
      <c r="AY477" s="309"/>
      <c r="AZ477" s="309"/>
      <c r="BI477" s="309"/>
      <c r="BS477" s="309"/>
      <c r="CC477" s="309"/>
      <c r="CM477" s="309"/>
      <c r="CW477" s="309"/>
      <c r="DG477" s="309"/>
      <c r="DQ477" s="309"/>
      <c r="EA477" s="309"/>
      <c r="EK477" s="309"/>
      <c r="EU477" s="309"/>
      <c r="FE477" s="309"/>
      <c r="FO477" s="309"/>
      <c r="FY477" s="309"/>
      <c r="GI477" s="309"/>
      <c r="GS477" s="309"/>
      <c r="HC477" s="309"/>
      <c r="HM477" s="309"/>
      <c r="HW477" s="309"/>
    </row>
    <row r="478" s="3" customFormat="true" x14ac:dyDescent="0.25">
      <c r="A478" s="309"/>
      <c r="K478" s="309"/>
      <c r="U478" s="309"/>
      <c r="AE478" s="309"/>
      <c r="AO478" s="309"/>
      <c r="AY478" s="309"/>
      <c r="AZ478" s="309"/>
      <c r="BI478" s="309"/>
      <c r="BS478" s="309"/>
      <c r="CC478" s="309"/>
      <c r="CM478" s="309"/>
      <c r="CW478" s="309"/>
      <c r="DG478" s="309"/>
      <c r="DQ478" s="309"/>
      <c r="EA478" s="309"/>
      <c r="EK478" s="309"/>
      <c r="EU478" s="309"/>
      <c r="FE478" s="309"/>
      <c r="FO478" s="309"/>
      <c r="FY478" s="309"/>
      <c r="GI478" s="309"/>
      <c r="GS478" s="309"/>
      <c r="HC478" s="309"/>
      <c r="HM478" s="309"/>
      <c r="HW478" s="309"/>
    </row>
    <row r="479" s="3" customFormat="true" x14ac:dyDescent="0.25">
      <c r="A479" s="309"/>
      <c r="K479" s="309"/>
      <c r="U479" s="309"/>
      <c r="AE479" s="309"/>
      <c r="AO479" s="309"/>
      <c r="AY479" s="309"/>
      <c r="AZ479" s="309"/>
      <c r="BI479" s="309"/>
      <c r="BS479" s="309"/>
      <c r="CC479" s="309"/>
      <c r="CM479" s="309"/>
      <c r="CW479" s="309"/>
      <c r="DG479" s="309"/>
      <c r="DQ479" s="309"/>
      <c r="EA479" s="309"/>
      <c r="EK479" s="309"/>
      <c r="EU479" s="309"/>
      <c r="FE479" s="309"/>
      <c r="FO479" s="309"/>
      <c r="FY479" s="309"/>
      <c r="GI479" s="309"/>
      <c r="GS479" s="309"/>
      <c r="HC479" s="309"/>
      <c r="HM479" s="309"/>
      <c r="HW479" s="309"/>
    </row>
    <row r="480" s="3" customFormat="true" x14ac:dyDescent="0.25">
      <c r="A480" s="309"/>
      <c r="K480" s="309"/>
      <c r="U480" s="309"/>
      <c r="AE480" s="309"/>
      <c r="AO480" s="309"/>
      <c r="AY480" s="309"/>
      <c r="AZ480" s="309"/>
      <c r="BI480" s="309"/>
      <c r="BS480" s="309"/>
      <c r="CC480" s="309"/>
      <c r="CM480" s="309"/>
      <c r="CW480" s="309"/>
      <c r="DG480" s="309"/>
      <c r="DQ480" s="309"/>
      <c r="EA480" s="309"/>
      <c r="EK480" s="309"/>
      <c r="EU480" s="309"/>
      <c r="FE480" s="309"/>
      <c r="FO480" s="309"/>
      <c r="FY480" s="309"/>
      <c r="GI480" s="309"/>
      <c r="GS480" s="309"/>
      <c r="HC480" s="309"/>
      <c r="HM480" s="309"/>
      <c r="HW480" s="309"/>
    </row>
    <row r="481" s="3" customFormat="true" x14ac:dyDescent="0.25">
      <c r="A481" s="309"/>
      <c r="K481" s="309"/>
      <c r="U481" s="309"/>
      <c r="AE481" s="309"/>
      <c r="AO481" s="309"/>
      <c r="AY481" s="309"/>
      <c r="AZ481" s="309"/>
      <c r="BI481" s="309"/>
      <c r="BS481" s="309"/>
      <c r="CC481" s="309"/>
      <c r="CM481" s="309"/>
      <c r="CW481" s="309"/>
      <c r="DG481" s="309"/>
      <c r="DQ481" s="309"/>
      <c r="EA481" s="309"/>
      <c r="EK481" s="309"/>
      <c r="EU481" s="309"/>
      <c r="FE481" s="309"/>
      <c r="FO481" s="309"/>
      <c r="FY481" s="309"/>
      <c r="GI481" s="309"/>
      <c r="GS481" s="309"/>
      <c r="HC481" s="309"/>
      <c r="HM481" s="309"/>
      <c r="HW481" s="309"/>
    </row>
    <row r="482" s="3" customFormat="true" x14ac:dyDescent="0.25">
      <c r="A482" s="309"/>
      <c r="K482" s="309"/>
      <c r="U482" s="309"/>
      <c r="AE482" s="309"/>
      <c r="AO482" s="309"/>
      <c r="AY482" s="309"/>
      <c r="AZ482" s="309"/>
      <c r="BI482" s="309"/>
      <c r="BS482" s="309"/>
      <c r="CC482" s="309"/>
      <c r="CM482" s="309"/>
      <c r="CW482" s="309"/>
      <c r="DG482" s="309"/>
      <c r="DQ482" s="309"/>
      <c r="EA482" s="309"/>
      <c r="EK482" s="309"/>
      <c r="EU482" s="309"/>
      <c r="FE482" s="309"/>
      <c r="FO482" s="309"/>
      <c r="FY482" s="309"/>
      <c r="GI482" s="309"/>
      <c r="GS482" s="309"/>
      <c r="HC482" s="309"/>
      <c r="HM482" s="309"/>
      <c r="HW482" s="309"/>
    </row>
    <row r="483" s="3" customFormat="true" x14ac:dyDescent="0.25">
      <c r="A483" s="309"/>
      <c r="K483" s="309"/>
      <c r="U483" s="309"/>
      <c r="AE483" s="309"/>
      <c r="AO483" s="309"/>
      <c r="AY483" s="309"/>
      <c r="AZ483" s="309"/>
      <c r="BI483" s="309"/>
      <c r="BS483" s="309"/>
      <c r="CC483" s="309"/>
      <c r="CM483" s="309"/>
      <c r="CW483" s="309"/>
      <c r="DG483" s="309"/>
      <c r="DQ483" s="309"/>
      <c r="EA483" s="309"/>
      <c r="EK483" s="309"/>
      <c r="EU483" s="309"/>
      <c r="FE483" s="309"/>
      <c r="FO483" s="309"/>
      <c r="FY483" s="309"/>
      <c r="GI483" s="309"/>
      <c r="GS483" s="309"/>
      <c r="HC483" s="309"/>
      <c r="HM483" s="309"/>
      <c r="HW483" s="309"/>
    </row>
    <row r="484" s="3" customFormat="true" x14ac:dyDescent="0.25">
      <c r="A484" s="309"/>
      <c r="K484" s="309"/>
      <c r="U484" s="309"/>
      <c r="AE484" s="309"/>
      <c r="AO484" s="309"/>
      <c r="AY484" s="309"/>
      <c r="AZ484" s="309"/>
      <c r="BI484" s="309"/>
      <c r="BS484" s="309"/>
      <c r="CC484" s="309"/>
      <c r="CM484" s="309"/>
      <c r="CW484" s="309"/>
      <c r="DG484" s="309"/>
      <c r="DQ484" s="309"/>
      <c r="EA484" s="309"/>
      <c r="EK484" s="309"/>
      <c r="EU484" s="309"/>
      <c r="FE484" s="309"/>
      <c r="FO484" s="309"/>
      <c r="FY484" s="309"/>
      <c r="GI484" s="309"/>
      <c r="GS484" s="309"/>
      <c r="HC484" s="309"/>
      <c r="HM484" s="309"/>
      <c r="HW484" s="309"/>
    </row>
    <row r="485" s="3" customFormat="true" x14ac:dyDescent="0.25">
      <c r="A485" s="309"/>
      <c r="K485" s="309"/>
      <c r="U485" s="309"/>
      <c r="AE485" s="309"/>
      <c r="AO485" s="309"/>
      <c r="AY485" s="309"/>
      <c r="AZ485" s="309"/>
      <c r="BI485" s="309"/>
      <c r="BS485" s="309"/>
      <c r="CC485" s="309"/>
      <c r="CM485" s="309"/>
      <c r="CW485" s="309"/>
      <c r="DG485" s="309"/>
      <c r="DQ485" s="309"/>
      <c r="EA485" s="309"/>
      <c r="EK485" s="309"/>
      <c r="EU485" s="309"/>
      <c r="FE485" s="309"/>
      <c r="FO485" s="309"/>
      <c r="FY485" s="309"/>
      <c r="GI485" s="309"/>
      <c r="GS485" s="309"/>
      <c r="HC485" s="309"/>
      <c r="HM485" s="309"/>
      <c r="HW485" s="309"/>
    </row>
    <row r="486" s="3" customFormat="true" x14ac:dyDescent="0.25">
      <c r="A486" s="309"/>
      <c r="K486" s="309"/>
      <c r="U486" s="309"/>
      <c r="AE486" s="309"/>
      <c r="AO486" s="309"/>
      <c r="AY486" s="309"/>
      <c r="AZ486" s="309"/>
      <c r="BI486" s="309"/>
      <c r="BS486" s="309"/>
      <c r="CC486" s="309"/>
      <c r="CM486" s="309"/>
      <c r="CW486" s="309"/>
      <c r="DG486" s="309"/>
      <c r="DQ486" s="309"/>
      <c r="EA486" s="309"/>
      <c r="EK486" s="309"/>
      <c r="EU486" s="309"/>
      <c r="FE486" s="309"/>
      <c r="FO486" s="309"/>
      <c r="FY486" s="309"/>
      <c r="GI486" s="309"/>
      <c r="GS486" s="309"/>
      <c r="HC486" s="309"/>
      <c r="HM486" s="309"/>
      <c r="HW486" s="309"/>
    </row>
    <row r="487" s="3" customFormat="true" x14ac:dyDescent="0.25">
      <c r="A487" s="309"/>
      <c r="K487" s="309"/>
      <c r="U487" s="309"/>
      <c r="AE487" s="309"/>
      <c r="AO487" s="309"/>
      <c r="AY487" s="309"/>
      <c r="AZ487" s="309"/>
      <c r="BI487" s="309"/>
      <c r="BS487" s="309"/>
      <c r="CC487" s="309"/>
      <c r="CM487" s="309"/>
      <c r="CW487" s="309"/>
      <c r="DG487" s="309"/>
      <c r="DQ487" s="309"/>
      <c r="EA487" s="309"/>
      <c r="EK487" s="309"/>
      <c r="EU487" s="309"/>
      <c r="FE487" s="309"/>
      <c r="FO487" s="309"/>
      <c r="FY487" s="309"/>
      <c r="GI487" s="309"/>
      <c r="GS487" s="309"/>
      <c r="HC487" s="309"/>
      <c r="HM487" s="309"/>
      <c r="HW487" s="309"/>
    </row>
    <row r="488" s="3" customFormat="true" x14ac:dyDescent="0.25">
      <c r="A488" s="309"/>
      <c r="K488" s="309"/>
      <c r="U488" s="309"/>
      <c r="AE488" s="309"/>
      <c r="AO488" s="309"/>
      <c r="AY488" s="309"/>
      <c r="AZ488" s="309"/>
      <c r="BI488" s="309"/>
      <c r="BS488" s="309"/>
      <c r="CC488" s="309"/>
      <c r="CM488" s="309"/>
      <c r="CW488" s="309"/>
      <c r="DG488" s="309"/>
      <c r="DQ488" s="309"/>
      <c r="EA488" s="309"/>
      <c r="EK488" s="309"/>
      <c r="EU488" s="309"/>
      <c r="FE488" s="309"/>
      <c r="FO488" s="309"/>
      <c r="FY488" s="309"/>
      <c r="GI488" s="309"/>
      <c r="GS488" s="309"/>
      <c r="HC488" s="309"/>
      <c r="HM488" s="309"/>
      <c r="HW488" s="309"/>
    </row>
    <row r="489" s="3" customFormat="true" x14ac:dyDescent="0.25">
      <c r="A489" s="309"/>
      <c r="K489" s="309"/>
      <c r="U489" s="309"/>
      <c r="AE489" s="309"/>
      <c r="AO489" s="309"/>
      <c r="AY489" s="309"/>
      <c r="AZ489" s="309"/>
      <c r="BI489" s="309"/>
      <c r="BS489" s="309"/>
      <c r="CC489" s="309"/>
      <c r="CM489" s="309"/>
      <c r="CW489" s="309"/>
      <c r="DG489" s="309"/>
      <c r="DQ489" s="309"/>
      <c r="EA489" s="309"/>
      <c r="EK489" s="309"/>
      <c r="EU489" s="309"/>
      <c r="FE489" s="309"/>
      <c r="FO489" s="309"/>
      <c r="FY489" s="309"/>
      <c r="GI489" s="309"/>
      <c r="GS489" s="309"/>
      <c r="HC489" s="309"/>
      <c r="HM489" s="309"/>
      <c r="HW489" s="309"/>
    </row>
    <row r="490" s="3" customFormat="true" x14ac:dyDescent="0.25">
      <c r="A490" s="309"/>
      <c r="K490" s="309"/>
      <c r="U490" s="309"/>
      <c r="AE490" s="309"/>
      <c r="AO490" s="309"/>
      <c r="AY490" s="309"/>
      <c r="AZ490" s="309"/>
      <c r="BI490" s="309"/>
      <c r="BS490" s="309"/>
      <c r="CC490" s="309"/>
      <c r="CM490" s="309"/>
      <c r="CW490" s="309"/>
      <c r="DG490" s="309"/>
      <c r="DQ490" s="309"/>
      <c r="EA490" s="309"/>
      <c r="EK490" s="309"/>
      <c r="EU490" s="309"/>
      <c r="FE490" s="309"/>
      <c r="FO490" s="309"/>
      <c r="FY490" s="309"/>
      <c r="GI490" s="309"/>
      <c r="GS490" s="309"/>
      <c r="HC490" s="309"/>
      <c r="HM490" s="309"/>
      <c r="HW490" s="309"/>
    </row>
    <row r="491" s="3" customFormat="true" x14ac:dyDescent="0.25">
      <c r="A491" s="309"/>
      <c r="K491" s="309"/>
      <c r="U491" s="309"/>
      <c r="AE491" s="309"/>
      <c r="AO491" s="309"/>
      <c r="AY491" s="309"/>
      <c r="AZ491" s="309"/>
      <c r="BI491" s="309"/>
      <c r="BS491" s="309"/>
      <c r="CC491" s="309"/>
      <c r="CM491" s="309"/>
      <c r="CW491" s="309"/>
      <c r="DG491" s="309"/>
      <c r="DQ491" s="309"/>
      <c r="EA491" s="309"/>
      <c r="EK491" s="309"/>
      <c r="EU491" s="309"/>
      <c r="FE491" s="309"/>
      <c r="FO491" s="309"/>
      <c r="FY491" s="309"/>
      <c r="GI491" s="309"/>
      <c r="GS491" s="309"/>
      <c r="HC491" s="309"/>
      <c r="HM491" s="309"/>
      <c r="HW491" s="309"/>
    </row>
    <row r="492" s="3" customFormat="true" x14ac:dyDescent="0.25">
      <c r="A492" s="309"/>
      <c r="K492" s="309"/>
      <c r="U492" s="309"/>
      <c r="AE492" s="309"/>
      <c r="AO492" s="309"/>
      <c r="AY492" s="309"/>
      <c r="AZ492" s="309"/>
      <c r="BI492" s="309"/>
      <c r="BS492" s="309"/>
      <c r="CC492" s="309"/>
      <c r="CM492" s="309"/>
      <c r="CW492" s="309"/>
      <c r="DG492" s="309"/>
      <c r="DQ492" s="309"/>
      <c r="EA492" s="309"/>
      <c r="EK492" s="309"/>
      <c r="EU492" s="309"/>
      <c r="FE492" s="309"/>
      <c r="FO492" s="309"/>
      <c r="FY492" s="309"/>
      <c r="GI492" s="309"/>
      <c r="GS492" s="309"/>
      <c r="HC492" s="309"/>
      <c r="HM492" s="309"/>
      <c r="HW492" s="309"/>
    </row>
    <row r="493" s="3" customFormat="true" x14ac:dyDescent="0.25">
      <c r="A493" s="309"/>
      <c r="K493" s="309"/>
      <c r="U493" s="309"/>
      <c r="AE493" s="309"/>
      <c r="AO493" s="309"/>
      <c r="AY493" s="309"/>
      <c r="AZ493" s="309"/>
      <c r="BI493" s="309"/>
      <c r="BS493" s="309"/>
      <c r="CC493" s="309"/>
      <c r="CM493" s="309"/>
      <c r="CW493" s="309"/>
      <c r="DG493" s="309"/>
      <c r="DQ493" s="309"/>
      <c r="EA493" s="309"/>
      <c r="EK493" s="309"/>
      <c r="EU493" s="309"/>
      <c r="FE493" s="309"/>
      <c r="FO493" s="309"/>
      <c r="FY493" s="309"/>
      <c r="GI493" s="309"/>
      <c r="GS493" s="309"/>
      <c r="HC493" s="309"/>
      <c r="HM493" s="309"/>
      <c r="HW493" s="309"/>
    </row>
    <row r="494" s="3" customFormat="true" x14ac:dyDescent="0.25">
      <c r="A494" s="309"/>
      <c r="K494" s="309"/>
      <c r="U494" s="309"/>
      <c r="AE494" s="309"/>
      <c r="AO494" s="309"/>
      <c r="AY494" s="309"/>
      <c r="AZ494" s="309"/>
      <c r="BI494" s="309"/>
      <c r="BS494" s="309"/>
      <c r="CC494" s="309"/>
      <c r="CM494" s="309"/>
      <c r="CW494" s="309"/>
      <c r="DG494" s="309"/>
      <c r="DQ494" s="309"/>
      <c r="EA494" s="309"/>
      <c r="EK494" s="309"/>
      <c r="EU494" s="309"/>
      <c r="FE494" s="309"/>
      <c r="FO494" s="309"/>
      <c r="FY494" s="309"/>
      <c r="GI494" s="309"/>
      <c r="GS494" s="309"/>
      <c r="HC494" s="309"/>
      <c r="HM494" s="309"/>
      <c r="HW494" s="309"/>
    </row>
    <row r="495" s="3" customFormat="true" x14ac:dyDescent="0.25">
      <c r="A495" s="309"/>
      <c r="K495" s="309"/>
      <c r="U495" s="309"/>
      <c r="AE495" s="309"/>
      <c r="AO495" s="309"/>
      <c r="AY495" s="309"/>
      <c r="AZ495" s="309"/>
      <c r="BI495" s="309"/>
      <c r="BS495" s="309"/>
      <c r="CC495" s="309"/>
      <c r="CM495" s="309"/>
      <c r="CW495" s="309"/>
      <c r="DG495" s="309"/>
      <c r="DQ495" s="309"/>
      <c r="EA495" s="309"/>
      <c r="EK495" s="309"/>
      <c r="EU495" s="309"/>
      <c r="FE495" s="309"/>
      <c r="FO495" s="309"/>
      <c r="FY495" s="309"/>
      <c r="GI495" s="309"/>
      <c r="GS495" s="309"/>
      <c r="HC495" s="309"/>
      <c r="HM495" s="309"/>
      <c r="HW495" s="309"/>
    </row>
    <row r="496" s="3" customFormat="true" x14ac:dyDescent="0.25">
      <c r="A496" s="309"/>
      <c r="K496" s="309"/>
      <c r="U496" s="309"/>
      <c r="AE496" s="309"/>
      <c r="AO496" s="309"/>
      <c r="AY496" s="309"/>
      <c r="AZ496" s="309"/>
      <c r="BI496" s="309"/>
      <c r="BS496" s="309"/>
      <c r="CC496" s="309"/>
      <c r="CM496" s="309"/>
      <c r="CW496" s="309"/>
      <c r="DG496" s="309"/>
      <c r="DQ496" s="309"/>
      <c r="EA496" s="309"/>
      <c r="EK496" s="309"/>
      <c r="EU496" s="309"/>
      <c r="FE496" s="309"/>
      <c r="FO496" s="309"/>
      <c r="FY496" s="309"/>
      <c r="GI496" s="309"/>
      <c r="GS496" s="309"/>
      <c r="HC496" s="309"/>
      <c r="HM496" s="309"/>
      <c r="HW496" s="309"/>
    </row>
    <row r="497" s="3" customFormat="true" x14ac:dyDescent="0.25">
      <c r="A497" s="309"/>
      <c r="K497" s="309"/>
      <c r="U497" s="309"/>
      <c r="AE497" s="309"/>
      <c r="AO497" s="309"/>
      <c r="AY497" s="309"/>
      <c r="AZ497" s="309"/>
      <c r="BI497" s="309"/>
      <c r="BS497" s="309"/>
      <c r="CC497" s="309"/>
      <c r="CM497" s="309"/>
      <c r="CW497" s="309"/>
      <c r="DG497" s="309"/>
      <c r="DQ497" s="309"/>
      <c r="EA497" s="309"/>
      <c r="EK497" s="309"/>
      <c r="EU497" s="309"/>
      <c r="FE497" s="309"/>
      <c r="FO497" s="309"/>
      <c r="FY497" s="309"/>
      <c r="GI497" s="309"/>
      <c r="GS497" s="309"/>
      <c r="HC497" s="309"/>
      <c r="HM497" s="309"/>
      <c r="HW497" s="309"/>
    </row>
    <row r="498" s="3" customFormat="true" x14ac:dyDescent="0.25">
      <c r="A498" s="309"/>
      <c r="K498" s="309"/>
      <c r="U498" s="309"/>
      <c r="AE498" s="309"/>
      <c r="AO498" s="309"/>
      <c r="AY498" s="309"/>
      <c r="AZ498" s="309"/>
      <c r="BI498" s="309"/>
      <c r="BS498" s="309"/>
      <c r="CC498" s="309"/>
      <c r="CM498" s="309"/>
      <c r="CW498" s="309"/>
      <c r="DG498" s="309"/>
      <c r="DQ498" s="309"/>
      <c r="EA498" s="309"/>
      <c r="EK498" s="309"/>
      <c r="EU498" s="309"/>
      <c r="FE498" s="309"/>
      <c r="FO498" s="309"/>
      <c r="FY498" s="309"/>
      <c r="GI498" s="309"/>
      <c r="GS498" s="309"/>
      <c r="HC498" s="309"/>
      <c r="HM498" s="309"/>
      <c r="HW498" s="309"/>
    </row>
    <row r="499" s="3" customFormat="true" x14ac:dyDescent="0.25">
      <c r="A499" s="309"/>
      <c r="K499" s="309"/>
      <c r="U499" s="309"/>
      <c r="AE499" s="309"/>
      <c r="AO499" s="309"/>
      <c r="AY499" s="309"/>
      <c r="AZ499" s="309"/>
      <c r="BI499" s="309"/>
      <c r="BS499" s="309"/>
      <c r="CC499" s="309"/>
      <c r="CM499" s="309"/>
      <c r="CW499" s="309"/>
      <c r="DG499" s="309"/>
      <c r="DQ499" s="309"/>
      <c r="EA499" s="309"/>
      <c r="EK499" s="309"/>
      <c r="EU499" s="309"/>
      <c r="FE499" s="309"/>
      <c r="FO499" s="309"/>
      <c r="FY499" s="309"/>
      <c r="GI499" s="309"/>
      <c r="GS499" s="309"/>
      <c r="HC499" s="309"/>
      <c r="HM499" s="309"/>
      <c r="HW499" s="309"/>
    </row>
    <row r="500" s="3" customFormat="true" x14ac:dyDescent="0.25">
      <c r="A500" s="309"/>
      <c r="K500" s="309"/>
      <c r="U500" s="309"/>
      <c r="AE500" s="309"/>
      <c r="AO500" s="309"/>
      <c r="AY500" s="309"/>
      <c r="AZ500" s="309"/>
      <c r="BI500" s="309"/>
      <c r="BS500" s="309"/>
      <c r="CC500" s="309"/>
      <c r="CM500" s="309"/>
      <c r="CW500" s="309"/>
      <c r="DG500" s="309"/>
      <c r="DQ500" s="309"/>
      <c r="EA500" s="309"/>
      <c r="EK500" s="309"/>
      <c r="EU500" s="309"/>
      <c r="FE500" s="309"/>
      <c r="FO500" s="309"/>
      <c r="FY500" s="309"/>
      <c r="GI500" s="309"/>
      <c r="GS500" s="309"/>
      <c r="HC500" s="309"/>
      <c r="HM500" s="309"/>
      <c r="HW500" s="309"/>
    </row>
    <row r="501" s="3" customFormat="true" x14ac:dyDescent="0.25">
      <c r="A501" s="309"/>
      <c r="K501" s="309"/>
      <c r="U501" s="309"/>
      <c r="AE501" s="309"/>
      <c r="AO501" s="309"/>
      <c r="AY501" s="309"/>
      <c r="AZ501" s="309"/>
      <c r="BI501" s="309"/>
      <c r="BS501" s="309"/>
      <c r="CC501" s="309"/>
      <c r="CM501" s="309"/>
      <c r="CW501" s="309"/>
      <c r="DG501" s="309"/>
      <c r="DQ501" s="309"/>
      <c r="EA501" s="309"/>
      <c r="EK501" s="309"/>
      <c r="EU501" s="309"/>
      <c r="FE501" s="309"/>
      <c r="FO501" s="309"/>
      <c r="FY501" s="309"/>
      <c r="GI501" s="309"/>
      <c r="GS501" s="309"/>
      <c r="HC501" s="309"/>
      <c r="HM501" s="309"/>
      <c r="HW501" s="309"/>
    </row>
    <row r="502" s="3" customFormat="true" x14ac:dyDescent="0.25">
      <c r="A502" s="309"/>
      <c r="K502" s="309"/>
      <c r="U502" s="309"/>
      <c r="AE502" s="309"/>
      <c r="AO502" s="309"/>
      <c r="AY502" s="309"/>
      <c r="AZ502" s="309"/>
      <c r="BI502" s="309"/>
      <c r="BS502" s="309"/>
      <c r="CC502" s="309"/>
      <c r="CM502" s="309"/>
      <c r="CW502" s="309"/>
      <c r="DG502" s="309"/>
      <c r="DQ502" s="309"/>
      <c r="EA502" s="309"/>
      <c r="EK502" s="309"/>
      <c r="EU502" s="309"/>
      <c r="FE502" s="309"/>
      <c r="FO502" s="309"/>
      <c r="FY502" s="309"/>
      <c r="GI502" s="309"/>
      <c r="GS502" s="309"/>
      <c r="HC502" s="309"/>
      <c r="HM502" s="309"/>
      <c r="HW502" s="309"/>
    </row>
    <row r="503" s="3" customFormat="true" x14ac:dyDescent="0.25">
      <c r="A503" s="309"/>
      <c r="K503" s="309"/>
      <c r="U503" s="309"/>
      <c r="AE503" s="309"/>
      <c r="AO503" s="309"/>
      <c r="AY503" s="309"/>
      <c r="AZ503" s="309"/>
      <c r="BI503" s="309"/>
      <c r="BS503" s="309"/>
      <c r="CC503" s="309"/>
      <c r="CM503" s="309"/>
      <c r="CW503" s="309"/>
      <c r="DG503" s="309"/>
      <c r="DQ503" s="309"/>
      <c r="EA503" s="309"/>
      <c r="EK503" s="309"/>
      <c r="EU503" s="309"/>
      <c r="FE503" s="309"/>
      <c r="FO503" s="309"/>
      <c r="FY503" s="309"/>
      <c r="GI503" s="309"/>
      <c r="GS503" s="309"/>
      <c r="HC503" s="309"/>
      <c r="HM503" s="309"/>
      <c r="HW503" s="309"/>
    </row>
    <row r="504" s="3" customFormat="true" x14ac:dyDescent="0.25">
      <c r="A504" s="309"/>
      <c r="K504" s="309"/>
      <c r="U504" s="309"/>
      <c r="AE504" s="309"/>
      <c r="AO504" s="309"/>
      <c r="AY504" s="309"/>
      <c r="AZ504" s="309"/>
      <c r="BI504" s="309"/>
      <c r="BS504" s="309"/>
      <c r="CC504" s="309"/>
      <c r="CM504" s="309"/>
      <c r="CW504" s="309"/>
      <c r="DG504" s="309"/>
      <c r="DQ504" s="309"/>
      <c r="EA504" s="309"/>
      <c r="EK504" s="309"/>
      <c r="EU504" s="309"/>
      <c r="FE504" s="309"/>
      <c r="FO504" s="309"/>
      <c r="FY504" s="309"/>
      <c r="GI504" s="309"/>
      <c r="GS504" s="309"/>
      <c r="HC504" s="309"/>
      <c r="HM504" s="309"/>
      <c r="HW504" s="309"/>
    </row>
    <row r="505" s="3" customFormat="true" x14ac:dyDescent="0.25">
      <c r="A505" s="309"/>
      <c r="K505" s="309"/>
      <c r="U505" s="309"/>
      <c r="AE505" s="309"/>
      <c r="AO505" s="309"/>
      <c r="AY505" s="309"/>
      <c r="AZ505" s="309"/>
      <c r="BI505" s="309"/>
      <c r="BS505" s="309"/>
      <c r="CC505" s="309"/>
      <c r="CM505" s="309"/>
      <c r="CW505" s="309"/>
      <c r="DG505" s="309"/>
      <c r="DQ505" s="309"/>
      <c r="EA505" s="309"/>
      <c r="EK505" s="309"/>
      <c r="EU505" s="309"/>
      <c r="FE505" s="309"/>
      <c r="FO505" s="309"/>
      <c r="FY505" s="309"/>
      <c r="GI505" s="309"/>
      <c r="GS505" s="309"/>
      <c r="HC505" s="309"/>
      <c r="HM505" s="309"/>
      <c r="HW505" s="309"/>
    </row>
    <row r="506" s="3" customFormat="true" x14ac:dyDescent="0.25">
      <c r="A506" s="309"/>
      <c r="K506" s="309"/>
      <c r="U506" s="309"/>
      <c r="AE506" s="309"/>
      <c r="AO506" s="309"/>
      <c r="AY506" s="309"/>
      <c r="AZ506" s="309"/>
      <c r="BI506" s="309"/>
      <c r="BS506" s="309"/>
      <c r="CC506" s="309"/>
      <c r="CM506" s="309"/>
      <c r="CW506" s="309"/>
      <c r="DG506" s="309"/>
      <c r="DQ506" s="309"/>
      <c r="EA506" s="309"/>
      <c r="EK506" s="309"/>
      <c r="EU506" s="309"/>
      <c r="FE506" s="309"/>
      <c r="FO506" s="309"/>
      <c r="FY506" s="309"/>
      <c r="GI506" s="309"/>
      <c r="GS506" s="309"/>
      <c r="HC506" s="309"/>
      <c r="HM506" s="309"/>
      <c r="HW506" s="309"/>
    </row>
    <row r="507" s="3" customFormat="true" x14ac:dyDescent="0.25">
      <c r="A507" s="309"/>
      <c r="K507" s="309"/>
      <c r="U507" s="309"/>
      <c r="AE507" s="309"/>
      <c r="AO507" s="309"/>
      <c r="AY507" s="309"/>
      <c r="AZ507" s="309"/>
      <c r="BI507" s="309"/>
      <c r="BS507" s="309"/>
      <c r="CC507" s="309"/>
      <c r="CM507" s="309"/>
      <c r="CW507" s="309"/>
      <c r="DG507" s="309"/>
      <c r="DQ507" s="309"/>
      <c r="EA507" s="309"/>
      <c r="EK507" s="309"/>
      <c r="EU507" s="309"/>
      <c r="FE507" s="309"/>
      <c r="FO507" s="309"/>
      <c r="FY507" s="309"/>
      <c r="GI507" s="309"/>
      <c r="GS507" s="309"/>
      <c r="HC507" s="309"/>
      <c r="HM507" s="309"/>
      <c r="HW507" s="309"/>
    </row>
    <row r="508" s="3" customFormat="true" x14ac:dyDescent="0.25">
      <c r="A508" s="309"/>
      <c r="K508" s="309"/>
      <c r="U508" s="309"/>
      <c r="AE508" s="309"/>
      <c r="AO508" s="309"/>
      <c r="AY508" s="309"/>
      <c r="AZ508" s="309"/>
      <c r="BI508" s="309"/>
      <c r="BS508" s="309"/>
      <c r="CC508" s="309"/>
      <c r="CM508" s="309"/>
      <c r="CW508" s="309"/>
      <c r="DG508" s="309"/>
      <c r="DQ508" s="309"/>
      <c r="EA508" s="309"/>
      <c r="EK508" s="309"/>
      <c r="EU508" s="309"/>
      <c r="FE508" s="309"/>
      <c r="FO508" s="309"/>
      <c r="FY508" s="309"/>
      <c r="GI508" s="309"/>
      <c r="GS508" s="309"/>
      <c r="HC508" s="309"/>
      <c r="HM508" s="309"/>
      <c r="HW508" s="309"/>
    </row>
    <row r="509" s="3" customFormat="true" x14ac:dyDescent="0.25">
      <c r="A509" s="309"/>
      <c r="K509" s="309"/>
      <c r="U509" s="309"/>
      <c r="AE509" s="309"/>
      <c r="AO509" s="309"/>
      <c r="AY509" s="309"/>
      <c r="AZ509" s="309"/>
      <c r="BI509" s="309"/>
      <c r="BS509" s="309"/>
      <c r="CC509" s="309"/>
      <c r="CM509" s="309"/>
      <c r="CW509" s="309"/>
      <c r="DG509" s="309"/>
      <c r="DQ509" s="309"/>
      <c r="EA509" s="309"/>
      <c r="EK509" s="309"/>
      <c r="EU509" s="309"/>
      <c r="FE509" s="309"/>
      <c r="FO509" s="309"/>
      <c r="FY509" s="309"/>
      <c r="GI509" s="309"/>
      <c r="GS509" s="309"/>
      <c r="HC509" s="309"/>
      <c r="HM509" s="309"/>
      <c r="HW509" s="309"/>
    </row>
    <row r="510" s="3" customFormat="true" x14ac:dyDescent="0.25">
      <c r="A510" s="309"/>
      <c r="K510" s="309"/>
      <c r="U510" s="309"/>
      <c r="AE510" s="309"/>
      <c r="AO510" s="309"/>
      <c r="AY510" s="309"/>
      <c r="AZ510" s="309"/>
      <c r="BI510" s="309"/>
      <c r="BS510" s="309"/>
      <c r="CC510" s="309"/>
      <c r="CM510" s="309"/>
      <c r="CW510" s="309"/>
      <c r="DG510" s="309"/>
      <c r="DQ510" s="309"/>
      <c r="EA510" s="309"/>
      <c r="EK510" s="309"/>
      <c r="EU510" s="309"/>
      <c r="FE510" s="309"/>
      <c r="FO510" s="309"/>
      <c r="FY510" s="309"/>
      <c r="GI510" s="309"/>
      <c r="GS510" s="309"/>
      <c r="HC510" s="309"/>
      <c r="HM510" s="309"/>
      <c r="HW510" s="309"/>
    </row>
    <row r="511" s="3" customFormat="true" x14ac:dyDescent="0.25">
      <c r="A511" s="309"/>
      <c r="K511" s="309"/>
      <c r="U511" s="309"/>
      <c r="AE511" s="309"/>
      <c r="AO511" s="309"/>
      <c r="AY511" s="309"/>
      <c r="AZ511" s="309"/>
      <c r="BI511" s="309"/>
      <c r="BS511" s="309"/>
      <c r="CC511" s="309"/>
      <c r="CM511" s="309"/>
      <c r="CW511" s="309"/>
      <c r="DG511" s="309"/>
      <c r="DQ511" s="309"/>
      <c r="EA511" s="309"/>
      <c r="EK511" s="309"/>
      <c r="EU511" s="309"/>
      <c r="FE511" s="309"/>
      <c r="FO511" s="309"/>
      <c r="FY511" s="309"/>
      <c r="GI511" s="309"/>
      <c r="GS511" s="309"/>
      <c r="HC511" s="309"/>
      <c r="HM511" s="309"/>
      <c r="HW511" s="309"/>
    </row>
    <row r="512" s="3" customFormat="true" x14ac:dyDescent="0.25">
      <c r="A512" s="309"/>
      <c r="K512" s="309"/>
      <c r="U512" s="309"/>
      <c r="AE512" s="309"/>
      <c r="AO512" s="309"/>
      <c r="AY512" s="309"/>
      <c r="AZ512" s="309"/>
      <c r="BI512" s="309"/>
      <c r="BS512" s="309"/>
      <c r="CC512" s="309"/>
      <c r="CM512" s="309"/>
      <c r="CW512" s="309"/>
      <c r="DG512" s="309"/>
      <c r="DQ512" s="309"/>
      <c r="EA512" s="309"/>
      <c r="EK512" s="309"/>
      <c r="EU512" s="309"/>
      <c r="FE512" s="309"/>
      <c r="FO512" s="309"/>
      <c r="FY512" s="309"/>
      <c r="GI512" s="309"/>
      <c r="GS512" s="309"/>
      <c r="HC512" s="309"/>
      <c r="HM512" s="309"/>
      <c r="HW512" s="309"/>
    </row>
    <row r="513" s="3" customFormat="true" x14ac:dyDescent="0.25">
      <c r="A513" s="309"/>
      <c r="K513" s="309"/>
      <c r="U513" s="309"/>
      <c r="AE513" s="309"/>
      <c r="AO513" s="309"/>
      <c r="AY513" s="309"/>
      <c r="AZ513" s="309"/>
      <c r="BI513" s="309"/>
      <c r="BS513" s="309"/>
      <c r="CC513" s="309"/>
      <c r="CM513" s="309"/>
      <c r="CW513" s="309"/>
      <c r="DG513" s="309"/>
      <c r="DQ513" s="309"/>
      <c r="EA513" s="309"/>
      <c r="EK513" s="309"/>
      <c r="EU513" s="309"/>
      <c r="FE513" s="309"/>
      <c r="FO513" s="309"/>
      <c r="FY513" s="309"/>
      <c r="GI513" s="309"/>
      <c r="GS513" s="309"/>
      <c r="HC513" s="309"/>
      <c r="HM513" s="309"/>
      <c r="HW513" s="309"/>
    </row>
    <row r="514" s="3" customFormat="true" x14ac:dyDescent="0.25">
      <c r="A514" s="309"/>
      <c r="K514" s="309"/>
      <c r="U514" s="309"/>
      <c r="AE514" s="309"/>
      <c r="AO514" s="309"/>
      <c r="AY514" s="309"/>
      <c r="AZ514" s="309"/>
      <c r="BI514" s="309"/>
      <c r="BS514" s="309"/>
      <c r="CC514" s="309"/>
      <c r="CM514" s="309"/>
      <c r="CW514" s="309"/>
      <c r="DG514" s="309"/>
      <c r="DQ514" s="309"/>
      <c r="EA514" s="309"/>
      <c r="EK514" s="309"/>
      <c r="EU514" s="309"/>
      <c r="FE514" s="309"/>
      <c r="FO514" s="309"/>
      <c r="FY514" s="309"/>
      <c r="GI514" s="309"/>
      <c r="GS514" s="309"/>
      <c r="HC514" s="309"/>
      <c r="HM514" s="309"/>
      <c r="HW514" s="309"/>
    </row>
    <row r="515" s="3" customFormat="true" x14ac:dyDescent="0.25">
      <c r="A515" s="309"/>
      <c r="K515" s="309"/>
      <c r="U515" s="309"/>
      <c r="AE515" s="309"/>
      <c r="AO515" s="309"/>
      <c r="AY515" s="309"/>
      <c r="AZ515" s="309"/>
      <c r="BI515" s="309"/>
      <c r="BS515" s="309"/>
      <c r="CC515" s="309"/>
      <c r="CM515" s="309"/>
      <c r="CW515" s="309"/>
      <c r="DG515" s="309"/>
      <c r="DQ515" s="309"/>
      <c r="EA515" s="309"/>
      <c r="EK515" s="309"/>
      <c r="EU515" s="309"/>
      <c r="FE515" s="309"/>
      <c r="FO515" s="309"/>
      <c r="FY515" s="309"/>
      <c r="GI515" s="309"/>
      <c r="GS515" s="309"/>
      <c r="HC515" s="309"/>
      <c r="HM515" s="309"/>
      <c r="HW515" s="309"/>
    </row>
    <row r="516" s="3" customFormat="true" x14ac:dyDescent="0.25">
      <c r="A516" s="309"/>
      <c r="K516" s="309"/>
      <c r="U516" s="309"/>
      <c r="AE516" s="309"/>
      <c r="AO516" s="309"/>
      <c r="AY516" s="309"/>
      <c r="AZ516" s="309"/>
      <c r="BI516" s="309"/>
      <c r="BS516" s="309"/>
      <c r="CC516" s="309"/>
      <c r="CM516" s="309"/>
      <c r="CW516" s="309"/>
      <c r="DG516" s="309"/>
      <c r="DQ516" s="309"/>
      <c r="EA516" s="309"/>
      <c r="EK516" s="309"/>
      <c r="EU516" s="309"/>
      <c r="FE516" s="309"/>
      <c r="FO516" s="309"/>
      <c r="FY516" s="309"/>
      <c r="GI516" s="309"/>
      <c r="GS516" s="309"/>
      <c r="HC516" s="309"/>
      <c r="HM516" s="309"/>
      <c r="HW516" s="309"/>
    </row>
    <row r="517" s="3" customFormat="true" x14ac:dyDescent="0.25">
      <c r="A517" s="309"/>
      <c r="K517" s="309"/>
      <c r="U517" s="309"/>
      <c r="AE517" s="309"/>
      <c r="AO517" s="309"/>
      <c r="AY517" s="309"/>
      <c r="AZ517" s="309"/>
      <c r="BI517" s="309"/>
      <c r="BS517" s="309"/>
      <c r="CC517" s="309"/>
      <c r="CM517" s="309"/>
      <c r="CW517" s="309"/>
      <c r="DG517" s="309"/>
      <c r="DQ517" s="309"/>
      <c r="EA517" s="309"/>
      <c r="EK517" s="309"/>
      <c r="EU517" s="309"/>
      <c r="FE517" s="309"/>
      <c r="FO517" s="309"/>
      <c r="FY517" s="309"/>
      <c r="GI517" s="309"/>
      <c r="GS517" s="309"/>
      <c r="HC517" s="309"/>
      <c r="HM517" s="309"/>
      <c r="HW517" s="309"/>
    </row>
    <row r="518" s="3" customFormat="true" x14ac:dyDescent="0.25">
      <c r="A518" s="309"/>
      <c r="K518" s="309"/>
      <c r="U518" s="309"/>
      <c r="AE518" s="309"/>
      <c r="AO518" s="309"/>
      <c r="AY518" s="309"/>
      <c r="AZ518" s="309"/>
      <c r="BI518" s="309"/>
      <c r="BS518" s="309"/>
      <c r="CC518" s="309"/>
      <c r="CM518" s="309"/>
      <c r="CW518" s="309"/>
      <c r="DG518" s="309"/>
      <c r="DQ518" s="309"/>
      <c r="EA518" s="309"/>
      <c r="EK518" s="309"/>
      <c r="EU518" s="309"/>
      <c r="FE518" s="309"/>
      <c r="FO518" s="309"/>
      <c r="FY518" s="309"/>
      <c r="GI518" s="309"/>
      <c r="GS518" s="309"/>
      <c r="HC518" s="309"/>
      <c r="HM518" s="309"/>
      <c r="HW518" s="309"/>
    </row>
    <row r="519" s="3" customFormat="true" x14ac:dyDescent="0.25">
      <c r="A519" s="309"/>
      <c r="K519" s="309"/>
      <c r="U519" s="309"/>
      <c r="AE519" s="309"/>
      <c r="AO519" s="309"/>
      <c r="AY519" s="309"/>
      <c r="AZ519" s="309"/>
      <c r="BI519" s="309"/>
      <c r="BS519" s="309"/>
      <c r="CC519" s="309"/>
      <c r="CM519" s="309"/>
      <c r="CW519" s="309"/>
      <c r="DG519" s="309"/>
      <c r="DQ519" s="309"/>
      <c r="EA519" s="309"/>
      <c r="EK519" s="309"/>
      <c r="EU519" s="309"/>
      <c r="FE519" s="309"/>
      <c r="FO519" s="309"/>
      <c r="FY519" s="309"/>
      <c r="GI519" s="309"/>
      <c r="GS519" s="309"/>
      <c r="HC519" s="309"/>
      <c r="HM519" s="309"/>
      <c r="HW519" s="309"/>
    </row>
    <row r="520" s="3" customFormat="true" x14ac:dyDescent="0.25">
      <c r="A520" s="309"/>
      <c r="K520" s="309"/>
      <c r="U520" s="309"/>
      <c r="AE520" s="309"/>
      <c r="AO520" s="309"/>
      <c r="AY520" s="309"/>
      <c r="AZ520" s="309"/>
      <c r="BI520" s="309"/>
      <c r="BS520" s="309"/>
      <c r="CC520" s="309"/>
      <c r="CM520" s="309"/>
      <c r="CW520" s="309"/>
      <c r="DG520" s="309"/>
      <c r="DQ520" s="309"/>
      <c r="EA520" s="309"/>
      <c r="EK520" s="309"/>
      <c r="EU520" s="309"/>
      <c r="FE520" s="309"/>
      <c r="FO520" s="309"/>
      <c r="FY520" s="309"/>
      <c r="GI520" s="309"/>
      <c r="GS520" s="309"/>
      <c r="HC520" s="309"/>
      <c r="HM520" s="309"/>
      <c r="HW520" s="309"/>
    </row>
    <row r="521" s="3" customFormat="true" x14ac:dyDescent="0.25">
      <c r="A521" s="309"/>
      <c r="K521" s="309"/>
      <c r="U521" s="309"/>
      <c r="AE521" s="309"/>
      <c r="AO521" s="309"/>
      <c r="AY521" s="309"/>
      <c r="AZ521" s="309"/>
      <c r="BI521" s="309"/>
      <c r="BS521" s="309"/>
      <c r="CC521" s="309"/>
      <c r="CM521" s="309"/>
      <c r="CW521" s="309"/>
      <c r="DG521" s="309"/>
      <c r="DQ521" s="309"/>
      <c r="EA521" s="309"/>
      <c r="EK521" s="309"/>
      <c r="EU521" s="309"/>
      <c r="FE521" s="309"/>
      <c r="FO521" s="309"/>
      <c r="FY521" s="309"/>
      <c r="GI521" s="309"/>
      <c r="GS521" s="309"/>
      <c r="HC521" s="309"/>
      <c r="HM521" s="309"/>
      <c r="HW521" s="309"/>
    </row>
    <row r="522" s="3" customFormat="true" x14ac:dyDescent="0.25">
      <c r="A522" s="309"/>
      <c r="K522" s="309"/>
      <c r="U522" s="309"/>
      <c r="AE522" s="309"/>
      <c r="AO522" s="309"/>
      <c r="AY522" s="309"/>
      <c r="AZ522" s="309"/>
      <c r="BI522" s="309"/>
      <c r="BS522" s="309"/>
      <c r="CC522" s="309"/>
      <c r="CM522" s="309"/>
      <c r="CW522" s="309"/>
      <c r="DG522" s="309"/>
      <c r="DQ522" s="309"/>
      <c r="EA522" s="309"/>
      <c r="EK522" s="309"/>
      <c r="EU522" s="309"/>
      <c r="FE522" s="309"/>
      <c r="FO522" s="309"/>
      <c r="FY522" s="309"/>
      <c r="GI522" s="309"/>
      <c r="GS522" s="309"/>
      <c r="HC522" s="309"/>
      <c r="HM522" s="309"/>
      <c r="HW522" s="309"/>
    </row>
    <row r="523" s="3" customFormat="true" x14ac:dyDescent="0.25">
      <c r="A523" s="309"/>
      <c r="K523" s="309"/>
      <c r="U523" s="309"/>
      <c r="AE523" s="309"/>
      <c r="AO523" s="309"/>
      <c r="AY523" s="309"/>
      <c r="AZ523" s="309"/>
      <c r="BI523" s="309"/>
      <c r="BS523" s="309"/>
      <c r="CC523" s="309"/>
      <c r="CM523" s="309"/>
      <c r="CW523" s="309"/>
      <c r="DG523" s="309"/>
      <c r="DQ523" s="309"/>
      <c r="EA523" s="309"/>
      <c r="EK523" s="309"/>
      <c r="EU523" s="309"/>
      <c r="FE523" s="309"/>
      <c r="FO523" s="309"/>
      <c r="FY523" s="309"/>
      <c r="GI523" s="309"/>
      <c r="GS523" s="309"/>
      <c r="HC523" s="309"/>
      <c r="HM523" s="309"/>
      <c r="HW523" s="309"/>
    </row>
    <row r="524" s="3" customFormat="true" x14ac:dyDescent="0.25">
      <c r="A524" s="309"/>
      <c r="K524" s="309"/>
      <c r="U524" s="309"/>
      <c r="AE524" s="309"/>
      <c r="AO524" s="309"/>
      <c r="AY524" s="309"/>
      <c r="AZ524" s="309"/>
      <c r="BI524" s="309"/>
      <c r="BS524" s="309"/>
      <c r="CC524" s="309"/>
      <c r="CM524" s="309"/>
      <c r="CW524" s="309"/>
      <c r="DG524" s="309"/>
      <c r="DQ524" s="309"/>
      <c r="EA524" s="309"/>
      <c r="EK524" s="309"/>
      <c r="EU524" s="309"/>
      <c r="FE524" s="309"/>
      <c r="FO524" s="309"/>
      <c r="FY524" s="309"/>
      <c r="GI524" s="309"/>
      <c r="GS524" s="309"/>
      <c r="HC524" s="309"/>
      <c r="HM524" s="309"/>
      <c r="HW524" s="309"/>
    </row>
    <row r="525" s="3" customFormat="true" x14ac:dyDescent="0.25">
      <c r="A525" s="309"/>
      <c r="K525" s="309"/>
      <c r="U525" s="309"/>
      <c r="AE525" s="309"/>
      <c r="AO525" s="309"/>
      <c r="AY525" s="309"/>
      <c r="AZ525" s="309"/>
      <c r="BI525" s="309"/>
      <c r="BS525" s="309"/>
      <c r="CC525" s="309"/>
      <c r="CM525" s="309"/>
      <c r="CW525" s="309"/>
      <c r="DG525" s="309"/>
      <c r="DQ525" s="309"/>
      <c r="EA525" s="309"/>
      <c r="EK525" s="309"/>
      <c r="EU525" s="309"/>
      <c r="FE525" s="309"/>
      <c r="FO525" s="309"/>
      <c r="FY525" s="309"/>
      <c r="GI525" s="309"/>
      <c r="GS525" s="309"/>
      <c r="HC525" s="309"/>
      <c r="HM525" s="309"/>
      <c r="HW525" s="309"/>
    </row>
    <row r="526" s="3" customFormat="true" x14ac:dyDescent="0.25">
      <c r="A526" s="309"/>
      <c r="K526" s="309"/>
      <c r="U526" s="309"/>
      <c r="AE526" s="309"/>
      <c r="AO526" s="309"/>
      <c r="AY526" s="309"/>
      <c r="AZ526" s="309"/>
      <c r="BI526" s="309"/>
      <c r="BS526" s="309"/>
      <c r="CC526" s="309"/>
      <c r="CM526" s="309"/>
      <c r="CW526" s="309"/>
      <c r="DG526" s="309"/>
      <c r="DQ526" s="309"/>
      <c r="EA526" s="309"/>
      <c r="EK526" s="309"/>
      <c r="EU526" s="309"/>
      <c r="FE526" s="309"/>
      <c r="FO526" s="309"/>
      <c r="FY526" s="309"/>
      <c r="GI526" s="309"/>
      <c r="GS526" s="309"/>
      <c r="HC526" s="309"/>
      <c r="HM526" s="309"/>
      <c r="HW526" s="309"/>
    </row>
    <row r="527" s="3" customFormat="true" x14ac:dyDescent="0.25">
      <c r="A527" s="309"/>
      <c r="K527" s="309"/>
      <c r="U527" s="309"/>
      <c r="AE527" s="309"/>
      <c r="AO527" s="309"/>
      <c r="AY527" s="309"/>
      <c r="AZ527" s="309"/>
      <c r="BI527" s="309"/>
      <c r="BS527" s="309"/>
      <c r="CC527" s="309"/>
      <c r="CM527" s="309"/>
      <c r="CW527" s="309"/>
      <c r="DG527" s="309"/>
      <c r="DQ527" s="309"/>
      <c r="EA527" s="309"/>
      <c r="EK527" s="309"/>
      <c r="EU527" s="309"/>
      <c r="FE527" s="309"/>
      <c r="FO527" s="309"/>
      <c r="FY527" s="309"/>
      <c r="GI527" s="309"/>
      <c r="GS527" s="309"/>
      <c r="HC527" s="309"/>
      <c r="HM527" s="309"/>
      <c r="HW527" s="309"/>
    </row>
    <row r="528" s="3" customFormat="true" x14ac:dyDescent="0.25">
      <c r="A528" s="309"/>
      <c r="K528" s="309"/>
      <c r="U528" s="309"/>
      <c r="AE528" s="309"/>
      <c r="AO528" s="309"/>
      <c r="AY528" s="309"/>
      <c r="AZ528" s="309"/>
      <c r="BI528" s="309"/>
      <c r="BS528" s="309"/>
      <c r="CC528" s="309"/>
      <c r="CM528" s="309"/>
      <c r="CW528" s="309"/>
      <c r="DG528" s="309"/>
      <c r="DQ528" s="309"/>
      <c r="EA528" s="309"/>
      <c r="EK528" s="309"/>
      <c r="EU528" s="309"/>
      <c r="FE528" s="309"/>
      <c r="FO528" s="309"/>
      <c r="FY528" s="309"/>
      <c r="GI528" s="309"/>
      <c r="GS528" s="309"/>
      <c r="HC528" s="309"/>
      <c r="HM528" s="309"/>
      <c r="HW528" s="309"/>
    </row>
    <row r="529" s="3" customFormat="true" x14ac:dyDescent="0.25">
      <c r="A529" s="309"/>
      <c r="K529" s="309"/>
      <c r="U529" s="309"/>
      <c r="AE529" s="309"/>
      <c r="AO529" s="309"/>
      <c r="AY529" s="309"/>
      <c r="AZ529" s="309"/>
      <c r="BI529" s="309"/>
      <c r="BS529" s="309"/>
      <c r="CC529" s="309"/>
      <c r="CM529" s="309"/>
      <c r="CW529" s="309"/>
      <c r="DG529" s="309"/>
      <c r="DQ529" s="309"/>
      <c r="EA529" s="309"/>
      <c r="EK529" s="309"/>
      <c r="EU529" s="309"/>
      <c r="FE529" s="309"/>
      <c r="FO529" s="309"/>
      <c r="FY529" s="309"/>
      <c r="GI529" s="309"/>
      <c r="GS529" s="309"/>
      <c r="HC529" s="309"/>
      <c r="HM529" s="309"/>
      <c r="HW529" s="309"/>
    </row>
    <row r="530" s="3" customFormat="true" x14ac:dyDescent="0.25">
      <c r="A530" s="309"/>
      <c r="K530" s="309"/>
      <c r="U530" s="309"/>
      <c r="AE530" s="309"/>
      <c r="AO530" s="309"/>
      <c r="AY530" s="309"/>
      <c r="AZ530" s="309"/>
      <c r="BI530" s="309"/>
      <c r="BS530" s="309"/>
      <c r="CC530" s="309"/>
      <c r="CM530" s="309"/>
      <c r="CW530" s="309"/>
      <c r="DG530" s="309"/>
      <c r="DQ530" s="309"/>
      <c r="EA530" s="309"/>
      <c r="EK530" s="309"/>
      <c r="EU530" s="309"/>
      <c r="FE530" s="309"/>
      <c r="FO530" s="309"/>
      <c r="FY530" s="309"/>
      <c r="GI530" s="309"/>
      <c r="GS530" s="309"/>
      <c r="HC530" s="309"/>
      <c r="HM530" s="309"/>
      <c r="HW530" s="309"/>
    </row>
    <row r="531" s="3" customFormat="true" x14ac:dyDescent="0.25">
      <c r="A531" s="309"/>
      <c r="K531" s="309"/>
      <c r="U531" s="309"/>
      <c r="AE531" s="309"/>
      <c r="AO531" s="309"/>
      <c r="AY531" s="309"/>
      <c r="AZ531" s="309"/>
      <c r="BI531" s="309"/>
      <c r="BS531" s="309"/>
      <c r="CC531" s="309"/>
      <c r="CM531" s="309"/>
      <c r="CW531" s="309"/>
      <c r="DG531" s="309"/>
      <c r="DQ531" s="309"/>
      <c r="EA531" s="309"/>
      <c r="EK531" s="309"/>
      <c r="EU531" s="309"/>
      <c r="FE531" s="309"/>
      <c r="FO531" s="309"/>
      <c r="FY531" s="309"/>
      <c r="GI531" s="309"/>
      <c r="GS531" s="309"/>
      <c r="HC531" s="309"/>
      <c r="HM531" s="309"/>
      <c r="HW531" s="309"/>
    </row>
    <row r="532" s="3" customFormat="true" x14ac:dyDescent="0.25">
      <c r="A532" s="309"/>
      <c r="K532" s="309"/>
      <c r="U532" s="309"/>
      <c r="AE532" s="309"/>
      <c r="AO532" s="309"/>
      <c r="AY532" s="309"/>
      <c r="AZ532" s="309"/>
      <c r="BI532" s="309"/>
      <c r="BS532" s="309"/>
      <c r="CC532" s="309"/>
      <c r="CM532" s="309"/>
      <c r="CW532" s="309"/>
      <c r="DG532" s="309"/>
      <c r="DQ532" s="309"/>
      <c r="EA532" s="309"/>
      <c r="EK532" s="309"/>
      <c r="EU532" s="309"/>
      <c r="FE532" s="309"/>
      <c r="FO532" s="309"/>
      <c r="FY532" s="309"/>
      <c r="GI532" s="309"/>
      <c r="GS532" s="309"/>
      <c r="HC532" s="309"/>
      <c r="HM532" s="309"/>
      <c r="HW532" s="309"/>
    </row>
    <row r="533" s="3" customFormat="true" x14ac:dyDescent="0.25">
      <c r="A533" s="309"/>
      <c r="K533" s="309"/>
      <c r="U533" s="309"/>
      <c r="AE533" s="309"/>
      <c r="AO533" s="309"/>
      <c r="AY533" s="309"/>
      <c r="AZ533" s="309"/>
      <c r="BI533" s="309"/>
      <c r="BS533" s="309"/>
      <c r="CC533" s="309"/>
      <c r="CM533" s="309"/>
      <c r="CW533" s="309"/>
      <c r="DG533" s="309"/>
      <c r="DQ533" s="309"/>
      <c r="EA533" s="309"/>
      <c r="EK533" s="309"/>
      <c r="EU533" s="309"/>
      <c r="FE533" s="309"/>
      <c r="FO533" s="309"/>
      <c r="FY533" s="309"/>
      <c r="GI533" s="309"/>
      <c r="GS533" s="309"/>
      <c r="HC533" s="309"/>
      <c r="HM533" s="309"/>
      <c r="HW533" s="309"/>
    </row>
    <row r="534" s="3" customFormat="true" x14ac:dyDescent="0.25">
      <c r="A534" s="309"/>
      <c r="K534" s="309"/>
      <c r="U534" s="309"/>
      <c r="AE534" s="309"/>
      <c r="AO534" s="309"/>
      <c r="AY534" s="309"/>
      <c r="AZ534" s="309"/>
      <c r="BI534" s="309"/>
      <c r="BS534" s="309"/>
      <c r="CC534" s="309"/>
      <c r="CM534" s="309"/>
      <c r="CW534" s="309"/>
      <c r="DG534" s="309"/>
      <c r="DQ534" s="309"/>
      <c r="EA534" s="309"/>
      <c r="EK534" s="309"/>
      <c r="EU534" s="309"/>
      <c r="FE534" s="309"/>
      <c r="FO534" s="309"/>
      <c r="FY534" s="309"/>
      <c r="GI534" s="309"/>
      <c r="GS534" s="309"/>
      <c r="HC534" s="309"/>
      <c r="HM534" s="309"/>
      <c r="HW534" s="309"/>
    </row>
    <row r="535" s="3" customFormat="true" x14ac:dyDescent="0.25">
      <c r="A535" s="309"/>
      <c r="K535" s="309"/>
      <c r="U535" s="309"/>
      <c r="AE535" s="309"/>
      <c r="AO535" s="309"/>
      <c r="AY535" s="309"/>
      <c r="AZ535" s="309"/>
      <c r="BI535" s="309"/>
      <c r="BS535" s="309"/>
      <c r="CC535" s="309"/>
      <c r="CM535" s="309"/>
      <c r="CW535" s="309"/>
      <c r="DG535" s="309"/>
      <c r="DQ535" s="309"/>
      <c r="EA535" s="309"/>
      <c r="EK535" s="309"/>
      <c r="EU535" s="309"/>
      <c r="FE535" s="309"/>
      <c r="FO535" s="309"/>
      <c r="FY535" s="309"/>
      <c r="GI535" s="309"/>
      <c r="GS535" s="309"/>
      <c r="HC535" s="309"/>
      <c r="HM535" s="309"/>
      <c r="HW535" s="309"/>
    </row>
    <row r="536" s="3" customFormat="true" x14ac:dyDescent="0.25">
      <c r="A536" s="309"/>
      <c r="K536" s="309"/>
      <c r="U536" s="309"/>
      <c r="AE536" s="309"/>
      <c r="AO536" s="309"/>
      <c r="AY536" s="309"/>
      <c r="AZ536" s="309"/>
      <c r="BI536" s="309"/>
      <c r="BS536" s="309"/>
      <c r="CC536" s="309"/>
      <c r="CM536" s="309"/>
      <c r="CW536" s="309"/>
      <c r="DG536" s="309"/>
      <c r="DQ536" s="309"/>
      <c r="EA536" s="309"/>
      <c r="EK536" s="309"/>
      <c r="EU536" s="309"/>
      <c r="FE536" s="309"/>
      <c r="FO536" s="309"/>
      <c r="FY536" s="309"/>
      <c r="GI536" s="309"/>
      <c r="GS536" s="309"/>
      <c r="HC536" s="309"/>
      <c r="HM536" s="309"/>
      <c r="HW536" s="309"/>
    </row>
    <row r="537" s="3" customFormat="true" x14ac:dyDescent="0.25">
      <c r="A537" s="309"/>
      <c r="K537" s="309"/>
      <c r="U537" s="309"/>
      <c r="AE537" s="309"/>
      <c r="AO537" s="309"/>
      <c r="AY537" s="309"/>
      <c r="AZ537" s="309"/>
      <c r="BI537" s="309"/>
      <c r="BS537" s="309"/>
      <c r="CC537" s="309"/>
      <c r="CM537" s="309"/>
      <c r="CW537" s="309"/>
      <c r="DG537" s="309"/>
      <c r="DQ537" s="309"/>
      <c r="EA537" s="309"/>
      <c r="EK537" s="309"/>
      <c r="EU537" s="309"/>
      <c r="FE537" s="309"/>
      <c r="FO537" s="309"/>
      <c r="FY537" s="309"/>
      <c r="GI537" s="309"/>
      <c r="GS537" s="309"/>
      <c r="HC537" s="309"/>
      <c r="HM537" s="309"/>
      <c r="HW537" s="309"/>
    </row>
    <row r="538" s="3" customFormat="true" x14ac:dyDescent="0.25">
      <c r="A538" s="309"/>
      <c r="K538" s="309"/>
      <c r="U538" s="309"/>
      <c r="AE538" s="309"/>
      <c r="AO538" s="309"/>
      <c r="AY538" s="309"/>
      <c r="AZ538" s="309"/>
      <c r="BI538" s="309"/>
      <c r="BS538" s="309"/>
      <c r="CC538" s="309"/>
      <c r="CM538" s="309"/>
      <c r="CW538" s="309"/>
      <c r="DG538" s="309"/>
      <c r="DQ538" s="309"/>
      <c r="EA538" s="309"/>
      <c r="EK538" s="309"/>
      <c r="EU538" s="309"/>
      <c r="FE538" s="309"/>
      <c r="FO538" s="309"/>
      <c r="FY538" s="309"/>
      <c r="GI538" s="309"/>
      <c r="GS538" s="309"/>
      <c r="HC538" s="309"/>
      <c r="HM538" s="309"/>
      <c r="HW538" s="309"/>
    </row>
    <row r="539" s="3" customFormat="true" x14ac:dyDescent="0.25">
      <c r="A539" s="309"/>
      <c r="K539" s="309"/>
      <c r="U539" s="309"/>
      <c r="AE539" s="309"/>
      <c r="AO539" s="309"/>
      <c r="AY539" s="309"/>
      <c r="AZ539" s="309"/>
      <c r="BI539" s="309"/>
      <c r="BS539" s="309"/>
      <c r="CC539" s="309"/>
      <c r="CM539" s="309"/>
      <c r="CW539" s="309"/>
      <c r="DG539" s="309"/>
      <c r="DQ539" s="309"/>
      <c r="EA539" s="309"/>
      <c r="EK539" s="309"/>
      <c r="EU539" s="309"/>
      <c r="FE539" s="309"/>
      <c r="FO539" s="309"/>
      <c r="FY539" s="309"/>
      <c r="GI539" s="309"/>
      <c r="GS539" s="309"/>
      <c r="HC539" s="309"/>
      <c r="HM539" s="309"/>
      <c r="HW539" s="309"/>
    </row>
    <row r="540" s="3" customFormat="true" x14ac:dyDescent="0.25">
      <c r="A540" s="309"/>
      <c r="K540" s="309"/>
      <c r="U540" s="309"/>
      <c r="AE540" s="309"/>
      <c r="AO540" s="309"/>
      <c r="AY540" s="309"/>
      <c r="AZ540" s="309"/>
      <c r="BI540" s="309"/>
      <c r="BS540" s="309"/>
      <c r="CC540" s="309"/>
      <c r="CM540" s="309"/>
      <c r="CW540" s="309"/>
      <c r="DG540" s="309"/>
      <c r="DQ540" s="309"/>
      <c r="EA540" s="309"/>
      <c r="EK540" s="309"/>
      <c r="EU540" s="309"/>
      <c r="FE540" s="309"/>
      <c r="FO540" s="309"/>
      <c r="FY540" s="309"/>
      <c r="GI540" s="309"/>
      <c r="GS540" s="309"/>
      <c r="HC540" s="309"/>
      <c r="HM540" s="309"/>
      <c r="HW540" s="309"/>
    </row>
    <row r="541" s="3" customFormat="true" x14ac:dyDescent="0.25">
      <c r="A541" s="309"/>
      <c r="K541" s="309"/>
      <c r="U541" s="309"/>
      <c r="AE541" s="309"/>
      <c r="AO541" s="309"/>
      <c r="AY541" s="309"/>
      <c r="AZ541" s="309"/>
      <c r="BI541" s="309"/>
      <c r="BS541" s="309"/>
      <c r="CC541" s="309"/>
      <c r="CM541" s="309"/>
      <c r="CW541" s="309"/>
      <c r="DG541" s="309"/>
      <c r="DQ541" s="309"/>
      <c r="EA541" s="309"/>
      <c r="EK541" s="309"/>
      <c r="EU541" s="309"/>
      <c r="FE541" s="309"/>
      <c r="FO541" s="309"/>
      <c r="FY541" s="309"/>
      <c r="GI541" s="309"/>
      <c r="GS541" s="309"/>
      <c r="HC541" s="309"/>
      <c r="HM541" s="309"/>
      <c r="HW541" s="309"/>
    </row>
    <row r="542" s="3" customFormat="true" x14ac:dyDescent="0.25">
      <c r="A542" s="309"/>
      <c r="K542" s="309"/>
      <c r="U542" s="309"/>
      <c r="AE542" s="309"/>
      <c r="AO542" s="309"/>
      <c r="AY542" s="309"/>
      <c r="AZ542" s="309"/>
      <c r="BI542" s="309"/>
      <c r="BS542" s="309"/>
      <c r="CC542" s="309"/>
      <c r="CM542" s="309"/>
      <c r="CW542" s="309"/>
      <c r="DG542" s="309"/>
      <c r="DQ542" s="309"/>
      <c r="EA542" s="309"/>
      <c r="EK542" s="309"/>
      <c r="EU542" s="309"/>
      <c r="FE542" s="309"/>
      <c r="FO542" s="309"/>
      <c r="FY542" s="309"/>
      <c r="GI542" s="309"/>
      <c r="GS542" s="309"/>
      <c r="HC542" s="309"/>
      <c r="HM542" s="309"/>
      <c r="HW542" s="309"/>
    </row>
    <row r="543" s="3" customFormat="true" x14ac:dyDescent="0.25">
      <c r="A543" s="309"/>
      <c r="K543" s="309"/>
      <c r="U543" s="309"/>
      <c r="AE543" s="309"/>
      <c r="AO543" s="309"/>
      <c r="AY543" s="309"/>
      <c r="AZ543" s="309"/>
      <c r="BI543" s="309"/>
      <c r="BS543" s="309"/>
      <c r="CC543" s="309"/>
      <c r="CM543" s="309"/>
      <c r="CW543" s="309"/>
      <c r="DG543" s="309"/>
      <c r="DQ543" s="309"/>
      <c r="EA543" s="309"/>
      <c r="EK543" s="309"/>
      <c r="EU543" s="309"/>
      <c r="FE543" s="309"/>
      <c r="FO543" s="309"/>
      <c r="FY543" s="309"/>
      <c r="GI543" s="309"/>
      <c r="GS543" s="309"/>
      <c r="HC543" s="309"/>
      <c r="HM543" s="309"/>
      <c r="HW543" s="309"/>
    </row>
    <row r="544" s="3" customFormat="true" x14ac:dyDescent="0.25">
      <c r="A544" s="309"/>
      <c r="K544" s="309"/>
      <c r="U544" s="309"/>
      <c r="AE544" s="309"/>
      <c r="AO544" s="309"/>
      <c r="AY544" s="309"/>
      <c r="AZ544" s="309"/>
      <c r="BI544" s="309"/>
      <c r="BS544" s="309"/>
      <c r="CC544" s="309"/>
      <c r="CM544" s="309"/>
      <c r="CW544" s="309"/>
      <c r="DG544" s="309"/>
      <c r="DQ544" s="309"/>
      <c r="EA544" s="309"/>
      <c r="EK544" s="309"/>
      <c r="EU544" s="309"/>
      <c r="FE544" s="309"/>
      <c r="FO544" s="309"/>
      <c r="FY544" s="309"/>
      <c r="GI544" s="309"/>
      <c r="GS544" s="309"/>
      <c r="HC544" s="309"/>
      <c r="HM544" s="309"/>
      <c r="HW544" s="309"/>
    </row>
    <row r="545" s="3" customFormat="true" x14ac:dyDescent="0.25">
      <c r="A545" s="309"/>
      <c r="K545" s="309"/>
      <c r="U545" s="309"/>
      <c r="AE545" s="309"/>
      <c r="AO545" s="309"/>
      <c r="AY545" s="309"/>
      <c r="AZ545" s="309"/>
      <c r="BI545" s="309"/>
      <c r="BS545" s="309"/>
      <c r="CC545" s="309"/>
      <c r="CM545" s="309"/>
      <c r="CW545" s="309"/>
      <c r="DG545" s="309"/>
      <c r="DQ545" s="309"/>
      <c r="EA545" s="309"/>
      <c r="EK545" s="309"/>
      <c r="EU545" s="309"/>
      <c r="FE545" s="309"/>
      <c r="FO545" s="309"/>
      <c r="FY545" s="309"/>
      <c r="GI545" s="309"/>
      <c r="GS545" s="309"/>
      <c r="HC545" s="309"/>
      <c r="HM545" s="309"/>
      <c r="HW545" s="309"/>
    </row>
    <row r="546" s="3" customFormat="true" x14ac:dyDescent="0.25">
      <c r="A546" s="309"/>
      <c r="K546" s="309"/>
      <c r="U546" s="309"/>
      <c r="AE546" s="309"/>
      <c r="AO546" s="309"/>
      <c r="AY546" s="309"/>
      <c r="AZ546" s="309"/>
      <c r="BI546" s="309"/>
      <c r="BS546" s="309"/>
      <c r="CC546" s="309"/>
      <c r="CM546" s="309"/>
      <c r="CW546" s="309"/>
      <c r="DG546" s="309"/>
      <c r="DQ546" s="309"/>
      <c r="EA546" s="309"/>
      <c r="EK546" s="309"/>
      <c r="EU546" s="309"/>
      <c r="FE546" s="309"/>
      <c r="FO546" s="309"/>
      <c r="FY546" s="309"/>
      <c r="GI546" s="309"/>
      <c r="GS546" s="309"/>
      <c r="HC546" s="309"/>
      <c r="HM546" s="309"/>
      <c r="HW546" s="309"/>
    </row>
    <row r="547" s="3" customFormat="true" x14ac:dyDescent="0.25">
      <c r="A547" s="309"/>
      <c r="K547" s="309"/>
      <c r="U547" s="309"/>
      <c r="AE547" s="309"/>
      <c r="AO547" s="309"/>
      <c r="AY547" s="309"/>
      <c r="AZ547" s="309"/>
      <c r="BI547" s="309"/>
      <c r="BS547" s="309"/>
      <c r="CC547" s="309"/>
      <c r="CM547" s="309"/>
      <c r="CW547" s="309"/>
      <c r="DG547" s="309"/>
      <c r="DQ547" s="309"/>
      <c r="EA547" s="309"/>
      <c r="EK547" s="309"/>
      <c r="EU547" s="309"/>
      <c r="FE547" s="309"/>
      <c r="FO547" s="309"/>
      <c r="FY547" s="309"/>
      <c r="GI547" s="309"/>
      <c r="GS547" s="309"/>
      <c r="HC547" s="309"/>
      <c r="HM547" s="309"/>
      <c r="HW547" s="309"/>
    </row>
    <row r="548" s="3" customFormat="true" x14ac:dyDescent="0.25">
      <c r="A548" s="309"/>
      <c r="K548" s="309"/>
      <c r="U548" s="309"/>
      <c r="AE548" s="309"/>
      <c r="AO548" s="309"/>
      <c r="AY548" s="309"/>
      <c r="AZ548" s="309"/>
      <c r="BI548" s="309"/>
      <c r="BS548" s="309"/>
      <c r="CC548" s="309"/>
      <c r="CM548" s="309"/>
      <c r="CW548" s="309"/>
      <c r="DG548" s="309"/>
      <c r="DQ548" s="309"/>
      <c r="EA548" s="309"/>
      <c r="EK548" s="309"/>
      <c r="EU548" s="309"/>
      <c r="FE548" s="309"/>
      <c r="FO548" s="309"/>
      <c r="FY548" s="309"/>
      <c r="GI548" s="309"/>
      <c r="GS548" s="309"/>
      <c r="HC548" s="309"/>
      <c r="HM548" s="309"/>
      <c r="HW548" s="309"/>
    </row>
    <row r="549" s="3" customFormat="true" x14ac:dyDescent="0.25">
      <c r="A549" s="309"/>
      <c r="K549" s="309"/>
      <c r="U549" s="309"/>
      <c r="AE549" s="309"/>
      <c r="AO549" s="309"/>
      <c r="AY549" s="309"/>
      <c r="AZ549" s="309"/>
      <c r="BI549" s="309"/>
      <c r="BS549" s="309"/>
      <c r="CC549" s="309"/>
      <c r="CM549" s="309"/>
      <c r="CW549" s="309"/>
      <c r="DG549" s="309"/>
      <c r="DQ549" s="309"/>
      <c r="EA549" s="309"/>
      <c r="EK549" s="309"/>
      <c r="EU549" s="309"/>
      <c r="FE549" s="309"/>
      <c r="FO549" s="309"/>
      <c r="FY549" s="309"/>
      <c r="GI549" s="309"/>
      <c r="GS549" s="309"/>
      <c r="HC549" s="309"/>
      <c r="HM549" s="309"/>
      <c r="HW549" s="309"/>
    </row>
    <row r="550" s="3" customFormat="true" x14ac:dyDescent="0.25">
      <c r="A550" s="309"/>
      <c r="K550" s="309"/>
      <c r="U550" s="309"/>
      <c r="AE550" s="309"/>
      <c r="AO550" s="309"/>
      <c r="AY550" s="309"/>
      <c r="AZ550" s="309"/>
      <c r="BI550" s="309"/>
      <c r="BS550" s="309"/>
      <c r="CC550" s="309"/>
      <c r="CM550" s="309"/>
      <c r="CW550" s="309"/>
      <c r="DG550" s="309"/>
      <c r="DQ550" s="309"/>
      <c r="EA550" s="309"/>
      <c r="EK550" s="309"/>
      <c r="EU550" s="309"/>
      <c r="FE550" s="309"/>
      <c r="FO550" s="309"/>
      <c r="FY550" s="309"/>
      <c r="GI550" s="309"/>
      <c r="GS550" s="309"/>
      <c r="HC550" s="309"/>
      <c r="HM550" s="309"/>
      <c r="HW550" s="309"/>
    </row>
    <row r="551" s="3" customFormat="true" x14ac:dyDescent="0.25">
      <c r="A551" s="309"/>
      <c r="K551" s="309"/>
      <c r="U551" s="309"/>
      <c r="AE551" s="309"/>
      <c r="AO551" s="309"/>
      <c r="AY551" s="309"/>
      <c r="AZ551" s="309"/>
      <c r="BI551" s="309"/>
      <c r="BS551" s="309"/>
      <c r="CC551" s="309"/>
      <c r="CM551" s="309"/>
      <c r="CW551" s="309"/>
      <c r="DG551" s="309"/>
      <c r="DQ551" s="309"/>
      <c r="EA551" s="309"/>
      <c r="EK551" s="309"/>
      <c r="EU551" s="309"/>
      <c r="FE551" s="309"/>
      <c r="FO551" s="309"/>
      <c r="FY551" s="309"/>
      <c r="GI551" s="309"/>
      <c r="GS551" s="309"/>
      <c r="HC551" s="309"/>
      <c r="HM551" s="309"/>
      <c r="HW551" s="309"/>
    </row>
    <row r="552" s="3" customFormat="true" x14ac:dyDescent="0.25">
      <c r="A552" s="309"/>
      <c r="K552" s="309"/>
      <c r="U552" s="309"/>
      <c r="AE552" s="309"/>
      <c r="AO552" s="309"/>
      <c r="AY552" s="309"/>
      <c r="AZ552" s="309"/>
      <c r="BI552" s="309"/>
      <c r="BS552" s="309"/>
      <c r="CC552" s="309"/>
      <c r="CM552" s="309"/>
      <c r="CW552" s="309"/>
      <c r="DG552" s="309"/>
      <c r="DQ552" s="309"/>
      <c r="EA552" s="309"/>
      <c r="EK552" s="309"/>
      <c r="EU552" s="309"/>
      <c r="FE552" s="309"/>
      <c r="FO552" s="309"/>
      <c r="FY552" s="309"/>
      <c r="GI552" s="309"/>
      <c r="GS552" s="309"/>
      <c r="HC552" s="309"/>
      <c r="HM552" s="309"/>
      <c r="HW552" s="309"/>
    </row>
    <row r="553" s="3" customFormat="true" x14ac:dyDescent="0.25">
      <c r="A553" s="309"/>
      <c r="K553" s="309"/>
      <c r="U553" s="309"/>
      <c r="AE553" s="309"/>
      <c r="AO553" s="309"/>
      <c r="AY553" s="309"/>
      <c r="AZ553" s="309"/>
      <c r="BI553" s="309"/>
      <c r="BS553" s="309"/>
      <c r="CC553" s="309"/>
      <c r="CM553" s="309"/>
      <c r="CW553" s="309"/>
      <c r="DG553" s="309"/>
      <c r="DQ553" s="309"/>
      <c r="EA553" s="309"/>
      <c r="EK553" s="309"/>
      <c r="EU553" s="309"/>
      <c r="FE553" s="309"/>
      <c r="FO553" s="309"/>
      <c r="FY553" s="309"/>
      <c r="GI553" s="309"/>
      <c r="GS553" s="309"/>
      <c r="HC553" s="309"/>
      <c r="HM553" s="309"/>
      <c r="HW553" s="309"/>
    </row>
    <row r="554" s="3" customFormat="true" x14ac:dyDescent="0.25">
      <c r="A554" s="309"/>
      <c r="K554" s="309"/>
      <c r="U554" s="309"/>
      <c r="AE554" s="309"/>
      <c r="AO554" s="309"/>
      <c r="AY554" s="309"/>
      <c r="AZ554" s="309"/>
      <c r="BI554" s="309"/>
      <c r="BS554" s="309"/>
      <c r="CC554" s="309"/>
      <c r="CM554" s="309"/>
      <c r="CW554" s="309"/>
      <c r="DG554" s="309"/>
      <c r="DQ554" s="309"/>
      <c r="EA554" s="309"/>
      <c r="EK554" s="309"/>
      <c r="EU554" s="309"/>
      <c r="FE554" s="309"/>
      <c r="FO554" s="309"/>
      <c r="FY554" s="309"/>
      <c r="GI554" s="309"/>
      <c r="GS554" s="309"/>
      <c r="HC554" s="309"/>
      <c r="HM554" s="309"/>
      <c r="HW554" s="309"/>
    </row>
    <row r="555" s="3" customFormat="true" x14ac:dyDescent="0.25">
      <c r="A555" s="309"/>
      <c r="K555" s="309"/>
      <c r="U555" s="309"/>
      <c r="AE555" s="309"/>
      <c r="AO555" s="309"/>
      <c r="AY555" s="309"/>
      <c r="AZ555" s="309"/>
      <c r="BI555" s="309"/>
      <c r="BS555" s="309"/>
      <c r="CC555" s="309"/>
      <c r="CM555" s="309"/>
      <c r="CW555" s="309"/>
      <c r="DG555" s="309"/>
      <c r="DQ555" s="309"/>
      <c r="EA555" s="309"/>
      <c r="EK555" s="309"/>
      <c r="EU555" s="309"/>
      <c r="FE555" s="309"/>
      <c r="FO555" s="309"/>
      <c r="FY555" s="309"/>
      <c r="GI555" s="309"/>
      <c r="GS555" s="309"/>
      <c r="HC555" s="309"/>
      <c r="HM555" s="309"/>
      <c r="HW555" s="309"/>
    </row>
    <row r="556" s="3" customFormat="true" x14ac:dyDescent="0.25">
      <c r="A556" s="309"/>
      <c r="K556" s="309"/>
      <c r="U556" s="309"/>
      <c r="AE556" s="309"/>
      <c r="AO556" s="309"/>
      <c r="AY556" s="309"/>
      <c r="AZ556" s="309"/>
      <c r="BI556" s="309"/>
      <c r="BS556" s="309"/>
      <c r="CC556" s="309"/>
      <c r="CM556" s="309"/>
      <c r="CW556" s="309"/>
      <c r="DG556" s="309"/>
      <c r="DQ556" s="309"/>
      <c r="EA556" s="309"/>
      <c r="EK556" s="309"/>
      <c r="EU556" s="309"/>
      <c r="FE556" s="309"/>
      <c r="FO556" s="309"/>
      <c r="FY556" s="309"/>
      <c r="GI556" s="309"/>
      <c r="GS556" s="309"/>
      <c r="HC556" s="309"/>
      <c r="HM556" s="309"/>
      <c r="HW556" s="309"/>
    </row>
    <row r="557" s="3" customFormat="true" x14ac:dyDescent="0.25">
      <c r="A557" s="309"/>
      <c r="K557" s="309"/>
      <c r="U557" s="309"/>
      <c r="AE557" s="309"/>
      <c r="AO557" s="309"/>
      <c r="AY557" s="309"/>
      <c r="AZ557" s="309"/>
      <c r="BI557" s="309"/>
      <c r="BS557" s="309"/>
      <c r="CC557" s="309"/>
      <c r="CM557" s="309"/>
      <c r="CW557" s="309"/>
      <c r="DG557" s="309"/>
      <c r="DQ557" s="309"/>
      <c r="EA557" s="309"/>
      <c r="EK557" s="309"/>
      <c r="EU557" s="309"/>
      <c r="FE557" s="309"/>
      <c r="FO557" s="309"/>
      <c r="FY557" s="309"/>
      <c r="GI557" s="309"/>
      <c r="GS557" s="309"/>
      <c r="HC557" s="309"/>
      <c r="HM557" s="309"/>
      <c r="HW557" s="309"/>
    </row>
    <row r="558" s="3" customFormat="true" x14ac:dyDescent="0.25">
      <c r="A558" s="309"/>
      <c r="K558" s="309"/>
      <c r="U558" s="309"/>
      <c r="AE558" s="309"/>
      <c r="AO558" s="309"/>
      <c r="AY558" s="309"/>
      <c r="AZ558" s="309"/>
      <c r="BI558" s="309"/>
      <c r="BS558" s="309"/>
      <c r="CC558" s="309"/>
      <c r="CM558" s="309"/>
      <c r="CW558" s="309"/>
      <c r="DG558" s="309"/>
      <c r="DQ558" s="309"/>
      <c r="EA558" s="309"/>
      <c r="EK558" s="309"/>
      <c r="EU558" s="309"/>
      <c r="FE558" s="309"/>
      <c r="FO558" s="309"/>
      <c r="FY558" s="309"/>
      <c r="GI558" s="309"/>
      <c r="GS558" s="309"/>
      <c r="HC558" s="309"/>
      <c r="HM558" s="309"/>
      <c r="HW558" s="309"/>
    </row>
    <row r="559" s="3" customFormat="true" x14ac:dyDescent="0.25">
      <c r="A559" s="309"/>
      <c r="K559" s="309"/>
      <c r="U559" s="309"/>
      <c r="AE559" s="309"/>
      <c r="AO559" s="309"/>
      <c r="AY559" s="309"/>
      <c r="AZ559" s="309"/>
      <c r="BI559" s="309"/>
      <c r="BS559" s="309"/>
      <c r="CC559" s="309"/>
      <c r="CM559" s="309"/>
      <c r="CW559" s="309"/>
      <c r="DG559" s="309"/>
      <c r="DQ559" s="309"/>
      <c r="EA559" s="309"/>
      <c r="EK559" s="309"/>
      <c r="EU559" s="309"/>
      <c r="FE559" s="309"/>
      <c r="FO559" s="309"/>
      <c r="FY559" s="309"/>
      <c r="GI559" s="309"/>
      <c r="GS559" s="309"/>
      <c r="HC559" s="309"/>
      <c r="HM559" s="309"/>
      <c r="HW559" s="309"/>
    </row>
    <row r="560" s="3" customFormat="true" x14ac:dyDescent="0.25">
      <c r="A560" s="309"/>
      <c r="K560" s="309"/>
      <c r="U560" s="309"/>
      <c r="AE560" s="309"/>
      <c r="AO560" s="309"/>
      <c r="AY560" s="309"/>
      <c r="AZ560" s="309"/>
      <c r="BI560" s="309"/>
      <c r="BS560" s="309"/>
      <c r="CC560" s="309"/>
      <c r="CM560" s="309"/>
      <c r="CW560" s="309"/>
      <c r="DG560" s="309"/>
      <c r="DQ560" s="309"/>
      <c r="EA560" s="309"/>
      <c r="EK560" s="309"/>
      <c r="EU560" s="309"/>
      <c r="FE560" s="309"/>
      <c r="FO560" s="309"/>
      <c r="FY560" s="309"/>
      <c r="GI560" s="309"/>
      <c r="GS560" s="309"/>
      <c r="HC560" s="309"/>
      <c r="HM560" s="309"/>
      <c r="HW560" s="309"/>
    </row>
    <row r="561" s="3" customFormat="true" x14ac:dyDescent="0.25">
      <c r="A561" s="309"/>
      <c r="K561" s="309"/>
      <c r="U561" s="309"/>
      <c r="AE561" s="309"/>
      <c r="AO561" s="309"/>
      <c r="AY561" s="309"/>
      <c r="AZ561" s="309"/>
      <c r="BI561" s="309"/>
      <c r="BS561" s="309"/>
      <c r="CC561" s="309"/>
      <c r="CM561" s="309"/>
      <c r="CW561" s="309"/>
      <c r="DG561" s="309"/>
      <c r="DQ561" s="309"/>
      <c r="EA561" s="309"/>
      <c r="EK561" s="309"/>
      <c r="EU561" s="309"/>
      <c r="FE561" s="309"/>
      <c r="FO561" s="309"/>
      <c r="FY561" s="309"/>
      <c r="GI561" s="309"/>
      <c r="GS561" s="309"/>
      <c r="HC561" s="309"/>
      <c r="HM561" s="309"/>
      <c r="HW561" s="309"/>
    </row>
    <row r="562" s="3" customFormat="true" x14ac:dyDescent="0.25">
      <c r="A562" s="309"/>
      <c r="K562" s="309"/>
      <c r="U562" s="309"/>
      <c r="AE562" s="309"/>
      <c r="AO562" s="309"/>
      <c r="AY562" s="309"/>
      <c r="AZ562" s="309"/>
      <c r="BI562" s="309"/>
      <c r="BS562" s="309"/>
      <c r="CC562" s="309"/>
      <c r="CM562" s="309"/>
      <c r="CW562" s="309"/>
      <c r="DG562" s="309"/>
      <c r="DQ562" s="309"/>
      <c r="EA562" s="309"/>
      <c r="EK562" s="309"/>
      <c r="EU562" s="309"/>
      <c r="FE562" s="309"/>
      <c r="FO562" s="309"/>
      <c r="FY562" s="309"/>
      <c r="GI562" s="309"/>
      <c r="GS562" s="309"/>
      <c r="HC562" s="309"/>
      <c r="HM562" s="309"/>
      <c r="HW562" s="309"/>
    </row>
    <row r="563" s="3" customFormat="true" x14ac:dyDescent="0.25">
      <c r="A563" s="309"/>
      <c r="K563" s="309"/>
      <c r="U563" s="309"/>
      <c r="AE563" s="309"/>
      <c r="AO563" s="309"/>
      <c r="AY563" s="309"/>
      <c r="AZ563" s="309"/>
      <c r="BI563" s="309"/>
      <c r="BS563" s="309"/>
      <c r="CC563" s="309"/>
      <c r="CM563" s="309"/>
      <c r="CW563" s="309"/>
      <c r="DG563" s="309"/>
      <c r="DQ563" s="309"/>
      <c r="EA563" s="309"/>
      <c r="EK563" s="309"/>
      <c r="EU563" s="309"/>
      <c r="FE563" s="309"/>
      <c r="FO563" s="309"/>
      <c r="FY563" s="309"/>
      <c r="GI563" s="309"/>
      <c r="GS563" s="309"/>
      <c r="HC563" s="309"/>
      <c r="HM563" s="309"/>
      <c r="HW563" s="309"/>
    </row>
    <row r="564" s="3" customFormat="true" x14ac:dyDescent="0.25">
      <c r="A564" s="309"/>
      <c r="K564" s="309"/>
      <c r="U564" s="309"/>
      <c r="AE564" s="309"/>
      <c r="AO564" s="309"/>
      <c r="AY564" s="309"/>
      <c r="AZ564" s="309"/>
      <c r="BI564" s="309"/>
      <c r="BS564" s="309"/>
      <c r="CC564" s="309"/>
      <c r="CM564" s="309"/>
      <c r="CW564" s="309"/>
      <c r="DG564" s="309"/>
      <c r="DQ564" s="309"/>
      <c r="EA564" s="309"/>
      <c r="EK564" s="309"/>
      <c r="EU564" s="309"/>
      <c r="FE564" s="309"/>
      <c r="FO564" s="309"/>
      <c r="FY564" s="309"/>
      <c r="GI564" s="309"/>
      <c r="GS564" s="309"/>
      <c r="HC564" s="309"/>
      <c r="HM564" s="309"/>
      <c r="HW564" s="309"/>
    </row>
    <row r="565" s="3" customFormat="true" x14ac:dyDescent="0.25">
      <c r="A565" s="309"/>
      <c r="K565" s="309"/>
      <c r="U565" s="309"/>
      <c r="AE565" s="309"/>
      <c r="AO565" s="309"/>
      <c r="AY565" s="309"/>
      <c r="AZ565" s="309"/>
      <c r="BI565" s="309"/>
      <c r="BS565" s="309"/>
      <c r="CC565" s="309"/>
      <c r="CM565" s="309"/>
      <c r="CW565" s="309"/>
      <c r="DG565" s="309"/>
      <c r="DQ565" s="309"/>
      <c r="EA565" s="309"/>
      <c r="EK565" s="309"/>
      <c r="EU565" s="309"/>
      <c r="FE565" s="309"/>
      <c r="FO565" s="309"/>
      <c r="FY565" s="309"/>
      <c r="GI565" s="309"/>
      <c r="GS565" s="309"/>
      <c r="HC565" s="309"/>
      <c r="HM565" s="309"/>
      <c r="HW565" s="309"/>
    </row>
    <row r="566" s="3" customFormat="true" x14ac:dyDescent="0.25">
      <c r="A566" s="309"/>
      <c r="K566" s="309"/>
      <c r="U566" s="309"/>
      <c r="AE566" s="309"/>
      <c r="AO566" s="309"/>
      <c r="AY566" s="309"/>
      <c r="AZ566" s="309"/>
      <c r="BI566" s="309"/>
      <c r="BS566" s="309"/>
      <c r="CC566" s="309"/>
      <c r="CM566" s="309"/>
      <c r="CW566" s="309"/>
      <c r="DG566" s="309"/>
      <c r="DQ566" s="309"/>
      <c r="EA566" s="309"/>
      <c r="EK566" s="309"/>
      <c r="EU566" s="309"/>
      <c r="FE566" s="309"/>
      <c r="FO566" s="309"/>
      <c r="FY566" s="309"/>
      <c r="GI566" s="309"/>
      <c r="GS566" s="309"/>
      <c r="HC566" s="309"/>
      <c r="HM566" s="309"/>
      <c r="HW566" s="309"/>
    </row>
    <row r="567" s="3" customFormat="true" x14ac:dyDescent="0.25">
      <c r="A567" s="309"/>
      <c r="K567" s="309"/>
      <c r="U567" s="309"/>
      <c r="AE567" s="309"/>
      <c r="AO567" s="309"/>
      <c r="AY567" s="309"/>
      <c r="AZ567" s="309"/>
      <c r="BI567" s="309"/>
      <c r="BS567" s="309"/>
      <c r="CC567" s="309"/>
      <c r="CM567" s="309"/>
      <c r="CW567" s="309"/>
      <c r="DG567" s="309"/>
      <c r="DQ567" s="309"/>
      <c r="EA567" s="309"/>
      <c r="EK567" s="309"/>
      <c r="EU567" s="309"/>
      <c r="FE567" s="309"/>
      <c r="FO567" s="309"/>
      <c r="FY567" s="309"/>
      <c r="GI567" s="309"/>
      <c r="GS567" s="309"/>
      <c r="HC567" s="309"/>
      <c r="HM567" s="309"/>
      <c r="HW567" s="309"/>
    </row>
    <row r="568" s="3" customFormat="true" x14ac:dyDescent="0.25">
      <c r="A568" s="309"/>
      <c r="K568" s="309"/>
      <c r="U568" s="309"/>
      <c r="AE568" s="309"/>
      <c r="AO568" s="309"/>
      <c r="AY568" s="309"/>
      <c r="AZ568" s="309"/>
      <c r="BI568" s="309"/>
      <c r="BS568" s="309"/>
      <c r="CC568" s="309"/>
      <c r="CM568" s="309"/>
      <c r="CW568" s="309"/>
      <c r="DG568" s="309"/>
      <c r="DQ568" s="309"/>
      <c r="EA568" s="309"/>
      <c r="EK568" s="309"/>
      <c r="EU568" s="309"/>
      <c r="FE568" s="309"/>
      <c r="FO568" s="309"/>
      <c r="FY568" s="309"/>
      <c r="GI568" s="309"/>
      <c r="GS568" s="309"/>
      <c r="HC568" s="309"/>
      <c r="HM568" s="309"/>
      <c r="HW568" s="309"/>
    </row>
    <row r="569" s="3" customFormat="true" x14ac:dyDescent="0.25">
      <c r="A569" s="309"/>
      <c r="K569" s="309"/>
      <c r="U569" s="309"/>
      <c r="AE569" s="309"/>
      <c r="AO569" s="309"/>
      <c r="AY569" s="309"/>
      <c r="AZ569" s="309"/>
      <c r="BI569" s="309"/>
      <c r="BS569" s="309"/>
      <c r="CC569" s="309"/>
      <c r="CM569" s="309"/>
      <c r="CW569" s="309"/>
      <c r="DG569" s="309"/>
      <c r="DQ569" s="309"/>
      <c r="EA569" s="309"/>
      <c r="EK569" s="309"/>
      <c r="EU569" s="309"/>
      <c r="FE569" s="309"/>
      <c r="FO569" s="309"/>
      <c r="FY569" s="309"/>
      <c r="GI569" s="309"/>
      <c r="GS569" s="309"/>
      <c r="HC569" s="309"/>
      <c r="HM569" s="309"/>
      <c r="HW569" s="309"/>
    </row>
    <row r="570" s="3" customFormat="true" x14ac:dyDescent="0.25">
      <c r="A570" s="309"/>
      <c r="K570" s="309"/>
      <c r="U570" s="309"/>
      <c r="AE570" s="309"/>
      <c r="AO570" s="309"/>
      <c r="AY570" s="309"/>
      <c r="AZ570" s="309"/>
      <c r="BI570" s="309"/>
      <c r="BS570" s="309"/>
      <c r="CC570" s="309"/>
      <c r="CM570" s="309"/>
      <c r="CW570" s="309"/>
      <c r="DG570" s="309"/>
      <c r="DQ570" s="309"/>
      <c r="EA570" s="309"/>
      <c r="EK570" s="309"/>
      <c r="EU570" s="309"/>
      <c r="FE570" s="309"/>
      <c r="FO570" s="309"/>
      <c r="FY570" s="309"/>
      <c r="GI570" s="309"/>
      <c r="GS570" s="309"/>
      <c r="HC570" s="309"/>
      <c r="HM570" s="309"/>
      <c r="HW570" s="309"/>
    </row>
    <row r="571" s="3" customFormat="true" x14ac:dyDescent="0.25">
      <c r="A571" s="309"/>
      <c r="K571" s="309"/>
      <c r="U571" s="309"/>
      <c r="AE571" s="309"/>
      <c r="AO571" s="309"/>
      <c r="AY571" s="309"/>
      <c r="AZ571" s="309"/>
      <c r="BI571" s="309"/>
      <c r="BS571" s="309"/>
      <c r="CC571" s="309"/>
      <c r="CM571" s="309"/>
      <c r="CW571" s="309"/>
      <c r="DG571" s="309"/>
      <c r="DQ571" s="309"/>
      <c r="EA571" s="309"/>
      <c r="EK571" s="309"/>
      <c r="EU571" s="309"/>
      <c r="FE571" s="309"/>
      <c r="FO571" s="309"/>
      <c r="FY571" s="309"/>
      <c r="GI571" s="309"/>
      <c r="GS571" s="309"/>
      <c r="HC571" s="309"/>
      <c r="HM571" s="309"/>
      <c r="HW571" s="309"/>
    </row>
    <row r="572" s="3" customFormat="true" x14ac:dyDescent="0.25">
      <c r="A572" s="309"/>
      <c r="K572" s="309"/>
      <c r="U572" s="309"/>
      <c r="AE572" s="309"/>
      <c r="AO572" s="309"/>
      <c r="AY572" s="309"/>
      <c r="AZ572" s="309"/>
      <c r="BI572" s="309"/>
      <c r="BS572" s="309"/>
      <c r="CC572" s="309"/>
      <c r="CM572" s="309"/>
      <c r="CW572" s="309"/>
      <c r="DG572" s="309"/>
      <c r="DQ572" s="309"/>
      <c r="EA572" s="309"/>
      <c r="EK572" s="309"/>
      <c r="EU572" s="309"/>
      <c r="FE572" s="309"/>
      <c r="FO572" s="309"/>
      <c r="FY572" s="309"/>
      <c r="GI572" s="309"/>
      <c r="GS572" s="309"/>
      <c r="HC572" s="309"/>
      <c r="HM572" s="309"/>
      <c r="HW572" s="309"/>
    </row>
    <row r="573" s="3" customFormat="true" x14ac:dyDescent="0.25">
      <c r="A573" s="309"/>
      <c r="K573" s="309"/>
      <c r="U573" s="309"/>
      <c r="AE573" s="309"/>
      <c r="AO573" s="309"/>
      <c r="AY573" s="309"/>
      <c r="AZ573" s="309"/>
      <c r="BI573" s="309"/>
      <c r="BS573" s="309"/>
      <c r="CC573" s="309"/>
      <c r="CM573" s="309"/>
      <c r="CW573" s="309"/>
      <c r="DG573" s="309"/>
      <c r="DQ573" s="309"/>
      <c r="EA573" s="309"/>
      <c r="EK573" s="309"/>
      <c r="EU573" s="309"/>
      <c r="FE573" s="309"/>
      <c r="FO573" s="309"/>
      <c r="FY573" s="309"/>
      <c r="GI573" s="309"/>
      <c r="GS573" s="309"/>
      <c r="HC573" s="309"/>
      <c r="HM573" s="309"/>
      <c r="HW573" s="309"/>
    </row>
    <row r="574" s="3" customFormat="true" x14ac:dyDescent="0.25">
      <c r="A574" s="309"/>
      <c r="K574" s="309"/>
      <c r="U574" s="309"/>
      <c r="AE574" s="309"/>
      <c r="AO574" s="309"/>
      <c r="AY574" s="309"/>
      <c r="AZ574" s="309"/>
      <c r="BI574" s="309"/>
      <c r="BS574" s="309"/>
      <c r="CC574" s="309"/>
      <c r="CM574" s="309"/>
      <c r="CW574" s="309"/>
      <c r="DG574" s="309"/>
      <c r="DQ574" s="309"/>
      <c r="EA574" s="309"/>
      <c r="EK574" s="309"/>
      <c r="EU574" s="309"/>
      <c r="FE574" s="309"/>
      <c r="FO574" s="309"/>
      <c r="FY574" s="309"/>
      <c r="GI574" s="309"/>
      <c r="GS574" s="309"/>
      <c r="HC574" s="309"/>
      <c r="HM574" s="309"/>
      <c r="HW574" s="309"/>
    </row>
    <row r="575" s="3" customFormat="true" x14ac:dyDescent="0.25">
      <c r="A575" s="309"/>
      <c r="K575" s="309"/>
      <c r="U575" s="309"/>
      <c r="AE575" s="309"/>
      <c r="AO575" s="309"/>
      <c r="AY575" s="309"/>
      <c r="AZ575" s="309"/>
      <c r="BI575" s="309"/>
      <c r="BS575" s="309"/>
      <c r="CC575" s="309"/>
      <c r="CM575" s="309"/>
      <c r="CW575" s="309"/>
      <c r="DG575" s="309"/>
      <c r="DQ575" s="309"/>
      <c r="EA575" s="309"/>
      <c r="EK575" s="309"/>
      <c r="EU575" s="309"/>
      <c r="FE575" s="309"/>
      <c r="FO575" s="309"/>
      <c r="FY575" s="309"/>
      <c r="GI575" s="309"/>
      <c r="GS575" s="309"/>
      <c r="HC575" s="309"/>
      <c r="HM575" s="309"/>
      <c r="HW575" s="309"/>
    </row>
    <row r="576" s="3" customFormat="true" x14ac:dyDescent="0.25">
      <c r="A576" s="309"/>
      <c r="K576" s="309"/>
      <c r="U576" s="309"/>
      <c r="AE576" s="309"/>
      <c r="AO576" s="309"/>
      <c r="AY576" s="309"/>
      <c r="AZ576" s="309"/>
      <c r="BI576" s="309"/>
      <c r="BS576" s="309"/>
      <c r="CC576" s="309"/>
      <c r="CM576" s="309"/>
      <c r="CW576" s="309"/>
      <c r="DG576" s="309"/>
      <c r="DQ576" s="309"/>
      <c r="EA576" s="309"/>
      <c r="EK576" s="309"/>
      <c r="EU576" s="309"/>
      <c r="FE576" s="309"/>
      <c r="FO576" s="309"/>
      <c r="FY576" s="309"/>
      <c r="GI576" s="309"/>
      <c r="GS576" s="309"/>
      <c r="HC576" s="309"/>
      <c r="HM576" s="309"/>
      <c r="HW576" s="309"/>
    </row>
    <row r="577" s="3" customFormat="true" x14ac:dyDescent="0.25">
      <c r="A577" s="309"/>
      <c r="K577" s="309"/>
      <c r="U577" s="309"/>
      <c r="AE577" s="309"/>
      <c r="AO577" s="309"/>
      <c r="AY577" s="309"/>
      <c r="AZ577" s="309"/>
      <c r="BI577" s="309"/>
      <c r="BS577" s="309"/>
      <c r="CC577" s="309"/>
      <c r="CM577" s="309"/>
      <c r="CW577" s="309"/>
      <c r="DG577" s="309"/>
      <c r="DQ577" s="309"/>
      <c r="EA577" s="309"/>
      <c r="EK577" s="309"/>
      <c r="EU577" s="309"/>
      <c r="FE577" s="309"/>
      <c r="FO577" s="309"/>
      <c r="FY577" s="309"/>
      <c r="GI577" s="309"/>
      <c r="GS577" s="309"/>
      <c r="HC577" s="309"/>
      <c r="HM577" s="309"/>
      <c r="HW577" s="309"/>
    </row>
    <row r="578" s="3" customFormat="true" x14ac:dyDescent="0.25">
      <c r="A578" s="309"/>
      <c r="K578" s="309"/>
      <c r="U578" s="309"/>
      <c r="AE578" s="309"/>
      <c r="AO578" s="309"/>
      <c r="AY578" s="309"/>
      <c r="AZ578" s="309"/>
      <c r="BI578" s="309"/>
      <c r="BS578" s="309"/>
      <c r="CC578" s="309"/>
      <c r="CM578" s="309"/>
      <c r="CW578" s="309"/>
      <c r="DG578" s="309"/>
      <c r="DQ578" s="309"/>
      <c r="EA578" s="309"/>
      <c r="EK578" s="309"/>
      <c r="EU578" s="309"/>
      <c r="FE578" s="309"/>
      <c r="FO578" s="309"/>
      <c r="FY578" s="309"/>
      <c r="GI578" s="309"/>
      <c r="GS578" s="309"/>
      <c r="HC578" s="309"/>
      <c r="HM578" s="309"/>
      <c r="HW578" s="309"/>
    </row>
    <row r="579" s="3" customFormat="true" x14ac:dyDescent="0.25">
      <c r="A579" s="309"/>
      <c r="K579" s="309"/>
      <c r="U579" s="309"/>
      <c r="AE579" s="309"/>
      <c r="AO579" s="309"/>
      <c r="AY579" s="309"/>
      <c r="AZ579" s="309"/>
      <c r="BI579" s="309"/>
      <c r="BS579" s="309"/>
      <c r="CC579" s="309"/>
      <c r="CM579" s="309"/>
      <c r="CW579" s="309"/>
      <c r="DG579" s="309"/>
      <c r="DQ579" s="309"/>
      <c r="EA579" s="309"/>
      <c r="EK579" s="309"/>
      <c r="EU579" s="309"/>
      <c r="FE579" s="309"/>
      <c r="FO579" s="309"/>
      <c r="FY579" s="309"/>
      <c r="GI579" s="309"/>
      <c r="GS579" s="309"/>
      <c r="HC579" s="309"/>
      <c r="HM579" s="309"/>
      <c r="HW579" s="309"/>
    </row>
    <row r="580" s="3" customFormat="true" x14ac:dyDescent="0.25">
      <c r="A580" s="309"/>
      <c r="K580" s="309"/>
      <c r="U580" s="309"/>
      <c r="AE580" s="309"/>
      <c r="AO580" s="309"/>
      <c r="AY580" s="309"/>
      <c r="AZ580" s="309"/>
      <c r="BI580" s="309"/>
      <c r="BS580" s="309"/>
      <c r="CC580" s="309"/>
      <c r="CM580" s="309"/>
      <c r="CW580" s="309"/>
      <c r="DG580" s="309"/>
      <c r="DQ580" s="309"/>
      <c r="EA580" s="309"/>
      <c r="EK580" s="309"/>
      <c r="EU580" s="309"/>
      <c r="FE580" s="309"/>
      <c r="FO580" s="309"/>
      <c r="FY580" s="309"/>
      <c r="GI580" s="309"/>
      <c r="GS580" s="309"/>
      <c r="HC580" s="309"/>
      <c r="HM580" s="309"/>
      <c r="HW580" s="309"/>
    </row>
    <row r="581" s="3" customFormat="true" x14ac:dyDescent="0.25">
      <c r="A581" s="309"/>
      <c r="K581" s="309"/>
      <c r="U581" s="309"/>
      <c r="AE581" s="309"/>
      <c r="AO581" s="309"/>
      <c r="AY581" s="309"/>
      <c r="AZ581" s="309"/>
      <c r="BI581" s="309"/>
      <c r="BS581" s="309"/>
      <c r="CC581" s="309"/>
      <c r="CM581" s="309"/>
      <c r="CW581" s="309"/>
      <c r="DG581" s="309"/>
      <c r="DQ581" s="309"/>
      <c r="EA581" s="309"/>
      <c r="EK581" s="309"/>
      <c r="EU581" s="309"/>
      <c r="FE581" s="309"/>
      <c r="FO581" s="309"/>
      <c r="FY581" s="309"/>
      <c r="GI581" s="309"/>
      <c r="GS581" s="309"/>
      <c r="HC581" s="309"/>
      <c r="HM581" s="309"/>
      <c r="HW581" s="309"/>
    </row>
    <row r="582" s="3" customFormat="true" x14ac:dyDescent="0.25">
      <c r="A582" s="309"/>
      <c r="K582" s="309"/>
      <c r="U582" s="309"/>
      <c r="AE582" s="309"/>
      <c r="AO582" s="309"/>
      <c r="AY582" s="309"/>
      <c r="AZ582" s="309"/>
      <c r="BI582" s="309"/>
      <c r="BS582" s="309"/>
      <c r="CC582" s="309"/>
      <c r="CM582" s="309"/>
      <c r="CW582" s="309"/>
      <c r="DG582" s="309"/>
      <c r="DQ582" s="309"/>
      <c r="EA582" s="309"/>
      <c r="EK582" s="309"/>
      <c r="EU582" s="309"/>
      <c r="FE582" s="309"/>
      <c r="FO582" s="309"/>
      <c r="FY582" s="309"/>
      <c r="GI582" s="309"/>
      <c r="GS582" s="309"/>
      <c r="HC582" s="309"/>
      <c r="HM582" s="309"/>
      <c r="HW582" s="309"/>
    </row>
    <row r="583" s="3" customFormat="true" x14ac:dyDescent="0.25">
      <c r="A583" s="309"/>
      <c r="K583" s="309"/>
      <c r="U583" s="309"/>
      <c r="AE583" s="309"/>
      <c r="AO583" s="309"/>
      <c r="AY583" s="309"/>
      <c r="AZ583" s="309"/>
      <c r="BI583" s="309"/>
      <c r="BS583" s="309"/>
      <c r="CC583" s="309"/>
      <c r="CM583" s="309"/>
      <c r="CW583" s="309"/>
      <c r="DG583" s="309"/>
      <c r="DQ583" s="309"/>
      <c r="EA583" s="309"/>
      <c r="EK583" s="309"/>
      <c r="EU583" s="309"/>
      <c r="FE583" s="309"/>
      <c r="FO583" s="309"/>
      <c r="FY583" s="309"/>
      <c r="GI583" s="309"/>
      <c r="GS583" s="309"/>
      <c r="HC583" s="309"/>
      <c r="HM583" s="309"/>
      <c r="HW583" s="309"/>
    </row>
    <row r="584" s="3" customFormat="true" x14ac:dyDescent="0.25">
      <c r="A584" s="309"/>
      <c r="K584" s="309"/>
      <c r="U584" s="309"/>
      <c r="AE584" s="309"/>
      <c r="AO584" s="309"/>
      <c r="AY584" s="309"/>
      <c r="AZ584" s="309"/>
      <c r="BI584" s="309"/>
      <c r="BS584" s="309"/>
      <c r="CC584" s="309"/>
      <c r="CM584" s="309"/>
      <c r="CW584" s="309"/>
      <c r="DG584" s="309"/>
      <c r="DQ584" s="309"/>
      <c r="EA584" s="309"/>
      <c r="EK584" s="309"/>
      <c r="EU584" s="309"/>
      <c r="FE584" s="309"/>
      <c r="FO584" s="309"/>
      <c r="FY584" s="309"/>
      <c r="GI584" s="309"/>
      <c r="GS584" s="309"/>
      <c r="HC584" s="309"/>
      <c r="HM584" s="309"/>
      <c r="HW584" s="309"/>
    </row>
    <row r="585" s="3" customFormat="true" x14ac:dyDescent="0.25">
      <c r="A585" s="309"/>
      <c r="K585" s="309"/>
      <c r="U585" s="309"/>
      <c r="AE585" s="309"/>
      <c r="AO585" s="309"/>
      <c r="AY585" s="309"/>
      <c r="AZ585" s="309"/>
      <c r="BI585" s="309"/>
      <c r="BS585" s="309"/>
      <c r="CC585" s="309"/>
      <c r="CM585" s="309"/>
      <c r="CW585" s="309"/>
      <c r="DG585" s="309"/>
      <c r="DQ585" s="309"/>
      <c r="EA585" s="309"/>
      <c r="EK585" s="309"/>
      <c r="EU585" s="309"/>
      <c r="FE585" s="309"/>
      <c r="FO585" s="309"/>
      <c r="FY585" s="309"/>
      <c r="GI585" s="309"/>
      <c r="GS585" s="309"/>
      <c r="HC585" s="309"/>
      <c r="HM585" s="309"/>
      <c r="HW585" s="309"/>
    </row>
    <row r="586" s="3" customFormat="true" x14ac:dyDescent="0.25">
      <c r="A586" s="309"/>
      <c r="K586" s="309"/>
      <c r="U586" s="309"/>
      <c r="AE586" s="309"/>
      <c r="AO586" s="309"/>
      <c r="AY586" s="309"/>
      <c r="AZ586" s="309"/>
      <c r="BI586" s="309"/>
      <c r="BS586" s="309"/>
      <c r="CC586" s="309"/>
      <c r="CM586" s="309"/>
      <c r="CW586" s="309"/>
      <c r="DG586" s="309"/>
      <c r="DQ586" s="309"/>
      <c r="EA586" s="309"/>
      <c r="EK586" s="309"/>
      <c r="EU586" s="309"/>
      <c r="FE586" s="309"/>
      <c r="FO586" s="309"/>
      <c r="FY586" s="309"/>
      <c r="GI586" s="309"/>
      <c r="GS586" s="309"/>
      <c r="HC586" s="309"/>
      <c r="HM586" s="309"/>
      <c r="HW586" s="309"/>
    </row>
    <row r="587" s="3" customFormat="true" x14ac:dyDescent="0.25">
      <c r="A587" s="309"/>
      <c r="K587" s="309"/>
      <c r="U587" s="309"/>
      <c r="AE587" s="309"/>
      <c r="AO587" s="309"/>
      <c r="AY587" s="309"/>
      <c r="AZ587" s="309"/>
      <c r="BI587" s="309"/>
      <c r="BS587" s="309"/>
      <c r="CC587" s="309"/>
      <c r="CM587" s="309"/>
      <c r="CW587" s="309"/>
      <c r="DG587" s="309"/>
      <c r="DQ587" s="309"/>
      <c r="EA587" s="309"/>
      <c r="EK587" s="309"/>
      <c r="EU587" s="309"/>
      <c r="FE587" s="309"/>
      <c r="FO587" s="309"/>
      <c r="FY587" s="309"/>
      <c r="GI587" s="309"/>
      <c r="GS587" s="309"/>
      <c r="HC587" s="309"/>
      <c r="HM587" s="309"/>
      <c r="HW587" s="309"/>
    </row>
    <row r="588" s="3" customFormat="true" x14ac:dyDescent="0.25">
      <c r="A588" s="309"/>
      <c r="K588" s="309"/>
      <c r="U588" s="309"/>
      <c r="AE588" s="309"/>
      <c r="AO588" s="309"/>
      <c r="AY588" s="309"/>
      <c r="AZ588" s="309"/>
      <c r="BI588" s="309"/>
      <c r="BS588" s="309"/>
      <c r="CC588" s="309"/>
      <c r="CM588" s="309"/>
      <c r="CW588" s="309"/>
      <c r="DG588" s="309"/>
      <c r="DQ588" s="309"/>
      <c r="EA588" s="309"/>
      <c r="EK588" s="309"/>
      <c r="EU588" s="309"/>
      <c r="FE588" s="309"/>
      <c r="FO588" s="309"/>
      <c r="FY588" s="309"/>
      <c r="GI588" s="309"/>
      <c r="GS588" s="309"/>
      <c r="HC588" s="309"/>
      <c r="HM588" s="309"/>
      <c r="HW588" s="309"/>
    </row>
    <row r="589" s="3" customFormat="true" x14ac:dyDescent="0.25">
      <c r="A589" s="309"/>
      <c r="K589" s="309"/>
      <c r="U589" s="309"/>
      <c r="AE589" s="309"/>
      <c r="AO589" s="309"/>
      <c r="AY589" s="309"/>
      <c r="AZ589" s="309"/>
      <c r="BI589" s="309"/>
      <c r="BS589" s="309"/>
      <c r="CC589" s="309"/>
      <c r="CM589" s="309"/>
      <c r="CW589" s="309"/>
      <c r="DG589" s="309"/>
      <c r="DQ589" s="309"/>
      <c r="EA589" s="309"/>
      <c r="EK589" s="309"/>
      <c r="EU589" s="309"/>
      <c r="FE589" s="309"/>
      <c r="FO589" s="309"/>
      <c r="FY589" s="309"/>
      <c r="GI589" s="309"/>
      <c r="GS589" s="309"/>
      <c r="HC589" s="309"/>
      <c r="HM589" s="309"/>
      <c r="HW589" s="309"/>
    </row>
    <row r="590" s="3" customFormat="true" x14ac:dyDescent="0.25">
      <c r="A590" s="309"/>
      <c r="K590" s="309"/>
      <c r="U590" s="309"/>
      <c r="AE590" s="309"/>
      <c r="AO590" s="309"/>
      <c r="AY590" s="309"/>
      <c r="AZ590" s="309"/>
      <c r="BI590" s="309"/>
      <c r="BS590" s="309"/>
      <c r="CC590" s="309"/>
      <c r="CM590" s="309"/>
      <c r="CW590" s="309"/>
      <c r="DG590" s="309"/>
      <c r="DQ590" s="309"/>
      <c r="EA590" s="309"/>
      <c r="EK590" s="309"/>
      <c r="EU590" s="309"/>
      <c r="FE590" s="309"/>
      <c r="FO590" s="309"/>
      <c r="FY590" s="309"/>
      <c r="GI590" s="309"/>
      <c r="GS590" s="309"/>
      <c r="HC590" s="309"/>
      <c r="HM590" s="309"/>
      <c r="HW590" s="309"/>
    </row>
    <row r="591" s="3" customFormat="true" x14ac:dyDescent="0.25">
      <c r="A591" s="309"/>
      <c r="K591" s="309"/>
      <c r="U591" s="309"/>
      <c r="AE591" s="309"/>
      <c r="AO591" s="309"/>
      <c r="AY591" s="309"/>
      <c r="AZ591" s="309"/>
      <c r="BI591" s="309"/>
      <c r="BS591" s="309"/>
      <c r="CC591" s="309"/>
      <c r="CM591" s="309"/>
      <c r="CW591" s="309"/>
      <c r="DG591" s="309"/>
      <c r="DQ591" s="309"/>
      <c r="EA591" s="309"/>
      <c r="EK591" s="309"/>
      <c r="EU591" s="309"/>
      <c r="FE591" s="309"/>
      <c r="FO591" s="309"/>
      <c r="FY591" s="309"/>
      <c r="GI591" s="309"/>
      <c r="GS591" s="309"/>
      <c r="HC591" s="309"/>
      <c r="HM591" s="309"/>
      <c r="HW591" s="309"/>
    </row>
    <row r="592" s="3" customFormat="true" x14ac:dyDescent="0.25">
      <c r="A592" s="309"/>
      <c r="K592" s="309"/>
      <c r="U592" s="309"/>
      <c r="AE592" s="309"/>
      <c r="AO592" s="309"/>
      <c r="AY592" s="309"/>
      <c r="AZ592" s="309"/>
      <c r="BI592" s="309"/>
      <c r="BS592" s="309"/>
      <c r="CC592" s="309"/>
      <c r="CM592" s="309"/>
      <c r="CW592" s="309"/>
      <c r="DG592" s="309"/>
      <c r="DQ592" s="309"/>
      <c r="EA592" s="309"/>
      <c r="EK592" s="309"/>
      <c r="EU592" s="309"/>
      <c r="FE592" s="309"/>
      <c r="FO592" s="309"/>
      <c r="FY592" s="309"/>
      <c r="GI592" s="309"/>
      <c r="GS592" s="309"/>
      <c r="HC592" s="309"/>
      <c r="HM592" s="309"/>
      <c r="HW592" s="309"/>
    </row>
    <row r="593" s="3" customFormat="true" x14ac:dyDescent="0.25">
      <c r="A593" s="309"/>
      <c r="K593" s="309"/>
      <c r="U593" s="309"/>
      <c r="AE593" s="309"/>
      <c r="AO593" s="309"/>
      <c r="AY593" s="309"/>
      <c r="AZ593" s="309"/>
      <c r="BI593" s="309"/>
      <c r="BS593" s="309"/>
      <c r="CC593" s="309"/>
      <c r="CM593" s="309"/>
      <c r="CW593" s="309"/>
      <c r="DG593" s="309"/>
      <c r="DQ593" s="309"/>
      <c r="EA593" s="309"/>
      <c r="EK593" s="309"/>
      <c r="EU593" s="309"/>
      <c r="FE593" s="309"/>
      <c r="FO593" s="309"/>
      <c r="FY593" s="309"/>
      <c r="GI593" s="309"/>
      <c r="GS593" s="309"/>
      <c r="HC593" s="309"/>
      <c r="HM593" s="309"/>
      <c r="HW593" s="309"/>
    </row>
    <row r="594" s="3" customFormat="true" x14ac:dyDescent="0.25">
      <c r="A594" s="309"/>
      <c r="K594" s="309"/>
      <c r="U594" s="309"/>
      <c r="AE594" s="309"/>
      <c r="AO594" s="309"/>
      <c r="AY594" s="309"/>
      <c r="AZ594" s="309"/>
      <c r="BI594" s="309"/>
      <c r="BS594" s="309"/>
      <c r="CC594" s="309"/>
      <c r="CM594" s="309"/>
      <c r="CW594" s="309"/>
      <c r="DG594" s="309"/>
      <c r="DQ594" s="309"/>
      <c r="EA594" s="309"/>
      <c r="EK594" s="309"/>
      <c r="EU594" s="309"/>
      <c r="FE594" s="309"/>
      <c r="FO594" s="309"/>
      <c r="FY594" s="309"/>
      <c r="GI594" s="309"/>
      <c r="GS594" s="309"/>
      <c r="HC594" s="309"/>
      <c r="HM594" s="309"/>
      <c r="HW594" s="309"/>
    </row>
    <row r="595" s="3" customFormat="true" x14ac:dyDescent="0.25">
      <c r="A595" s="309"/>
      <c r="K595" s="309"/>
      <c r="U595" s="309"/>
      <c r="AE595" s="309"/>
      <c r="AO595" s="309"/>
      <c r="AY595" s="309"/>
      <c r="AZ595" s="309"/>
      <c r="BI595" s="309"/>
      <c r="BS595" s="309"/>
      <c r="CC595" s="309"/>
      <c r="CM595" s="309"/>
      <c r="CW595" s="309"/>
      <c r="DG595" s="309"/>
      <c r="DQ595" s="309"/>
      <c r="EA595" s="309"/>
      <c r="EK595" s="309"/>
      <c r="EU595" s="309"/>
      <c r="FE595" s="309"/>
      <c r="FO595" s="309"/>
      <c r="FY595" s="309"/>
      <c r="GI595" s="309"/>
      <c r="GS595" s="309"/>
      <c r="HC595" s="309"/>
      <c r="HM595" s="309"/>
      <c r="HW595" s="309"/>
    </row>
    <row r="596" s="3" customFormat="true" x14ac:dyDescent="0.25">
      <c r="A596" s="309"/>
      <c r="K596" s="309"/>
      <c r="U596" s="309"/>
      <c r="AE596" s="309"/>
      <c r="AO596" s="309"/>
      <c r="AY596" s="309"/>
      <c r="AZ596" s="309"/>
      <c r="BI596" s="309"/>
      <c r="BS596" s="309"/>
      <c r="CC596" s="309"/>
      <c r="CM596" s="309"/>
      <c r="CW596" s="309"/>
      <c r="DG596" s="309"/>
      <c r="DQ596" s="309"/>
      <c r="EA596" s="309"/>
      <c r="EK596" s="309"/>
      <c r="EU596" s="309"/>
      <c r="FE596" s="309"/>
      <c r="FO596" s="309"/>
      <c r="FY596" s="309"/>
      <c r="GI596" s="309"/>
      <c r="GS596" s="309"/>
      <c r="HC596" s="309"/>
      <c r="HM596" s="309"/>
      <c r="HW596" s="309"/>
    </row>
    <row r="597" s="3" customFormat="true" x14ac:dyDescent="0.25">
      <c r="A597" s="309"/>
      <c r="K597" s="309"/>
      <c r="U597" s="309"/>
      <c r="AE597" s="309"/>
      <c r="AO597" s="309"/>
      <c r="AY597" s="309"/>
      <c r="AZ597" s="309"/>
      <c r="BI597" s="309"/>
      <c r="BS597" s="309"/>
      <c r="CC597" s="309"/>
      <c r="CM597" s="309"/>
      <c r="CW597" s="309"/>
      <c r="DG597" s="309"/>
      <c r="DQ597" s="309"/>
      <c r="EA597" s="309"/>
      <c r="EK597" s="309"/>
      <c r="EU597" s="309"/>
      <c r="FE597" s="309"/>
      <c r="FO597" s="309"/>
      <c r="FY597" s="309"/>
      <c r="GI597" s="309"/>
      <c r="GS597" s="309"/>
      <c r="HC597" s="309"/>
      <c r="HM597" s="309"/>
      <c r="HW597" s="309"/>
    </row>
    <row r="598" s="3" customFormat="true" x14ac:dyDescent="0.25">
      <c r="A598" s="309"/>
      <c r="K598" s="309"/>
      <c r="U598" s="309"/>
      <c r="AE598" s="309"/>
      <c r="AO598" s="309"/>
      <c r="AY598" s="309"/>
      <c r="AZ598" s="309"/>
      <c r="BI598" s="309"/>
      <c r="BS598" s="309"/>
      <c r="CC598" s="309"/>
      <c r="CM598" s="309"/>
      <c r="CW598" s="309"/>
      <c r="DG598" s="309"/>
      <c r="DQ598" s="309"/>
      <c r="EA598" s="309"/>
      <c r="EK598" s="309"/>
      <c r="EU598" s="309"/>
      <c r="FE598" s="309"/>
      <c r="FO598" s="309"/>
      <c r="FY598" s="309"/>
      <c r="GI598" s="309"/>
      <c r="GS598" s="309"/>
      <c r="HC598" s="309"/>
      <c r="HM598" s="309"/>
      <c r="HW598" s="309"/>
    </row>
    <row r="599" s="3" customFormat="true" x14ac:dyDescent="0.25">
      <c r="A599" s="309"/>
      <c r="K599" s="309"/>
      <c r="U599" s="309"/>
      <c r="AE599" s="309"/>
      <c r="AO599" s="309"/>
      <c r="AY599" s="309"/>
      <c r="AZ599" s="309"/>
      <c r="BI599" s="309"/>
      <c r="BS599" s="309"/>
      <c r="CC599" s="309"/>
      <c r="CM599" s="309"/>
      <c r="CW599" s="309"/>
      <c r="DG599" s="309"/>
      <c r="DQ599" s="309"/>
      <c r="EA599" s="309"/>
      <c r="EK599" s="309"/>
      <c r="EU599" s="309"/>
      <c r="FE599" s="309"/>
      <c r="FO599" s="309"/>
      <c r="FY599" s="309"/>
      <c r="GI599" s="309"/>
      <c r="GS599" s="309"/>
      <c r="HC599" s="309"/>
      <c r="HM599" s="309"/>
      <c r="HW599" s="309"/>
    </row>
    <row r="600" s="3" customFormat="true" x14ac:dyDescent="0.25">
      <c r="A600" s="309"/>
      <c r="K600" s="309"/>
      <c r="U600" s="309"/>
      <c r="AE600" s="309"/>
      <c r="AO600" s="309"/>
      <c r="AY600" s="309"/>
      <c r="AZ600" s="309"/>
      <c r="BI600" s="309"/>
      <c r="BS600" s="309"/>
      <c r="CC600" s="309"/>
      <c r="CM600" s="309"/>
      <c r="CW600" s="309"/>
      <c r="DG600" s="309"/>
      <c r="DQ600" s="309"/>
      <c r="EA600" s="309"/>
      <c r="EK600" s="309"/>
      <c r="EU600" s="309"/>
      <c r="FE600" s="309"/>
      <c r="FO600" s="309"/>
      <c r="FY600" s="309"/>
      <c r="GI600" s="309"/>
      <c r="GS600" s="309"/>
      <c r="HC600" s="309"/>
      <c r="HM600" s="309"/>
      <c r="HW600" s="309"/>
    </row>
    <row r="601" s="3" customFormat="true" x14ac:dyDescent="0.25">
      <c r="A601" s="309"/>
      <c r="K601" s="309"/>
      <c r="U601" s="309"/>
      <c r="AE601" s="309"/>
      <c r="AO601" s="309"/>
      <c r="AY601" s="309"/>
      <c r="AZ601" s="309"/>
      <c r="BI601" s="309"/>
      <c r="BS601" s="309"/>
      <c r="CC601" s="309"/>
      <c r="CM601" s="309"/>
      <c r="CW601" s="309"/>
      <c r="DG601" s="309"/>
      <c r="DQ601" s="309"/>
      <c r="EA601" s="309"/>
      <c r="EK601" s="309"/>
      <c r="EU601" s="309"/>
      <c r="FE601" s="309"/>
      <c r="FO601" s="309"/>
      <c r="FY601" s="309"/>
      <c r="GI601" s="309"/>
      <c r="GS601" s="309"/>
      <c r="HC601" s="309"/>
      <c r="HM601" s="309"/>
      <c r="HW601" s="309"/>
    </row>
    <row r="602" s="3" customFormat="true" x14ac:dyDescent="0.25">
      <c r="A602" s="309"/>
      <c r="K602" s="309"/>
      <c r="U602" s="309"/>
      <c r="AE602" s="309"/>
      <c r="AO602" s="309"/>
      <c r="AY602" s="309"/>
      <c r="AZ602" s="309"/>
      <c r="BI602" s="309"/>
      <c r="BS602" s="309"/>
      <c r="CC602" s="309"/>
      <c r="CM602" s="309"/>
      <c r="CW602" s="309"/>
      <c r="DG602" s="309"/>
      <c r="DQ602" s="309"/>
      <c r="EA602" s="309"/>
      <c r="EK602" s="309"/>
      <c r="EU602" s="309"/>
      <c r="FE602" s="309"/>
      <c r="FO602" s="309"/>
      <c r="FY602" s="309"/>
      <c r="GI602" s="309"/>
      <c r="GS602" s="309"/>
      <c r="HC602" s="309"/>
      <c r="HM602" s="309"/>
      <c r="HW602" s="309"/>
    </row>
    <row r="603" s="3" customFormat="true" x14ac:dyDescent="0.25">
      <c r="A603" s="309"/>
      <c r="K603" s="309"/>
      <c r="U603" s="309"/>
      <c r="AE603" s="309"/>
      <c r="AO603" s="309"/>
      <c r="AY603" s="309"/>
      <c r="AZ603" s="309"/>
      <c r="BI603" s="309"/>
      <c r="BS603" s="309"/>
      <c r="CC603" s="309"/>
      <c r="CM603" s="309"/>
      <c r="CW603" s="309"/>
      <c r="DG603" s="309"/>
      <c r="DQ603" s="309"/>
      <c r="EA603" s="309"/>
      <c r="EK603" s="309"/>
      <c r="EU603" s="309"/>
      <c r="FE603" s="309"/>
      <c r="FO603" s="309"/>
      <c r="FY603" s="309"/>
      <c r="GI603" s="309"/>
      <c r="GS603" s="309"/>
      <c r="HC603" s="309"/>
      <c r="HM603" s="309"/>
      <c r="HW603" s="309"/>
    </row>
    <row r="604" s="3" customFormat="true" x14ac:dyDescent="0.25">
      <c r="A604" s="309"/>
      <c r="K604" s="309"/>
      <c r="U604" s="309"/>
      <c r="AE604" s="309"/>
      <c r="AO604" s="309"/>
      <c r="AY604" s="309"/>
      <c r="AZ604" s="309"/>
      <c r="BI604" s="309"/>
      <c r="BS604" s="309"/>
      <c r="CC604" s="309"/>
      <c r="CM604" s="309"/>
      <c r="CW604" s="309"/>
      <c r="DG604" s="309"/>
      <c r="DQ604" s="309"/>
      <c r="EA604" s="309"/>
      <c r="EK604" s="309"/>
      <c r="EU604" s="309"/>
      <c r="FE604" s="309"/>
      <c r="FO604" s="309"/>
      <c r="FY604" s="309"/>
      <c r="GI604" s="309"/>
      <c r="GS604" s="309"/>
      <c r="HC604" s="309"/>
      <c r="HM604" s="309"/>
      <c r="HW604" s="309"/>
    </row>
    <row r="605" s="3" customFormat="true" x14ac:dyDescent="0.25">
      <c r="A605" s="309"/>
      <c r="K605" s="309"/>
      <c r="U605" s="309"/>
      <c r="AE605" s="309"/>
      <c r="AO605" s="309"/>
      <c r="AY605" s="309"/>
      <c r="AZ605" s="309"/>
      <c r="BI605" s="309"/>
      <c r="BS605" s="309"/>
      <c r="CC605" s="309"/>
      <c r="CM605" s="309"/>
      <c r="CW605" s="309"/>
      <c r="DG605" s="309"/>
      <c r="DQ605" s="309"/>
      <c r="EA605" s="309"/>
      <c r="EK605" s="309"/>
      <c r="EU605" s="309"/>
      <c r="FE605" s="309"/>
      <c r="FO605" s="309"/>
      <c r="FY605" s="309"/>
      <c r="GI605" s="309"/>
      <c r="GS605" s="309"/>
      <c r="HC605" s="309"/>
      <c r="HM605" s="309"/>
      <c r="HW605" s="309"/>
    </row>
    <row r="606" s="3" customFormat="true" x14ac:dyDescent="0.25">
      <c r="A606" s="309"/>
      <c r="K606" s="309"/>
      <c r="U606" s="309"/>
      <c r="AE606" s="309"/>
      <c r="AO606" s="309"/>
      <c r="AY606" s="309"/>
      <c r="AZ606" s="309"/>
      <c r="BI606" s="309"/>
      <c r="BS606" s="309"/>
      <c r="CC606" s="309"/>
      <c r="CM606" s="309"/>
      <c r="CW606" s="309"/>
      <c r="DG606" s="309"/>
      <c r="DQ606" s="309"/>
      <c r="EA606" s="309"/>
      <c r="EK606" s="309"/>
      <c r="EU606" s="309"/>
      <c r="FE606" s="309"/>
      <c r="FO606" s="309"/>
      <c r="FY606" s="309"/>
      <c r="GI606" s="309"/>
      <c r="GS606" s="309"/>
      <c r="HC606" s="309"/>
      <c r="HM606" s="309"/>
      <c r="HW606" s="309"/>
    </row>
    <row r="607" s="3" customFormat="true" x14ac:dyDescent="0.25">
      <c r="A607" s="309"/>
      <c r="K607" s="309"/>
      <c r="U607" s="309"/>
      <c r="AE607" s="309"/>
      <c r="AO607" s="309"/>
      <c r="AY607" s="309"/>
      <c r="AZ607" s="309"/>
      <c r="BI607" s="309"/>
      <c r="BS607" s="309"/>
      <c r="CC607" s="309"/>
      <c r="CM607" s="309"/>
      <c r="CW607" s="309"/>
      <c r="DG607" s="309"/>
      <c r="DQ607" s="309"/>
      <c r="EA607" s="309"/>
      <c r="EK607" s="309"/>
      <c r="EU607" s="309"/>
      <c r="FE607" s="309"/>
      <c r="FO607" s="309"/>
      <c r="FY607" s="309"/>
      <c r="GI607" s="309"/>
      <c r="GS607" s="309"/>
      <c r="HC607" s="309"/>
      <c r="HM607" s="309"/>
      <c r="HW607" s="309"/>
    </row>
    <row r="608" s="3" customFormat="true" x14ac:dyDescent="0.25">
      <c r="A608" s="309"/>
      <c r="K608" s="309"/>
      <c r="U608" s="309"/>
      <c r="AE608" s="309"/>
      <c r="AO608" s="309"/>
      <c r="AY608" s="309"/>
      <c r="AZ608" s="309"/>
      <c r="BI608" s="309"/>
      <c r="BS608" s="309"/>
      <c r="CC608" s="309"/>
      <c r="CM608" s="309"/>
      <c r="CW608" s="309"/>
      <c r="DG608" s="309"/>
      <c r="DQ608" s="309"/>
      <c r="EA608" s="309"/>
      <c r="EK608" s="309"/>
      <c r="EU608" s="309"/>
      <c r="FE608" s="309"/>
      <c r="FO608" s="309"/>
      <c r="FY608" s="309"/>
      <c r="GI608" s="309"/>
      <c r="GS608" s="309"/>
      <c r="HC608" s="309"/>
      <c r="HM608" s="309"/>
      <c r="HW608" s="309"/>
    </row>
    <row r="609" s="3" customFormat="true" x14ac:dyDescent="0.25">
      <c r="A609" s="309"/>
      <c r="K609" s="309"/>
      <c r="U609" s="309"/>
      <c r="AE609" s="309"/>
      <c r="AO609" s="309"/>
      <c r="AY609" s="309"/>
      <c r="AZ609" s="309"/>
      <c r="BI609" s="309"/>
      <c r="BS609" s="309"/>
      <c r="CC609" s="309"/>
      <c r="CM609" s="309"/>
      <c r="CW609" s="309"/>
      <c r="DG609" s="309"/>
      <c r="DQ609" s="309"/>
      <c r="EA609" s="309"/>
      <c r="EK609" s="309"/>
      <c r="EU609" s="309"/>
      <c r="FE609" s="309"/>
      <c r="FO609" s="309"/>
      <c r="FY609" s="309"/>
      <c r="GI609" s="309"/>
      <c r="GS609" s="309"/>
      <c r="HC609" s="309"/>
      <c r="HM609" s="309"/>
      <c r="HW609" s="309"/>
    </row>
    <row r="610" s="3" customFormat="true" x14ac:dyDescent="0.25">
      <c r="A610" s="309"/>
      <c r="K610" s="309"/>
      <c r="U610" s="309"/>
      <c r="AE610" s="309"/>
      <c r="AO610" s="309"/>
      <c r="AY610" s="309"/>
      <c r="AZ610" s="309"/>
      <c r="BI610" s="309"/>
      <c r="BS610" s="309"/>
      <c r="CC610" s="309"/>
      <c r="CM610" s="309"/>
      <c r="CW610" s="309"/>
      <c r="DG610" s="309"/>
      <c r="DQ610" s="309"/>
      <c r="EA610" s="309"/>
      <c r="EK610" s="309"/>
      <c r="EU610" s="309"/>
      <c r="FE610" s="309"/>
      <c r="FO610" s="309"/>
      <c r="FY610" s="309"/>
      <c r="GI610" s="309"/>
      <c r="GS610" s="309"/>
      <c r="HC610" s="309"/>
      <c r="HM610" s="309"/>
      <c r="HW610" s="309"/>
    </row>
    <row r="611" s="3" customFormat="true" x14ac:dyDescent="0.25">
      <c r="A611" s="309"/>
      <c r="K611" s="309"/>
      <c r="U611" s="309"/>
      <c r="AE611" s="309"/>
      <c r="AO611" s="309"/>
      <c r="AY611" s="309"/>
      <c r="AZ611" s="309"/>
      <c r="BI611" s="309"/>
      <c r="BS611" s="309"/>
      <c r="CC611" s="309"/>
      <c r="CM611" s="309"/>
      <c r="CW611" s="309"/>
      <c r="DG611" s="309"/>
      <c r="DQ611" s="309"/>
      <c r="EA611" s="309"/>
      <c r="EK611" s="309"/>
      <c r="EU611" s="309"/>
      <c r="FE611" s="309"/>
      <c r="FO611" s="309"/>
      <c r="FY611" s="309"/>
      <c r="GI611" s="309"/>
      <c r="GS611" s="309"/>
      <c r="HC611" s="309"/>
      <c r="HM611" s="309"/>
      <c r="HW611" s="309"/>
    </row>
    <row r="612" s="3" customFormat="true" x14ac:dyDescent="0.25">
      <c r="A612" s="309"/>
      <c r="K612" s="309"/>
      <c r="U612" s="309"/>
      <c r="AE612" s="309"/>
      <c r="AO612" s="309"/>
      <c r="AY612" s="309"/>
      <c r="AZ612" s="309"/>
      <c r="BI612" s="309"/>
      <c r="BS612" s="309"/>
      <c r="CC612" s="309"/>
      <c r="CM612" s="309"/>
      <c r="CW612" s="309"/>
      <c r="DG612" s="309"/>
      <c r="DQ612" s="309"/>
      <c r="EA612" s="309"/>
      <c r="EK612" s="309"/>
      <c r="EU612" s="309"/>
      <c r="FE612" s="309"/>
      <c r="FO612" s="309"/>
      <c r="FY612" s="309"/>
      <c r="GI612" s="309"/>
      <c r="GS612" s="309"/>
      <c r="HC612" s="309"/>
      <c r="HM612" s="309"/>
      <c r="HW612" s="309"/>
    </row>
    <row r="613" s="3" customFormat="true" x14ac:dyDescent="0.25">
      <c r="A613" s="309"/>
      <c r="K613" s="309"/>
      <c r="U613" s="309"/>
      <c r="AE613" s="309"/>
      <c r="AO613" s="309"/>
      <c r="AY613" s="309"/>
      <c r="AZ613" s="309"/>
      <c r="BI613" s="309"/>
      <c r="BS613" s="309"/>
      <c r="CC613" s="309"/>
      <c r="CM613" s="309"/>
      <c r="CW613" s="309"/>
      <c r="DG613" s="309"/>
      <c r="DQ613" s="309"/>
      <c r="EA613" s="309"/>
      <c r="EK613" s="309"/>
      <c r="EU613" s="309"/>
      <c r="FE613" s="309"/>
      <c r="FO613" s="309"/>
      <c r="FY613" s="309"/>
      <c r="GI613" s="309"/>
      <c r="GS613" s="309"/>
      <c r="HC613" s="309"/>
      <c r="HM613" s="309"/>
      <c r="HW613" s="309"/>
    </row>
    <row r="614" s="3" customFormat="true" x14ac:dyDescent="0.25">
      <c r="A614" s="309"/>
      <c r="K614" s="309"/>
      <c r="U614" s="309"/>
      <c r="AE614" s="309"/>
      <c r="AO614" s="309"/>
      <c r="AY614" s="309"/>
      <c r="AZ614" s="309"/>
      <c r="BI614" s="309"/>
      <c r="BS614" s="309"/>
      <c r="CC614" s="309"/>
      <c r="CM614" s="309"/>
      <c r="CW614" s="309"/>
      <c r="DG614" s="309"/>
      <c r="DQ614" s="309"/>
      <c r="EA614" s="309"/>
      <c r="EK614" s="309"/>
      <c r="EU614" s="309"/>
      <c r="FE614" s="309"/>
      <c r="FO614" s="309"/>
      <c r="FY614" s="309"/>
      <c r="GI614" s="309"/>
      <c r="GS614" s="309"/>
      <c r="HC614" s="309"/>
      <c r="HM614" s="309"/>
      <c r="HW614" s="309"/>
    </row>
    <row r="615" s="3" customFormat="true" x14ac:dyDescent="0.25">
      <c r="A615" s="309"/>
      <c r="K615" s="309"/>
      <c r="U615" s="309"/>
      <c r="AE615" s="309"/>
      <c r="AO615" s="309"/>
      <c r="AY615" s="309"/>
      <c r="AZ615" s="309"/>
      <c r="BI615" s="309"/>
      <c r="BS615" s="309"/>
      <c r="CC615" s="309"/>
      <c r="CM615" s="309"/>
      <c r="CW615" s="309"/>
      <c r="DG615" s="309"/>
      <c r="DQ615" s="309"/>
      <c r="EA615" s="309"/>
      <c r="EK615" s="309"/>
      <c r="EU615" s="309"/>
      <c r="FE615" s="309"/>
      <c r="FO615" s="309"/>
      <c r="FY615" s="309"/>
      <c r="GI615" s="309"/>
      <c r="GS615" s="309"/>
      <c r="HC615" s="309"/>
      <c r="HM615" s="309"/>
      <c r="HW615" s="309"/>
    </row>
    <row r="616" s="3" customFormat="true" x14ac:dyDescent="0.25">
      <c r="A616" s="309"/>
      <c r="K616" s="309"/>
      <c r="U616" s="309"/>
      <c r="AE616" s="309"/>
      <c r="AO616" s="309"/>
      <c r="AY616" s="309"/>
      <c r="AZ616" s="309"/>
      <c r="BI616" s="309"/>
      <c r="BS616" s="309"/>
      <c r="CC616" s="309"/>
      <c r="CM616" s="309"/>
      <c r="CW616" s="309"/>
      <c r="DG616" s="309"/>
      <c r="DQ616" s="309"/>
      <c r="EA616" s="309"/>
      <c r="EK616" s="309"/>
      <c r="EU616" s="309"/>
      <c r="FE616" s="309"/>
      <c r="FO616" s="309"/>
      <c r="FY616" s="309"/>
      <c r="GI616" s="309"/>
      <c r="GS616" s="309"/>
      <c r="HC616" s="309"/>
      <c r="HM616" s="309"/>
      <c r="HW616" s="309"/>
    </row>
    <row r="617" s="3" customFormat="true" x14ac:dyDescent="0.25">
      <c r="A617" s="309"/>
      <c r="K617" s="309"/>
      <c r="U617" s="309"/>
      <c r="AE617" s="309"/>
      <c r="AO617" s="309"/>
      <c r="AY617" s="309"/>
      <c r="AZ617" s="309"/>
      <c r="BI617" s="309"/>
      <c r="BS617" s="309"/>
      <c r="CC617" s="309"/>
      <c r="CM617" s="309"/>
      <c r="CW617" s="309"/>
      <c r="DG617" s="309"/>
      <c r="DQ617" s="309"/>
      <c r="EA617" s="309"/>
      <c r="EK617" s="309"/>
      <c r="EU617" s="309"/>
      <c r="FE617" s="309"/>
      <c r="FO617" s="309"/>
      <c r="FY617" s="309"/>
      <c r="GI617" s="309"/>
      <c r="GS617" s="309"/>
      <c r="HC617" s="309"/>
      <c r="HM617" s="309"/>
      <c r="HW617" s="309"/>
    </row>
    <row r="618" s="3" customFormat="true" x14ac:dyDescent="0.25">
      <c r="A618" s="309"/>
      <c r="K618" s="309"/>
      <c r="U618" s="309"/>
      <c r="AE618" s="309"/>
      <c r="AO618" s="309"/>
      <c r="AY618" s="309"/>
      <c r="AZ618" s="309"/>
      <c r="BI618" s="309"/>
      <c r="BS618" s="309"/>
      <c r="CC618" s="309"/>
      <c r="CM618" s="309"/>
      <c r="CW618" s="309"/>
      <c r="DG618" s="309"/>
      <c r="DQ618" s="309"/>
      <c r="EA618" s="309"/>
      <c r="EK618" s="309"/>
      <c r="EU618" s="309"/>
      <c r="FE618" s="309"/>
      <c r="FO618" s="309"/>
      <c r="FY618" s="309"/>
      <c r="GI618" s="309"/>
      <c r="GS618" s="309"/>
      <c r="HC618" s="309"/>
      <c r="HM618" s="309"/>
      <c r="HW618" s="309"/>
    </row>
    <row r="619" s="3" customFormat="true" x14ac:dyDescent="0.25">
      <c r="A619" s="309"/>
      <c r="K619" s="309"/>
      <c r="U619" s="309"/>
      <c r="AE619" s="309"/>
      <c r="AO619" s="309"/>
      <c r="AY619" s="309"/>
      <c r="AZ619" s="309"/>
      <c r="BI619" s="309"/>
      <c r="BS619" s="309"/>
      <c r="CC619" s="309"/>
      <c r="CM619" s="309"/>
      <c r="CW619" s="309"/>
      <c r="DG619" s="309"/>
      <c r="DQ619" s="309"/>
      <c r="EA619" s="309"/>
      <c r="EK619" s="309"/>
      <c r="EU619" s="309"/>
      <c r="FE619" s="309"/>
      <c r="FO619" s="309"/>
      <c r="FY619" s="309"/>
      <c r="GI619" s="309"/>
      <c r="GS619" s="309"/>
      <c r="HC619" s="309"/>
      <c r="HM619" s="309"/>
      <c r="HW619" s="309"/>
    </row>
    <row r="620" s="3" customFormat="true" x14ac:dyDescent="0.25">
      <c r="A620" s="309"/>
      <c r="K620" s="309"/>
      <c r="U620" s="309"/>
      <c r="AE620" s="309"/>
      <c r="AO620" s="309"/>
      <c r="AY620" s="309"/>
      <c r="AZ620" s="309"/>
      <c r="BI620" s="309"/>
      <c r="BS620" s="309"/>
      <c r="CC620" s="309"/>
      <c r="CM620" s="309"/>
      <c r="CW620" s="309"/>
      <c r="DG620" s="309"/>
      <c r="DQ620" s="309"/>
      <c r="EA620" s="309"/>
      <c r="EK620" s="309"/>
      <c r="EU620" s="309"/>
      <c r="FE620" s="309"/>
      <c r="FO620" s="309"/>
      <c r="FY620" s="309"/>
      <c r="GI620" s="309"/>
      <c r="GS620" s="309"/>
      <c r="HC620" s="309"/>
      <c r="HM620" s="309"/>
      <c r="HW620" s="309"/>
    </row>
    <row r="621" s="3" customFormat="true" x14ac:dyDescent="0.25">
      <c r="A621" s="309"/>
      <c r="K621" s="309"/>
      <c r="U621" s="309"/>
      <c r="AE621" s="309"/>
      <c r="AO621" s="309"/>
      <c r="AY621" s="309"/>
      <c r="AZ621" s="309"/>
      <c r="BI621" s="309"/>
      <c r="BS621" s="309"/>
      <c r="CC621" s="309"/>
      <c r="CM621" s="309"/>
      <c r="CW621" s="309"/>
      <c r="DG621" s="309"/>
      <c r="DQ621" s="309"/>
      <c r="EA621" s="309"/>
      <c r="EK621" s="309"/>
      <c r="EU621" s="309"/>
      <c r="FE621" s="309"/>
      <c r="FO621" s="309"/>
      <c r="FY621" s="309"/>
      <c r="GI621" s="309"/>
      <c r="GS621" s="309"/>
      <c r="HC621" s="309"/>
      <c r="HM621" s="309"/>
      <c r="HW621" s="309"/>
    </row>
    <row r="622" s="3" customFormat="true" x14ac:dyDescent="0.25">
      <c r="A622" s="309"/>
      <c r="K622" s="309"/>
      <c r="U622" s="309"/>
      <c r="AE622" s="309"/>
      <c r="AO622" s="309"/>
      <c r="AY622" s="309"/>
      <c r="AZ622" s="309"/>
      <c r="BI622" s="309"/>
      <c r="BS622" s="309"/>
      <c r="CC622" s="309"/>
      <c r="CM622" s="309"/>
      <c r="CW622" s="309"/>
      <c r="DG622" s="309"/>
      <c r="DQ622" s="309"/>
      <c r="EA622" s="309"/>
      <c r="EK622" s="309"/>
      <c r="EU622" s="309"/>
      <c r="FE622" s="309"/>
      <c r="FO622" s="309"/>
      <c r="FY622" s="309"/>
      <c r="GI622" s="309"/>
      <c r="GS622" s="309"/>
      <c r="HC622" s="309"/>
      <c r="HM622" s="309"/>
      <c r="HW622" s="309"/>
    </row>
    <row r="623" s="3" customFormat="true" x14ac:dyDescent="0.25">
      <c r="A623" s="309"/>
      <c r="K623" s="309"/>
      <c r="U623" s="309"/>
      <c r="AE623" s="309"/>
      <c r="AO623" s="309"/>
      <c r="AY623" s="309"/>
      <c r="AZ623" s="309"/>
      <c r="BI623" s="309"/>
      <c r="BS623" s="309"/>
      <c r="CC623" s="309"/>
      <c r="CM623" s="309"/>
      <c r="CW623" s="309"/>
      <c r="DG623" s="309"/>
      <c r="DQ623" s="309"/>
      <c r="EA623" s="309"/>
      <c r="EK623" s="309"/>
      <c r="EU623" s="309"/>
      <c r="FE623" s="309"/>
      <c r="FO623" s="309"/>
      <c r="FY623" s="309"/>
      <c r="GI623" s="309"/>
      <c r="GS623" s="309"/>
      <c r="HC623" s="309"/>
      <c r="HM623" s="309"/>
      <c r="HW623" s="309"/>
    </row>
    <row r="624" s="3" customFormat="true" x14ac:dyDescent="0.25">
      <c r="A624" s="309"/>
      <c r="K624" s="309"/>
      <c r="U624" s="309"/>
      <c r="AE624" s="309"/>
      <c r="AO624" s="309"/>
      <c r="AY624" s="309"/>
      <c r="AZ624" s="309"/>
      <c r="BI624" s="309"/>
      <c r="BS624" s="309"/>
      <c r="CC624" s="309"/>
      <c r="CM624" s="309"/>
      <c r="CW624" s="309"/>
      <c r="DG624" s="309"/>
      <c r="DQ624" s="309"/>
      <c r="EA624" s="309"/>
      <c r="EK624" s="309"/>
      <c r="EU624" s="309"/>
      <c r="FE624" s="309"/>
      <c r="FO624" s="309"/>
      <c r="FY624" s="309"/>
      <c r="GI624" s="309"/>
      <c r="GS624" s="309"/>
      <c r="HC624" s="309"/>
      <c r="HM624" s="309"/>
      <c r="HW624" s="309"/>
    </row>
    <row r="625" s="3" customFormat="true" x14ac:dyDescent="0.25">
      <c r="A625" s="309"/>
      <c r="K625" s="309"/>
      <c r="U625" s="309"/>
      <c r="AE625" s="309"/>
      <c r="AO625" s="309"/>
      <c r="AY625" s="309"/>
      <c r="AZ625" s="309"/>
      <c r="BI625" s="309"/>
      <c r="BS625" s="309"/>
      <c r="CC625" s="309"/>
      <c r="CM625" s="309"/>
      <c r="CW625" s="309"/>
      <c r="DG625" s="309"/>
      <c r="DQ625" s="309"/>
      <c r="EA625" s="309"/>
      <c r="EK625" s="309"/>
      <c r="EU625" s="309"/>
      <c r="FE625" s="309"/>
      <c r="FO625" s="309"/>
      <c r="FY625" s="309"/>
      <c r="GI625" s="309"/>
      <c r="GS625" s="309"/>
      <c r="HC625" s="309"/>
      <c r="HM625" s="309"/>
      <c r="HW625" s="309"/>
    </row>
    <row r="626" s="3" customFormat="true" x14ac:dyDescent="0.25">
      <c r="A626" s="309"/>
      <c r="K626" s="309"/>
      <c r="U626" s="309"/>
      <c r="AE626" s="309"/>
      <c r="AO626" s="309"/>
      <c r="AY626" s="309"/>
      <c r="AZ626" s="309"/>
      <c r="BI626" s="309"/>
      <c r="BS626" s="309"/>
      <c r="CC626" s="309"/>
      <c r="CM626" s="309"/>
      <c r="CW626" s="309"/>
      <c r="DG626" s="309"/>
      <c r="DQ626" s="309"/>
      <c r="EA626" s="309"/>
      <c r="EK626" s="309"/>
      <c r="EU626" s="309"/>
      <c r="FE626" s="309"/>
      <c r="FO626" s="309"/>
      <c r="FY626" s="309"/>
      <c r="GI626" s="309"/>
      <c r="GS626" s="309"/>
      <c r="HC626" s="309"/>
      <c r="HM626" s="309"/>
      <c r="HW626" s="309"/>
    </row>
    <row r="627" s="3" customFormat="true" x14ac:dyDescent="0.25">
      <c r="A627" s="309"/>
      <c r="K627" s="309"/>
      <c r="U627" s="309"/>
      <c r="AE627" s="309"/>
      <c r="AO627" s="309"/>
      <c r="AY627" s="309"/>
      <c r="AZ627" s="309"/>
      <c r="BI627" s="309"/>
      <c r="BS627" s="309"/>
      <c r="CC627" s="309"/>
      <c r="CM627" s="309"/>
      <c r="CW627" s="309"/>
      <c r="DG627" s="309"/>
      <c r="DQ627" s="309"/>
      <c r="EA627" s="309"/>
      <c r="EK627" s="309"/>
      <c r="EU627" s="309"/>
      <c r="FE627" s="309"/>
      <c r="FO627" s="309"/>
      <c r="FY627" s="309"/>
      <c r="GI627" s="309"/>
      <c r="GS627" s="309"/>
      <c r="HC627" s="309"/>
      <c r="HM627" s="309"/>
      <c r="HW627" s="309"/>
    </row>
    <row r="628" s="3" customFormat="true" x14ac:dyDescent="0.25">
      <c r="A628" s="309"/>
      <c r="K628" s="309"/>
      <c r="U628" s="309"/>
      <c r="AE628" s="309"/>
      <c r="AO628" s="309"/>
      <c r="AY628" s="309"/>
      <c r="AZ628" s="309"/>
      <c r="BI628" s="309"/>
      <c r="BS628" s="309"/>
      <c r="CC628" s="309"/>
      <c r="CM628" s="309"/>
      <c r="CW628" s="309"/>
      <c r="DG628" s="309"/>
      <c r="DQ628" s="309"/>
      <c r="EA628" s="309"/>
      <c r="EK628" s="309"/>
      <c r="EU628" s="309"/>
      <c r="FE628" s="309"/>
      <c r="FO628" s="309"/>
      <c r="FY628" s="309"/>
      <c r="GI628" s="309"/>
      <c r="GS628" s="309"/>
      <c r="HC628" s="309"/>
      <c r="HM628" s="309"/>
      <c r="HW628" s="309"/>
    </row>
    <row r="629" s="3" customFormat="true" x14ac:dyDescent="0.25">
      <c r="A629" s="309"/>
      <c r="K629" s="309"/>
      <c r="U629" s="309"/>
      <c r="AE629" s="309"/>
      <c r="AO629" s="309"/>
      <c r="AY629" s="309"/>
      <c r="AZ629" s="309"/>
      <c r="BI629" s="309"/>
      <c r="BS629" s="309"/>
      <c r="CC629" s="309"/>
      <c r="CM629" s="309"/>
      <c r="CW629" s="309"/>
      <c r="DG629" s="309"/>
      <c r="DQ629" s="309"/>
      <c r="EA629" s="309"/>
      <c r="EK629" s="309"/>
      <c r="EU629" s="309"/>
      <c r="FE629" s="309"/>
      <c r="FO629" s="309"/>
      <c r="FY629" s="309"/>
      <c r="GI629" s="309"/>
      <c r="GS629" s="309"/>
      <c r="HC629" s="309"/>
      <c r="HM629" s="309"/>
      <c r="HW629" s="309"/>
    </row>
    <row r="630" s="3" customFormat="true" x14ac:dyDescent="0.25">
      <c r="A630" s="309"/>
      <c r="K630" s="309"/>
      <c r="U630" s="309"/>
      <c r="AE630" s="309"/>
      <c r="AO630" s="309"/>
      <c r="AY630" s="309"/>
      <c r="AZ630" s="309"/>
      <c r="BI630" s="309"/>
      <c r="BS630" s="309"/>
      <c r="CC630" s="309"/>
      <c r="CM630" s="309"/>
      <c r="CW630" s="309"/>
      <c r="DG630" s="309"/>
      <c r="DQ630" s="309"/>
      <c r="EA630" s="309"/>
      <c r="EK630" s="309"/>
      <c r="EU630" s="309"/>
      <c r="FE630" s="309"/>
      <c r="FO630" s="309"/>
      <c r="FY630" s="309"/>
      <c r="GI630" s="309"/>
      <c r="GS630" s="309"/>
      <c r="HC630" s="309"/>
      <c r="HM630" s="309"/>
      <c r="HW630" s="309"/>
    </row>
    <row r="631" s="3" customFormat="true" x14ac:dyDescent="0.25">
      <c r="A631" s="309"/>
      <c r="K631" s="309"/>
      <c r="U631" s="309"/>
      <c r="AE631" s="309"/>
      <c r="AO631" s="309"/>
      <c r="AY631" s="309"/>
      <c r="AZ631" s="309"/>
      <c r="BI631" s="309"/>
      <c r="BS631" s="309"/>
      <c r="CC631" s="309"/>
      <c r="CM631" s="309"/>
      <c r="CW631" s="309"/>
      <c r="DG631" s="309"/>
      <c r="DQ631" s="309"/>
      <c r="EA631" s="309"/>
      <c r="EK631" s="309"/>
      <c r="EU631" s="309"/>
      <c r="FE631" s="309"/>
      <c r="FO631" s="309"/>
      <c r="FY631" s="309"/>
      <c r="GI631" s="309"/>
      <c r="GS631" s="309"/>
      <c r="HC631" s="309"/>
      <c r="HM631" s="309"/>
      <c r="HW631" s="309"/>
    </row>
    <row r="632" s="3" customFormat="true" x14ac:dyDescent="0.25">
      <c r="A632" s="309"/>
      <c r="K632" s="309"/>
      <c r="U632" s="309"/>
      <c r="AE632" s="309"/>
      <c r="AO632" s="309"/>
      <c r="AY632" s="309"/>
      <c r="AZ632" s="309"/>
      <c r="BI632" s="309"/>
      <c r="BS632" s="309"/>
      <c r="CC632" s="309"/>
      <c r="CM632" s="309"/>
      <c r="CW632" s="309"/>
      <c r="DG632" s="309"/>
      <c r="DQ632" s="309"/>
      <c r="EA632" s="309"/>
      <c r="EK632" s="309"/>
      <c r="EU632" s="309"/>
      <c r="FE632" s="309"/>
      <c r="FO632" s="309"/>
      <c r="FY632" s="309"/>
      <c r="GI632" s="309"/>
      <c r="GS632" s="309"/>
      <c r="HC632" s="309"/>
      <c r="HM632" s="309"/>
      <c r="HW632" s="309"/>
    </row>
    <row r="633" s="3" customFormat="true" x14ac:dyDescent="0.25">
      <c r="A633" s="309"/>
      <c r="K633" s="309"/>
      <c r="U633" s="309"/>
      <c r="AE633" s="309"/>
      <c r="AO633" s="309"/>
      <c r="AY633" s="309"/>
      <c r="AZ633" s="309"/>
      <c r="BI633" s="309"/>
      <c r="BS633" s="309"/>
      <c r="CC633" s="309"/>
      <c r="CM633" s="309"/>
      <c r="CW633" s="309"/>
      <c r="DG633" s="309"/>
      <c r="DQ633" s="309"/>
      <c r="EA633" s="309"/>
      <c r="EK633" s="309"/>
      <c r="EU633" s="309"/>
      <c r="FE633" s="309"/>
      <c r="FO633" s="309"/>
      <c r="FY633" s="309"/>
      <c r="GI633" s="309"/>
      <c r="GS633" s="309"/>
      <c r="HC633" s="309"/>
      <c r="HM633" s="309"/>
      <c r="HW633" s="309"/>
    </row>
    <row r="634" s="3" customFormat="true" x14ac:dyDescent="0.25">
      <c r="A634" s="309"/>
      <c r="K634" s="309"/>
      <c r="U634" s="309"/>
      <c r="AE634" s="309"/>
      <c r="AO634" s="309"/>
      <c r="AY634" s="309"/>
      <c r="AZ634" s="309"/>
      <c r="BI634" s="309"/>
      <c r="BS634" s="309"/>
      <c r="CC634" s="309"/>
      <c r="CM634" s="309"/>
      <c r="CW634" s="309"/>
      <c r="DG634" s="309"/>
      <c r="DQ634" s="309"/>
      <c r="EA634" s="309"/>
      <c r="EK634" s="309"/>
      <c r="EU634" s="309"/>
      <c r="FE634" s="309"/>
      <c r="FO634" s="309"/>
      <c r="FY634" s="309"/>
      <c r="GI634" s="309"/>
      <c r="GS634" s="309"/>
      <c r="HC634" s="309"/>
      <c r="HM634" s="309"/>
      <c r="HW634" s="309"/>
    </row>
    <row r="635" s="3" customFormat="true" x14ac:dyDescent="0.25">
      <c r="A635" s="309"/>
      <c r="K635" s="309"/>
      <c r="U635" s="309"/>
      <c r="AE635" s="309"/>
      <c r="AO635" s="309"/>
      <c r="AY635" s="309"/>
      <c r="AZ635" s="309"/>
      <c r="BI635" s="309"/>
      <c r="BS635" s="309"/>
      <c r="CC635" s="309"/>
      <c r="CM635" s="309"/>
      <c r="CW635" s="309"/>
      <c r="DG635" s="309"/>
      <c r="DQ635" s="309"/>
      <c r="EA635" s="309"/>
      <c r="EK635" s="309"/>
      <c r="EU635" s="309"/>
      <c r="FE635" s="309"/>
      <c r="FO635" s="309"/>
      <c r="FY635" s="309"/>
      <c r="GI635" s="309"/>
      <c r="GS635" s="309"/>
      <c r="HC635" s="309"/>
      <c r="HM635" s="309"/>
      <c r="HW635" s="309"/>
    </row>
    <row r="636" s="3" customFormat="true" x14ac:dyDescent="0.25">
      <c r="A636" s="309"/>
      <c r="K636" s="309"/>
      <c r="U636" s="309"/>
      <c r="AE636" s="309"/>
      <c r="AO636" s="309"/>
      <c r="AY636" s="309"/>
      <c r="AZ636" s="309"/>
      <c r="BI636" s="309"/>
      <c r="BS636" s="309"/>
      <c r="CC636" s="309"/>
      <c r="CM636" s="309"/>
      <c r="CW636" s="309"/>
      <c r="DG636" s="309"/>
      <c r="DQ636" s="309"/>
      <c r="EA636" s="309"/>
      <c r="EK636" s="309"/>
      <c r="EU636" s="309"/>
      <c r="FE636" s="309"/>
      <c r="FO636" s="309"/>
      <c r="FY636" s="309"/>
      <c r="GI636" s="309"/>
      <c r="GS636" s="309"/>
      <c r="HC636" s="309"/>
      <c r="HM636" s="309"/>
      <c r="HW636" s="309"/>
    </row>
    <row r="637" s="3" customFormat="true" x14ac:dyDescent="0.25">
      <c r="A637" s="309"/>
      <c r="K637" s="309"/>
      <c r="U637" s="309"/>
      <c r="AE637" s="309"/>
      <c r="AO637" s="309"/>
      <c r="AY637" s="309"/>
      <c r="AZ637" s="309"/>
      <c r="BI637" s="309"/>
      <c r="BS637" s="309"/>
      <c r="CC637" s="309"/>
      <c r="CM637" s="309"/>
      <c r="CW637" s="309"/>
      <c r="DG637" s="309"/>
      <c r="DQ637" s="309"/>
      <c r="EA637" s="309"/>
      <c r="EK637" s="309"/>
      <c r="EU637" s="309"/>
      <c r="FE637" s="309"/>
      <c r="FO637" s="309"/>
      <c r="FY637" s="309"/>
      <c r="GI637" s="309"/>
      <c r="GS637" s="309"/>
      <c r="HC637" s="309"/>
      <c r="HM637" s="309"/>
      <c r="HW637" s="309"/>
    </row>
    <row r="638" s="3" customFormat="true" x14ac:dyDescent="0.25">
      <c r="A638" s="309"/>
      <c r="K638" s="309"/>
      <c r="U638" s="309"/>
      <c r="AE638" s="309"/>
      <c r="AO638" s="309"/>
      <c r="AY638" s="309"/>
      <c r="AZ638" s="309"/>
      <c r="BI638" s="309"/>
      <c r="BS638" s="309"/>
      <c r="CC638" s="309"/>
      <c r="CM638" s="309"/>
      <c r="CW638" s="309"/>
      <c r="DG638" s="309"/>
      <c r="DQ638" s="309"/>
      <c r="EA638" s="309"/>
      <c r="EK638" s="309"/>
      <c r="EU638" s="309"/>
      <c r="FE638" s="309"/>
      <c r="FO638" s="309"/>
      <c r="FY638" s="309"/>
      <c r="GI638" s="309"/>
      <c r="GS638" s="309"/>
      <c r="HC638" s="309"/>
      <c r="HM638" s="309"/>
      <c r="HW638" s="309"/>
    </row>
  </sheetData>
  <mergeCells count="9">
    <mergeCell ref="AZ27:BF27"/>
    <mergeCell ref="C1:H2"/>
    <mergeCell ref="C3:H3"/>
    <mergeCell ref="B27:H27"/>
    <mergeCell ref="M1:R2"/>
    <mergeCell ref="M3:R3"/>
    <mergeCell ref="L27:R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0" customWidth="true"/>
    <col min="2" max="2" width="29.75" customWidth="true"/>
    <col min="3" max="8" width="7.875" customWidth="true"/>
    <col min="9" max="10" width="1.125" customWidth="true"/>
    <col min="11" max="11" width="24.625" style="310" customWidth="true"/>
    <col min="12" max="12" width="29.75" customWidth="true"/>
    <col min="13" max="18" width="7.875" customWidth="true"/>
    <col min="19" max="20" width="1.125" customWidth="true"/>
    <col min="21" max="21" width="24.625" style="310" customWidth="true"/>
    <col min="22" max="22" width="29.75" customWidth="true"/>
    <col min="23" max="28" width="7.875" customWidth="true"/>
    <col min="29" max="30" width="1.125" customWidth="true"/>
    <col min="31" max="31" width="24.625" style="310" customWidth="true"/>
    <col min="32" max="32" width="29.75" customWidth="true"/>
    <col min="33" max="38" width="7.875" customWidth="true"/>
    <col min="39" max="40" width="1.125" customWidth="true"/>
    <col min="41" max="41" width="24.625" style="310" customWidth="true"/>
    <col min="42" max="42" width="29.75" customWidth="true"/>
    <col min="43" max="48" width="7.875" customWidth="true"/>
    <col min="49" max="50" width="1.125" customWidth="true"/>
    <col min="51" max="51" width="24.625" style="310" customWidth="true"/>
    <col min="52" max="52" width="29.75" style="310" customWidth="true"/>
    <col min="53" max="58" width="7.875" customWidth="true"/>
    <col min="59" max="60" width="1.125" customWidth="true"/>
    <col min="61" max="61" width="24.625" style="310" customWidth="true"/>
    <col min="62" max="62" width="29.75" customWidth="true"/>
    <col min="63" max="68" width="7.875" customWidth="true"/>
    <col min="69" max="70" width="1.125" customWidth="true"/>
    <col min="71" max="71" width="24.625" style="310" customWidth="true"/>
    <col min="72" max="72" width="29.75" customWidth="true"/>
    <col min="73" max="78" width="7.875" customWidth="true"/>
    <col min="79" max="80" width="1.125" customWidth="true"/>
    <col min="81" max="81" width="24.625" style="310" customWidth="true"/>
    <col min="82" max="82" width="29.75" customWidth="true"/>
    <col min="83" max="88" width="7.875" customWidth="true"/>
    <col min="89" max="90" width="1.125" customWidth="true"/>
    <col min="91" max="91" width="24.625" style="310" customWidth="true"/>
    <col min="92" max="92" width="29.75" customWidth="true"/>
    <col min="93" max="98" width="7.875" customWidth="true"/>
    <col min="99" max="100" width="1.125" customWidth="true"/>
    <col min="101" max="101" width="24.625" style="310" customWidth="true"/>
    <col min="102" max="102" width="29.75" customWidth="true"/>
    <col min="103" max="108" width="7.875" customWidth="true"/>
    <col min="109" max="110" width="1.125" customWidth="true"/>
    <col min="111" max="111" width="24.625" style="310" customWidth="true"/>
    <col min="112" max="112" width="29.75" customWidth="true"/>
    <col min="113" max="118" width="7.875" customWidth="true"/>
    <col min="119" max="120" width="1.125" customWidth="true"/>
    <col min="121" max="121" width="24.625" style="310" customWidth="true"/>
    <col min="122" max="122" width="29.75" customWidth="true"/>
    <col min="123" max="128" width="7.875" customWidth="true"/>
    <col min="129" max="130" width="1.125" customWidth="true"/>
    <col min="131" max="131" width="24.625" style="310" customWidth="true"/>
    <col min="132" max="132" width="29.75" customWidth="true"/>
    <col min="133" max="138" width="7.875" customWidth="true"/>
    <col min="139" max="140" width="1.125" customWidth="true"/>
    <col min="141" max="141" width="24.625" style="310" customWidth="true"/>
    <col min="142" max="142" width="29.75" customWidth="true"/>
    <col min="143" max="148" width="7.875" customWidth="true"/>
    <col min="149" max="150" width="1.125" customWidth="true"/>
    <col min="151" max="151" width="24.625" style="310" customWidth="true"/>
    <col min="152" max="152" width="29.75" customWidth="true"/>
    <col min="153" max="158" width="7.875" customWidth="true"/>
    <col min="159" max="160" width="1.125" customWidth="true"/>
    <col min="161" max="161" width="24.625" style="310" customWidth="true"/>
    <col min="162" max="162" width="29.75" customWidth="true"/>
    <col min="163" max="168" width="7.875" customWidth="true"/>
    <col min="169" max="170" width="1.125" customWidth="true"/>
    <col min="171" max="171" width="24.625" style="310" customWidth="true"/>
    <col min="172" max="172" width="29.75" customWidth="true"/>
    <col min="173" max="178" width="7.875" customWidth="true"/>
    <col min="179" max="180" width="1.125" customWidth="true"/>
    <col min="181" max="181" width="24.625" style="310" customWidth="true"/>
    <col min="182" max="182" width="29.75" customWidth="true"/>
    <col min="183" max="188" width="7.875" customWidth="true"/>
    <col min="189" max="190" width="1.125" customWidth="true"/>
    <col min="191" max="191" width="24.625" style="310" customWidth="true"/>
    <col min="192" max="192" width="29.75" customWidth="true"/>
    <col min="193" max="198" width="7.875" customWidth="true"/>
    <col min="199" max="200" width="1.125" customWidth="true"/>
    <col min="201" max="201" width="24.625" style="310" customWidth="true"/>
    <col min="202" max="202" width="29.75" customWidth="true"/>
    <col min="203" max="208" width="7.875" customWidth="true"/>
    <col min="209" max="210" width="1.125" customWidth="true"/>
    <col min="211" max="211" width="24.625" style="310" customWidth="true"/>
    <col min="212" max="212" width="29.75" customWidth="true"/>
    <col min="213" max="218" width="7.875" customWidth="true"/>
    <col min="219" max="220" width="1.125" customWidth="true"/>
    <col min="221" max="221" width="24.625" style="310" customWidth="true"/>
    <col min="222" max="222" width="29.75" customWidth="true"/>
    <col min="223" max="228" width="7.875" customWidth="true"/>
    <col min="229" max="230" width="1.125" customWidth="true"/>
    <col min="231" max="231" width="24.625" style="310" customWidth="true"/>
    <col min="232" max="232" width="29.75" customWidth="true"/>
    <col min="233" max="238" width="7.875" customWidth="true"/>
    <col min="239" max="240" width="1.125" customWidth="true"/>
  </cols>
  <sheetData>
    <row r="1" ht="15.75" customHeight="true" x14ac:dyDescent="0.25">
      <c r="A1" s="332" t="s">
        <v>22</v>
      </c>
      <c r="B1" s="333" t="str">
        <f>'Water Data'!B1</f>
        <v>EMIS16</v>
      </c>
      <c r="C1" s="557" t="str">
        <f>'Water Data'!C1:H2</f>
        <v>Papua New Guinea</v>
      </c>
      <c r="D1" s="558"/>
      <c r="E1" s="558"/>
      <c r="F1" s="558"/>
      <c r="G1" s="558"/>
      <c r="H1" s="559"/>
      <c r="I1" s="24"/>
      <c r="J1" s="16"/>
      <c r="K1" s="332" t="s">
        <v>22</v>
      </c>
      <c r="L1" s="333" t="str">
        <f>'Water Data'!L1</f>
        <v>EMIS17</v>
      </c>
      <c r="M1" s="557" t="str">
        <f>'Water Data'!M1:R2</f>
        <v>Papua New Guinea</v>
      </c>
      <c r="N1" s="558"/>
      <c r="O1" s="558"/>
      <c r="P1" s="558"/>
      <c r="Q1" s="558"/>
      <c r="R1" s="559"/>
      <c r="S1" s="24"/>
      <c r="T1" s="16"/>
    </row>
    <row r="2" x14ac:dyDescent="0.25">
      <c r="A2" s="334" t="str">
        <f>'Water Data'!A2</f>
        <v>EMIS 2015-16 microdata</v>
      </c>
      <c r="B2" s="335"/>
      <c r="C2" s="560"/>
      <c r="D2" s="560"/>
      <c r="E2" s="560"/>
      <c r="F2" s="560"/>
      <c r="G2" s="560"/>
      <c r="H2" s="561"/>
      <c r="I2" s="11"/>
      <c r="J2" s="17"/>
      <c r="K2" s="334" t="str">
        <f>'Water Data'!K2</f>
        <v>EMIS 2016-17 microdata</v>
      </c>
      <c r="L2" s="335"/>
      <c r="M2" s="560"/>
      <c r="N2" s="560"/>
      <c r="O2" s="560"/>
      <c r="P2" s="560"/>
      <c r="Q2" s="560"/>
      <c r="R2" s="561"/>
      <c r="S2" s="11"/>
      <c r="T2" s="17"/>
    </row>
    <row r="3" x14ac:dyDescent="0.25">
      <c r="A3" s="336" t="str">
        <f>'Water Data'!A3</f>
        <v>EMIS</v>
      </c>
      <c r="B3" s="337"/>
      <c r="C3" s="562">
        <f>'Water Data'!C3:H3</f>
        <v>2016</v>
      </c>
      <c r="D3" s="563"/>
      <c r="E3" s="563"/>
      <c r="F3" s="563"/>
      <c r="G3" s="563"/>
      <c r="H3" s="564"/>
      <c r="I3" s="11"/>
      <c r="J3" s="17"/>
      <c r="K3" s="336" t="str">
        <f>'Water Data'!K3</f>
        <v>EMIS</v>
      </c>
      <c r="L3" s="337"/>
      <c r="M3" s="562">
        <f>'Water Data'!M3:R3</f>
        <v>2017</v>
      </c>
      <c r="N3" s="563"/>
      <c r="O3" s="563"/>
      <c r="P3" s="563"/>
      <c r="Q3" s="563"/>
      <c r="R3" s="564"/>
      <c r="S3" s="11"/>
      <c r="T3" s="17"/>
    </row>
    <row r="4" s="4" customFormat="true" ht="18" customHeight="true" x14ac:dyDescent="0.25">
      <c r="A4" s="338" t="s">
        <v>232</v>
      </c>
      <c r="B4" s="339" t="s">
        <v>57</v>
      </c>
      <c r="C4" s="340" t="s">
        <v>7</v>
      </c>
      <c r="D4" s="341" t="s">
        <v>1</v>
      </c>
      <c r="E4" s="341" t="s">
        <v>2</v>
      </c>
      <c r="F4" s="341" t="s">
        <v>16</v>
      </c>
      <c r="G4" s="341" t="s">
        <v>17</v>
      </c>
      <c r="H4" s="342" t="s">
        <v>18</v>
      </c>
      <c r="I4" s="25"/>
      <c r="J4" s="18"/>
      <c r="K4" s="338" t="s">
        <v>232</v>
      </c>
      <c r="L4" s="339" t="s">
        <v>57</v>
      </c>
      <c r="M4" s="340" t="s">
        <v>7</v>
      </c>
      <c r="N4" s="341" t="s">
        <v>1</v>
      </c>
      <c r="O4" s="341" t="s">
        <v>2</v>
      </c>
      <c r="P4" s="341" t="s">
        <v>16</v>
      </c>
      <c r="Q4" s="341" t="s">
        <v>17</v>
      </c>
      <c r="R4" s="342" t="s">
        <v>18</v>
      </c>
      <c r="S4" s="25"/>
      <c r="T4" s="18"/>
      <c r="U4" s="311"/>
      <c r="AE4" s="311"/>
      <c r="AO4" s="311"/>
      <c r="AY4" s="311"/>
      <c r="AZ4" s="311"/>
      <c r="BA4" s="413"/>
      <c r="BB4" s="413"/>
      <c r="BC4" s="413"/>
      <c r="BD4" s="413"/>
      <c r="BE4" s="413"/>
      <c r="BF4" s="413"/>
      <c r="BI4" s="311"/>
      <c r="BS4" s="311"/>
      <c r="CC4" s="311"/>
      <c r="CM4" s="311"/>
      <c r="CW4" s="311"/>
      <c r="DG4" s="311"/>
      <c r="DQ4" s="311"/>
      <c r="EA4" s="311"/>
      <c r="EK4" s="311"/>
      <c r="EU4" s="311"/>
      <c r="FE4" s="311"/>
      <c r="FO4" s="311"/>
      <c r="FY4" s="311"/>
      <c r="GI4" s="311"/>
      <c r="GS4" s="311"/>
      <c r="HC4" s="311"/>
      <c r="HM4" s="311"/>
      <c r="HW4" s="311"/>
    </row>
    <row r="5" s="4" customFormat="true" x14ac:dyDescent="0.25">
      <c r="A5" s="303"/>
      <c r="B5" s="15" t="s">
        <v>3</v>
      </c>
      <c r="C5" s="9">
        <f>IF(COUNTA(C15)=0,"",C15+C16)</f>
        <v>3.62</v>
      </c>
      <c r="D5" s="9">
        <f>IF(COUNTA(D15)=0,"",D15+D16)</f>
        <v>3.48</v>
      </c>
      <c r="E5" s="9">
        <f t="shared" ref="E5:H5" si="0">IF(COUNTA(E15)=0,"",E15+E16)</f>
        <v>3.6500000000000004</v>
      </c>
      <c r="F5" s="9">
        <f t="shared" si="0"/>
        <v>3.34</v>
      </c>
      <c r="G5" s="9">
        <f t="shared" si="0"/>
        <v>3.55</v>
      </c>
      <c r="H5" s="30">
        <f t="shared" si="0"/>
        <v>7.22</v>
      </c>
      <c r="I5" s="25"/>
      <c r="J5" s="18"/>
      <c r="K5" s="303"/>
      <c r="L5" s="15" t="s">
        <v>3</v>
      </c>
      <c r="M5" s="9">
        <f>IF(COUNTA(M15)=0,"",M15+M16)</f>
        <v>3.24</v>
      </c>
      <c r="N5" s="9" t="str">
        <f>IF(COUNTA(N15)=0,"",N15+N16)</f>
        <v/>
      </c>
      <c r="O5" s="9" t="str">
        <f t="shared" ref="O5:R5" si="1">IF(COUNTA(O15)=0,"",O15+O16)</f>
        <v/>
      </c>
      <c r="P5" s="9">
        <f t="shared" si="1"/>
        <v>4.0999999999999996</v>
      </c>
      <c r="Q5" s="9">
        <f t="shared" si="1"/>
        <v>3.27</v>
      </c>
      <c r="R5" s="30">
        <f t="shared" si="1"/>
        <v>2.31</v>
      </c>
      <c r="S5" s="25"/>
      <c r="T5" s="18"/>
      <c r="U5" s="311"/>
      <c r="AE5" s="311"/>
      <c r="AO5" s="311"/>
      <c r="AY5" s="311"/>
      <c r="AZ5" s="311"/>
      <c r="BA5" s="413"/>
      <c r="BB5" s="413"/>
      <c r="BC5" s="413"/>
      <c r="BD5" s="413"/>
      <c r="BE5" s="413"/>
      <c r="BF5" s="413"/>
      <c r="BI5" s="311"/>
      <c r="BS5" s="311"/>
      <c r="CC5" s="311"/>
      <c r="CM5" s="311"/>
      <c r="CW5" s="311"/>
      <c r="DG5" s="311"/>
      <c r="DQ5" s="311"/>
      <c r="EA5" s="311"/>
      <c r="EK5" s="311"/>
      <c r="EU5" s="311"/>
      <c r="FE5" s="311"/>
      <c r="FO5" s="311"/>
      <c r="FY5" s="311"/>
      <c r="GI5" s="311"/>
      <c r="GS5" s="311"/>
      <c r="HC5" s="311"/>
      <c r="HM5" s="311"/>
      <c r="HW5" s="311"/>
    </row>
    <row r="6" s="4" customFormat="true" x14ac:dyDescent="0.25">
      <c r="A6" s="303"/>
      <c r="B6" s="15" t="s">
        <v>0</v>
      </c>
      <c r="C6" s="9">
        <f>IF((COUNTA(C17:C27)=0)+(COUNTA(C15)=0),"",100-(C15+C16)-SUMPRODUCT(B17:B27,C17:C27))</f>
        <v>50.259999999999991</v>
      </c>
      <c r="D6" s="9">
        <f>IF((COUNTA(D17:D27)=0)+(COUNTA(D15)=0),"",100-(D15+D16)-SUMPRODUCT(B17:B27,D17:D27))</f>
        <v>44.6</v>
      </c>
      <c r="E6" s="9">
        <f>IF((COUNTA(E17:E27)=0)+(COUNTA(E15)=0),"",100-(E15+E16)-SUMPRODUCT(B17:B27,E17:E27))</f>
        <v>51.05</v>
      </c>
      <c r="F6" s="9">
        <f>IF((COUNTA(F17:F27)=0)+(COUNTA(F15)=0),"",100-(F15+F16)-SUMPRODUCT(B17:B27,F17:F27))</f>
        <v>50.854999999999997</v>
      </c>
      <c r="G6" s="9">
        <f>IF((COUNTA(G17:G27)=0)+(COUNTA(G15)=0),"",100-(G15+G16)-SUMPRODUCT(B17:B27,G17:G27))</f>
        <v>50.365000000000002</v>
      </c>
      <c r="H6" s="30">
        <f>IF((COUNTA(H17:H27)=0)+(COUNTA(H15)=0),"",100-(H15+H16)-SUMPRODUCT(B17:B27,H17:H27))</f>
        <v>45.615000000000002</v>
      </c>
      <c r="I6" s="25"/>
      <c r="J6" s="18"/>
      <c r="K6" s="303"/>
      <c r="L6" s="15" t="s">
        <v>0</v>
      </c>
      <c r="M6" s="9">
        <f>IF((COUNTA(M17:M27)=0)+(COUNTA(M15)=0),"",100-(M15+M16)-SUMPRODUCT(L17:L27,M17:M27))</f>
        <v>35.390000000000008</v>
      </c>
      <c r="N6" s="9" t="str">
        <f>IF((COUNTA(N17:N27)=0)+(COUNTA(N15)=0),"",100-(N15+N16)-SUMPRODUCT(L17:L27,N17:N27))</f>
        <v/>
      </c>
      <c r="O6" s="9" t="str">
        <f>IF((COUNTA(O17:O27)=0)+(COUNTA(O15)=0),"",100-(O15+O16)-SUMPRODUCT(L17:L27,O17:O27))</f>
        <v/>
      </c>
      <c r="P6" s="9">
        <f>IF((COUNTA(P17:P27)=0)+(COUNTA(P15)=0),"",100-(P15+P16)-SUMPRODUCT(L17:L27,P17:P27))</f>
        <v>33.974300000000007</v>
      </c>
      <c r="Q6" s="9">
        <f>IF((COUNTA(Q17:Q27)=0)+(COUNTA(Q15)=0),"",100-(Q15+Q16)-SUMPRODUCT(L17:L27,Q17:Q27))</f>
        <v>36.040400000000005</v>
      </c>
      <c r="R6" s="30">
        <f>IF((COUNTA(R17:R27)=0)+(COUNTA(R15)=0),"",100-(R15+R16)-SUMPRODUCT(L17:L27,R17:R27))</f>
        <v>16.765199999999993</v>
      </c>
      <c r="S6" s="25"/>
      <c r="T6" s="18"/>
      <c r="U6" s="311"/>
      <c r="AE6" s="311"/>
      <c r="AO6" s="311"/>
      <c r="AY6" s="311"/>
      <c r="AZ6" s="311"/>
      <c r="BA6" s="413"/>
      <c r="BB6" s="413"/>
      <c r="BC6" s="413"/>
      <c r="BD6" s="413"/>
      <c r="BE6" s="413"/>
      <c r="BF6" s="413"/>
      <c r="BI6" s="311"/>
      <c r="BS6" s="311"/>
      <c r="CC6" s="311"/>
      <c r="CM6" s="311"/>
      <c r="CW6" s="311"/>
      <c r="DG6" s="311"/>
      <c r="DQ6" s="311"/>
      <c r="EA6" s="311"/>
      <c r="EK6" s="311"/>
      <c r="EU6" s="311"/>
      <c r="FE6" s="311"/>
      <c r="FO6" s="311"/>
      <c r="FY6" s="311"/>
      <c r="GI6" s="311"/>
      <c r="GS6" s="311"/>
      <c r="HC6" s="311"/>
      <c r="HM6" s="311"/>
      <c r="HW6" s="311"/>
    </row>
    <row r="7" s="4" customFormat="true" x14ac:dyDescent="0.25">
      <c r="A7" s="303"/>
      <c r="B7" s="15" t="s">
        <v>19</v>
      </c>
      <c r="C7" s="9">
        <f>IF(COUNTA(C17:C27)=0,"",SUMPRODUCT(C17:C27,B17:B27))</f>
        <v>46.120000000000005</v>
      </c>
      <c r="D7" s="9">
        <f>IF(COUNTA(D17:D27)=0,"",SUMPRODUCT(D17:D27,B17:B27))</f>
        <v>51.919999999999995</v>
      </c>
      <c r="E7" s="9">
        <f>IF(COUNTA(E17:E27)=0,"",SUMPRODUCT(E17:E27,B17:B27))</f>
        <v>45.3</v>
      </c>
      <c r="F7" s="9">
        <f>IF(COUNTA(F17:F27)=0,"",SUMPRODUCT(F17:F27,B17:B27))</f>
        <v>45.805</v>
      </c>
      <c r="G7" s="9">
        <f>IF(COUNTA(G17:G27)=0,"",SUMPRODUCT(G17:G27,B17:B27))</f>
        <v>46.085000000000001</v>
      </c>
      <c r="H7" s="30">
        <f>IF(COUNTA(H17:H27)=0,"",SUMPRODUCT(H17:H27,B17:B27))</f>
        <v>47.164999999999999</v>
      </c>
      <c r="I7" s="25"/>
      <c r="J7" s="18"/>
      <c r="K7" s="303"/>
      <c r="L7" s="15" t="s">
        <v>19</v>
      </c>
      <c r="M7" s="9">
        <f>IF(COUNTA(M17:M27)=0,"",SUMPRODUCT(M17:M27,L17:L27))</f>
        <v>61.37</v>
      </c>
      <c r="N7" s="9" t="str">
        <f>IF(COUNTA(N17:N27)=0,"",SUMPRODUCT(N17:N27,L17:L27))</f>
        <v/>
      </c>
      <c r="O7" s="9" t="str">
        <f>IF(COUNTA(O17:O27)=0,"",SUMPRODUCT(O17:O27,L17:L27))</f>
        <v/>
      </c>
      <c r="P7" s="9">
        <f>IF(COUNTA(P17:P27)=0,"",SUMPRODUCT(P17:P27,L17:L27))</f>
        <v>61.925699999999999</v>
      </c>
      <c r="Q7" s="9">
        <f>IF(COUNTA(Q17:Q27)=0,"",SUMPRODUCT(Q17:Q27,L17:L27))</f>
        <v>60.689599999999999</v>
      </c>
      <c r="R7" s="30">
        <f>IF(COUNTA(R17:R27)=0,"",SUMPRODUCT(R17:R27,L17:L27))</f>
        <v>80.924800000000005</v>
      </c>
      <c r="S7" s="25"/>
      <c r="T7" s="18"/>
      <c r="U7" s="311"/>
      <c r="AE7" s="311"/>
      <c r="AO7" s="311"/>
      <c r="AY7" s="311"/>
      <c r="AZ7" s="311"/>
      <c r="BA7" s="413"/>
      <c r="BB7" s="413"/>
      <c r="BC7" s="413"/>
      <c r="BD7" s="413"/>
      <c r="BE7" s="413"/>
      <c r="BF7" s="413"/>
      <c r="BI7" s="311"/>
      <c r="BS7" s="311"/>
      <c r="CC7" s="311"/>
      <c r="CM7" s="311"/>
      <c r="CW7" s="311"/>
      <c r="DG7" s="311"/>
      <c r="DQ7" s="311"/>
      <c r="EA7" s="311"/>
      <c r="EK7" s="311"/>
      <c r="EU7" s="311"/>
      <c r="FE7" s="311"/>
      <c r="FO7" s="311"/>
      <c r="FY7" s="311"/>
      <c r="GI7" s="311"/>
      <c r="GS7" s="311"/>
      <c r="HC7" s="311"/>
      <c r="HM7" s="311"/>
      <c r="HW7" s="311"/>
    </row>
    <row r="8" s="4" customFormat="true" x14ac:dyDescent="0.25">
      <c r="A8" s="303"/>
      <c r="B8" s="82" t="s">
        <v>54</v>
      </c>
      <c r="C8" s="20"/>
      <c r="D8" s="20"/>
      <c r="E8" s="20"/>
      <c r="F8" s="20"/>
      <c r="G8" s="20"/>
      <c r="H8" s="149"/>
      <c r="I8" s="25"/>
      <c r="J8" s="18"/>
      <c r="K8" s="303" t="s">
        <v>217</v>
      </c>
      <c r="L8" s="82" t="s">
        <v>54</v>
      </c>
      <c r="M8" s="20">
        <f>6042/8144*100</f>
        <v>74.189587426326128</v>
      </c>
      <c r="N8" s="20"/>
      <c r="O8" s="20"/>
      <c r="P8" s="20">
        <f>3758/5193*100</f>
        <v>72.366647409974973</v>
      </c>
      <c r="Q8" s="20">
        <f>5822/(5193+2693)*100</f>
        <v>73.827035252345922</v>
      </c>
      <c r="R8" s="149">
        <f>150/173*100</f>
        <v>86.705202312138724</v>
      </c>
      <c r="S8" s="25"/>
      <c r="T8" s="18"/>
      <c r="U8" s="311"/>
      <c r="AE8" s="311"/>
      <c r="AO8" s="311"/>
      <c r="AY8" s="311"/>
      <c r="AZ8" s="311"/>
      <c r="BA8" s="413"/>
      <c r="BB8" s="413"/>
      <c r="BC8" s="413"/>
      <c r="BD8" s="413"/>
      <c r="BE8" s="413"/>
      <c r="BF8" s="413"/>
      <c r="BI8" s="311"/>
      <c r="BS8" s="311"/>
      <c r="CC8" s="311"/>
      <c r="CM8" s="311"/>
      <c r="CW8" s="311"/>
      <c r="DG8" s="311"/>
      <c r="DQ8" s="311"/>
      <c r="EA8" s="311"/>
      <c r="EK8" s="311"/>
      <c r="EU8" s="311"/>
      <c r="FE8" s="311"/>
      <c r="FO8" s="311"/>
      <c r="FY8" s="311"/>
      <c r="GI8" s="311"/>
      <c r="GS8" s="311"/>
      <c r="HC8" s="311"/>
      <c r="HM8" s="311"/>
      <c r="HW8" s="311"/>
    </row>
    <row r="9" s="4" customFormat="true" x14ac:dyDescent="0.25">
      <c r="A9" s="303"/>
      <c r="B9" s="82" t="s">
        <v>59</v>
      </c>
      <c r="C9" s="20"/>
      <c r="D9" s="20"/>
      <c r="E9" s="20"/>
      <c r="F9" s="20"/>
      <c r="G9" s="20"/>
      <c r="H9" s="149"/>
      <c r="I9" s="25"/>
      <c r="J9" s="18"/>
      <c r="K9" s="303"/>
      <c r="L9" s="82" t="s">
        <v>59</v>
      </c>
      <c r="M9" s="20"/>
      <c r="N9" s="20"/>
      <c r="O9" s="20"/>
      <c r="P9" s="20"/>
      <c r="Q9" s="20"/>
      <c r="R9" s="149"/>
      <c r="S9" s="25"/>
      <c r="T9" s="18"/>
      <c r="U9" s="311"/>
      <c r="AE9" s="311"/>
      <c r="AO9" s="311"/>
      <c r="AY9" s="311"/>
      <c r="AZ9" s="311"/>
      <c r="BA9" s="413"/>
      <c r="BB9" s="413"/>
      <c r="BC9" s="413"/>
      <c r="BD9" s="413"/>
      <c r="BE9" s="413"/>
      <c r="BF9" s="413"/>
      <c r="BI9" s="311"/>
      <c r="BS9" s="311"/>
      <c r="CC9" s="311"/>
      <c r="CM9" s="311"/>
      <c r="CW9" s="311"/>
      <c r="DG9" s="311"/>
      <c r="DQ9" s="311"/>
      <c r="EA9" s="311"/>
      <c r="EK9" s="311"/>
      <c r="EU9" s="311"/>
      <c r="FE9" s="311"/>
      <c r="FO9" s="311"/>
      <c r="FY9" s="311"/>
      <c r="GI9" s="311"/>
      <c r="GS9" s="311"/>
      <c r="HC9" s="311"/>
      <c r="HM9" s="311"/>
      <c r="HW9" s="311"/>
    </row>
    <row r="10" s="4" customFormat="true" x14ac:dyDescent="0.25">
      <c r="A10" s="303"/>
      <c r="B10" s="82" t="s">
        <v>122</v>
      </c>
      <c r="C10" s="20"/>
      <c r="D10" s="20"/>
      <c r="E10" s="20"/>
      <c r="F10" s="20"/>
      <c r="G10" s="20"/>
      <c r="H10" s="149"/>
      <c r="I10" s="25"/>
      <c r="J10" s="18"/>
      <c r="K10" s="303" t="s">
        <v>219</v>
      </c>
      <c r="L10" s="82" t="s">
        <v>122</v>
      </c>
      <c r="M10" s="20">
        <f>5833/8144*100</f>
        <v>71.623280943025534</v>
      </c>
      <c r="N10" s="20"/>
      <c r="O10" s="20"/>
      <c r="P10" s="20">
        <f>3595/5193*100</f>
        <v>69.227806662815325</v>
      </c>
      <c r="Q10" s="20">
        <f>(3595+2025)/(5193+2693)*100</f>
        <v>71.265533857468938</v>
      </c>
      <c r="R10" s="149">
        <f>145/173*100</f>
        <v>83.815028901734095</v>
      </c>
      <c r="S10" s="25"/>
      <c r="T10" s="18"/>
      <c r="U10" s="311"/>
      <c r="AE10" s="311"/>
      <c r="AO10" s="311"/>
      <c r="AY10" s="311"/>
      <c r="AZ10" s="311"/>
      <c r="BA10" s="413"/>
      <c r="BB10" s="413"/>
      <c r="BC10" s="413"/>
      <c r="BD10" s="413"/>
      <c r="BE10" s="413"/>
      <c r="BF10" s="413"/>
      <c r="BI10" s="311"/>
      <c r="BS10" s="311"/>
      <c r="CC10" s="311"/>
      <c r="CM10" s="311"/>
      <c r="CW10" s="311"/>
      <c r="DG10" s="311"/>
      <c r="DQ10" s="311"/>
      <c r="EA10" s="311"/>
      <c r="EK10" s="311"/>
      <c r="EU10" s="311"/>
      <c r="FE10" s="311"/>
      <c r="FO10" s="311"/>
      <c r="FY10" s="311"/>
      <c r="GI10" s="311"/>
      <c r="GS10" s="311"/>
      <c r="HC10" s="311"/>
      <c r="HM10" s="311"/>
      <c r="HW10" s="311"/>
    </row>
    <row r="11" s="4" customFormat="true" x14ac:dyDescent="0.25">
      <c r="A11" s="303" t="s">
        <v>191</v>
      </c>
      <c r="B11" s="137" t="s">
        <v>21</v>
      </c>
      <c r="C11" s="20">
        <f>(341+413+1779+205/2)/8718*100</f>
        <v>30.230557467309016</v>
      </c>
      <c r="D11" s="20">
        <f>3.2+9.78+15.71+1.22/2</f>
        <v>29.3</v>
      </c>
      <c r="E11" s="20">
        <f>4.01+4.04+21.06+2.51/2</f>
        <v>30.364999999999998</v>
      </c>
      <c r="F11" s="20">
        <f>3.82+4.78+18.82+2.47/2</f>
        <v>28.655000000000001</v>
      </c>
      <c r="G11" s="20">
        <f>3.95+4.73+20.36+2.41/2</f>
        <v>30.244999999999997</v>
      </c>
      <c r="H11" s="27">
        <f>2.06+5.15+22.68+0/2</f>
        <v>29.89</v>
      </c>
      <c r="I11" s="25"/>
      <c r="J11" s="18"/>
      <c r="K11" s="303"/>
      <c r="L11" s="137" t="s">
        <v>21</v>
      </c>
      <c r="M11" s="20"/>
      <c r="N11" s="20"/>
      <c r="O11" s="20"/>
      <c r="P11" s="20"/>
      <c r="Q11" s="20"/>
      <c r="R11" s="27"/>
      <c r="S11" s="25"/>
      <c r="T11" s="18"/>
      <c r="U11" s="311"/>
      <c r="AE11" s="311"/>
      <c r="AO11" s="311"/>
      <c r="AY11" s="311"/>
      <c r="AZ11" s="311"/>
      <c r="BA11" s="413"/>
      <c r="BB11" s="413"/>
      <c r="BC11" s="413"/>
      <c r="BD11" s="413"/>
      <c r="BE11" s="413"/>
      <c r="BF11" s="413"/>
      <c r="BI11" s="311"/>
      <c r="BS11" s="311"/>
      <c r="CC11" s="311"/>
      <c r="CM11" s="311"/>
      <c r="CW11" s="311"/>
      <c r="DG11" s="311"/>
      <c r="DQ11" s="311"/>
      <c r="EA11" s="311"/>
      <c r="EK11" s="311"/>
      <c r="EU11" s="311"/>
      <c r="FE11" s="311"/>
      <c r="FO11" s="311"/>
      <c r="FY11" s="311"/>
      <c r="GI11" s="311"/>
      <c r="GS11" s="311"/>
      <c r="HC11" s="311"/>
      <c r="HM11" s="311"/>
      <c r="HW11" s="311"/>
    </row>
    <row r="12" s="4" customFormat="true" x14ac:dyDescent="0.25">
      <c r="A12" s="303"/>
      <c r="B12" s="137" t="s">
        <v>30</v>
      </c>
      <c r="C12" s="20"/>
      <c r="D12" s="7"/>
      <c r="E12" s="7"/>
      <c r="F12" s="7"/>
      <c r="G12" s="7"/>
      <c r="H12" s="27"/>
      <c r="I12" s="25"/>
      <c r="J12" s="18"/>
      <c r="K12" s="303"/>
      <c r="L12" s="137" t="s">
        <v>30</v>
      </c>
      <c r="M12" s="20"/>
      <c r="N12" s="7"/>
      <c r="O12" s="7"/>
      <c r="P12" s="7"/>
      <c r="Q12" s="7"/>
      <c r="R12" s="27"/>
      <c r="S12" s="25"/>
      <c r="T12" s="18"/>
      <c r="U12" s="311"/>
      <c r="AE12" s="311"/>
      <c r="AO12" s="311"/>
      <c r="AY12" s="311"/>
      <c r="AZ12" s="311"/>
      <c r="BA12" s="413"/>
      <c r="BB12" s="413"/>
      <c r="BC12" s="413"/>
      <c r="BD12" s="413"/>
      <c r="BE12" s="413"/>
      <c r="BF12" s="413"/>
      <c r="BI12" s="311"/>
      <c r="BS12" s="311"/>
      <c r="CC12" s="311"/>
      <c r="CM12" s="311"/>
      <c r="CW12" s="311"/>
      <c r="DG12" s="311"/>
      <c r="DQ12" s="311"/>
      <c r="EA12" s="311"/>
      <c r="EK12" s="311"/>
      <c r="EU12" s="311"/>
      <c r="FE12" s="311"/>
      <c r="FO12" s="311"/>
      <c r="FY12" s="311"/>
      <c r="GI12" s="311"/>
      <c r="GS12" s="311"/>
      <c r="HC12" s="311"/>
      <c r="HM12" s="311"/>
      <c r="HW12" s="311"/>
    </row>
    <row r="13" s="1" customFormat="true" ht="15.75" customHeight="true" x14ac:dyDescent="0.2">
      <c r="A13" s="303" t="s">
        <v>192</v>
      </c>
      <c r="B13" s="137" t="s">
        <v>234</v>
      </c>
      <c r="C13" s="20">
        <v>28.8</v>
      </c>
      <c r="D13" s="20">
        <v>31.75</v>
      </c>
      <c r="E13" s="20">
        <v>28.39</v>
      </c>
      <c r="F13" s="20">
        <v>29.08</v>
      </c>
      <c r="G13" s="20">
        <v>28.9</v>
      </c>
      <c r="H13" s="149">
        <v>24.23</v>
      </c>
      <c r="I13" s="25"/>
      <c r="J13" s="18"/>
      <c r="K13" s="303" t="s">
        <v>218</v>
      </c>
      <c r="L13" s="137" t="s">
        <v>234</v>
      </c>
      <c r="M13" s="20">
        <v>45.076000000000001</v>
      </c>
      <c r="N13" s="20"/>
      <c r="O13" s="20"/>
      <c r="P13" s="20">
        <v>43.35</v>
      </c>
      <c r="Q13" s="20">
        <v>44.28</v>
      </c>
      <c r="R13" s="149">
        <v>69.36</v>
      </c>
      <c r="S13" s="25"/>
      <c r="T13" s="18"/>
      <c r="U13" s="312"/>
      <c r="AE13" s="312"/>
      <c r="AO13" s="312"/>
      <c r="AY13" s="312"/>
      <c r="AZ13" s="312"/>
      <c r="BA13" s="418"/>
      <c r="BB13" s="418"/>
      <c r="BC13" s="418"/>
      <c r="BD13" s="418"/>
      <c r="BE13" s="418"/>
      <c r="BF13" s="418"/>
      <c r="BI13" s="312"/>
      <c r="BS13" s="312"/>
      <c r="CC13" s="312"/>
      <c r="CM13" s="312"/>
      <c r="CW13" s="312"/>
      <c r="DG13" s="312"/>
      <c r="DQ13" s="312"/>
      <c r="EA13" s="312"/>
      <c r="EK13" s="312"/>
      <c r="EU13" s="312"/>
      <c r="FE13" s="312"/>
      <c r="FO13" s="312"/>
      <c r="FY13" s="312"/>
      <c r="GI13" s="312"/>
      <c r="GS13" s="312"/>
      <c r="HC13" s="312"/>
      <c r="HM13" s="312"/>
      <c r="HW13" s="312"/>
    </row>
    <row r="14" s="14" customFormat="true" ht="18" customHeight="true" x14ac:dyDescent="0.25">
      <c r="A14" s="338" t="s">
        <v>58</v>
      </c>
      <c r="B14" s="343" t="s">
        <v>27</v>
      </c>
      <c r="C14" s="344"/>
      <c r="D14" s="344"/>
      <c r="E14" s="344"/>
      <c r="F14" s="345"/>
      <c r="G14" s="345"/>
      <c r="H14" s="346"/>
      <c r="I14" s="25"/>
      <c r="J14" s="18"/>
      <c r="K14" s="338" t="s">
        <v>58</v>
      </c>
      <c r="L14" s="343" t="s">
        <v>27</v>
      </c>
      <c r="M14" s="344"/>
      <c r="N14" s="344"/>
      <c r="O14" s="344"/>
      <c r="P14" s="345"/>
      <c r="Q14" s="345"/>
      <c r="R14" s="346"/>
      <c r="S14" s="25"/>
      <c r="T14" s="18"/>
      <c r="U14" s="313"/>
      <c r="AE14" s="313"/>
      <c r="AO14" s="313"/>
      <c r="AY14" s="313"/>
      <c r="AZ14" s="313"/>
      <c r="BA14" s="414"/>
      <c r="BB14" s="414"/>
      <c r="BC14" s="414"/>
      <c r="BD14" s="414"/>
      <c r="BE14" s="414"/>
      <c r="BF14" s="414"/>
      <c r="BI14" s="313"/>
      <c r="BS14" s="313"/>
      <c r="CC14" s="313"/>
      <c r="CM14" s="313"/>
      <c r="CW14" s="313"/>
      <c r="DG14" s="313"/>
      <c r="DQ14" s="313"/>
      <c r="EA14" s="313"/>
      <c r="EK14" s="313"/>
      <c r="EU14" s="313"/>
      <c r="FE14" s="313"/>
      <c r="FO14" s="313"/>
      <c r="FY14" s="313"/>
      <c r="GI14" s="313"/>
      <c r="GS14" s="313"/>
      <c r="HC14" s="313"/>
      <c r="HM14" s="313"/>
      <c r="HW14" s="313"/>
    </row>
    <row r="15" x14ac:dyDescent="0.25">
      <c r="A15" s="304" t="s">
        <v>31</v>
      </c>
      <c r="B15" s="21">
        <v>0</v>
      </c>
      <c r="C15" s="150">
        <v>3.37</v>
      </c>
      <c r="D15" s="81">
        <v>3.1</v>
      </c>
      <c r="E15" s="81">
        <v>3.41</v>
      </c>
      <c r="F15" s="7">
        <v>3.03</v>
      </c>
      <c r="G15" s="7">
        <v>3.29</v>
      </c>
      <c r="H15" s="27">
        <v>7.22</v>
      </c>
      <c r="I15" s="11"/>
      <c r="J15" s="17"/>
      <c r="K15" s="304" t="s">
        <v>31</v>
      </c>
      <c r="L15" s="21">
        <v>0</v>
      </c>
      <c r="M15" s="150">
        <f>3.24</f>
        <v>3.24</v>
      </c>
      <c r="N15" s="81"/>
      <c r="O15" s="81"/>
      <c r="P15" s="7">
        <v>4.0999999999999996</v>
      </c>
      <c r="Q15" s="7">
        <v>3.27</v>
      </c>
      <c r="R15" s="27">
        <v>2.31</v>
      </c>
      <c r="S15" s="11"/>
      <c r="T15" s="17"/>
      <c r="AZ15" s="415"/>
      <c r="BA15" s="413"/>
      <c r="BB15" s="413"/>
      <c r="BC15" s="413"/>
      <c r="BD15" s="413"/>
      <c r="BE15" s="413"/>
      <c r="BF15" s="413"/>
    </row>
    <row r="16" s="2" customFormat="true" x14ac:dyDescent="0.25">
      <c r="A16" s="304" t="s">
        <v>118</v>
      </c>
      <c r="B16" s="151">
        <v>0</v>
      </c>
      <c r="C16" s="81">
        <v>0.25</v>
      </c>
      <c r="D16" s="81">
        <v>0.38</v>
      </c>
      <c r="E16" s="81">
        <v>0.24</v>
      </c>
      <c r="F16" s="7">
        <v>0.31</v>
      </c>
      <c r="G16" s="7">
        <v>0.26</v>
      </c>
      <c r="H16" s="27">
        <v>0</v>
      </c>
      <c r="I16" s="11"/>
      <c r="J16" s="17"/>
      <c r="K16" s="304" t="s">
        <v>118</v>
      </c>
      <c r="L16" s="151">
        <v>0</v>
      </c>
      <c r="M16" s="81"/>
      <c r="N16" s="81"/>
      <c r="O16" s="81"/>
      <c r="P16" s="7"/>
      <c r="Q16" s="7"/>
      <c r="R16" s="27"/>
      <c r="S16" s="11"/>
      <c r="T16" s="17"/>
      <c r="U16" s="314"/>
      <c r="AE16" s="314"/>
      <c r="AO16" s="314"/>
      <c r="AY16" s="314"/>
      <c r="AZ16" s="416"/>
      <c r="BA16" s="419"/>
      <c r="BB16" s="419"/>
      <c r="BC16" s="419"/>
      <c r="BD16" s="419"/>
      <c r="BE16" s="419"/>
      <c r="BF16" s="419"/>
      <c r="BI16" s="314"/>
      <c r="BS16" s="314"/>
      <c r="CC16" s="314"/>
      <c r="CM16" s="314"/>
      <c r="CW16" s="314"/>
      <c r="DG16" s="314"/>
      <c r="DQ16" s="314"/>
      <c r="EA16" s="314"/>
      <c r="EK16" s="314"/>
      <c r="EU16" s="314"/>
      <c r="FE16" s="314"/>
      <c r="FO16" s="314"/>
      <c r="FY16" s="314"/>
      <c r="GI16" s="314"/>
      <c r="GS16" s="314"/>
      <c r="HC16" s="314"/>
      <c r="HM16" s="314"/>
      <c r="HW16" s="314"/>
    </row>
    <row r="17" s="2" customFormat="true" x14ac:dyDescent="0.25">
      <c r="A17" s="305" t="s">
        <v>193</v>
      </c>
      <c r="B17" s="22">
        <v>1</v>
      </c>
      <c r="C17" s="150">
        <v>5.69</v>
      </c>
      <c r="D17" s="81">
        <v>6.11</v>
      </c>
      <c r="E17" s="7">
        <v>5.63</v>
      </c>
      <c r="F17" s="7">
        <v>6.06</v>
      </c>
      <c r="G17" s="7">
        <v>5.77</v>
      </c>
      <c r="H17" s="27">
        <v>2.06</v>
      </c>
      <c r="I17" s="11"/>
      <c r="J17" s="17"/>
      <c r="K17" s="305" t="s">
        <v>212</v>
      </c>
      <c r="L17" s="22">
        <v>1</v>
      </c>
      <c r="M17" s="150">
        <v>14.8</v>
      </c>
      <c r="N17" s="81"/>
      <c r="O17" s="7"/>
      <c r="P17" s="7">
        <v>13.9</v>
      </c>
      <c r="Q17" s="7">
        <v>13.7966</v>
      </c>
      <c r="R17" s="27">
        <v>47.398800000000001</v>
      </c>
      <c r="S17" s="11"/>
      <c r="T17" s="17"/>
      <c r="U17" s="314"/>
      <c r="AE17" s="314"/>
      <c r="AO17" s="314"/>
      <c r="AY17" s="314"/>
      <c r="AZ17" s="416"/>
      <c r="BA17" s="419"/>
      <c r="BB17" s="419"/>
      <c r="BC17" s="419"/>
      <c r="BD17" s="419"/>
      <c r="BE17" s="419"/>
      <c r="BF17" s="419"/>
      <c r="BI17" s="314"/>
      <c r="BS17" s="314"/>
      <c r="CC17" s="314"/>
      <c r="CM17" s="314"/>
      <c r="CW17" s="314"/>
      <c r="DG17" s="314"/>
      <c r="DQ17" s="314"/>
      <c r="EA17" s="314"/>
      <c r="EK17" s="314"/>
      <c r="EU17" s="314"/>
      <c r="FE17" s="314"/>
      <c r="FO17" s="314"/>
      <c r="FY17" s="314"/>
      <c r="GI17" s="314"/>
      <c r="GS17" s="314"/>
      <c r="HC17" s="314"/>
      <c r="HM17" s="314"/>
      <c r="HW17" s="314"/>
    </row>
    <row r="18" s="2" customFormat="true" x14ac:dyDescent="0.25">
      <c r="A18" s="305" t="s">
        <v>194</v>
      </c>
      <c r="B18" s="23">
        <v>1</v>
      </c>
      <c r="C18" s="81">
        <v>6.36</v>
      </c>
      <c r="D18" s="7">
        <v>16.18</v>
      </c>
      <c r="E18" s="7">
        <v>4.99</v>
      </c>
      <c r="F18" s="7">
        <v>6.53</v>
      </c>
      <c r="G18" s="7">
        <v>6.34</v>
      </c>
      <c r="H18" s="27">
        <v>7.22</v>
      </c>
      <c r="I18" s="11"/>
      <c r="J18" s="17"/>
      <c r="K18" s="305" t="s">
        <v>213</v>
      </c>
      <c r="L18" s="23">
        <v>0</v>
      </c>
      <c r="M18" s="81">
        <v>3.3</v>
      </c>
      <c r="N18" s="7"/>
      <c r="O18" s="7"/>
      <c r="P18" s="7">
        <v>3.52</v>
      </c>
      <c r="Q18" s="7">
        <v>3.411</v>
      </c>
      <c r="R18" s="27">
        <v>0</v>
      </c>
      <c r="S18" s="11"/>
      <c r="T18" s="17"/>
      <c r="U18" s="314"/>
      <c r="AE18" s="314"/>
      <c r="AO18" s="314"/>
      <c r="AY18" s="314"/>
      <c r="AZ18" s="416"/>
      <c r="BA18" s="419"/>
      <c r="BB18" s="419"/>
      <c r="BC18" s="419"/>
      <c r="BD18" s="419"/>
      <c r="BE18" s="419"/>
      <c r="BF18" s="419"/>
      <c r="BI18" s="314"/>
      <c r="BS18" s="314"/>
      <c r="CC18" s="314"/>
      <c r="CM18" s="314"/>
      <c r="CW18" s="314"/>
      <c r="DG18" s="314"/>
      <c r="DQ18" s="314"/>
      <c r="EA18" s="314"/>
      <c r="EK18" s="314"/>
      <c r="EU18" s="314"/>
      <c r="FE18" s="314"/>
      <c r="FO18" s="314"/>
      <c r="FY18" s="314"/>
      <c r="GI18" s="314"/>
      <c r="GS18" s="314"/>
      <c r="HC18" s="314"/>
      <c r="HM18" s="314"/>
      <c r="HW18" s="314"/>
    </row>
    <row r="19" s="2" customFormat="true" x14ac:dyDescent="0.25">
      <c r="A19" s="305" t="s">
        <v>195</v>
      </c>
      <c r="B19" s="23">
        <v>1</v>
      </c>
      <c r="C19" s="7">
        <v>31.69</v>
      </c>
      <c r="D19" s="7">
        <v>26.9</v>
      </c>
      <c r="E19" s="7">
        <v>32.35</v>
      </c>
      <c r="F19" s="7">
        <v>30.61</v>
      </c>
      <c r="G19" s="7">
        <v>31.56</v>
      </c>
      <c r="H19" s="27">
        <v>37.11</v>
      </c>
      <c r="I19" s="11"/>
      <c r="J19" s="17"/>
      <c r="K19" s="305" t="s">
        <v>214</v>
      </c>
      <c r="L19" s="23">
        <v>0</v>
      </c>
      <c r="M19" s="7">
        <v>32.06</v>
      </c>
      <c r="N19" s="7"/>
      <c r="O19" s="7"/>
      <c r="P19" s="7">
        <v>30.44</v>
      </c>
      <c r="Q19" s="7">
        <v>32.627000000000002</v>
      </c>
      <c r="R19" s="27">
        <v>16.763000000000002</v>
      </c>
      <c r="S19" s="11"/>
      <c r="T19" s="17"/>
      <c r="U19" s="314"/>
      <c r="AE19" s="314"/>
      <c r="AO19" s="314"/>
      <c r="AY19" s="314"/>
      <c r="AZ19" s="416"/>
      <c r="BA19" s="419"/>
      <c r="BB19" s="419"/>
      <c r="BC19" s="419"/>
      <c r="BD19" s="419"/>
      <c r="BE19" s="419"/>
      <c r="BF19" s="419"/>
      <c r="BI19" s="314"/>
      <c r="BS19" s="314"/>
      <c r="CC19" s="314"/>
      <c r="CM19" s="314"/>
      <c r="CW19" s="314"/>
      <c r="DG19" s="314"/>
      <c r="DQ19" s="314"/>
      <c r="EA19" s="314"/>
      <c r="EK19" s="314"/>
      <c r="EU19" s="314"/>
      <c r="FE19" s="314"/>
      <c r="FO19" s="314"/>
      <c r="FY19" s="314"/>
      <c r="GI19" s="314"/>
      <c r="GS19" s="314"/>
      <c r="HC19" s="314"/>
      <c r="HM19" s="314"/>
      <c r="HW19" s="314"/>
    </row>
    <row r="20" s="2" customFormat="true" x14ac:dyDescent="0.25">
      <c r="A20" s="305" t="s">
        <v>196</v>
      </c>
      <c r="B20" s="23">
        <v>0</v>
      </c>
      <c r="C20" s="7">
        <v>47.81</v>
      </c>
      <c r="D20" s="7">
        <v>41.77</v>
      </c>
      <c r="E20" s="139">
        <v>48.65</v>
      </c>
      <c r="F20" s="7">
        <v>48.17</v>
      </c>
      <c r="G20" s="7">
        <v>47.88</v>
      </c>
      <c r="H20" s="27">
        <v>44.85</v>
      </c>
      <c r="I20" s="11"/>
      <c r="J20" s="17"/>
      <c r="K20" s="305" t="s">
        <v>215</v>
      </c>
      <c r="L20" s="23">
        <v>1</v>
      </c>
      <c r="M20" s="7">
        <v>43.81</v>
      </c>
      <c r="N20" s="7"/>
      <c r="O20" s="139"/>
      <c r="P20" s="7">
        <v>46.023000000000003</v>
      </c>
      <c r="Q20" s="7">
        <v>44.192</v>
      </c>
      <c r="R20" s="27">
        <v>29.48</v>
      </c>
      <c r="S20" s="11"/>
      <c r="T20" s="17"/>
      <c r="U20" s="314"/>
      <c r="AE20" s="314"/>
      <c r="AO20" s="314"/>
      <c r="AY20" s="314"/>
      <c r="AZ20" s="416"/>
      <c r="BA20" s="419"/>
      <c r="BB20" s="419"/>
      <c r="BC20" s="419"/>
      <c r="BD20" s="419"/>
      <c r="BE20" s="419"/>
      <c r="BF20" s="419"/>
      <c r="BI20" s="314"/>
      <c r="BS20" s="314"/>
      <c r="CC20" s="314"/>
      <c r="CM20" s="314"/>
      <c r="CW20" s="314"/>
      <c r="DG20" s="314"/>
      <c r="DQ20" s="314"/>
      <c r="EA20" s="314"/>
      <c r="EK20" s="314"/>
      <c r="EU20" s="314"/>
      <c r="FE20" s="314"/>
      <c r="FO20" s="314"/>
      <c r="FY20" s="314"/>
      <c r="GI20" s="314"/>
      <c r="GS20" s="314"/>
      <c r="HC20" s="314"/>
      <c r="HM20" s="314"/>
      <c r="HW20" s="314"/>
    </row>
    <row r="21" s="2" customFormat="true" x14ac:dyDescent="0.25">
      <c r="A21" s="305" t="s">
        <v>197</v>
      </c>
      <c r="B21" s="22">
        <v>0</v>
      </c>
      <c r="C21" s="7">
        <v>7.0000000000000007E-2</v>
      </c>
      <c r="D21" s="139">
        <v>0.09</v>
      </c>
      <c r="E21" s="139">
        <v>7.0000000000000007E-2</v>
      </c>
      <c r="F21" s="7">
        <v>0.09</v>
      </c>
      <c r="G21" s="7">
        <v>7.0000000000000007E-2</v>
      </c>
      <c r="H21" s="27">
        <v>0</v>
      </c>
      <c r="I21" s="11"/>
      <c r="J21" s="17"/>
      <c r="K21" s="305" t="s">
        <v>216</v>
      </c>
      <c r="L21" s="22">
        <v>1</v>
      </c>
      <c r="M21" s="7">
        <v>2.76</v>
      </c>
      <c r="N21" s="139"/>
      <c r="O21" s="139"/>
      <c r="P21" s="7">
        <v>2.0026999999999999</v>
      </c>
      <c r="Q21" s="7">
        <f>2.701</f>
        <v>2.7010000000000001</v>
      </c>
      <c r="R21" s="27">
        <v>4.0460000000000003</v>
      </c>
      <c r="S21" s="11"/>
      <c r="T21" s="17"/>
      <c r="U21" s="314"/>
      <c r="AE21" s="314"/>
      <c r="AO21" s="314"/>
      <c r="AY21" s="314"/>
      <c r="AZ21" s="416"/>
      <c r="BA21" s="419"/>
      <c r="BB21" s="419"/>
      <c r="BC21" s="419"/>
      <c r="BD21" s="419"/>
      <c r="BE21" s="419"/>
      <c r="BF21" s="419"/>
      <c r="BI21" s="314"/>
      <c r="BS21" s="314"/>
      <c r="CC21" s="314"/>
      <c r="CM21" s="314"/>
      <c r="CW21" s="314"/>
      <c r="DG21" s="314"/>
      <c r="DQ21" s="314"/>
      <c r="EA21" s="314"/>
      <c r="EK21" s="314"/>
      <c r="EU21" s="314"/>
      <c r="FE21" s="314"/>
      <c r="FO21" s="314"/>
      <c r="FY21" s="314"/>
      <c r="GI21" s="314"/>
      <c r="GS21" s="314"/>
      <c r="HC21" s="314"/>
      <c r="HM21" s="314"/>
      <c r="HW21" s="314"/>
    </row>
    <row r="22" s="2" customFormat="true" x14ac:dyDescent="0.25">
      <c r="A22" s="305" t="s">
        <v>188</v>
      </c>
      <c r="B22" s="22">
        <v>0.5</v>
      </c>
      <c r="C22" s="139">
        <v>4.76</v>
      </c>
      <c r="D22" s="139">
        <v>5.46</v>
      </c>
      <c r="E22" s="139">
        <v>4.66</v>
      </c>
      <c r="F22" s="139">
        <v>5.21</v>
      </c>
      <c r="G22" s="139">
        <v>4.83</v>
      </c>
      <c r="H22" s="140">
        <v>1.55</v>
      </c>
      <c r="I22" s="11"/>
      <c r="J22" s="17"/>
      <c r="K22" s="305"/>
      <c r="L22" s="22"/>
      <c r="M22" s="139"/>
      <c r="N22" s="139"/>
      <c r="O22" s="139"/>
      <c r="P22" s="139"/>
      <c r="Q22" s="139"/>
      <c r="R22" s="140"/>
      <c r="S22" s="11"/>
      <c r="T22" s="17"/>
      <c r="U22" s="314"/>
      <c r="AE22" s="314"/>
      <c r="AO22" s="314"/>
      <c r="AY22" s="314"/>
      <c r="AZ22" s="416"/>
      <c r="BA22" s="419"/>
      <c r="BB22" s="419"/>
      <c r="BC22" s="419"/>
      <c r="BD22" s="419"/>
      <c r="BE22" s="419"/>
      <c r="BF22" s="419"/>
      <c r="BI22" s="314"/>
      <c r="BS22" s="314"/>
      <c r="CC22" s="314"/>
      <c r="CM22" s="314"/>
      <c r="CW22" s="314"/>
      <c r="DG22" s="314"/>
      <c r="DQ22" s="314"/>
      <c r="EA22" s="314"/>
      <c r="EK22" s="314"/>
      <c r="EU22" s="314"/>
      <c r="FE22" s="314"/>
      <c r="FO22" s="314"/>
      <c r="FY22" s="314"/>
      <c r="GI22" s="314"/>
      <c r="GS22" s="314"/>
      <c r="HC22" s="314"/>
      <c r="HM22" s="314"/>
      <c r="HW22" s="314"/>
    </row>
    <row r="23" s="2" customFormat="true" x14ac:dyDescent="0.25">
      <c r="A23" s="305"/>
      <c r="B23" s="22"/>
      <c r="C23" s="139"/>
      <c r="D23" s="139"/>
      <c r="E23" s="139"/>
      <c r="F23" s="139"/>
      <c r="G23" s="139"/>
      <c r="H23" s="140"/>
      <c r="I23" s="11"/>
      <c r="J23" s="17"/>
      <c r="K23" s="305"/>
      <c r="L23" s="22"/>
      <c r="M23" s="139"/>
      <c r="N23" s="139"/>
      <c r="O23" s="139"/>
      <c r="P23" s="139"/>
      <c r="Q23" s="139"/>
      <c r="R23" s="140"/>
      <c r="S23" s="11"/>
      <c r="T23" s="17"/>
      <c r="U23" s="314"/>
      <c r="AE23" s="314"/>
      <c r="AO23" s="314"/>
      <c r="AY23" s="314"/>
      <c r="AZ23" s="416"/>
      <c r="BA23" s="419"/>
      <c r="BB23" s="419"/>
      <c r="BC23" s="419"/>
      <c r="BD23" s="419"/>
      <c r="BE23" s="419"/>
      <c r="BF23" s="419"/>
      <c r="BI23" s="314"/>
      <c r="BS23" s="314"/>
      <c r="CC23" s="314"/>
      <c r="CM23" s="314"/>
      <c r="CW23" s="314"/>
      <c r="DG23" s="314"/>
      <c r="DQ23" s="314"/>
      <c r="EA23" s="314"/>
      <c r="EK23" s="314"/>
      <c r="EU23" s="314"/>
      <c r="FE23" s="314"/>
      <c r="FO23" s="314"/>
      <c r="FY23" s="314"/>
      <c r="GI23" s="314"/>
      <c r="GS23" s="314"/>
      <c r="HC23" s="314"/>
      <c r="HM23" s="314"/>
      <c r="HW23" s="314"/>
    </row>
    <row r="24" s="2" customFormat="true" x14ac:dyDescent="0.25">
      <c r="A24" s="305"/>
      <c r="B24" s="22"/>
      <c r="C24" s="139"/>
      <c r="D24" s="139"/>
      <c r="E24" s="139"/>
      <c r="F24" s="139"/>
      <c r="G24" s="139"/>
      <c r="H24" s="140"/>
      <c r="I24" s="11"/>
      <c r="J24" s="17"/>
      <c r="K24" s="305"/>
      <c r="L24" s="22"/>
      <c r="M24" s="139"/>
      <c r="N24" s="139"/>
      <c r="O24" s="139"/>
      <c r="P24" s="139"/>
      <c r="Q24" s="139"/>
      <c r="R24" s="140"/>
      <c r="S24" s="11"/>
      <c r="T24" s="17"/>
      <c r="U24" s="314"/>
      <c r="AE24" s="314"/>
      <c r="AO24" s="314"/>
      <c r="AY24" s="314"/>
      <c r="AZ24" s="416"/>
      <c r="BA24" s="419"/>
      <c r="BB24" s="419"/>
      <c r="BC24" s="419"/>
      <c r="BD24" s="419"/>
      <c r="BE24" s="419"/>
      <c r="BF24" s="419"/>
      <c r="BI24" s="314"/>
      <c r="BS24" s="314"/>
      <c r="CC24" s="314"/>
      <c r="CM24" s="314"/>
      <c r="CW24" s="314"/>
      <c r="DG24" s="314"/>
      <c r="DQ24" s="314"/>
      <c r="EA24" s="314"/>
      <c r="EK24" s="314"/>
      <c r="EU24" s="314"/>
      <c r="FE24" s="314"/>
      <c r="FO24" s="314"/>
      <c r="FY24" s="314"/>
      <c r="GI24" s="314"/>
      <c r="GS24" s="314"/>
      <c r="HC24" s="314"/>
      <c r="HM24" s="314"/>
      <c r="HW24" s="314"/>
    </row>
    <row r="25" s="2" customFormat="true" x14ac:dyDescent="0.25">
      <c r="A25" s="305"/>
      <c r="B25" s="22"/>
      <c r="C25" s="139"/>
      <c r="D25" s="139"/>
      <c r="E25" s="139"/>
      <c r="F25" s="139"/>
      <c r="G25" s="139"/>
      <c r="H25" s="140"/>
      <c r="I25" s="11"/>
      <c r="J25" s="17"/>
      <c r="K25" s="305"/>
      <c r="L25" s="22"/>
      <c r="M25" s="139"/>
      <c r="N25" s="139"/>
      <c r="O25" s="139"/>
      <c r="P25" s="139"/>
      <c r="Q25" s="139"/>
      <c r="R25" s="140"/>
      <c r="S25" s="11"/>
      <c r="T25" s="17"/>
      <c r="U25" s="314"/>
      <c r="AE25" s="314"/>
      <c r="AO25" s="314"/>
      <c r="AY25" s="314"/>
      <c r="AZ25" s="416"/>
      <c r="BA25" s="419"/>
      <c r="BB25" s="419"/>
      <c r="BC25" s="419"/>
      <c r="BD25" s="419"/>
      <c r="BE25" s="419"/>
      <c r="BF25" s="419"/>
      <c r="BI25" s="314"/>
      <c r="BS25" s="314"/>
      <c r="CC25" s="314"/>
      <c r="CM25" s="314"/>
      <c r="CW25" s="314"/>
      <c r="DG25" s="314"/>
      <c r="DQ25" s="314"/>
      <c r="EA25" s="314"/>
      <c r="EK25" s="314"/>
      <c r="EU25" s="314"/>
      <c r="FE25" s="314"/>
      <c r="FO25" s="314"/>
      <c r="FY25" s="314"/>
      <c r="GI25" s="314"/>
      <c r="GS25" s="314"/>
      <c r="HC25" s="314"/>
      <c r="HM25" s="314"/>
      <c r="HW25" s="314"/>
    </row>
    <row r="26" s="2" customFormat="true" x14ac:dyDescent="0.25">
      <c r="A26" s="305"/>
      <c r="B26" s="22"/>
      <c r="C26" s="139"/>
      <c r="D26" s="139"/>
      <c r="E26" s="139"/>
      <c r="F26" s="139"/>
      <c r="G26" s="139"/>
      <c r="H26" s="140"/>
      <c r="I26" s="11"/>
      <c r="J26" s="17"/>
      <c r="K26" s="305"/>
      <c r="L26" s="22"/>
      <c r="M26" s="139"/>
      <c r="N26" s="139"/>
      <c r="O26" s="139"/>
      <c r="P26" s="139"/>
      <c r="Q26" s="139"/>
      <c r="R26" s="140"/>
      <c r="S26" s="11"/>
      <c r="T26" s="17"/>
      <c r="U26" s="314"/>
      <c r="AE26" s="314"/>
      <c r="AO26" s="314"/>
      <c r="AY26" s="314"/>
      <c r="AZ26" s="416"/>
      <c r="BA26" s="419"/>
      <c r="BB26" s="419"/>
      <c r="BC26" s="419"/>
      <c r="BD26" s="419"/>
      <c r="BE26" s="419"/>
      <c r="BF26" s="419"/>
      <c r="BI26" s="314"/>
      <c r="BS26" s="314"/>
      <c r="CC26" s="314"/>
      <c r="CM26" s="314"/>
      <c r="CW26" s="314"/>
      <c r="DG26" s="314"/>
      <c r="DQ26" s="314"/>
      <c r="EA26" s="314"/>
      <c r="EK26" s="314"/>
      <c r="EU26" s="314"/>
      <c r="FE26" s="314"/>
      <c r="FO26" s="314"/>
      <c r="FY26" s="314"/>
      <c r="GI26" s="314"/>
      <c r="GS26" s="314"/>
      <c r="HC26" s="314"/>
      <c r="HM26" s="314"/>
      <c r="HW26" s="314"/>
    </row>
    <row r="27" s="2" customFormat="true" x14ac:dyDescent="0.25">
      <c r="A27" s="305"/>
      <c r="B27" s="22"/>
      <c r="C27" s="6"/>
      <c r="D27" s="6"/>
      <c r="E27" s="6"/>
      <c r="F27" s="6"/>
      <c r="G27" s="6"/>
      <c r="H27" s="28"/>
      <c r="I27" s="11"/>
      <c r="J27" s="17"/>
      <c r="K27" s="305"/>
      <c r="L27" s="22"/>
      <c r="M27" s="6"/>
      <c r="N27" s="6"/>
      <c r="O27" s="6"/>
      <c r="P27" s="6"/>
      <c r="Q27" s="6"/>
      <c r="R27" s="28"/>
      <c r="S27" s="11"/>
      <c r="T27" s="17"/>
      <c r="U27" s="314"/>
      <c r="AE27" s="314"/>
      <c r="AO27" s="314"/>
      <c r="AY27" s="314"/>
      <c r="AZ27" s="416"/>
      <c r="BA27" s="419"/>
      <c r="BB27" s="419"/>
      <c r="BC27" s="419"/>
      <c r="BD27" s="419"/>
      <c r="BE27" s="419"/>
      <c r="BF27" s="419"/>
      <c r="BI27" s="314"/>
      <c r="BS27" s="314"/>
      <c r="CC27" s="314"/>
      <c r="CM27" s="314"/>
      <c r="CW27" s="314"/>
      <c r="DG27" s="314"/>
      <c r="DQ27" s="314"/>
      <c r="EA27" s="314"/>
      <c r="EK27" s="314"/>
      <c r="EU27" s="314"/>
      <c r="FE27" s="314"/>
      <c r="FO27" s="314"/>
      <c r="FY27" s="314"/>
      <c r="GI27" s="314"/>
      <c r="GS27" s="314"/>
      <c r="HC27" s="314"/>
      <c r="HM27" s="314"/>
      <c r="HW27" s="314"/>
    </row>
    <row r="28" s="2" customFormat="true" ht="93" customHeight="true" x14ac:dyDescent="0.25">
      <c r="A28" s="306" t="s">
        <v>12</v>
      </c>
      <c r="B28" s="554" t="s">
        <v>223</v>
      </c>
      <c r="C28" s="554"/>
      <c r="D28" s="554"/>
      <c r="E28" s="554"/>
      <c r="F28" s="554"/>
      <c r="G28" s="554"/>
      <c r="H28" s="555"/>
      <c r="I28" s="11"/>
      <c r="J28" s="17"/>
      <c r="K28" s="306" t="s">
        <v>12</v>
      </c>
      <c r="L28" s="554" t="s">
        <v>211</v>
      </c>
      <c r="M28" s="554"/>
      <c r="N28" s="554"/>
      <c r="O28" s="554"/>
      <c r="P28" s="554"/>
      <c r="Q28" s="554"/>
      <c r="R28" s="555"/>
      <c r="S28" s="11"/>
      <c r="T28" s="17"/>
      <c r="U28" s="314"/>
      <c r="AE28" s="314"/>
      <c r="AO28" s="314"/>
      <c r="AY28" s="314"/>
      <c r="AZ28" s="545"/>
      <c r="BA28" s="545"/>
      <c r="BB28" s="545"/>
      <c r="BC28" s="545"/>
      <c r="BD28" s="545"/>
      <c r="BE28" s="545"/>
      <c r="BF28" s="545"/>
      <c r="BI28" s="314"/>
      <c r="BS28" s="314"/>
      <c r="CC28" s="314"/>
      <c r="CM28" s="314"/>
      <c r="CW28" s="314"/>
      <c r="DG28" s="314"/>
      <c r="DQ28" s="314"/>
      <c r="EA28" s="314"/>
      <c r="EK28" s="314"/>
      <c r="EU28" s="314"/>
      <c r="FE28" s="314"/>
      <c r="FO28" s="314"/>
      <c r="FY28" s="314"/>
      <c r="GI28" s="314"/>
      <c r="GS28" s="314"/>
      <c r="HC28" s="314"/>
      <c r="HM28" s="314"/>
      <c r="HW28" s="314"/>
    </row>
    <row r="29" s="2" customFormat="true" ht="15.75" customHeight="true" x14ac:dyDescent="0.25">
      <c r="A29" s="306"/>
      <c r="B29" s="136" t="s">
        <v>139</v>
      </c>
      <c r="C29" s="89" t="s">
        <v>222</v>
      </c>
      <c r="D29" s="89" t="s">
        <v>222</v>
      </c>
      <c r="E29" s="89" t="s">
        <v>222</v>
      </c>
      <c r="F29" s="89" t="s">
        <v>222</v>
      </c>
      <c r="G29" s="89" t="s">
        <v>222</v>
      </c>
      <c r="H29" s="255" t="s">
        <v>222</v>
      </c>
      <c r="I29" s="11"/>
      <c r="J29" s="17"/>
      <c r="K29" s="306"/>
      <c r="L29" s="136" t="s">
        <v>139</v>
      </c>
      <c r="M29" s="89" t="s">
        <v>189</v>
      </c>
      <c r="N29" s="89"/>
      <c r="O29" s="89"/>
      <c r="P29" s="89" t="s">
        <v>189</v>
      </c>
      <c r="Q29" s="89" t="s">
        <v>189</v>
      </c>
      <c r="R29" s="255" t="s">
        <v>189</v>
      </c>
      <c r="S29" s="11"/>
      <c r="T29" s="17"/>
      <c r="U29" s="314"/>
      <c r="AE29" s="314"/>
      <c r="AO29" s="314"/>
      <c r="AY29" s="314"/>
      <c r="AZ29" s="314"/>
      <c r="BA29" s="416"/>
      <c r="BB29" s="416"/>
      <c r="BC29" s="416"/>
      <c r="BD29" s="416"/>
      <c r="BE29" s="416"/>
      <c r="BF29" s="416"/>
      <c r="BI29" s="314"/>
      <c r="BS29" s="314"/>
      <c r="CC29" s="314"/>
      <c r="CM29" s="314"/>
      <c r="CW29" s="314"/>
      <c r="DG29" s="314"/>
      <c r="DQ29" s="314"/>
      <c r="EA29" s="314"/>
      <c r="EK29" s="314"/>
      <c r="EU29" s="314"/>
      <c r="FE29" s="314"/>
      <c r="FO29" s="314"/>
      <c r="FY29" s="314"/>
      <c r="GI29" s="314"/>
      <c r="GS29" s="314"/>
      <c r="HC29" s="314"/>
      <c r="HM29" s="314"/>
      <c r="HW29" s="314"/>
    </row>
    <row r="30" s="2" customFormat="true" ht="15" customHeight="true" x14ac:dyDescent="0.25">
      <c r="A30" s="306"/>
      <c r="B30" s="136" t="s">
        <v>115</v>
      </c>
      <c r="C30" s="89" t="s">
        <v>222</v>
      </c>
      <c r="D30" s="89" t="s">
        <v>222</v>
      </c>
      <c r="E30" s="89" t="s">
        <v>222</v>
      </c>
      <c r="F30" s="89" t="s">
        <v>222</v>
      </c>
      <c r="G30" s="89" t="s">
        <v>222</v>
      </c>
      <c r="H30" s="255" t="s">
        <v>222</v>
      </c>
      <c r="I30" s="11"/>
      <c r="J30" s="17"/>
      <c r="K30" s="306"/>
      <c r="L30" s="136" t="s">
        <v>115</v>
      </c>
      <c r="M30" s="89" t="s">
        <v>189</v>
      </c>
      <c r="N30" s="89"/>
      <c r="O30" s="89"/>
      <c r="P30" s="89" t="s">
        <v>189</v>
      </c>
      <c r="Q30" s="89" t="s">
        <v>189</v>
      </c>
      <c r="R30" s="255" t="s">
        <v>189</v>
      </c>
      <c r="S30" s="11"/>
      <c r="T30" s="17"/>
      <c r="U30" s="314"/>
      <c r="AE30" s="314"/>
      <c r="AO30" s="314"/>
      <c r="AY30" s="314"/>
      <c r="AZ30" s="314"/>
      <c r="BA30" s="416"/>
      <c r="BB30" s="416"/>
      <c r="BC30" s="416"/>
      <c r="BD30" s="416"/>
      <c r="BE30" s="416"/>
      <c r="BF30" s="416"/>
      <c r="BI30" s="314"/>
      <c r="BS30" s="314"/>
      <c r="CC30" s="314"/>
      <c r="CM30" s="314"/>
      <c r="CW30" s="314"/>
      <c r="DG30" s="314"/>
      <c r="DQ30" s="314"/>
      <c r="EA30" s="314"/>
      <c r="EK30" s="314"/>
      <c r="EU30" s="314"/>
      <c r="FE30" s="314"/>
      <c r="FO30" s="314"/>
      <c r="FY30" s="314"/>
      <c r="GI30" s="314"/>
      <c r="GS30" s="314"/>
      <c r="HC30" s="314"/>
      <c r="HM30" s="314"/>
      <c r="HW30" s="314"/>
    </row>
    <row r="31" s="2" customFormat="true" ht="15" hidden="true" customHeight="true" x14ac:dyDescent="0.25">
      <c r="A31" s="306"/>
      <c r="B31" s="136" t="s">
        <v>146</v>
      </c>
      <c r="C31" s="89" t="s">
        <v>222</v>
      </c>
      <c r="D31" s="89" t="s">
        <v>222</v>
      </c>
      <c r="E31" s="89" t="s">
        <v>222</v>
      </c>
      <c r="F31" s="89" t="s">
        <v>222</v>
      </c>
      <c r="G31" s="89" t="s">
        <v>222</v>
      </c>
      <c r="H31" s="255" t="s">
        <v>222</v>
      </c>
      <c r="I31" s="11"/>
      <c r="J31" s="17"/>
      <c r="K31" s="306"/>
      <c r="L31" s="136" t="s">
        <v>146</v>
      </c>
      <c r="M31" s="89"/>
      <c r="N31" s="89"/>
      <c r="O31" s="89"/>
      <c r="P31" s="89"/>
      <c r="Q31" s="89"/>
      <c r="R31" s="255"/>
      <c r="S31" s="11"/>
      <c r="T31" s="17"/>
      <c r="U31" s="314"/>
      <c r="AE31" s="314"/>
      <c r="AO31" s="314"/>
      <c r="AY31" s="314"/>
      <c r="AZ31" s="314"/>
      <c r="BA31" s="416"/>
      <c r="BB31" s="416"/>
      <c r="BC31" s="416"/>
      <c r="BD31" s="416"/>
      <c r="BE31" s="416"/>
      <c r="BF31" s="416"/>
      <c r="BI31" s="314"/>
      <c r="BS31" s="314"/>
      <c r="CC31" s="314"/>
      <c r="CM31" s="314"/>
      <c r="CW31" s="314"/>
      <c r="DG31" s="314"/>
      <c r="DQ31" s="314"/>
      <c r="EA31" s="314"/>
      <c r="EK31" s="314"/>
      <c r="EU31" s="314"/>
      <c r="FE31" s="314"/>
      <c r="FO31" s="314"/>
      <c r="FY31" s="314"/>
      <c r="GI31" s="314"/>
      <c r="GS31" s="314"/>
      <c r="HC31" s="314"/>
      <c r="HM31" s="314"/>
      <c r="HW31" s="314"/>
    </row>
    <row r="32" ht="16.5" hidden="true" customHeight="true" x14ac:dyDescent="0.25">
      <c r="A32" s="306"/>
      <c r="B32" s="136" t="s">
        <v>147</v>
      </c>
      <c r="C32" s="89"/>
      <c r="D32" s="89"/>
      <c r="E32" s="89"/>
      <c r="F32" s="89"/>
      <c r="G32" s="89"/>
      <c r="H32" s="255"/>
      <c r="I32" s="11"/>
      <c r="J32" s="17"/>
      <c r="K32" s="306"/>
      <c r="L32" s="136" t="s">
        <v>147</v>
      </c>
      <c r="M32" s="89"/>
      <c r="N32" s="89"/>
      <c r="O32" s="89"/>
      <c r="P32" s="89"/>
      <c r="Q32" s="89"/>
      <c r="R32" s="255"/>
      <c r="S32" s="11"/>
      <c r="T32" s="17"/>
      <c r="BA32" s="415"/>
      <c r="BB32" s="415"/>
      <c r="BC32" s="415"/>
      <c r="BD32" s="415"/>
      <c r="BE32" s="415"/>
      <c r="BF32" s="415"/>
    </row>
    <row r="33" ht="16.5" customHeight="true" x14ac:dyDescent="0.25">
      <c r="A33" s="306"/>
      <c r="B33" s="136" t="s">
        <v>116</v>
      </c>
      <c r="C33" s="89" t="s">
        <v>222</v>
      </c>
      <c r="D33" s="89" t="s">
        <v>222</v>
      </c>
      <c r="E33" s="89" t="s">
        <v>222</v>
      </c>
      <c r="F33" s="89" t="s">
        <v>222</v>
      </c>
      <c r="G33" s="89" t="s">
        <v>222</v>
      </c>
      <c r="H33" s="255" t="s">
        <v>222</v>
      </c>
      <c r="I33" s="11"/>
      <c r="J33" s="17"/>
      <c r="K33" s="306"/>
      <c r="L33" s="136" t="s">
        <v>116</v>
      </c>
      <c r="M33" s="89" t="s">
        <v>189</v>
      </c>
      <c r="N33" s="89"/>
      <c r="O33" s="89"/>
      <c r="P33" s="89" t="s">
        <v>189</v>
      </c>
      <c r="Q33" s="89" t="s">
        <v>189</v>
      </c>
      <c r="R33" s="255" t="s">
        <v>189</v>
      </c>
      <c r="S33" s="11"/>
      <c r="T33" s="17"/>
      <c r="BA33" s="415"/>
      <c r="BB33" s="415"/>
      <c r="BC33" s="415"/>
      <c r="BD33" s="415"/>
      <c r="BE33" s="415"/>
      <c r="BF33" s="415"/>
    </row>
    <row r="34" ht="16.5" customHeight="true" x14ac:dyDescent="0.25">
      <c r="A34" s="307"/>
      <c r="B34" s="12" t="s">
        <v>23</v>
      </c>
      <c r="C34" s="142"/>
      <c r="D34" s="10"/>
      <c r="E34" s="10"/>
      <c r="F34" s="143"/>
      <c r="G34" s="144"/>
      <c r="H34" s="145"/>
      <c r="I34" s="11"/>
      <c r="J34" s="17"/>
      <c r="K34" s="307"/>
      <c r="L34" s="12" t="s">
        <v>23</v>
      </c>
      <c r="M34" s="142"/>
      <c r="N34" s="10"/>
      <c r="O34" s="10"/>
      <c r="P34" s="143"/>
      <c r="Q34" s="144"/>
      <c r="R34" s="145"/>
      <c r="S34" s="11"/>
      <c r="T34" s="17"/>
      <c r="BA34" s="415"/>
      <c r="BB34" s="415"/>
      <c r="BC34" s="415"/>
      <c r="BD34" s="415"/>
      <c r="BE34" s="415"/>
      <c r="BF34" s="415"/>
    </row>
    <row r="35" s="3" customFormat="true" ht="16.5" thickBot="true" x14ac:dyDescent="0.3">
      <c r="A35" s="308"/>
      <c r="B35" s="29" t="s">
        <v>20</v>
      </c>
      <c r="C35" s="147">
        <v>8718</v>
      </c>
      <c r="D35" s="147">
        <v>1063</v>
      </c>
      <c r="E35" s="147">
        <v>7654</v>
      </c>
      <c r="F35" s="147">
        <v>5547</v>
      </c>
      <c r="G35" s="147">
        <v>8523</v>
      </c>
      <c r="H35" s="148">
        <v>194</v>
      </c>
      <c r="I35" s="26"/>
      <c r="J35" s="19"/>
      <c r="K35" s="308"/>
      <c r="L35" s="29" t="s">
        <v>20</v>
      </c>
      <c r="M35" s="147">
        <v>8144</v>
      </c>
      <c r="N35" s="147"/>
      <c r="O35" s="147"/>
      <c r="P35" s="147">
        <v>5193</v>
      </c>
      <c r="Q35" s="147">
        <f>5193+2693</f>
        <v>7886</v>
      </c>
      <c r="R35" s="148">
        <f>99+71</f>
        <v>170</v>
      </c>
      <c r="S35" s="26"/>
      <c r="T35" s="19"/>
      <c r="U35" s="309"/>
      <c r="AE35" s="309"/>
      <c r="AO35" s="309"/>
      <c r="AY35" s="309"/>
      <c r="AZ35" s="309"/>
      <c r="BA35" s="417"/>
      <c r="BB35" s="417"/>
      <c r="BC35" s="417"/>
      <c r="BD35" s="417"/>
      <c r="BE35" s="417"/>
      <c r="BF35" s="417"/>
      <c r="BI35" s="309"/>
      <c r="BS35" s="309"/>
      <c r="CC35" s="309"/>
      <c r="CM35" s="309"/>
      <c r="CW35" s="309"/>
      <c r="DG35" s="309"/>
      <c r="DQ35" s="309"/>
      <c r="EA35" s="309"/>
      <c r="EK35" s="309"/>
      <c r="EU35" s="309"/>
      <c r="FE35" s="309"/>
      <c r="FO35" s="309"/>
      <c r="FY35" s="309"/>
      <c r="GI35" s="309"/>
      <c r="GS35" s="309"/>
      <c r="HC35" s="309"/>
      <c r="HM35" s="309"/>
      <c r="HW35" s="309"/>
    </row>
    <row r="36" s="3" customFormat="true" x14ac:dyDescent="0.25">
      <c r="A36" s="309"/>
      <c r="K36" s="309"/>
      <c r="U36" s="309"/>
      <c r="AE36" s="309"/>
      <c r="AO36" s="309"/>
      <c r="AY36" s="309"/>
      <c r="AZ36" s="309"/>
      <c r="BI36" s="309"/>
      <c r="BS36" s="309"/>
      <c r="CC36" s="309"/>
      <c r="CM36" s="309"/>
      <c r="CW36" s="309"/>
      <c r="DG36" s="309"/>
      <c r="DQ36" s="309"/>
      <c r="EA36" s="309"/>
      <c r="EK36" s="309"/>
      <c r="EU36" s="309"/>
      <c r="FE36" s="309"/>
      <c r="FO36" s="309"/>
      <c r="FY36" s="309"/>
      <c r="GI36" s="309"/>
      <c r="GS36" s="309"/>
      <c r="HC36" s="309"/>
      <c r="HM36" s="309"/>
      <c r="HW36" s="309"/>
    </row>
    <row r="37" s="3" customFormat="true" x14ac:dyDescent="0.25">
      <c r="A37" s="309"/>
      <c r="K37" s="309"/>
      <c r="U37" s="309"/>
      <c r="AE37" s="309"/>
      <c r="AO37" s="309"/>
      <c r="AY37" s="309"/>
      <c r="AZ37" s="309"/>
      <c r="BI37" s="309"/>
      <c r="BS37" s="309"/>
      <c r="CC37" s="309"/>
      <c r="CM37" s="309"/>
      <c r="CW37" s="309"/>
      <c r="DG37" s="309"/>
      <c r="DQ37" s="309"/>
      <c r="EA37" s="309"/>
      <c r="EK37" s="309"/>
      <c r="EU37" s="309"/>
      <c r="FE37" s="309"/>
      <c r="FO37" s="309"/>
      <c r="FY37" s="309"/>
      <c r="GI37" s="309"/>
      <c r="GS37" s="309"/>
      <c r="HC37" s="309"/>
      <c r="HM37" s="309"/>
      <c r="HW37" s="309"/>
    </row>
    <row r="38" s="3" customFormat="true" x14ac:dyDescent="0.25">
      <c r="A38" s="309"/>
      <c r="K38" s="309"/>
      <c r="U38" s="309"/>
      <c r="AE38" s="309"/>
      <c r="AO38" s="309"/>
      <c r="AY38" s="309"/>
      <c r="AZ38" s="309"/>
      <c r="BI38" s="309"/>
      <c r="BS38" s="309"/>
      <c r="CC38" s="309"/>
      <c r="CM38" s="309"/>
      <c r="CW38" s="309"/>
      <c r="DG38" s="309"/>
      <c r="DQ38" s="309"/>
      <c r="EA38" s="309"/>
      <c r="EK38" s="309"/>
      <c r="EU38" s="309"/>
      <c r="FE38" s="309"/>
      <c r="FO38" s="309"/>
      <c r="FY38" s="309"/>
      <c r="GI38" s="309"/>
      <c r="GS38" s="309"/>
      <c r="HC38" s="309"/>
      <c r="HM38" s="309"/>
      <c r="HW38" s="309"/>
    </row>
    <row r="39" s="3" customFormat="true" x14ac:dyDescent="0.25">
      <c r="A39" s="309"/>
      <c r="K39" s="309"/>
      <c r="U39" s="309"/>
      <c r="AE39" s="309"/>
      <c r="AO39" s="309"/>
      <c r="AY39" s="309"/>
      <c r="AZ39" s="309"/>
      <c r="BI39" s="309"/>
      <c r="BS39" s="309"/>
      <c r="CC39" s="309"/>
      <c r="CM39" s="309"/>
      <c r="CW39" s="309"/>
      <c r="DG39" s="309"/>
      <c r="DQ39" s="309"/>
      <c r="EA39" s="309"/>
      <c r="EK39" s="309"/>
      <c r="EU39" s="309"/>
      <c r="FE39" s="309"/>
      <c r="FO39" s="309"/>
      <c r="FY39" s="309"/>
      <c r="GI39" s="309"/>
      <c r="GS39" s="309"/>
      <c r="HC39" s="309"/>
      <c r="HM39" s="309"/>
      <c r="HW39" s="309"/>
    </row>
    <row r="40" s="3" customFormat="true" x14ac:dyDescent="0.25">
      <c r="A40" s="309"/>
      <c r="K40" s="309"/>
      <c r="U40" s="309"/>
      <c r="AE40" s="309"/>
      <c r="AO40" s="309"/>
      <c r="AY40" s="309"/>
      <c r="AZ40" s="309"/>
      <c r="BI40" s="309"/>
      <c r="BS40" s="309"/>
      <c r="CC40" s="309"/>
      <c r="CM40" s="309"/>
      <c r="CW40" s="309"/>
      <c r="DG40" s="309"/>
      <c r="DQ40" s="309"/>
      <c r="EA40" s="309"/>
      <c r="EK40" s="309"/>
      <c r="EU40" s="309"/>
      <c r="FE40" s="309"/>
      <c r="FO40" s="309"/>
      <c r="FY40" s="309"/>
      <c r="GI40" s="309"/>
      <c r="GS40" s="309"/>
      <c r="HC40" s="309"/>
      <c r="HM40" s="309"/>
      <c r="HW40" s="309"/>
    </row>
    <row r="41" s="3" customFormat="true" x14ac:dyDescent="0.25">
      <c r="A41" s="309"/>
      <c r="K41" s="309"/>
      <c r="U41" s="309"/>
      <c r="AE41" s="309"/>
      <c r="AO41" s="309"/>
      <c r="AY41" s="309"/>
      <c r="AZ41" s="309"/>
      <c r="BI41" s="309"/>
      <c r="BS41" s="309"/>
      <c r="CC41" s="309"/>
      <c r="CM41" s="309"/>
      <c r="CW41" s="309"/>
      <c r="DG41" s="309"/>
      <c r="DQ41" s="309"/>
      <c r="EA41" s="309"/>
      <c r="EK41" s="309"/>
      <c r="EU41" s="309"/>
      <c r="FE41" s="309"/>
      <c r="FO41" s="309"/>
      <c r="FY41" s="309"/>
      <c r="GI41" s="309"/>
      <c r="GS41" s="309"/>
      <c r="HC41" s="309"/>
      <c r="HM41" s="309"/>
      <c r="HW41" s="309"/>
    </row>
    <row r="42" s="3" customFormat="true" x14ac:dyDescent="0.25">
      <c r="A42" s="309"/>
      <c r="K42" s="309"/>
      <c r="U42" s="309"/>
      <c r="AE42" s="309"/>
      <c r="AO42" s="309"/>
      <c r="AY42" s="309"/>
      <c r="AZ42" s="309"/>
      <c r="BI42" s="309"/>
      <c r="BS42" s="309"/>
      <c r="CC42" s="309"/>
      <c r="CM42" s="309"/>
      <c r="CW42" s="309"/>
      <c r="DG42" s="309"/>
      <c r="DQ42" s="309"/>
      <c r="EA42" s="309"/>
      <c r="EK42" s="309"/>
      <c r="EU42" s="309"/>
      <c r="FE42" s="309"/>
      <c r="FO42" s="309"/>
      <c r="FY42" s="309"/>
      <c r="GI42" s="309"/>
      <c r="GS42" s="309"/>
      <c r="HC42" s="309"/>
      <c r="HM42" s="309"/>
      <c r="HW42" s="309"/>
    </row>
    <row r="43" s="3" customFormat="true" x14ac:dyDescent="0.25">
      <c r="A43" s="309"/>
      <c r="K43" s="309"/>
      <c r="U43" s="309"/>
      <c r="AE43" s="309"/>
      <c r="AO43" s="309"/>
      <c r="AY43" s="309"/>
      <c r="AZ43" s="309"/>
      <c r="BI43" s="309"/>
      <c r="BS43" s="309"/>
      <c r="CC43" s="309"/>
      <c r="CM43" s="309"/>
      <c r="CW43" s="309"/>
      <c r="DG43" s="309"/>
      <c r="DQ43" s="309"/>
      <c r="EA43" s="309"/>
      <c r="EK43" s="309"/>
      <c r="EU43" s="309"/>
      <c r="FE43" s="309"/>
      <c r="FO43" s="309"/>
      <c r="FY43" s="309"/>
      <c r="GI43" s="309"/>
      <c r="GS43" s="309"/>
      <c r="HC43" s="309"/>
      <c r="HM43" s="309"/>
      <c r="HW43" s="309"/>
    </row>
    <row r="44" s="3" customFormat="true" x14ac:dyDescent="0.25">
      <c r="A44" s="309"/>
      <c r="K44" s="309"/>
      <c r="U44" s="309"/>
      <c r="AE44" s="309"/>
      <c r="AO44" s="309"/>
      <c r="AY44" s="309"/>
      <c r="AZ44" s="309"/>
      <c r="BI44" s="309"/>
      <c r="BS44" s="309"/>
      <c r="CC44" s="309"/>
      <c r="CM44" s="309"/>
      <c r="CW44" s="309"/>
      <c r="DG44" s="309"/>
      <c r="DQ44" s="309"/>
      <c r="EA44" s="309"/>
      <c r="EK44" s="309"/>
      <c r="EU44" s="309"/>
      <c r="FE44" s="309"/>
      <c r="FO44" s="309"/>
      <c r="FY44" s="309"/>
      <c r="GI44" s="309"/>
      <c r="GS44" s="309"/>
      <c r="HC44" s="309"/>
      <c r="HM44" s="309"/>
      <c r="HW44" s="309"/>
    </row>
    <row r="45" s="3" customFormat="true" x14ac:dyDescent="0.25">
      <c r="A45" s="309"/>
      <c r="K45" s="309"/>
      <c r="U45" s="309"/>
      <c r="AE45" s="309"/>
      <c r="AO45" s="309"/>
      <c r="AY45" s="309"/>
      <c r="AZ45" s="309"/>
      <c r="BI45" s="309"/>
      <c r="BS45" s="309"/>
      <c r="CC45" s="309"/>
      <c r="CM45" s="309"/>
      <c r="CW45" s="309"/>
      <c r="DG45" s="309"/>
      <c r="DQ45" s="309"/>
      <c r="EA45" s="309"/>
      <c r="EK45" s="309"/>
      <c r="EU45" s="309"/>
      <c r="FE45" s="309"/>
      <c r="FO45" s="309"/>
      <c r="FY45" s="309"/>
      <c r="GI45" s="309"/>
      <c r="GS45" s="309"/>
      <c r="HC45" s="309"/>
      <c r="HM45" s="309"/>
      <c r="HW45" s="309"/>
    </row>
    <row r="46" s="3" customFormat="true" x14ac:dyDescent="0.25">
      <c r="A46" s="309"/>
      <c r="K46" s="309"/>
      <c r="U46" s="309"/>
      <c r="AE46" s="309"/>
      <c r="AO46" s="309"/>
      <c r="AY46" s="309"/>
      <c r="AZ46" s="309"/>
      <c r="BI46" s="309"/>
      <c r="BS46" s="309"/>
      <c r="CC46" s="309"/>
      <c r="CM46" s="309"/>
      <c r="CW46" s="309"/>
      <c r="DG46" s="309"/>
      <c r="DQ46" s="309"/>
      <c r="EA46" s="309"/>
      <c r="EK46" s="309"/>
      <c r="EU46" s="309"/>
      <c r="FE46" s="309"/>
      <c r="FO46" s="309"/>
      <c r="FY46" s="309"/>
      <c r="GI46" s="309"/>
      <c r="GS46" s="309"/>
      <c r="HC46" s="309"/>
      <c r="HM46" s="309"/>
      <c r="HW46" s="309"/>
    </row>
    <row r="47" s="3" customFormat="true" x14ac:dyDescent="0.25">
      <c r="A47" s="309"/>
      <c r="K47" s="309"/>
      <c r="U47" s="309"/>
      <c r="AE47" s="309"/>
      <c r="AO47" s="309"/>
      <c r="AY47" s="309"/>
      <c r="AZ47" s="309"/>
      <c r="BI47" s="309"/>
      <c r="BS47" s="309"/>
      <c r="CC47" s="309"/>
      <c r="CM47" s="309"/>
      <c r="CW47" s="309"/>
      <c r="DG47" s="309"/>
      <c r="DQ47" s="309"/>
      <c r="EA47" s="309"/>
      <c r="EK47" s="309"/>
      <c r="EU47" s="309"/>
      <c r="FE47" s="309"/>
      <c r="FO47" s="309"/>
      <c r="FY47" s="309"/>
      <c r="GI47" s="309"/>
      <c r="GS47" s="309"/>
      <c r="HC47" s="309"/>
      <c r="HM47" s="309"/>
      <c r="HW47" s="309"/>
    </row>
    <row r="48" s="3" customFormat="true" x14ac:dyDescent="0.25">
      <c r="A48" s="309"/>
      <c r="K48" s="309"/>
      <c r="U48" s="309"/>
      <c r="AE48" s="309"/>
      <c r="AO48" s="309"/>
      <c r="AY48" s="309"/>
      <c r="AZ48" s="309"/>
      <c r="BI48" s="309"/>
      <c r="BS48" s="309"/>
      <c r="CC48" s="309"/>
      <c r="CM48" s="309"/>
      <c r="CW48" s="309"/>
      <c r="DG48" s="309"/>
      <c r="DQ48" s="309"/>
      <c r="EA48" s="309"/>
      <c r="EK48" s="309"/>
      <c r="EU48" s="309"/>
      <c r="FE48" s="309"/>
      <c r="FO48" s="309"/>
      <c r="FY48" s="309"/>
      <c r="GI48" s="309"/>
      <c r="GS48" s="309"/>
      <c r="HC48" s="309"/>
      <c r="HM48" s="309"/>
      <c r="HW48" s="309"/>
    </row>
    <row r="49" s="3" customFormat="true" x14ac:dyDescent="0.25">
      <c r="A49" s="309"/>
      <c r="K49" s="309"/>
      <c r="U49" s="309"/>
      <c r="AE49" s="309"/>
      <c r="AO49" s="309"/>
      <c r="AY49" s="309"/>
      <c r="AZ49" s="309"/>
      <c r="BI49" s="309"/>
      <c r="BS49" s="309"/>
      <c r="CC49" s="309"/>
      <c r="CM49" s="309"/>
      <c r="CW49" s="309"/>
      <c r="DG49" s="309"/>
      <c r="DQ49" s="309"/>
      <c r="EA49" s="309"/>
      <c r="EK49" s="309"/>
      <c r="EU49" s="309"/>
      <c r="FE49" s="309"/>
      <c r="FO49" s="309"/>
      <c r="FY49" s="309"/>
      <c r="GI49" s="309"/>
      <c r="GS49" s="309"/>
      <c r="HC49" s="309"/>
      <c r="HM49" s="309"/>
      <c r="HW49" s="309"/>
    </row>
    <row r="50" s="3" customFormat="true" x14ac:dyDescent="0.25">
      <c r="A50" s="309"/>
      <c r="K50" s="309"/>
      <c r="U50" s="309"/>
      <c r="AE50" s="309"/>
      <c r="AO50" s="309"/>
      <c r="AY50" s="309"/>
      <c r="AZ50" s="309"/>
      <c r="BI50" s="309"/>
      <c r="BS50" s="309"/>
      <c r="CC50" s="309"/>
      <c r="CM50" s="309"/>
      <c r="CW50" s="309"/>
      <c r="DG50" s="309"/>
      <c r="DQ50" s="309"/>
      <c r="EA50" s="309"/>
      <c r="EK50" s="309"/>
      <c r="EU50" s="309"/>
      <c r="FE50" s="309"/>
      <c r="FO50" s="309"/>
      <c r="FY50" s="309"/>
      <c r="GI50" s="309"/>
      <c r="GS50" s="309"/>
      <c r="HC50" s="309"/>
      <c r="HM50" s="309"/>
      <c r="HW50" s="309"/>
    </row>
    <row r="51" s="3" customFormat="true" x14ac:dyDescent="0.25">
      <c r="A51" s="309"/>
      <c r="K51" s="309"/>
      <c r="U51" s="309"/>
      <c r="AE51" s="309"/>
      <c r="AO51" s="309"/>
      <c r="AY51" s="309"/>
      <c r="AZ51" s="309"/>
      <c r="BI51" s="309"/>
      <c r="BS51" s="309"/>
      <c r="CC51" s="309"/>
      <c r="CM51" s="309"/>
      <c r="CW51" s="309"/>
      <c r="DG51" s="309"/>
      <c r="DQ51" s="309"/>
      <c r="EA51" s="309"/>
      <c r="EK51" s="309"/>
      <c r="EU51" s="309"/>
      <c r="FE51" s="309"/>
      <c r="FO51" s="309"/>
      <c r="FY51" s="309"/>
      <c r="GI51" s="309"/>
      <c r="GS51" s="309"/>
      <c r="HC51" s="309"/>
      <c r="HM51" s="309"/>
      <c r="HW51" s="309"/>
    </row>
    <row r="52" s="3" customFormat="true" x14ac:dyDescent="0.25">
      <c r="A52" s="309"/>
      <c r="K52" s="309"/>
      <c r="U52" s="309"/>
      <c r="AE52" s="309"/>
      <c r="AO52" s="309"/>
      <c r="AY52" s="309"/>
      <c r="AZ52" s="309"/>
      <c r="BI52" s="309"/>
      <c r="BS52" s="309"/>
      <c r="CC52" s="309"/>
      <c r="CM52" s="309"/>
      <c r="CW52" s="309"/>
      <c r="DG52" s="309"/>
      <c r="DQ52" s="309"/>
      <c r="EA52" s="309"/>
      <c r="EK52" s="309"/>
      <c r="EU52" s="309"/>
      <c r="FE52" s="309"/>
      <c r="FO52" s="309"/>
      <c r="FY52" s="309"/>
      <c r="GI52" s="309"/>
      <c r="GS52" s="309"/>
      <c r="HC52" s="309"/>
      <c r="HM52" s="309"/>
      <c r="HW52" s="309"/>
    </row>
    <row r="53" s="3" customFormat="true" x14ac:dyDescent="0.25">
      <c r="A53" s="309"/>
      <c r="K53" s="309"/>
      <c r="U53" s="309"/>
      <c r="AE53" s="309"/>
      <c r="AO53" s="309"/>
      <c r="AY53" s="309"/>
      <c r="AZ53" s="309"/>
      <c r="BI53" s="309"/>
      <c r="BS53" s="309"/>
      <c r="CC53" s="309"/>
      <c r="CM53" s="309"/>
      <c r="CW53" s="309"/>
      <c r="DG53" s="309"/>
      <c r="DQ53" s="309"/>
      <c r="EA53" s="309"/>
      <c r="EK53" s="309"/>
      <c r="EU53" s="309"/>
      <c r="FE53" s="309"/>
      <c r="FO53" s="309"/>
      <c r="FY53" s="309"/>
      <c r="GI53" s="309"/>
      <c r="GS53" s="309"/>
      <c r="HC53" s="309"/>
      <c r="HM53" s="309"/>
      <c r="HW53" s="309"/>
    </row>
    <row r="54" s="3" customFormat="true" x14ac:dyDescent="0.25">
      <c r="A54" s="309"/>
      <c r="K54" s="309"/>
      <c r="U54" s="309"/>
      <c r="AE54" s="309"/>
      <c r="AO54" s="309"/>
      <c r="AY54" s="309"/>
      <c r="AZ54" s="309"/>
      <c r="BI54" s="309"/>
      <c r="BS54" s="309"/>
      <c r="CC54" s="309"/>
      <c r="CM54" s="309"/>
      <c r="CW54" s="309"/>
      <c r="DG54" s="309"/>
      <c r="DQ54" s="309"/>
      <c r="EA54" s="309"/>
      <c r="EK54" s="309"/>
      <c r="EU54" s="309"/>
      <c r="FE54" s="309"/>
      <c r="FO54" s="309"/>
      <c r="FY54" s="309"/>
      <c r="GI54" s="309"/>
      <c r="GS54" s="309"/>
      <c r="HC54" s="309"/>
      <c r="HM54" s="309"/>
      <c r="HW54" s="309"/>
    </row>
    <row r="55" s="3" customFormat="true" x14ac:dyDescent="0.25">
      <c r="A55" s="309"/>
      <c r="K55" s="309"/>
      <c r="U55" s="309"/>
      <c r="AE55" s="309"/>
      <c r="AO55" s="309"/>
      <c r="AY55" s="309"/>
      <c r="AZ55" s="309"/>
      <c r="BI55" s="309"/>
      <c r="BS55" s="309"/>
      <c r="CC55" s="309"/>
      <c r="CM55" s="309"/>
      <c r="CW55" s="309"/>
      <c r="DG55" s="309"/>
      <c r="DQ55" s="309"/>
      <c r="EA55" s="309"/>
      <c r="EK55" s="309"/>
      <c r="EU55" s="309"/>
      <c r="FE55" s="309"/>
      <c r="FO55" s="309"/>
      <c r="FY55" s="309"/>
      <c r="GI55" s="309"/>
      <c r="GS55" s="309"/>
      <c r="HC55" s="309"/>
      <c r="HM55" s="309"/>
      <c r="HW55" s="309"/>
    </row>
    <row r="56" s="3" customFormat="true" x14ac:dyDescent="0.25">
      <c r="A56" s="309"/>
      <c r="K56" s="309"/>
      <c r="U56" s="309"/>
      <c r="AE56" s="309"/>
      <c r="AO56" s="309"/>
      <c r="AY56" s="309"/>
      <c r="AZ56" s="309"/>
      <c r="BI56" s="309"/>
      <c r="BS56" s="309"/>
      <c r="CC56" s="309"/>
      <c r="CM56" s="309"/>
      <c r="CW56" s="309"/>
      <c r="DG56" s="309"/>
      <c r="DQ56" s="309"/>
      <c r="EA56" s="309"/>
      <c r="EK56" s="309"/>
      <c r="EU56" s="309"/>
      <c r="FE56" s="309"/>
      <c r="FO56" s="309"/>
      <c r="FY56" s="309"/>
      <c r="GI56" s="309"/>
      <c r="GS56" s="309"/>
      <c r="HC56" s="309"/>
      <c r="HM56" s="309"/>
      <c r="HW56" s="309"/>
    </row>
    <row r="57" s="3" customFormat="true" x14ac:dyDescent="0.25">
      <c r="A57" s="309"/>
      <c r="K57" s="309"/>
      <c r="U57" s="309"/>
      <c r="AE57" s="309"/>
      <c r="AO57" s="309"/>
      <c r="AY57" s="309"/>
      <c r="AZ57" s="309"/>
      <c r="BI57" s="309"/>
      <c r="BS57" s="309"/>
      <c r="CC57" s="309"/>
      <c r="CM57" s="309"/>
      <c r="CW57" s="309"/>
      <c r="DG57" s="309"/>
      <c r="DQ57" s="309"/>
      <c r="EA57" s="309"/>
      <c r="EK57" s="309"/>
      <c r="EU57" s="309"/>
      <c r="FE57" s="309"/>
      <c r="FO57" s="309"/>
      <c r="FY57" s="309"/>
      <c r="GI57" s="309"/>
      <c r="GS57" s="309"/>
      <c r="HC57" s="309"/>
      <c r="HM57" s="309"/>
      <c r="HW57" s="309"/>
    </row>
    <row r="58" s="3" customFormat="true" x14ac:dyDescent="0.25">
      <c r="A58" s="309"/>
      <c r="K58" s="309"/>
      <c r="U58" s="309"/>
      <c r="AE58" s="309"/>
      <c r="AO58" s="309"/>
      <c r="AY58" s="309"/>
      <c r="AZ58" s="309"/>
      <c r="BI58" s="309"/>
      <c r="BS58" s="309"/>
      <c r="CC58" s="309"/>
      <c r="CM58" s="309"/>
      <c r="CW58" s="309"/>
      <c r="DG58" s="309"/>
      <c r="DQ58" s="309"/>
      <c r="EA58" s="309"/>
      <c r="EK58" s="309"/>
      <c r="EU58" s="309"/>
      <c r="FE58" s="309"/>
      <c r="FO58" s="309"/>
      <c r="FY58" s="309"/>
      <c r="GI58" s="309"/>
      <c r="GS58" s="309"/>
      <c r="HC58" s="309"/>
      <c r="HM58" s="309"/>
      <c r="HW58" s="309"/>
    </row>
    <row r="59" s="3" customFormat="true" x14ac:dyDescent="0.25">
      <c r="A59" s="309"/>
      <c r="K59" s="309"/>
      <c r="U59" s="309"/>
      <c r="AE59" s="309"/>
      <c r="AO59" s="309"/>
      <c r="AY59" s="309"/>
      <c r="AZ59" s="309"/>
      <c r="BI59" s="309"/>
      <c r="BS59" s="309"/>
      <c r="CC59" s="309"/>
      <c r="CM59" s="309"/>
      <c r="CW59" s="309"/>
      <c r="DG59" s="309"/>
      <c r="DQ59" s="309"/>
      <c r="EA59" s="309"/>
      <c r="EK59" s="309"/>
      <c r="EU59" s="309"/>
      <c r="FE59" s="309"/>
      <c r="FO59" s="309"/>
      <c r="FY59" s="309"/>
      <c r="GI59" s="309"/>
      <c r="GS59" s="309"/>
      <c r="HC59" s="309"/>
      <c r="HM59" s="309"/>
      <c r="HW59" s="309"/>
    </row>
    <row r="60" s="3" customFormat="true" x14ac:dyDescent="0.25">
      <c r="A60" s="309"/>
      <c r="K60" s="309"/>
      <c r="U60" s="309"/>
      <c r="AE60" s="309"/>
      <c r="AO60" s="309"/>
      <c r="AY60" s="309"/>
      <c r="AZ60" s="309"/>
      <c r="BI60" s="309"/>
      <c r="BS60" s="309"/>
      <c r="CC60" s="309"/>
      <c r="CM60" s="309"/>
      <c r="CW60" s="309"/>
      <c r="DG60" s="309"/>
      <c r="DQ60" s="309"/>
      <c r="EA60" s="309"/>
      <c r="EK60" s="309"/>
      <c r="EU60" s="309"/>
      <c r="FE60" s="309"/>
      <c r="FO60" s="309"/>
      <c r="FY60" s="309"/>
      <c r="GI60" s="309"/>
      <c r="GS60" s="309"/>
      <c r="HC60" s="309"/>
      <c r="HM60" s="309"/>
      <c r="HW60" s="309"/>
    </row>
    <row r="61" s="3" customFormat="true" x14ac:dyDescent="0.25">
      <c r="A61" s="309"/>
      <c r="K61" s="309"/>
      <c r="U61" s="309"/>
      <c r="AE61" s="309"/>
      <c r="AO61" s="309"/>
      <c r="AY61" s="309"/>
      <c r="AZ61" s="309"/>
      <c r="BI61" s="309"/>
      <c r="BS61" s="309"/>
      <c r="CC61" s="309"/>
      <c r="CM61" s="309"/>
      <c r="CW61" s="309"/>
      <c r="DG61" s="309"/>
      <c r="DQ61" s="309"/>
      <c r="EA61" s="309"/>
      <c r="EK61" s="309"/>
      <c r="EU61" s="309"/>
      <c r="FE61" s="309"/>
      <c r="FO61" s="309"/>
      <c r="FY61" s="309"/>
      <c r="GI61" s="309"/>
      <c r="GS61" s="309"/>
      <c r="HC61" s="309"/>
      <c r="HM61" s="309"/>
      <c r="HW61" s="309"/>
    </row>
    <row r="62" s="3" customFormat="true" x14ac:dyDescent="0.25">
      <c r="A62" s="309"/>
      <c r="K62" s="309"/>
      <c r="U62" s="309"/>
      <c r="AE62" s="309"/>
      <c r="AO62" s="309"/>
      <c r="AY62" s="309"/>
      <c r="AZ62" s="309"/>
      <c r="BI62" s="309"/>
      <c r="BS62" s="309"/>
      <c r="CC62" s="309"/>
      <c r="CM62" s="309"/>
      <c r="CW62" s="309"/>
      <c r="DG62" s="309"/>
      <c r="DQ62" s="309"/>
      <c r="EA62" s="309"/>
      <c r="EK62" s="309"/>
      <c r="EU62" s="309"/>
      <c r="FE62" s="309"/>
      <c r="FO62" s="309"/>
      <c r="FY62" s="309"/>
      <c r="GI62" s="309"/>
      <c r="GS62" s="309"/>
      <c r="HC62" s="309"/>
      <c r="HM62" s="309"/>
      <c r="HW62" s="309"/>
    </row>
    <row r="63" s="3" customFormat="true" x14ac:dyDescent="0.25">
      <c r="A63" s="309"/>
      <c r="K63" s="309"/>
      <c r="U63" s="309"/>
      <c r="AE63" s="309"/>
      <c r="AO63" s="309"/>
      <c r="AY63" s="309"/>
      <c r="AZ63" s="309"/>
      <c r="BI63" s="309"/>
      <c r="BS63" s="309"/>
      <c r="CC63" s="309"/>
      <c r="CM63" s="309"/>
      <c r="CW63" s="309"/>
      <c r="DG63" s="309"/>
      <c r="DQ63" s="309"/>
      <c r="EA63" s="309"/>
      <c r="EK63" s="309"/>
      <c r="EU63" s="309"/>
      <c r="FE63" s="309"/>
      <c r="FO63" s="309"/>
      <c r="FY63" s="309"/>
      <c r="GI63" s="309"/>
      <c r="GS63" s="309"/>
      <c r="HC63" s="309"/>
      <c r="HM63" s="309"/>
      <c r="HW63" s="309"/>
    </row>
    <row r="64" s="3" customFormat="true" x14ac:dyDescent="0.25">
      <c r="A64" s="309"/>
      <c r="K64" s="309"/>
      <c r="U64" s="309"/>
      <c r="AE64" s="309"/>
      <c r="AO64" s="309"/>
      <c r="AY64" s="309"/>
      <c r="AZ64" s="309"/>
      <c r="BI64" s="309"/>
      <c r="BS64" s="309"/>
      <c r="CC64" s="309"/>
      <c r="CM64" s="309"/>
      <c r="CW64" s="309"/>
      <c r="DG64" s="309"/>
      <c r="DQ64" s="309"/>
      <c r="EA64" s="309"/>
      <c r="EK64" s="309"/>
      <c r="EU64" s="309"/>
      <c r="FE64" s="309"/>
      <c r="FO64" s="309"/>
      <c r="FY64" s="309"/>
      <c r="GI64" s="309"/>
      <c r="GS64" s="309"/>
      <c r="HC64" s="309"/>
      <c r="HM64" s="309"/>
      <c r="HW64" s="309"/>
    </row>
    <row r="65" s="3" customFormat="true" x14ac:dyDescent="0.25">
      <c r="A65" s="309"/>
      <c r="K65" s="309"/>
      <c r="U65" s="309"/>
      <c r="AE65" s="309"/>
      <c r="AO65" s="309"/>
      <c r="AY65" s="309"/>
      <c r="AZ65" s="309"/>
      <c r="BI65" s="309"/>
      <c r="BS65" s="309"/>
      <c r="CC65" s="309"/>
      <c r="CM65" s="309"/>
      <c r="CW65" s="309"/>
      <c r="DG65" s="309"/>
      <c r="DQ65" s="309"/>
      <c r="EA65" s="309"/>
      <c r="EK65" s="309"/>
      <c r="EU65" s="309"/>
      <c r="FE65" s="309"/>
      <c r="FO65" s="309"/>
      <c r="FY65" s="309"/>
      <c r="GI65" s="309"/>
      <c r="GS65" s="309"/>
      <c r="HC65" s="309"/>
      <c r="HM65" s="309"/>
      <c r="HW65" s="309"/>
    </row>
    <row r="66" s="3" customFormat="true" x14ac:dyDescent="0.25">
      <c r="A66" s="309"/>
      <c r="K66" s="309"/>
      <c r="U66" s="309"/>
      <c r="AE66" s="309"/>
      <c r="AO66" s="309"/>
      <c r="AY66" s="309"/>
      <c r="AZ66" s="309"/>
      <c r="BI66" s="309"/>
      <c r="BS66" s="309"/>
      <c r="CC66" s="309"/>
      <c r="CM66" s="309"/>
      <c r="CW66" s="309"/>
      <c r="DG66" s="309"/>
      <c r="DQ66" s="309"/>
      <c r="EA66" s="309"/>
      <c r="EK66" s="309"/>
      <c r="EU66" s="309"/>
      <c r="FE66" s="309"/>
      <c r="FO66" s="309"/>
      <c r="FY66" s="309"/>
      <c r="GI66" s="309"/>
      <c r="GS66" s="309"/>
      <c r="HC66" s="309"/>
      <c r="HM66" s="309"/>
      <c r="HW66" s="309"/>
    </row>
    <row r="67" s="3" customFormat="true" x14ac:dyDescent="0.25">
      <c r="A67" s="309"/>
      <c r="K67" s="309"/>
      <c r="U67" s="309"/>
      <c r="AE67" s="309"/>
      <c r="AO67" s="309"/>
      <c r="AY67" s="309"/>
      <c r="AZ67" s="309"/>
      <c r="BI67" s="309"/>
      <c r="BS67" s="309"/>
      <c r="CC67" s="309"/>
      <c r="CM67" s="309"/>
      <c r="CW67" s="309"/>
      <c r="DG67" s="309"/>
      <c r="DQ67" s="309"/>
      <c r="EA67" s="309"/>
      <c r="EK67" s="309"/>
      <c r="EU67" s="309"/>
      <c r="FE67" s="309"/>
      <c r="FO67" s="309"/>
      <c r="FY67" s="309"/>
      <c r="GI67" s="309"/>
      <c r="GS67" s="309"/>
      <c r="HC67" s="309"/>
      <c r="HM67" s="309"/>
      <c r="HW67" s="309"/>
    </row>
    <row r="68" s="3" customFormat="true" x14ac:dyDescent="0.25">
      <c r="A68" s="309"/>
      <c r="K68" s="309"/>
      <c r="U68" s="309"/>
      <c r="AE68" s="309"/>
      <c r="AO68" s="309"/>
      <c r="AY68" s="309"/>
      <c r="AZ68" s="309"/>
      <c r="BI68" s="309"/>
      <c r="BS68" s="309"/>
      <c r="CC68" s="309"/>
      <c r="CM68" s="309"/>
      <c r="CW68" s="309"/>
      <c r="DG68" s="309"/>
      <c r="DQ68" s="309"/>
      <c r="EA68" s="309"/>
      <c r="EK68" s="309"/>
      <c r="EU68" s="309"/>
      <c r="FE68" s="309"/>
      <c r="FO68" s="309"/>
      <c r="FY68" s="309"/>
      <c r="GI68" s="309"/>
      <c r="GS68" s="309"/>
      <c r="HC68" s="309"/>
      <c r="HM68" s="309"/>
      <c r="HW68" s="309"/>
    </row>
    <row r="69" s="3" customFormat="true" x14ac:dyDescent="0.25">
      <c r="A69" s="309"/>
      <c r="K69" s="309"/>
      <c r="U69" s="309"/>
      <c r="AE69" s="309"/>
      <c r="AO69" s="309"/>
      <c r="AY69" s="309"/>
      <c r="AZ69" s="309"/>
      <c r="BI69" s="309"/>
      <c r="BS69" s="309"/>
      <c r="CC69" s="309"/>
      <c r="CM69" s="309"/>
      <c r="CW69" s="309"/>
      <c r="DG69" s="309"/>
      <c r="DQ69" s="309"/>
      <c r="EA69" s="309"/>
      <c r="EK69" s="309"/>
      <c r="EU69" s="309"/>
      <c r="FE69" s="309"/>
      <c r="FO69" s="309"/>
      <c r="FY69" s="309"/>
      <c r="GI69" s="309"/>
      <c r="GS69" s="309"/>
      <c r="HC69" s="309"/>
      <c r="HM69" s="309"/>
      <c r="HW69" s="309"/>
    </row>
    <row r="70" s="3" customFormat="true" x14ac:dyDescent="0.25">
      <c r="A70" s="309"/>
      <c r="K70" s="309"/>
      <c r="U70" s="309"/>
      <c r="AE70" s="309"/>
      <c r="AO70" s="309"/>
      <c r="AY70" s="309"/>
      <c r="AZ70" s="309"/>
      <c r="BI70" s="309"/>
      <c r="BS70" s="309"/>
      <c r="CC70" s="309"/>
      <c r="CM70" s="309"/>
      <c r="CW70" s="309"/>
      <c r="DG70" s="309"/>
      <c r="DQ70" s="309"/>
      <c r="EA70" s="309"/>
      <c r="EK70" s="309"/>
      <c r="EU70" s="309"/>
      <c r="FE70" s="309"/>
      <c r="FO70" s="309"/>
      <c r="FY70" s="309"/>
      <c r="GI70" s="309"/>
      <c r="GS70" s="309"/>
      <c r="HC70" s="309"/>
      <c r="HM70" s="309"/>
      <c r="HW70" s="309"/>
    </row>
    <row r="71" s="3" customFormat="true" x14ac:dyDescent="0.25">
      <c r="A71" s="309"/>
      <c r="K71" s="309"/>
      <c r="U71" s="309"/>
      <c r="AE71" s="309"/>
      <c r="AO71" s="309"/>
      <c r="AY71" s="309"/>
      <c r="AZ71" s="309"/>
      <c r="BI71" s="309"/>
      <c r="BS71" s="309"/>
      <c r="CC71" s="309"/>
      <c r="CM71" s="309"/>
      <c r="CW71" s="309"/>
      <c r="DG71" s="309"/>
      <c r="DQ71" s="309"/>
      <c r="EA71" s="309"/>
      <c r="EK71" s="309"/>
      <c r="EU71" s="309"/>
      <c r="FE71" s="309"/>
      <c r="FO71" s="309"/>
      <c r="FY71" s="309"/>
      <c r="GI71" s="309"/>
      <c r="GS71" s="309"/>
      <c r="HC71" s="309"/>
      <c r="HM71" s="309"/>
      <c r="HW71" s="309"/>
    </row>
    <row r="72" s="3" customFormat="true" x14ac:dyDescent="0.25">
      <c r="A72" s="309"/>
      <c r="K72" s="309"/>
      <c r="U72" s="309"/>
      <c r="AE72" s="309"/>
      <c r="AO72" s="309"/>
      <c r="AY72" s="309"/>
      <c r="AZ72" s="309"/>
      <c r="BI72" s="309"/>
      <c r="BS72" s="309"/>
      <c r="CC72" s="309"/>
      <c r="CM72" s="309"/>
      <c r="CW72" s="309"/>
      <c r="DG72" s="309"/>
      <c r="DQ72" s="309"/>
      <c r="EA72" s="309"/>
      <c r="EK72" s="309"/>
      <c r="EU72" s="309"/>
      <c r="FE72" s="309"/>
      <c r="FO72" s="309"/>
      <c r="FY72" s="309"/>
      <c r="GI72" s="309"/>
      <c r="GS72" s="309"/>
      <c r="HC72" s="309"/>
      <c r="HM72" s="309"/>
      <c r="HW72" s="309"/>
    </row>
    <row r="73" s="3" customFormat="true" x14ac:dyDescent="0.25">
      <c r="A73" s="309"/>
      <c r="K73" s="309"/>
      <c r="U73" s="309"/>
      <c r="AE73" s="309"/>
      <c r="AO73" s="309"/>
      <c r="AY73" s="309"/>
      <c r="AZ73" s="309"/>
      <c r="BI73" s="309"/>
      <c r="BS73" s="309"/>
      <c r="CC73" s="309"/>
      <c r="CM73" s="309"/>
      <c r="CW73" s="309"/>
      <c r="DG73" s="309"/>
      <c r="DQ73" s="309"/>
      <c r="EA73" s="309"/>
      <c r="EK73" s="309"/>
      <c r="EU73" s="309"/>
      <c r="FE73" s="309"/>
      <c r="FO73" s="309"/>
      <c r="FY73" s="309"/>
      <c r="GI73" s="309"/>
      <c r="GS73" s="309"/>
      <c r="HC73" s="309"/>
      <c r="HM73" s="309"/>
      <c r="HW73" s="309"/>
    </row>
    <row r="74" s="3" customFormat="true" x14ac:dyDescent="0.25">
      <c r="A74" s="309"/>
      <c r="K74" s="309"/>
      <c r="U74" s="309"/>
      <c r="AE74" s="309"/>
      <c r="AO74" s="309"/>
      <c r="AY74" s="309"/>
      <c r="AZ74" s="309"/>
      <c r="BI74" s="309"/>
      <c r="BS74" s="309"/>
      <c r="CC74" s="309"/>
      <c r="CM74" s="309"/>
      <c r="CW74" s="309"/>
      <c r="DG74" s="309"/>
      <c r="DQ74" s="309"/>
      <c r="EA74" s="309"/>
      <c r="EK74" s="309"/>
      <c r="EU74" s="309"/>
      <c r="FE74" s="309"/>
      <c r="FO74" s="309"/>
      <c r="FY74" s="309"/>
      <c r="GI74" s="309"/>
      <c r="GS74" s="309"/>
      <c r="HC74" s="309"/>
      <c r="HM74" s="309"/>
      <c r="HW74" s="309"/>
    </row>
    <row r="75" s="3" customFormat="true" x14ac:dyDescent="0.25">
      <c r="A75" s="309"/>
      <c r="K75" s="309"/>
      <c r="U75" s="309"/>
      <c r="AE75" s="309"/>
      <c r="AO75" s="309"/>
      <c r="AY75" s="309"/>
      <c r="AZ75" s="309"/>
      <c r="BI75" s="309"/>
      <c r="BS75" s="309"/>
      <c r="CC75" s="309"/>
      <c r="CM75" s="309"/>
      <c r="CW75" s="309"/>
      <c r="DG75" s="309"/>
      <c r="DQ75" s="309"/>
      <c r="EA75" s="309"/>
      <c r="EK75" s="309"/>
      <c r="EU75" s="309"/>
      <c r="FE75" s="309"/>
      <c r="FO75" s="309"/>
      <c r="FY75" s="309"/>
      <c r="GI75" s="309"/>
      <c r="GS75" s="309"/>
      <c r="HC75" s="309"/>
      <c r="HM75" s="309"/>
      <c r="HW75" s="309"/>
    </row>
    <row r="76" s="3" customFormat="true" x14ac:dyDescent="0.25">
      <c r="A76" s="309"/>
      <c r="K76" s="309"/>
      <c r="U76" s="309"/>
      <c r="AE76" s="309"/>
      <c r="AO76" s="309"/>
      <c r="AY76" s="309"/>
      <c r="AZ76" s="309"/>
      <c r="BI76" s="309"/>
      <c r="BS76" s="309"/>
      <c r="CC76" s="309"/>
      <c r="CM76" s="309"/>
      <c r="CW76" s="309"/>
      <c r="DG76" s="309"/>
      <c r="DQ76" s="309"/>
      <c r="EA76" s="309"/>
      <c r="EK76" s="309"/>
      <c r="EU76" s="309"/>
      <c r="FE76" s="309"/>
      <c r="FO76" s="309"/>
      <c r="FY76" s="309"/>
      <c r="GI76" s="309"/>
      <c r="GS76" s="309"/>
      <c r="HC76" s="309"/>
      <c r="HM76" s="309"/>
      <c r="HW76" s="309"/>
    </row>
    <row r="77" s="3" customFormat="true" x14ac:dyDescent="0.25">
      <c r="A77" s="309"/>
      <c r="K77" s="309"/>
      <c r="U77" s="309"/>
      <c r="AE77" s="309"/>
      <c r="AO77" s="309"/>
      <c r="AY77" s="309"/>
      <c r="AZ77" s="309"/>
      <c r="BI77" s="309"/>
      <c r="BS77" s="309"/>
      <c r="CC77" s="309"/>
      <c r="CM77" s="309"/>
      <c r="CW77" s="309"/>
      <c r="DG77" s="309"/>
      <c r="DQ77" s="309"/>
      <c r="EA77" s="309"/>
      <c r="EK77" s="309"/>
      <c r="EU77" s="309"/>
      <c r="FE77" s="309"/>
      <c r="FO77" s="309"/>
      <c r="FY77" s="309"/>
      <c r="GI77" s="309"/>
      <c r="GS77" s="309"/>
      <c r="HC77" s="309"/>
      <c r="HM77" s="309"/>
      <c r="HW77" s="309"/>
    </row>
    <row r="78" s="3" customFormat="true" x14ac:dyDescent="0.25">
      <c r="A78" s="309"/>
      <c r="K78" s="309"/>
      <c r="U78" s="309"/>
      <c r="AE78" s="309"/>
      <c r="AO78" s="309"/>
      <c r="AY78" s="309"/>
      <c r="AZ78" s="309"/>
      <c r="BI78" s="309"/>
      <c r="BS78" s="309"/>
      <c r="CC78" s="309"/>
      <c r="CM78" s="309"/>
      <c r="CW78" s="309"/>
      <c r="DG78" s="309"/>
      <c r="DQ78" s="309"/>
      <c r="EA78" s="309"/>
      <c r="EK78" s="309"/>
      <c r="EU78" s="309"/>
      <c r="FE78" s="309"/>
      <c r="FO78" s="309"/>
      <c r="FY78" s="309"/>
      <c r="GI78" s="309"/>
      <c r="GS78" s="309"/>
      <c r="HC78" s="309"/>
      <c r="HM78" s="309"/>
      <c r="HW78" s="309"/>
    </row>
    <row r="79" s="3" customFormat="true" x14ac:dyDescent="0.25">
      <c r="A79" s="309"/>
      <c r="K79" s="309"/>
      <c r="U79" s="309"/>
      <c r="AE79" s="309"/>
      <c r="AO79" s="309"/>
      <c r="AY79" s="309"/>
      <c r="AZ79" s="309"/>
      <c r="BI79" s="309"/>
      <c r="BS79" s="309"/>
      <c r="CC79" s="309"/>
      <c r="CM79" s="309"/>
      <c r="CW79" s="309"/>
      <c r="DG79" s="309"/>
      <c r="DQ79" s="309"/>
      <c r="EA79" s="309"/>
      <c r="EK79" s="309"/>
      <c r="EU79" s="309"/>
      <c r="FE79" s="309"/>
      <c r="FO79" s="309"/>
      <c r="FY79" s="309"/>
      <c r="GI79" s="309"/>
      <c r="GS79" s="309"/>
      <c r="HC79" s="309"/>
      <c r="HM79" s="309"/>
      <c r="HW79" s="309"/>
    </row>
    <row r="80" s="3" customFormat="true" x14ac:dyDescent="0.25">
      <c r="A80" s="309"/>
      <c r="K80" s="309"/>
      <c r="U80" s="309"/>
      <c r="AE80" s="309"/>
      <c r="AO80" s="309"/>
      <c r="AY80" s="309"/>
      <c r="AZ80" s="309"/>
      <c r="BI80" s="309"/>
      <c r="BS80" s="309"/>
      <c r="CC80" s="309"/>
      <c r="CM80" s="309"/>
      <c r="CW80" s="309"/>
      <c r="DG80" s="309"/>
      <c r="DQ80" s="309"/>
      <c r="EA80" s="309"/>
      <c r="EK80" s="309"/>
      <c r="EU80" s="309"/>
      <c r="FE80" s="309"/>
      <c r="FO80" s="309"/>
      <c r="FY80" s="309"/>
      <c r="GI80" s="309"/>
      <c r="GS80" s="309"/>
      <c r="HC80" s="309"/>
      <c r="HM80" s="309"/>
      <c r="HW80" s="309"/>
    </row>
    <row r="81" s="3" customFormat="true" x14ac:dyDescent="0.25">
      <c r="A81" s="309"/>
      <c r="K81" s="309"/>
      <c r="U81" s="309"/>
      <c r="AE81" s="309"/>
      <c r="AO81" s="309"/>
      <c r="AY81" s="309"/>
      <c r="AZ81" s="309"/>
      <c r="BI81" s="309"/>
      <c r="BS81" s="309"/>
      <c r="CC81" s="309"/>
      <c r="CM81" s="309"/>
      <c r="CW81" s="309"/>
      <c r="DG81" s="309"/>
      <c r="DQ81" s="309"/>
      <c r="EA81" s="309"/>
      <c r="EK81" s="309"/>
      <c r="EU81" s="309"/>
      <c r="FE81" s="309"/>
      <c r="FO81" s="309"/>
      <c r="FY81" s="309"/>
      <c r="GI81" s="309"/>
      <c r="GS81" s="309"/>
      <c r="HC81" s="309"/>
      <c r="HM81" s="309"/>
      <c r="HW81" s="309"/>
    </row>
    <row r="82" s="3" customFormat="true" x14ac:dyDescent="0.25">
      <c r="A82" s="309"/>
      <c r="K82" s="309"/>
      <c r="U82" s="309"/>
      <c r="AE82" s="309"/>
      <c r="AO82" s="309"/>
      <c r="AY82" s="309"/>
      <c r="AZ82" s="309"/>
      <c r="BI82" s="309"/>
      <c r="BS82" s="309"/>
      <c r="CC82" s="309"/>
      <c r="CM82" s="309"/>
      <c r="CW82" s="309"/>
      <c r="DG82" s="309"/>
      <c r="DQ82" s="309"/>
      <c r="EA82" s="309"/>
      <c r="EK82" s="309"/>
      <c r="EU82" s="309"/>
      <c r="FE82" s="309"/>
      <c r="FO82" s="309"/>
      <c r="FY82" s="309"/>
      <c r="GI82" s="309"/>
      <c r="GS82" s="309"/>
      <c r="HC82" s="309"/>
      <c r="HM82" s="309"/>
      <c r="HW82" s="309"/>
    </row>
    <row r="83" s="3" customFormat="true" x14ac:dyDescent="0.25">
      <c r="A83" s="309"/>
      <c r="K83" s="309"/>
      <c r="U83" s="309"/>
      <c r="AE83" s="309"/>
      <c r="AO83" s="309"/>
      <c r="AY83" s="309"/>
      <c r="AZ83" s="309"/>
      <c r="BI83" s="309"/>
      <c r="BS83" s="309"/>
      <c r="CC83" s="309"/>
      <c r="CM83" s="309"/>
      <c r="CW83" s="309"/>
      <c r="DG83" s="309"/>
      <c r="DQ83" s="309"/>
      <c r="EA83" s="309"/>
      <c r="EK83" s="309"/>
      <c r="EU83" s="309"/>
      <c r="FE83" s="309"/>
      <c r="FO83" s="309"/>
      <c r="FY83" s="309"/>
      <c r="GI83" s="309"/>
      <c r="GS83" s="309"/>
      <c r="HC83" s="309"/>
      <c r="HM83" s="309"/>
      <c r="HW83" s="309"/>
    </row>
    <row r="84" s="3" customFormat="true" x14ac:dyDescent="0.25">
      <c r="A84" s="309"/>
      <c r="K84" s="309"/>
      <c r="U84" s="309"/>
      <c r="AE84" s="309"/>
      <c r="AO84" s="309"/>
      <c r="AY84" s="309"/>
      <c r="AZ84" s="309"/>
      <c r="BI84" s="309"/>
      <c r="BS84" s="309"/>
      <c r="CC84" s="309"/>
      <c r="CM84" s="309"/>
      <c r="CW84" s="309"/>
      <c r="DG84" s="309"/>
      <c r="DQ84" s="309"/>
      <c r="EA84" s="309"/>
      <c r="EK84" s="309"/>
      <c r="EU84" s="309"/>
      <c r="FE84" s="309"/>
      <c r="FO84" s="309"/>
      <c r="FY84" s="309"/>
      <c r="GI84" s="309"/>
      <c r="GS84" s="309"/>
      <c r="HC84" s="309"/>
      <c r="HM84" s="309"/>
      <c r="HW84" s="309"/>
    </row>
    <row r="85" s="3" customFormat="true" x14ac:dyDescent="0.25">
      <c r="A85" s="309"/>
      <c r="K85" s="309"/>
      <c r="U85" s="309"/>
      <c r="AE85" s="309"/>
      <c r="AO85" s="309"/>
      <c r="AY85" s="309"/>
      <c r="AZ85" s="309"/>
      <c r="BI85" s="309"/>
      <c r="BS85" s="309"/>
      <c r="CC85" s="309"/>
      <c r="CM85" s="309"/>
      <c r="CW85" s="309"/>
      <c r="DG85" s="309"/>
      <c r="DQ85" s="309"/>
      <c r="EA85" s="309"/>
      <c r="EK85" s="309"/>
      <c r="EU85" s="309"/>
      <c r="FE85" s="309"/>
      <c r="FO85" s="309"/>
      <c r="FY85" s="309"/>
      <c r="GI85" s="309"/>
      <c r="GS85" s="309"/>
      <c r="HC85" s="309"/>
      <c r="HM85" s="309"/>
      <c r="HW85" s="309"/>
    </row>
    <row r="86" s="3" customFormat="true" x14ac:dyDescent="0.25">
      <c r="A86" s="309"/>
      <c r="K86" s="309"/>
      <c r="U86" s="309"/>
      <c r="AE86" s="309"/>
      <c r="AO86" s="309"/>
      <c r="AY86" s="309"/>
      <c r="AZ86" s="309"/>
      <c r="BI86" s="309"/>
      <c r="BS86" s="309"/>
      <c r="CC86" s="309"/>
      <c r="CM86" s="309"/>
      <c r="CW86" s="309"/>
      <c r="DG86" s="309"/>
      <c r="DQ86" s="309"/>
      <c r="EA86" s="309"/>
      <c r="EK86" s="309"/>
      <c r="EU86" s="309"/>
      <c r="FE86" s="309"/>
      <c r="FO86" s="309"/>
      <c r="FY86" s="309"/>
      <c r="GI86" s="309"/>
      <c r="GS86" s="309"/>
      <c r="HC86" s="309"/>
      <c r="HM86" s="309"/>
      <c r="HW86" s="309"/>
    </row>
    <row r="87" s="3" customFormat="true" x14ac:dyDescent="0.25">
      <c r="A87" s="309"/>
      <c r="K87" s="309"/>
      <c r="U87" s="309"/>
      <c r="AE87" s="309"/>
      <c r="AO87" s="309"/>
      <c r="AY87" s="309"/>
      <c r="AZ87" s="309"/>
      <c r="BI87" s="309"/>
      <c r="BS87" s="309"/>
      <c r="CC87" s="309"/>
      <c r="CM87" s="309"/>
      <c r="CW87" s="309"/>
      <c r="DG87" s="309"/>
      <c r="DQ87" s="309"/>
      <c r="EA87" s="309"/>
      <c r="EK87" s="309"/>
      <c r="EU87" s="309"/>
      <c r="FE87" s="309"/>
      <c r="FO87" s="309"/>
      <c r="FY87" s="309"/>
      <c r="GI87" s="309"/>
      <c r="GS87" s="309"/>
      <c r="HC87" s="309"/>
      <c r="HM87" s="309"/>
      <c r="HW87" s="309"/>
    </row>
    <row r="88" s="3" customFormat="true" x14ac:dyDescent="0.25">
      <c r="A88" s="309"/>
      <c r="K88" s="309"/>
      <c r="U88" s="309"/>
      <c r="AE88" s="309"/>
      <c r="AO88" s="309"/>
      <c r="AY88" s="309"/>
      <c r="AZ88" s="309"/>
      <c r="BI88" s="309"/>
      <c r="BS88" s="309"/>
      <c r="CC88" s="309"/>
      <c r="CM88" s="309"/>
      <c r="CW88" s="309"/>
      <c r="DG88" s="309"/>
      <c r="DQ88" s="309"/>
      <c r="EA88" s="309"/>
      <c r="EK88" s="309"/>
      <c r="EU88" s="309"/>
      <c r="FE88" s="309"/>
      <c r="FO88" s="309"/>
      <c r="FY88" s="309"/>
      <c r="GI88" s="309"/>
      <c r="GS88" s="309"/>
      <c r="HC88" s="309"/>
      <c r="HM88" s="309"/>
      <c r="HW88" s="309"/>
    </row>
    <row r="89" s="3" customFormat="true" x14ac:dyDescent="0.25">
      <c r="A89" s="309"/>
      <c r="K89" s="309"/>
      <c r="U89" s="309"/>
      <c r="AE89" s="309"/>
      <c r="AO89" s="309"/>
      <c r="AY89" s="309"/>
      <c r="AZ89" s="309"/>
      <c r="BI89" s="309"/>
      <c r="BS89" s="309"/>
      <c r="CC89" s="309"/>
      <c r="CM89" s="309"/>
      <c r="CW89" s="309"/>
      <c r="DG89" s="309"/>
      <c r="DQ89" s="309"/>
      <c r="EA89" s="309"/>
      <c r="EK89" s="309"/>
      <c r="EU89" s="309"/>
      <c r="FE89" s="309"/>
      <c r="FO89" s="309"/>
      <c r="FY89" s="309"/>
      <c r="GI89" s="309"/>
      <c r="GS89" s="309"/>
      <c r="HC89" s="309"/>
      <c r="HM89" s="309"/>
      <c r="HW89" s="309"/>
    </row>
    <row r="90" s="3" customFormat="true" x14ac:dyDescent="0.25">
      <c r="A90" s="309"/>
      <c r="K90" s="309"/>
      <c r="U90" s="309"/>
      <c r="AE90" s="309"/>
      <c r="AO90" s="309"/>
      <c r="AY90" s="309"/>
      <c r="AZ90" s="309"/>
      <c r="BI90" s="309"/>
      <c r="BS90" s="309"/>
      <c r="CC90" s="309"/>
      <c r="CM90" s="309"/>
      <c r="CW90" s="309"/>
      <c r="DG90" s="309"/>
      <c r="DQ90" s="309"/>
      <c r="EA90" s="309"/>
      <c r="EK90" s="309"/>
      <c r="EU90" s="309"/>
      <c r="FE90" s="309"/>
      <c r="FO90" s="309"/>
      <c r="FY90" s="309"/>
      <c r="GI90" s="309"/>
      <c r="GS90" s="309"/>
      <c r="HC90" s="309"/>
      <c r="HM90" s="309"/>
      <c r="HW90" s="309"/>
    </row>
    <row r="91" s="3" customFormat="true" x14ac:dyDescent="0.25">
      <c r="A91" s="309"/>
      <c r="K91" s="309"/>
      <c r="U91" s="309"/>
      <c r="AE91" s="309"/>
      <c r="AO91" s="309"/>
      <c r="AY91" s="309"/>
      <c r="AZ91" s="309"/>
      <c r="BI91" s="309"/>
      <c r="BS91" s="309"/>
      <c r="CC91" s="309"/>
      <c r="CM91" s="309"/>
      <c r="CW91" s="309"/>
      <c r="DG91" s="309"/>
      <c r="DQ91" s="309"/>
      <c r="EA91" s="309"/>
      <c r="EK91" s="309"/>
      <c r="EU91" s="309"/>
      <c r="FE91" s="309"/>
      <c r="FO91" s="309"/>
      <c r="FY91" s="309"/>
      <c r="GI91" s="309"/>
      <c r="GS91" s="309"/>
      <c r="HC91" s="309"/>
      <c r="HM91" s="309"/>
      <c r="HW91" s="309"/>
    </row>
    <row r="92" s="3" customFormat="true" x14ac:dyDescent="0.25">
      <c r="A92" s="309"/>
      <c r="K92" s="309"/>
      <c r="U92" s="309"/>
      <c r="AE92" s="309"/>
      <c r="AO92" s="309"/>
      <c r="AY92" s="309"/>
      <c r="AZ92" s="309"/>
      <c r="BI92" s="309"/>
      <c r="BS92" s="309"/>
      <c r="CC92" s="309"/>
      <c r="CM92" s="309"/>
      <c r="CW92" s="309"/>
      <c r="DG92" s="309"/>
      <c r="DQ92" s="309"/>
      <c r="EA92" s="309"/>
      <c r="EK92" s="309"/>
      <c r="EU92" s="309"/>
      <c r="FE92" s="309"/>
      <c r="FO92" s="309"/>
      <c r="FY92" s="309"/>
      <c r="GI92" s="309"/>
      <c r="GS92" s="309"/>
      <c r="HC92" s="309"/>
      <c r="HM92" s="309"/>
      <c r="HW92" s="309"/>
    </row>
    <row r="93" s="3" customFormat="true" x14ac:dyDescent="0.25">
      <c r="A93" s="309"/>
      <c r="K93" s="309"/>
      <c r="U93" s="309"/>
      <c r="AE93" s="309"/>
      <c r="AO93" s="309"/>
      <c r="AY93" s="309"/>
      <c r="AZ93" s="309"/>
      <c r="BI93" s="309"/>
      <c r="BS93" s="309"/>
      <c r="CC93" s="309"/>
      <c r="CM93" s="309"/>
      <c r="CW93" s="309"/>
      <c r="DG93" s="309"/>
      <c r="DQ93" s="309"/>
      <c r="EA93" s="309"/>
      <c r="EK93" s="309"/>
      <c r="EU93" s="309"/>
      <c r="FE93" s="309"/>
      <c r="FO93" s="309"/>
      <c r="FY93" s="309"/>
      <c r="GI93" s="309"/>
      <c r="GS93" s="309"/>
      <c r="HC93" s="309"/>
      <c r="HM93" s="309"/>
      <c r="HW93" s="309"/>
    </row>
    <row r="94" s="3" customFormat="true" x14ac:dyDescent="0.25">
      <c r="A94" s="309"/>
      <c r="K94" s="309"/>
      <c r="U94" s="309"/>
      <c r="AE94" s="309"/>
      <c r="AO94" s="309"/>
      <c r="AY94" s="309"/>
      <c r="AZ94" s="309"/>
      <c r="BI94" s="309"/>
      <c r="BS94" s="309"/>
      <c r="CC94" s="309"/>
      <c r="CM94" s="309"/>
      <c r="CW94" s="309"/>
      <c r="DG94" s="309"/>
      <c r="DQ94" s="309"/>
      <c r="EA94" s="309"/>
      <c r="EK94" s="309"/>
      <c r="EU94" s="309"/>
      <c r="FE94" s="309"/>
      <c r="FO94" s="309"/>
      <c r="FY94" s="309"/>
      <c r="GI94" s="309"/>
      <c r="GS94" s="309"/>
      <c r="HC94" s="309"/>
      <c r="HM94" s="309"/>
      <c r="HW94" s="309"/>
    </row>
    <row r="95" s="3" customFormat="true" x14ac:dyDescent="0.25">
      <c r="A95" s="309"/>
      <c r="K95" s="309"/>
      <c r="U95" s="309"/>
      <c r="AE95" s="309"/>
      <c r="AO95" s="309"/>
      <c r="AY95" s="309"/>
      <c r="AZ95" s="309"/>
      <c r="BI95" s="309"/>
      <c r="BS95" s="309"/>
      <c r="CC95" s="309"/>
      <c r="CM95" s="309"/>
      <c r="CW95" s="309"/>
      <c r="DG95" s="309"/>
      <c r="DQ95" s="309"/>
      <c r="EA95" s="309"/>
      <c r="EK95" s="309"/>
      <c r="EU95" s="309"/>
      <c r="FE95" s="309"/>
      <c r="FO95" s="309"/>
      <c r="FY95" s="309"/>
      <c r="GI95" s="309"/>
      <c r="GS95" s="309"/>
      <c r="HC95" s="309"/>
      <c r="HM95" s="309"/>
      <c r="HW95" s="309"/>
    </row>
    <row r="96" s="3" customFormat="true" x14ac:dyDescent="0.25">
      <c r="A96" s="309"/>
      <c r="K96" s="309"/>
      <c r="U96" s="309"/>
      <c r="AE96" s="309"/>
      <c r="AO96" s="309"/>
      <c r="AY96" s="309"/>
      <c r="AZ96" s="309"/>
      <c r="BI96" s="309"/>
      <c r="BS96" s="309"/>
      <c r="CC96" s="309"/>
      <c r="CM96" s="309"/>
      <c r="CW96" s="309"/>
      <c r="DG96" s="309"/>
      <c r="DQ96" s="309"/>
      <c r="EA96" s="309"/>
      <c r="EK96" s="309"/>
      <c r="EU96" s="309"/>
      <c r="FE96" s="309"/>
      <c r="FO96" s="309"/>
      <c r="FY96" s="309"/>
      <c r="GI96" s="309"/>
      <c r="GS96" s="309"/>
      <c r="HC96" s="309"/>
      <c r="HM96" s="309"/>
      <c r="HW96" s="309"/>
    </row>
    <row r="97" s="3" customFormat="true" x14ac:dyDescent="0.25">
      <c r="A97" s="309"/>
      <c r="K97" s="309"/>
      <c r="U97" s="309"/>
      <c r="AE97" s="309"/>
      <c r="AO97" s="309"/>
      <c r="AY97" s="309"/>
      <c r="AZ97" s="309"/>
      <c r="BI97" s="309"/>
      <c r="BS97" s="309"/>
      <c r="CC97" s="309"/>
      <c r="CM97" s="309"/>
      <c r="CW97" s="309"/>
      <c r="DG97" s="309"/>
      <c r="DQ97" s="309"/>
      <c r="EA97" s="309"/>
      <c r="EK97" s="309"/>
      <c r="EU97" s="309"/>
      <c r="FE97" s="309"/>
      <c r="FO97" s="309"/>
      <c r="FY97" s="309"/>
      <c r="GI97" s="309"/>
      <c r="GS97" s="309"/>
      <c r="HC97" s="309"/>
      <c r="HM97" s="309"/>
      <c r="HW97" s="309"/>
    </row>
    <row r="98" s="3" customFormat="true" x14ac:dyDescent="0.25">
      <c r="A98" s="309"/>
      <c r="K98" s="309"/>
      <c r="U98" s="309"/>
      <c r="AE98" s="309"/>
      <c r="AO98" s="309"/>
      <c r="AY98" s="309"/>
      <c r="AZ98" s="309"/>
      <c r="BI98" s="309"/>
      <c r="BS98" s="309"/>
      <c r="CC98" s="309"/>
      <c r="CM98" s="309"/>
      <c r="CW98" s="309"/>
      <c r="DG98" s="309"/>
      <c r="DQ98" s="309"/>
      <c r="EA98" s="309"/>
      <c r="EK98" s="309"/>
      <c r="EU98" s="309"/>
      <c r="FE98" s="309"/>
      <c r="FO98" s="309"/>
      <c r="FY98" s="309"/>
      <c r="GI98" s="309"/>
      <c r="GS98" s="309"/>
      <c r="HC98" s="309"/>
      <c r="HM98" s="309"/>
      <c r="HW98" s="309"/>
    </row>
    <row r="99" s="3" customFormat="true" x14ac:dyDescent="0.25">
      <c r="A99" s="309"/>
      <c r="K99" s="309"/>
      <c r="U99" s="309"/>
      <c r="AE99" s="309"/>
      <c r="AO99" s="309"/>
      <c r="AY99" s="309"/>
      <c r="AZ99" s="309"/>
      <c r="BI99" s="309"/>
      <c r="BS99" s="309"/>
      <c r="CC99" s="309"/>
      <c r="CM99" s="309"/>
      <c r="CW99" s="309"/>
      <c r="DG99" s="309"/>
      <c r="DQ99" s="309"/>
      <c r="EA99" s="309"/>
      <c r="EK99" s="309"/>
      <c r="EU99" s="309"/>
      <c r="FE99" s="309"/>
      <c r="FO99" s="309"/>
      <c r="FY99" s="309"/>
      <c r="GI99" s="309"/>
      <c r="GS99" s="309"/>
      <c r="HC99" s="309"/>
      <c r="HM99" s="309"/>
      <c r="HW99" s="309"/>
    </row>
    <row r="100" s="3" customFormat="true" x14ac:dyDescent="0.25">
      <c r="A100" s="309"/>
      <c r="K100" s="309"/>
      <c r="U100" s="309"/>
      <c r="AE100" s="309"/>
      <c r="AO100" s="309"/>
      <c r="AY100" s="309"/>
      <c r="AZ100" s="309"/>
      <c r="BI100" s="309"/>
      <c r="BS100" s="309"/>
      <c r="CC100" s="309"/>
      <c r="CM100" s="309"/>
      <c r="CW100" s="309"/>
      <c r="DG100" s="309"/>
      <c r="DQ100" s="309"/>
      <c r="EA100" s="309"/>
      <c r="EK100" s="309"/>
      <c r="EU100" s="309"/>
      <c r="FE100" s="309"/>
      <c r="FO100" s="309"/>
      <c r="FY100" s="309"/>
      <c r="GI100" s="309"/>
      <c r="GS100" s="309"/>
      <c r="HC100" s="309"/>
      <c r="HM100" s="309"/>
      <c r="HW100" s="309"/>
    </row>
    <row r="101" s="3" customFormat="true" x14ac:dyDescent="0.25">
      <c r="A101" s="309"/>
      <c r="K101" s="309"/>
      <c r="U101" s="309"/>
      <c r="AE101" s="309"/>
      <c r="AO101" s="309"/>
      <c r="AY101" s="309"/>
      <c r="AZ101" s="309"/>
      <c r="BI101" s="309"/>
      <c r="BS101" s="309"/>
      <c r="CC101" s="309"/>
      <c r="CM101" s="309"/>
      <c r="CW101" s="309"/>
      <c r="DG101" s="309"/>
      <c r="DQ101" s="309"/>
      <c r="EA101" s="309"/>
      <c r="EK101" s="309"/>
      <c r="EU101" s="309"/>
      <c r="FE101" s="309"/>
      <c r="FO101" s="309"/>
      <c r="FY101" s="309"/>
      <c r="GI101" s="309"/>
      <c r="GS101" s="309"/>
      <c r="HC101" s="309"/>
      <c r="HM101" s="309"/>
      <c r="HW101" s="309"/>
    </row>
    <row r="102" s="3" customFormat="true" x14ac:dyDescent="0.25">
      <c r="A102" s="309"/>
      <c r="K102" s="309"/>
      <c r="U102" s="309"/>
      <c r="AE102" s="309"/>
      <c r="AO102" s="309"/>
      <c r="AY102" s="309"/>
      <c r="AZ102" s="309"/>
      <c r="BI102" s="309"/>
      <c r="BS102" s="309"/>
      <c r="CC102" s="309"/>
      <c r="CM102" s="309"/>
      <c r="CW102" s="309"/>
      <c r="DG102" s="309"/>
      <c r="DQ102" s="309"/>
      <c r="EA102" s="309"/>
      <c r="EK102" s="309"/>
      <c r="EU102" s="309"/>
      <c r="FE102" s="309"/>
      <c r="FO102" s="309"/>
      <c r="FY102" s="309"/>
      <c r="GI102" s="309"/>
      <c r="GS102" s="309"/>
      <c r="HC102" s="309"/>
      <c r="HM102" s="309"/>
      <c r="HW102" s="309"/>
    </row>
    <row r="103" s="3" customFormat="true" x14ac:dyDescent="0.25">
      <c r="A103" s="309"/>
      <c r="K103" s="309"/>
      <c r="U103" s="309"/>
      <c r="AE103" s="309"/>
      <c r="AO103" s="309"/>
      <c r="AY103" s="309"/>
      <c r="AZ103" s="309"/>
      <c r="BI103" s="309"/>
      <c r="BS103" s="309"/>
      <c r="CC103" s="309"/>
      <c r="CM103" s="309"/>
      <c r="CW103" s="309"/>
      <c r="DG103" s="309"/>
      <c r="DQ103" s="309"/>
      <c r="EA103" s="309"/>
      <c r="EK103" s="309"/>
      <c r="EU103" s="309"/>
      <c r="FE103" s="309"/>
      <c r="FO103" s="309"/>
      <c r="FY103" s="309"/>
      <c r="GI103" s="309"/>
      <c r="GS103" s="309"/>
      <c r="HC103" s="309"/>
      <c r="HM103" s="309"/>
      <c r="HW103" s="309"/>
    </row>
    <row r="104" s="3" customFormat="true" x14ac:dyDescent="0.25">
      <c r="A104" s="309"/>
      <c r="K104" s="309"/>
      <c r="U104" s="309"/>
      <c r="AE104" s="309"/>
      <c r="AO104" s="309"/>
      <c r="AY104" s="309"/>
      <c r="AZ104" s="309"/>
      <c r="BI104" s="309"/>
      <c r="BS104" s="309"/>
      <c r="CC104" s="309"/>
      <c r="CM104" s="309"/>
      <c r="CW104" s="309"/>
      <c r="DG104" s="309"/>
      <c r="DQ104" s="309"/>
      <c r="EA104" s="309"/>
      <c r="EK104" s="309"/>
      <c r="EU104" s="309"/>
      <c r="FE104" s="309"/>
      <c r="FO104" s="309"/>
      <c r="FY104" s="309"/>
      <c r="GI104" s="309"/>
      <c r="GS104" s="309"/>
      <c r="HC104" s="309"/>
      <c r="HM104" s="309"/>
      <c r="HW104" s="309"/>
    </row>
    <row r="105" s="3" customFormat="true" x14ac:dyDescent="0.25">
      <c r="A105" s="309"/>
      <c r="K105" s="309"/>
      <c r="U105" s="309"/>
      <c r="AE105" s="309"/>
      <c r="AO105" s="309"/>
      <c r="AY105" s="309"/>
      <c r="AZ105" s="309"/>
      <c r="BI105" s="309"/>
      <c r="BS105" s="309"/>
      <c r="CC105" s="309"/>
      <c r="CM105" s="309"/>
      <c r="CW105" s="309"/>
      <c r="DG105" s="309"/>
      <c r="DQ105" s="309"/>
      <c r="EA105" s="309"/>
      <c r="EK105" s="309"/>
      <c r="EU105" s="309"/>
      <c r="FE105" s="309"/>
      <c r="FO105" s="309"/>
      <c r="FY105" s="309"/>
      <c r="GI105" s="309"/>
      <c r="GS105" s="309"/>
      <c r="HC105" s="309"/>
      <c r="HM105" s="309"/>
      <c r="HW105" s="309"/>
    </row>
    <row r="106" s="3" customFormat="true" x14ac:dyDescent="0.25">
      <c r="A106" s="309"/>
      <c r="K106" s="309"/>
      <c r="U106" s="309"/>
      <c r="AE106" s="309"/>
      <c r="AO106" s="309"/>
      <c r="AY106" s="309"/>
      <c r="AZ106" s="309"/>
      <c r="BI106" s="309"/>
      <c r="BS106" s="309"/>
      <c r="CC106" s="309"/>
      <c r="CM106" s="309"/>
      <c r="CW106" s="309"/>
      <c r="DG106" s="309"/>
      <c r="DQ106" s="309"/>
      <c r="EA106" s="309"/>
      <c r="EK106" s="309"/>
      <c r="EU106" s="309"/>
      <c r="FE106" s="309"/>
      <c r="FO106" s="309"/>
      <c r="FY106" s="309"/>
      <c r="GI106" s="309"/>
      <c r="GS106" s="309"/>
      <c r="HC106" s="309"/>
      <c r="HM106" s="309"/>
      <c r="HW106" s="309"/>
    </row>
    <row r="107" s="3" customFormat="true" x14ac:dyDescent="0.25">
      <c r="A107" s="309"/>
      <c r="K107" s="309"/>
      <c r="U107" s="309"/>
      <c r="AE107" s="309"/>
      <c r="AO107" s="309"/>
      <c r="AY107" s="309"/>
      <c r="AZ107" s="309"/>
      <c r="BI107" s="309"/>
      <c r="BS107" s="309"/>
      <c r="CC107" s="309"/>
      <c r="CM107" s="309"/>
      <c r="CW107" s="309"/>
      <c r="DG107" s="309"/>
      <c r="DQ107" s="309"/>
      <c r="EA107" s="309"/>
      <c r="EK107" s="309"/>
      <c r="EU107" s="309"/>
      <c r="FE107" s="309"/>
      <c r="FO107" s="309"/>
      <c r="FY107" s="309"/>
      <c r="GI107" s="309"/>
      <c r="GS107" s="309"/>
      <c r="HC107" s="309"/>
      <c r="HM107" s="309"/>
      <c r="HW107" s="309"/>
    </row>
    <row r="108" s="3" customFormat="true" x14ac:dyDescent="0.25">
      <c r="A108" s="309"/>
      <c r="K108" s="309"/>
      <c r="U108" s="309"/>
      <c r="AE108" s="309"/>
      <c r="AO108" s="309"/>
      <c r="AY108" s="309"/>
      <c r="AZ108" s="309"/>
      <c r="BI108" s="309"/>
      <c r="BS108" s="309"/>
      <c r="CC108" s="309"/>
      <c r="CM108" s="309"/>
      <c r="CW108" s="309"/>
      <c r="DG108" s="309"/>
      <c r="DQ108" s="309"/>
      <c r="EA108" s="309"/>
      <c r="EK108" s="309"/>
      <c r="EU108" s="309"/>
      <c r="FE108" s="309"/>
      <c r="FO108" s="309"/>
      <c r="FY108" s="309"/>
      <c r="GI108" s="309"/>
      <c r="GS108" s="309"/>
      <c r="HC108" s="309"/>
      <c r="HM108" s="309"/>
      <c r="HW108" s="309"/>
    </row>
    <row r="109" s="3" customFormat="true" x14ac:dyDescent="0.25">
      <c r="A109" s="309"/>
      <c r="K109" s="309"/>
      <c r="U109" s="309"/>
      <c r="AE109" s="309"/>
      <c r="AO109" s="309"/>
      <c r="AY109" s="309"/>
      <c r="AZ109" s="309"/>
      <c r="BI109" s="309"/>
      <c r="BS109" s="309"/>
      <c r="CC109" s="309"/>
      <c r="CM109" s="309"/>
      <c r="CW109" s="309"/>
      <c r="DG109" s="309"/>
      <c r="DQ109" s="309"/>
      <c r="EA109" s="309"/>
      <c r="EK109" s="309"/>
      <c r="EU109" s="309"/>
      <c r="FE109" s="309"/>
      <c r="FO109" s="309"/>
      <c r="FY109" s="309"/>
      <c r="GI109" s="309"/>
      <c r="GS109" s="309"/>
      <c r="HC109" s="309"/>
      <c r="HM109" s="309"/>
      <c r="HW109" s="309"/>
    </row>
    <row r="110" s="3" customFormat="true" x14ac:dyDescent="0.25">
      <c r="A110" s="309"/>
      <c r="K110" s="309"/>
      <c r="U110" s="309"/>
      <c r="AE110" s="309"/>
      <c r="AO110" s="309"/>
      <c r="AY110" s="309"/>
      <c r="AZ110" s="309"/>
      <c r="BI110" s="309"/>
      <c r="BS110" s="309"/>
      <c r="CC110" s="309"/>
      <c r="CM110" s="309"/>
      <c r="CW110" s="309"/>
      <c r="DG110" s="309"/>
      <c r="DQ110" s="309"/>
      <c r="EA110" s="309"/>
      <c r="EK110" s="309"/>
      <c r="EU110" s="309"/>
      <c r="FE110" s="309"/>
      <c r="FO110" s="309"/>
      <c r="FY110" s="309"/>
      <c r="GI110" s="309"/>
      <c r="GS110" s="309"/>
      <c r="HC110" s="309"/>
      <c r="HM110" s="309"/>
      <c r="HW110" s="309"/>
    </row>
    <row r="111" s="3" customFormat="true" x14ac:dyDescent="0.25">
      <c r="A111" s="309"/>
      <c r="K111" s="309"/>
      <c r="U111" s="309"/>
      <c r="AE111" s="309"/>
      <c r="AO111" s="309"/>
      <c r="AY111" s="309"/>
      <c r="AZ111" s="309"/>
      <c r="BI111" s="309"/>
      <c r="BS111" s="309"/>
      <c r="CC111" s="309"/>
      <c r="CM111" s="309"/>
      <c r="CW111" s="309"/>
      <c r="DG111" s="309"/>
      <c r="DQ111" s="309"/>
      <c r="EA111" s="309"/>
      <c r="EK111" s="309"/>
      <c r="EU111" s="309"/>
      <c r="FE111" s="309"/>
      <c r="FO111" s="309"/>
      <c r="FY111" s="309"/>
      <c r="GI111" s="309"/>
      <c r="GS111" s="309"/>
      <c r="HC111" s="309"/>
      <c r="HM111" s="309"/>
      <c r="HW111" s="309"/>
    </row>
    <row r="112" s="3" customFormat="true" x14ac:dyDescent="0.25">
      <c r="A112" s="309"/>
      <c r="K112" s="309"/>
      <c r="U112" s="309"/>
      <c r="AE112" s="309"/>
      <c r="AO112" s="309"/>
      <c r="AY112" s="309"/>
      <c r="AZ112" s="309"/>
      <c r="BI112" s="309"/>
      <c r="BS112" s="309"/>
      <c r="CC112" s="309"/>
      <c r="CM112" s="309"/>
      <c r="CW112" s="309"/>
      <c r="DG112" s="309"/>
      <c r="DQ112" s="309"/>
      <c r="EA112" s="309"/>
      <c r="EK112" s="309"/>
      <c r="EU112" s="309"/>
      <c r="FE112" s="309"/>
      <c r="FO112" s="309"/>
      <c r="FY112" s="309"/>
      <c r="GI112" s="309"/>
      <c r="GS112" s="309"/>
      <c r="HC112" s="309"/>
      <c r="HM112" s="309"/>
      <c r="HW112" s="309"/>
    </row>
    <row r="113" s="3" customFormat="true" x14ac:dyDescent="0.25">
      <c r="A113" s="309"/>
      <c r="K113" s="309"/>
      <c r="U113" s="309"/>
      <c r="AE113" s="309"/>
      <c r="AO113" s="309"/>
      <c r="AY113" s="309"/>
      <c r="AZ113" s="309"/>
      <c r="BI113" s="309"/>
      <c r="BS113" s="309"/>
      <c r="CC113" s="309"/>
      <c r="CM113" s="309"/>
      <c r="CW113" s="309"/>
      <c r="DG113" s="309"/>
      <c r="DQ113" s="309"/>
      <c r="EA113" s="309"/>
      <c r="EK113" s="309"/>
      <c r="EU113" s="309"/>
      <c r="FE113" s="309"/>
      <c r="FO113" s="309"/>
      <c r="FY113" s="309"/>
      <c r="GI113" s="309"/>
      <c r="GS113" s="309"/>
      <c r="HC113" s="309"/>
      <c r="HM113" s="309"/>
      <c r="HW113" s="309"/>
    </row>
    <row r="114" s="3" customFormat="true" x14ac:dyDescent="0.25">
      <c r="A114" s="309"/>
      <c r="K114" s="309"/>
      <c r="U114" s="309"/>
      <c r="AE114" s="309"/>
      <c r="AO114" s="309"/>
      <c r="AY114" s="309"/>
      <c r="AZ114" s="309"/>
      <c r="BI114" s="309"/>
      <c r="BS114" s="309"/>
      <c r="CC114" s="309"/>
      <c r="CM114" s="309"/>
      <c r="CW114" s="309"/>
      <c r="DG114" s="309"/>
      <c r="DQ114" s="309"/>
      <c r="EA114" s="309"/>
      <c r="EK114" s="309"/>
      <c r="EU114" s="309"/>
      <c r="FE114" s="309"/>
      <c r="FO114" s="309"/>
      <c r="FY114" s="309"/>
      <c r="GI114" s="309"/>
      <c r="GS114" s="309"/>
      <c r="HC114" s="309"/>
      <c r="HM114" s="309"/>
      <c r="HW114" s="309"/>
    </row>
    <row r="115" s="3" customFormat="true" x14ac:dyDescent="0.25">
      <c r="A115" s="309"/>
      <c r="K115" s="309"/>
      <c r="U115" s="309"/>
      <c r="AE115" s="309"/>
      <c r="AO115" s="309"/>
      <c r="AY115" s="309"/>
      <c r="AZ115" s="309"/>
      <c r="BI115" s="309"/>
      <c r="BS115" s="309"/>
      <c r="CC115" s="309"/>
      <c r="CM115" s="309"/>
      <c r="CW115" s="309"/>
      <c r="DG115" s="309"/>
      <c r="DQ115" s="309"/>
      <c r="EA115" s="309"/>
      <c r="EK115" s="309"/>
      <c r="EU115" s="309"/>
      <c r="FE115" s="309"/>
      <c r="FO115" s="309"/>
      <c r="FY115" s="309"/>
      <c r="GI115" s="309"/>
      <c r="GS115" s="309"/>
      <c r="HC115" s="309"/>
      <c r="HM115" s="309"/>
      <c r="HW115" s="309"/>
    </row>
    <row r="116" s="3" customFormat="true" x14ac:dyDescent="0.25">
      <c r="A116" s="309"/>
      <c r="K116" s="309"/>
      <c r="U116" s="309"/>
      <c r="AE116" s="309"/>
      <c r="AO116" s="309"/>
      <c r="AY116" s="309"/>
      <c r="AZ116" s="309"/>
      <c r="BI116" s="309"/>
      <c r="BS116" s="309"/>
      <c r="CC116" s="309"/>
      <c r="CM116" s="309"/>
      <c r="CW116" s="309"/>
      <c r="DG116" s="309"/>
      <c r="DQ116" s="309"/>
      <c r="EA116" s="309"/>
      <c r="EK116" s="309"/>
      <c r="EU116" s="309"/>
      <c r="FE116" s="309"/>
      <c r="FO116" s="309"/>
      <c r="FY116" s="309"/>
      <c r="GI116" s="309"/>
      <c r="GS116" s="309"/>
      <c r="HC116" s="309"/>
      <c r="HM116" s="309"/>
      <c r="HW116" s="309"/>
    </row>
    <row r="117" s="3" customFormat="true" x14ac:dyDescent="0.25">
      <c r="A117" s="309"/>
      <c r="K117" s="309"/>
      <c r="U117" s="309"/>
      <c r="AE117" s="309"/>
      <c r="AO117" s="309"/>
      <c r="AY117" s="309"/>
      <c r="AZ117" s="309"/>
      <c r="BI117" s="309"/>
      <c r="BS117" s="309"/>
      <c r="CC117" s="309"/>
      <c r="CM117" s="309"/>
      <c r="CW117" s="309"/>
      <c r="DG117" s="309"/>
      <c r="DQ117" s="309"/>
      <c r="EA117" s="309"/>
      <c r="EK117" s="309"/>
      <c r="EU117" s="309"/>
      <c r="FE117" s="309"/>
      <c r="FO117" s="309"/>
      <c r="FY117" s="309"/>
      <c r="GI117" s="309"/>
      <c r="GS117" s="309"/>
      <c r="HC117" s="309"/>
      <c r="HM117" s="309"/>
      <c r="HW117" s="309"/>
    </row>
    <row r="118" s="3" customFormat="true" x14ac:dyDescent="0.25">
      <c r="A118" s="309"/>
      <c r="K118" s="309"/>
      <c r="U118" s="309"/>
      <c r="AE118" s="309"/>
      <c r="AO118" s="309"/>
      <c r="AY118" s="309"/>
      <c r="AZ118" s="309"/>
      <c r="BI118" s="309"/>
      <c r="BS118" s="309"/>
      <c r="CC118" s="309"/>
      <c r="CM118" s="309"/>
      <c r="CW118" s="309"/>
      <c r="DG118" s="309"/>
      <c r="DQ118" s="309"/>
      <c r="EA118" s="309"/>
      <c r="EK118" s="309"/>
      <c r="EU118" s="309"/>
      <c r="FE118" s="309"/>
      <c r="FO118" s="309"/>
      <c r="FY118" s="309"/>
      <c r="GI118" s="309"/>
      <c r="GS118" s="309"/>
      <c r="HC118" s="309"/>
      <c r="HM118" s="309"/>
      <c r="HW118" s="309"/>
    </row>
    <row r="119" s="3" customFormat="true" x14ac:dyDescent="0.25">
      <c r="A119" s="309"/>
      <c r="K119" s="309"/>
      <c r="U119" s="309"/>
      <c r="AE119" s="309"/>
      <c r="AO119" s="309"/>
      <c r="AY119" s="309"/>
      <c r="AZ119" s="309"/>
      <c r="BI119" s="309"/>
      <c r="BS119" s="309"/>
      <c r="CC119" s="309"/>
      <c r="CM119" s="309"/>
      <c r="CW119" s="309"/>
      <c r="DG119" s="309"/>
      <c r="DQ119" s="309"/>
      <c r="EA119" s="309"/>
      <c r="EK119" s="309"/>
      <c r="EU119" s="309"/>
      <c r="FE119" s="309"/>
      <c r="FO119" s="309"/>
      <c r="FY119" s="309"/>
      <c r="GI119" s="309"/>
      <c r="GS119" s="309"/>
      <c r="HC119" s="309"/>
      <c r="HM119" s="309"/>
      <c r="HW119" s="309"/>
    </row>
    <row r="120" s="3" customFormat="true" x14ac:dyDescent="0.25">
      <c r="A120" s="309"/>
      <c r="K120" s="309"/>
      <c r="U120" s="309"/>
      <c r="AE120" s="309"/>
      <c r="AO120" s="309"/>
      <c r="AY120" s="309"/>
      <c r="AZ120" s="309"/>
      <c r="BI120" s="309"/>
      <c r="BS120" s="309"/>
      <c r="CC120" s="309"/>
      <c r="CM120" s="309"/>
      <c r="CW120" s="309"/>
      <c r="DG120" s="309"/>
      <c r="DQ120" s="309"/>
      <c r="EA120" s="309"/>
      <c r="EK120" s="309"/>
      <c r="EU120" s="309"/>
      <c r="FE120" s="309"/>
      <c r="FO120" s="309"/>
      <c r="FY120" s="309"/>
      <c r="GI120" s="309"/>
      <c r="GS120" s="309"/>
      <c r="HC120" s="309"/>
      <c r="HM120" s="309"/>
      <c r="HW120" s="309"/>
    </row>
    <row r="121" s="3" customFormat="true" x14ac:dyDescent="0.25">
      <c r="A121" s="309"/>
      <c r="K121" s="309"/>
      <c r="U121" s="309"/>
      <c r="AE121" s="309"/>
      <c r="AO121" s="309"/>
      <c r="AY121" s="309"/>
      <c r="AZ121" s="309"/>
      <c r="BI121" s="309"/>
      <c r="BS121" s="309"/>
      <c r="CC121" s="309"/>
      <c r="CM121" s="309"/>
      <c r="CW121" s="309"/>
      <c r="DG121" s="309"/>
      <c r="DQ121" s="309"/>
      <c r="EA121" s="309"/>
      <c r="EK121" s="309"/>
      <c r="EU121" s="309"/>
      <c r="FE121" s="309"/>
      <c r="FO121" s="309"/>
      <c r="FY121" s="309"/>
      <c r="GI121" s="309"/>
      <c r="GS121" s="309"/>
      <c r="HC121" s="309"/>
      <c r="HM121" s="309"/>
      <c r="HW121" s="309"/>
    </row>
    <row r="122" s="3" customFormat="true" x14ac:dyDescent="0.25">
      <c r="A122" s="309"/>
      <c r="K122" s="309"/>
      <c r="U122" s="309"/>
      <c r="AE122" s="309"/>
      <c r="AO122" s="309"/>
      <c r="AY122" s="309"/>
      <c r="AZ122" s="309"/>
      <c r="BI122" s="309"/>
      <c r="BS122" s="309"/>
      <c r="CC122" s="309"/>
      <c r="CM122" s="309"/>
      <c r="CW122" s="309"/>
      <c r="DG122" s="309"/>
      <c r="DQ122" s="309"/>
      <c r="EA122" s="309"/>
      <c r="EK122" s="309"/>
      <c r="EU122" s="309"/>
      <c r="FE122" s="309"/>
      <c r="FO122" s="309"/>
      <c r="FY122" s="309"/>
      <c r="GI122" s="309"/>
      <c r="GS122" s="309"/>
      <c r="HC122" s="309"/>
      <c r="HM122" s="309"/>
      <c r="HW122" s="309"/>
    </row>
    <row r="123" s="3" customFormat="true" x14ac:dyDescent="0.25">
      <c r="A123" s="309"/>
      <c r="K123" s="309"/>
      <c r="U123" s="309"/>
      <c r="AE123" s="309"/>
      <c r="AO123" s="309"/>
      <c r="AY123" s="309"/>
      <c r="AZ123" s="309"/>
      <c r="BI123" s="309"/>
      <c r="BS123" s="309"/>
      <c r="CC123" s="309"/>
      <c r="CM123" s="309"/>
      <c r="CW123" s="309"/>
      <c r="DG123" s="309"/>
      <c r="DQ123" s="309"/>
      <c r="EA123" s="309"/>
      <c r="EK123" s="309"/>
      <c r="EU123" s="309"/>
      <c r="FE123" s="309"/>
      <c r="FO123" s="309"/>
      <c r="FY123" s="309"/>
      <c r="GI123" s="309"/>
      <c r="GS123" s="309"/>
      <c r="HC123" s="309"/>
      <c r="HM123" s="309"/>
      <c r="HW123" s="309"/>
    </row>
    <row r="124" s="3" customFormat="true" x14ac:dyDescent="0.25">
      <c r="A124" s="309"/>
      <c r="K124" s="309"/>
      <c r="U124" s="309"/>
      <c r="AE124" s="309"/>
      <c r="AO124" s="309"/>
      <c r="AY124" s="309"/>
      <c r="AZ124" s="309"/>
      <c r="BI124" s="309"/>
      <c r="BS124" s="309"/>
      <c r="CC124" s="309"/>
      <c r="CM124" s="309"/>
      <c r="CW124" s="309"/>
      <c r="DG124" s="309"/>
      <c r="DQ124" s="309"/>
      <c r="EA124" s="309"/>
      <c r="EK124" s="309"/>
      <c r="EU124" s="309"/>
      <c r="FE124" s="309"/>
      <c r="FO124" s="309"/>
      <c r="FY124" s="309"/>
      <c r="GI124" s="309"/>
      <c r="GS124" s="309"/>
      <c r="HC124" s="309"/>
      <c r="HM124" s="309"/>
      <c r="HW124" s="309"/>
    </row>
    <row r="125" s="3" customFormat="true" x14ac:dyDescent="0.25">
      <c r="A125" s="309"/>
      <c r="K125" s="309"/>
      <c r="U125" s="309"/>
      <c r="AE125" s="309"/>
      <c r="AO125" s="309"/>
      <c r="AY125" s="309"/>
      <c r="AZ125" s="309"/>
      <c r="BI125" s="309"/>
      <c r="BS125" s="309"/>
      <c r="CC125" s="309"/>
      <c r="CM125" s="309"/>
      <c r="CW125" s="309"/>
      <c r="DG125" s="309"/>
      <c r="DQ125" s="309"/>
      <c r="EA125" s="309"/>
      <c r="EK125" s="309"/>
      <c r="EU125" s="309"/>
      <c r="FE125" s="309"/>
      <c r="FO125" s="309"/>
      <c r="FY125" s="309"/>
      <c r="GI125" s="309"/>
      <c r="GS125" s="309"/>
      <c r="HC125" s="309"/>
      <c r="HM125" s="309"/>
      <c r="HW125" s="309"/>
    </row>
    <row r="126" s="3" customFormat="true" x14ac:dyDescent="0.25">
      <c r="A126" s="309"/>
      <c r="K126" s="309"/>
      <c r="U126" s="309"/>
      <c r="AE126" s="309"/>
      <c r="AO126" s="309"/>
      <c r="AY126" s="309"/>
      <c r="AZ126" s="309"/>
      <c r="BI126" s="309"/>
      <c r="BS126" s="309"/>
      <c r="CC126" s="309"/>
      <c r="CM126" s="309"/>
      <c r="CW126" s="309"/>
      <c r="DG126" s="309"/>
      <c r="DQ126" s="309"/>
      <c r="EA126" s="309"/>
      <c r="EK126" s="309"/>
      <c r="EU126" s="309"/>
      <c r="FE126" s="309"/>
      <c r="FO126" s="309"/>
      <c r="FY126" s="309"/>
      <c r="GI126" s="309"/>
      <c r="GS126" s="309"/>
      <c r="HC126" s="309"/>
      <c r="HM126" s="309"/>
      <c r="HW126" s="309"/>
    </row>
    <row r="127" s="3" customFormat="true" x14ac:dyDescent="0.25">
      <c r="A127" s="309"/>
      <c r="K127" s="309"/>
      <c r="U127" s="309"/>
      <c r="AE127" s="309"/>
      <c r="AO127" s="309"/>
      <c r="AY127" s="309"/>
      <c r="AZ127" s="309"/>
      <c r="BI127" s="309"/>
      <c r="BS127" s="309"/>
      <c r="CC127" s="309"/>
      <c r="CM127" s="309"/>
      <c r="CW127" s="309"/>
      <c r="DG127" s="309"/>
      <c r="DQ127" s="309"/>
      <c r="EA127" s="309"/>
      <c r="EK127" s="309"/>
      <c r="EU127" s="309"/>
      <c r="FE127" s="309"/>
      <c r="FO127" s="309"/>
      <c r="FY127" s="309"/>
      <c r="GI127" s="309"/>
      <c r="GS127" s="309"/>
      <c r="HC127" s="309"/>
      <c r="HM127" s="309"/>
      <c r="HW127" s="309"/>
    </row>
    <row r="128" s="3" customFormat="true" x14ac:dyDescent="0.25">
      <c r="A128" s="309"/>
      <c r="K128" s="309"/>
      <c r="U128" s="309"/>
      <c r="AE128" s="309"/>
      <c r="AO128" s="309"/>
      <c r="AY128" s="309"/>
      <c r="AZ128" s="309"/>
      <c r="BI128" s="309"/>
      <c r="BS128" s="309"/>
      <c r="CC128" s="309"/>
      <c r="CM128" s="309"/>
      <c r="CW128" s="309"/>
      <c r="DG128" s="309"/>
      <c r="DQ128" s="309"/>
      <c r="EA128" s="309"/>
      <c r="EK128" s="309"/>
      <c r="EU128" s="309"/>
      <c r="FE128" s="309"/>
      <c r="FO128" s="309"/>
      <c r="FY128" s="309"/>
      <c r="GI128" s="309"/>
      <c r="GS128" s="309"/>
      <c r="HC128" s="309"/>
      <c r="HM128" s="309"/>
      <c r="HW128" s="309"/>
    </row>
    <row r="129" s="3" customFormat="true" x14ac:dyDescent="0.25">
      <c r="A129" s="309"/>
      <c r="K129" s="309"/>
      <c r="U129" s="309"/>
      <c r="AE129" s="309"/>
      <c r="AO129" s="309"/>
      <c r="AY129" s="309"/>
      <c r="AZ129" s="309"/>
      <c r="BI129" s="309"/>
      <c r="BS129" s="309"/>
      <c r="CC129" s="309"/>
      <c r="CM129" s="309"/>
      <c r="CW129" s="309"/>
      <c r="DG129" s="309"/>
      <c r="DQ129" s="309"/>
      <c r="EA129" s="309"/>
      <c r="EK129" s="309"/>
      <c r="EU129" s="309"/>
      <c r="FE129" s="309"/>
      <c r="FO129" s="309"/>
      <c r="FY129" s="309"/>
      <c r="GI129" s="309"/>
      <c r="GS129" s="309"/>
      <c r="HC129" s="309"/>
      <c r="HM129" s="309"/>
      <c r="HW129" s="309"/>
    </row>
    <row r="130" s="3" customFormat="true" x14ac:dyDescent="0.25">
      <c r="A130" s="309"/>
      <c r="K130" s="309"/>
      <c r="U130" s="309"/>
      <c r="AE130" s="309"/>
      <c r="AO130" s="309"/>
      <c r="AY130" s="309"/>
      <c r="AZ130" s="309"/>
      <c r="BI130" s="309"/>
      <c r="BS130" s="309"/>
      <c r="CC130" s="309"/>
      <c r="CM130" s="309"/>
      <c r="CW130" s="309"/>
      <c r="DG130" s="309"/>
      <c r="DQ130" s="309"/>
      <c r="EA130" s="309"/>
      <c r="EK130" s="309"/>
      <c r="EU130" s="309"/>
      <c r="FE130" s="309"/>
      <c r="FO130" s="309"/>
      <c r="FY130" s="309"/>
      <c r="GI130" s="309"/>
      <c r="GS130" s="309"/>
      <c r="HC130" s="309"/>
      <c r="HM130" s="309"/>
      <c r="HW130" s="309"/>
    </row>
    <row r="131" s="3" customFormat="true" x14ac:dyDescent="0.25">
      <c r="A131" s="309"/>
      <c r="K131" s="309"/>
      <c r="U131" s="309"/>
      <c r="AE131" s="309"/>
      <c r="AO131" s="309"/>
      <c r="AY131" s="309"/>
      <c r="AZ131" s="309"/>
      <c r="BI131" s="309"/>
      <c r="BS131" s="309"/>
      <c r="CC131" s="309"/>
      <c r="CM131" s="309"/>
      <c r="CW131" s="309"/>
      <c r="DG131" s="309"/>
      <c r="DQ131" s="309"/>
      <c r="EA131" s="309"/>
      <c r="EK131" s="309"/>
      <c r="EU131" s="309"/>
      <c r="FE131" s="309"/>
      <c r="FO131" s="309"/>
      <c r="FY131" s="309"/>
      <c r="GI131" s="309"/>
      <c r="GS131" s="309"/>
      <c r="HC131" s="309"/>
      <c r="HM131" s="309"/>
      <c r="HW131" s="309"/>
    </row>
    <row r="132" s="3" customFormat="true" x14ac:dyDescent="0.25">
      <c r="A132" s="309"/>
      <c r="K132" s="309"/>
      <c r="U132" s="309"/>
      <c r="AE132" s="309"/>
      <c r="AO132" s="309"/>
      <c r="AY132" s="309"/>
      <c r="AZ132" s="309"/>
      <c r="BI132" s="309"/>
      <c r="BS132" s="309"/>
      <c r="CC132" s="309"/>
      <c r="CM132" s="309"/>
      <c r="CW132" s="309"/>
      <c r="DG132" s="309"/>
      <c r="DQ132" s="309"/>
      <c r="EA132" s="309"/>
      <c r="EK132" s="309"/>
      <c r="EU132" s="309"/>
      <c r="FE132" s="309"/>
      <c r="FO132" s="309"/>
      <c r="FY132" s="309"/>
      <c r="GI132" s="309"/>
      <c r="GS132" s="309"/>
      <c r="HC132" s="309"/>
      <c r="HM132" s="309"/>
      <c r="HW132" s="309"/>
    </row>
    <row r="133" s="3" customFormat="true" x14ac:dyDescent="0.25">
      <c r="A133" s="309"/>
      <c r="K133" s="309"/>
      <c r="U133" s="309"/>
      <c r="AE133" s="309"/>
      <c r="AO133" s="309"/>
      <c r="AY133" s="309"/>
      <c r="AZ133" s="309"/>
      <c r="BI133" s="309"/>
      <c r="BS133" s="309"/>
      <c r="CC133" s="309"/>
      <c r="CM133" s="309"/>
      <c r="CW133" s="309"/>
      <c r="DG133" s="309"/>
      <c r="DQ133" s="309"/>
      <c r="EA133" s="309"/>
      <c r="EK133" s="309"/>
      <c r="EU133" s="309"/>
      <c r="FE133" s="309"/>
      <c r="FO133" s="309"/>
      <c r="FY133" s="309"/>
      <c r="GI133" s="309"/>
      <c r="GS133" s="309"/>
      <c r="HC133" s="309"/>
      <c r="HM133" s="309"/>
      <c r="HW133" s="309"/>
    </row>
    <row r="134" s="3" customFormat="true" x14ac:dyDescent="0.25">
      <c r="A134" s="309"/>
      <c r="K134" s="309"/>
      <c r="U134" s="309"/>
      <c r="AE134" s="309"/>
      <c r="AO134" s="309"/>
      <c r="AY134" s="309"/>
      <c r="AZ134" s="309"/>
      <c r="BI134" s="309"/>
      <c r="BS134" s="309"/>
      <c r="CC134" s="309"/>
      <c r="CM134" s="309"/>
      <c r="CW134" s="309"/>
      <c r="DG134" s="309"/>
      <c r="DQ134" s="309"/>
      <c r="EA134" s="309"/>
      <c r="EK134" s="309"/>
      <c r="EU134" s="309"/>
      <c r="FE134" s="309"/>
      <c r="FO134" s="309"/>
      <c r="FY134" s="309"/>
      <c r="GI134" s="309"/>
      <c r="GS134" s="309"/>
      <c r="HC134" s="309"/>
      <c r="HM134" s="309"/>
      <c r="HW134" s="309"/>
    </row>
    <row r="135" s="3" customFormat="true" x14ac:dyDescent="0.25">
      <c r="A135" s="309"/>
      <c r="K135" s="309"/>
      <c r="U135" s="309"/>
      <c r="AE135" s="309"/>
      <c r="AO135" s="309"/>
      <c r="AY135" s="309"/>
      <c r="AZ135" s="309"/>
      <c r="BI135" s="309"/>
      <c r="BS135" s="309"/>
      <c r="CC135" s="309"/>
      <c r="CM135" s="309"/>
      <c r="CW135" s="309"/>
      <c r="DG135" s="309"/>
      <c r="DQ135" s="309"/>
      <c r="EA135" s="309"/>
      <c r="EK135" s="309"/>
      <c r="EU135" s="309"/>
      <c r="FE135" s="309"/>
      <c r="FO135" s="309"/>
      <c r="FY135" s="309"/>
      <c r="GI135" s="309"/>
      <c r="GS135" s="309"/>
      <c r="HC135" s="309"/>
      <c r="HM135" s="309"/>
      <c r="HW135" s="309"/>
    </row>
    <row r="136" s="3" customFormat="true" x14ac:dyDescent="0.25">
      <c r="A136" s="309"/>
      <c r="K136" s="309"/>
      <c r="U136" s="309"/>
      <c r="AE136" s="309"/>
      <c r="AO136" s="309"/>
      <c r="AY136" s="309"/>
      <c r="AZ136" s="309"/>
      <c r="BI136" s="309"/>
      <c r="BS136" s="309"/>
      <c r="CC136" s="309"/>
      <c r="CM136" s="309"/>
      <c r="CW136" s="309"/>
      <c r="DG136" s="309"/>
      <c r="DQ136" s="309"/>
      <c r="EA136" s="309"/>
      <c r="EK136" s="309"/>
      <c r="EU136" s="309"/>
      <c r="FE136" s="309"/>
      <c r="FO136" s="309"/>
      <c r="FY136" s="309"/>
      <c r="GI136" s="309"/>
      <c r="GS136" s="309"/>
      <c r="HC136" s="309"/>
      <c r="HM136" s="309"/>
      <c r="HW136" s="309"/>
    </row>
    <row r="137" s="3" customFormat="true" x14ac:dyDescent="0.25">
      <c r="A137" s="309"/>
      <c r="K137" s="309"/>
      <c r="U137" s="309"/>
      <c r="AE137" s="309"/>
      <c r="AO137" s="309"/>
      <c r="AY137" s="309"/>
      <c r="AZ137" s="309"/>
      <c r="BI137" s="309"/>
      <c r="BS137" s="309"/>
      <c r="CC137" s="309"/>
      <c r="CM137" s="309"/>
      <c r="CW137" s="309"/>
      <c r="DG137" s="309"/>
      <c r="DQ137" s="309"/>
      <c r="EA137" s="309"/>
      <c r="EK137" s="309"/>
      <c r="EU137" s="309"/>
      <c r="FE137" s="309"/>
      <c r="FO137" s="309"/>
      <c r="FY137" s="309"/>
      <c r="GI137" s="309"/>
      <c r="GS137" s="309"/>
      <c r="HC137" s="309"/>
      <c r="HM137" s="309"/>
      <c r="HW137" s="309"/>
    </row>
    <row r="138" s="3" customFormat="true" x14ac:dyDescent="0.25">
      <c r="A138" s="309"/>
      <c r="K138" s="309"/>
      <c r="U138" s="309"/>
      <c r="AE138" s="309"/>
      <c r="AO138" s="309"/>
      <c r="AY138" s="309"/>
      <c r="AZ138" s="309"/>
      <c r="BI138" s="309"/>
      <c r="BS138" s="309"/>
      <c r="CC138" s="309"/>
      <c r="CM138" s="309"/>
      <c r="CW138" s="309"/>
      <c r="DG138" s="309"/>
      <c r="DQ138" s="309"/>
      <c r="EA138" s="309"/>
      <c r="EK138" s="309"/>
      <c r="EU138" s="309"/>
      <c r="FE138" s="309"/>
      <c r="FO138" s="309"/>
      <c r="FY138" s="309"/>
      <c r="GI138" s="309"/>
      <c r="GS138" s="309"/>
      <c r="HC138" s="309"/>
      <c r="HM138" s="309"/>
      <c r="HW138" s="309"/>
    </row>
    <row r="139" s="3" customFormat="true" x14ac:dyDescent="0.25">
      <c r="A139" s="309"/>
      <c r="K139" s="309"/>
      <c r="U139" s="309"/>
      <c r="AE139" s="309"/>
      <c r="AO139" s="309"/>
      <c r="AY139" s="309"/>
      <c r="AZ139" s="309"/>
      <c r="BI139" s="309"/>
      <c r="BS139" s="309"/>
      <c r="CC139" s="309"/>
      <c r="CM139" s="309"/>
      <c r="CW139" s="309"/>
      <c r="DG139" s="309"/>
      <c r="DQ139" s="309"/>
      <c r="EA139" s="309"/>
      <c r="EK139" s="309"/>
      <c r="EU139" s="309"/>
      <c r="FE139" s="309"/>
      <c r="FO139" s="309"/>
      <c r="FY139" s="309"/>
      <c r="GI139" s="309"/>
      <c r="GS139" s="309"/>
      <c r="HC139" s="309"/>
      <c r="HM139" s="309"/>
      <c r="HW139" s="309"/>
    </row>
    <row r="140" s="3" customFormat="true" x14ac:dyDescent="0.25">
      <c r="A140" s="309"/>
      <c r="K140" s="309"/>
      <c r="U140" s="309"/>
      <c r="AE140" s="309"/>
      <c r="AO140" s="309"/>
      <c r="AY140" s="309"/>
      <c r="AZ140" s="309"/>
      <c r="BI140" s="309"/>
      <c r="BS140" s="309"/>
      <c r="CC140" s="309"/>
      <c r="CM140" s="309"/>
      <c r="CW140" s="309"/>
      <c r="DG140" s="309"/>
      <c r="DQ140" s="309"/>
      <c r="EA140" s="309"/>
      <c r="EK140" s="309"/>
      <c r="EU140" s="309"/>
      <c r="FE140" s="309"/>
      <c r="FO140" s="309"/>
      <c r="FY140" s="309"/>
      <c r="GI140" s="309"/>
      <c r="GS140" s="309"/>
      <c r="HC140" s="309"/>
      <c r="HM140" s="309"/>
      <c r="HW140" s="309"/>
    </row>
    <row r="141" s="3" customFormat="true" x14ac:dyDescent="0.25">
      <c r="A141" s="309"/>
      <c r="K141" s="309"/>
      <c r="U141" s="309"/>
      <c r="AE141" s="309"/>
      <c r="AO141" s="309"/>
      <c r="AY141" s="309"/>
      <c r="AZ141" s="309"/>
      <c r="BI141" s="309"/>
      <c r="BS141" s="309"/>
      <c r="CC141" s="309"/>
      <c r="CM141" s="309"/>
      <c r="CW141" s="309"/>
      <c r="DG141" s="309"/>
      <c r="DQ141" s="309"/>
      <c r="EA141" s="309"/>
      <c r="EK141" s="309"/>
      <c r="EU141" s="309"/>
      <c r="FE141" s="309"/>
      <c r="FO141" s="309"/>
      <c r="FY141" s="309"/>
      <c r="GI141" s="309"/>
      <c r="GS141" s="309"/>
      <c r="HC141" s="309"/>
      <c r="HM141" s="309"/>
      <c r="HW141" s="309"/>
    </row>
    <row r="142" s="3" customFormat="true" x14ac:dyDescent="0.25">
      <c r="A142" s="309"/>
      <c r="K142" s="309"/>
      <c r="U142" s="309"/>
      <c r="AE142" s="309"/>
      <c r="AO142" s="309"/>
      <c r="AY142" s="309"/>
      <c r="AZ142" s="309"/>
      <c r="BI142" s="309"/>
      <c r="BS142" s="309"/>
      <c r="CC142" s="309"/>
      <c r="CM142" s="309"/>
      <c r="CW142" s="309"/>
      <c r="DG142" s="309"/>
      <c r="DQ142" s="309"/>
      <c r="EA142" s="309"/>
      <c r="EK142" s="309"/>
      <c r="EU142" s="309"/>
      <c r="FE142" s="309"/>
      <c r="FO142" s="309"/>
      <c r="FY142" s="309"/>
      <c r="GI142" s="309"/>
      <c r="GS142" s="309"/>
      <c r="HC142" s="309"/>
      <c r="HM142" s="309"/>
      <c r="HW142" s="309"/>
    </row>
    <row r="143" s="3" customFormat="true" x14ac:dyDescent="0.25">
      <c r="A143" s="309"/>
      <c r="K143" s="309"/>
      <c r="U143" s="309"/>
      <c r="AE143" s="309"/>
      <c r="AO143" s="309"/>
      <c r="AY143" s="309"/>
      <c r="AZ143" s="309"/>
      <c r="BI143" s="309"/>
      <c r="BS143" s="309"/>
      <c r="CC143" s="309"/>
      <c r="CM143" s="309"/>
      <c r="CW143" s="309"/>
      <c r="DG143" s="309"/>
      <c r="DQ143" s="309"/>
      <c r="EA143" s="309"/>
      <c r="EK143" s="309"/>
      <c r="EU143" s="309"/>
      <c r="FE143" s="309"/>
      <c r="FO143" s="309"/>
      <c r="FY143" s="309"/>
      <c r="GI143" s="309"/>
      <c r="GS143" s="309"/>
      <c r="HC143" s="309"/>
      <c r="HM143" s="309"/>
      <c r="HW143" s="309"/>
    </row>
    <row r="144" s="3" customFormat="true" x14ac:dyDescent="0.25">
      <c r="A144" s="309"/>
      <c r="K144" s="309"/>
      <c r="U144" s="309"/>
      <c r="AE144" s="309"/>
      <c r="AO144" s="309"/>
      <c r="AY144" s="309"/>
      <c r="AZ144" s="309"/>
      <c r="BI144" s="309"/>
      <c r="BS144" s="309"/>
      <c r="CC144" s="309"/>
      <c r="CM144" s="309"/>
      <c r="CW144" s="309"/>
      <c r="DG144" s="309"/>
      <c r="DQ144" s="309"/>
      <c r="EA144" s="309"/>
      <c r="EK144" s="309"/>
      <c r="EU144" s="309"/>
      <c r="FE144" s="309"/>
      <c r="FO144" s="309"/>
      <c r="FY144" s="309"/>
      <c r="GI144" s="309"/>
      <c r="GS144" s="309"/>
      <c r="HC144" s="309"/>
      <c r="HM144" s="309"/>
      <c r="HW144" s="309"/>
    </row>
    <row r="145" s="3" customFormat="true" x14ac:dyDescent="0.25">
      <c r="A145" s="309"/>
      <c r="K145" s="309"/>
      <c r="U145" s="309"/>
      <c r="AE145" s="309"/>
      <c r="AO145" s="309"/>
      <c r="AY145" s="309"/>
      <c r="AZ145" s="309"/>
      <c r="BI145" s="309"/>
      <c r="BS145" s="309"/>
      <c r="CC145" s="309"/>
      <c r="CM145" s="309"/>
      <c r="CW145" s="309"/>
      <c r="DG145" s="309"/>
      <c r="DQ145" s="309"/>
      <c r="EA145" s="309"/>
      <c r="EK145" s="309"/>
      <c r="EU145" s="309"/>
      <c r="FE145" s="309"/>
      <c r="FO145" s="309"/>
      <c r="FY145" s="309"/>
      <c r="GI145" s="309"/>
      <c r="GS145" s="309"/>
      <c r="HC145" s="309"/>
      <c r="HM145" s="309"/>
      <c r="HW145" s="309"/>
    </row>
    <row r="146" s="3" customFormat="true" x14ac:dyDescent="0.25">
      <c r="A146" s="309"/>
      <c r="K146" s="309"/>
      <c r="U146" s="309"/>
      <c r="AE146" s="309"/>
      <c r="AO146" s="309"/>
      <c r="AY146" s="309"/>
      <c r="AZ146" s="309"/>
      <c r="BI146" s="309"/>
      <c r="BS146" s="309"/>
      <c r="CC146" s="309"/>
      <c r="CM146" s="309"/>
      <c r="CW146" s="309"/>
      <c r="DG146" s="309"/>
      <c r="DQ146" s="309"/>
      <c r="EA146" s="309"/>
      <c r="EK146" s="309"/>
      <c r="EU146" s="309"/>
      <c r="FE146" s="309"/>
      <c r="FO146" s="309"/>
      <c r="FY146" s="309"/>
      <c r="GI146" s="309"/>
      <c r="GS146" s="309"/>
      <c r="HC146" s="309"/>
      <c r="HM146" s="309"/>
      <c r="HW146" s="309"/>
    </row>
    <row r="147" s="3" customFormat="true" x14ac:dyDescent="0.25">
      <c r="A147" s="309"/>
      <c r="K147" s="309"/>
      <c r="U147" s="309"/>
      <c r="AE147" s="309"/>
      <c r="AO147" s="309"/>
      <c r="AY147" s="309"/>
      <c r="AZ147" s="309"/>
      <c r="BI147" s="309"/>
      <c r="BS147" s="309"/>
      <c r="CC147" s="309"/>
      <c r="CM147" s="309"/>
      <c r="CW147" s="309"/>
      <c r="DG147" s="309"/>
      <c r="DQ147" s="309"/>
      <c r="EA147" s="309"/>
      <c r="EK147" s="309"/>
      <c r="EU147" s="309"/>
      <c r="FE147" s="309"/>
      <c r="FO147" s="309"/>
      <c r="FY147" s="309"/>
      <c r="GI147" s="309"/>
      <c r="GS147" s="309"/>
      <c r="HC147" s="309"/>
      <c r="HM147" s="309"/>
      <c r="HW147" s="309"/>
    </row>
    <row r="148" s="3" customFormat="true" x14ac:dyDescent="0.25">
      <c r="A148" s="309"/>
      <c r="K148" s="309"/>
      <c r="U148" s="309"/>
      <c r="AE148" s="309"/>
      <c r="AO148" s="309"/>
      <c r="AY148" s="309"/>
      <c r="AZ148" s="309"/>
      <c r="BI148" s="309"/>
      <c r="BS148" s="309"/>
      <c r="CC148" s="309"/>
      <c r="CM148" s="309"/>
      <c r="CW148" s="309"/>
      <c r="DG148" s="309"/>
      <c r="DQ148" s="309"/>
      <c r="EA148" s="309"/>
      <c r="EK148" s="309"/>
      <c r="EU148" s="309"/>
      <c r="FE148" s="309"/>
      <c r="FO148" s="309"/>
      <c r="FY148" s="309"/>
      <c r="GI148" s="309"/>
      <c r="GS148" s="309"/>
      <c r="HC148" s="309"/>
      <c r="HM148" s="309"/>
      <c r="HW148" s="309"/>
    </row>
    <row r="149" s="3" customFormat="true" x14ac:dyDescent="0.25">
      <c r="A149" s="309"/>
      <c r="K149" s="309"/>
      <c r="U149" s="309"/>
      <c r="AE149" s="309"/>
      <c r="AO149" s="309"/>
      <c r="AY149" s="309"/>
      <c r="AZ149" s="309"/>
      <c r="BI149" s="309"/>
      <c r="BS149" s="309"/>
      <c r="CC149" s="309"/>
      <c r="CM149" s="309"/>
      <c r="CW149" s="309"/>
      <c r="DG149" s="309"/>
      <c r="DQ149" s="309"/>
      <c r="EA149" s="309"/>
      <c r="EK149" s="309"/>
      <c r="EU149" s="309"/>
      <c r="FE149" s="309"/>
      <c r="FO149" s="309"/>
      <c r="FY149" s="309"/>
      <c r="GI149" s="309"/>
      <c r="GS149" s="309"/>
      <c r="HC149" s="309"/>
      <c r="HM149" s="309"/>
      <c r="HW149" s="309"/>
    </row>
    <row r="150" s="3" customFormat="true" x14ac:dyDescent="0.25">
      <c r="A150" s="309"/>
      <c r="K150" s="309"/>
      <c r="U150" s="309"/>
      <c r="AE150" s="309"/>
      <c r="AO150" s="309"/>
      <c r="AY150" s="309"/>
      <c r="AZ150" s="309"/>
      <c r="BI150" s="309"/>
      <c r="BS150" s="309"/>
      <c r="CC150" s="309"/>
      <c r="CM150" s="309"/>
      <c r="CW150" s="309"/>
      <c r="DG150" s="309"/>
      <c r="DQ150" s="309"/>
      <c r="EA150" s="309"/>
      <c r="EK150" s="309"/>
      <c r="EU150" s="309"/>
      <c r="FE150" s="309"/>
      <c r="FO150" s="309"/>
      <c r="FY150" s="309"/>
      <c r="GI150" s="309"/>
      <c r="GS150" s="309"/>
      <c r="HC150" s="309"/>
      <c r="HM150" s="309"/>
      <c r="HW150" s="309"/>
    </row>
    <row r="151" s="3" customFormat="true" x14ac:dyDescent="0.25">
      <c r="A151" s="309"/>
      <c r="K151" s="309"/>
      <c r="U151" s="309"/>
      <c r="AE151" s="309"/>
      <c r="AO151" s="309"/>
      <c r="AY151" s="309"/>
      <c r="AZ151" s="309"/>
      <c r="BI151" s="309"/>
      <c r="BS151" s="309"/>
      <c r="CC151" s="309"/>
      <c r="CM151" s="309"/>
      <c r="CW151" s="309"/>
      <c r="DG151" s="309"/>
      <c r="DQ151" s="309"/>
      <c r="EA151" s="309"/>
      <c r="EK151" s="309"/>
      <c r="EU151" s="309"/>
      <c r="FE151" s="309"/>
      <c r="FO151" s="309"/>
      <c r="FY151" s="309"/>
      <c r="GI151" s="309"/>
      <c r="GS151" s="309"/>
      <c r="HC151" s="309"/>
      <c r="HM151" s="309"/>
      <c r="HW151" s="309"/>
    </row>
    <row r="152" s="3" customFormat="true" x14ac:dyDescent="0.25">
      <c r="A152" s="309"/>
      <c r="K152" s="309"/>
      <c r="U152" s="309"/>
      <c r="AE152" s="309"/>
      <c r="AO152" s="309"/>
      <c r="AY152" s="309"/>
      <c r="AZ152" s="309"/>
      <c r="BI152" s="309"/>
      <c r="BS152" s="309"/>
      <c r="CC152" s="309"/>
      <c r="CM152" s="309"/>
      <c r="CW152" s="309"/>
      <c r="DG152" s="309"/>
      <c r="DQ152" s="309"/>
      <c r="EA152" s="309"/>
      <c r="EK152" s="309"/>
      <c r="EU152" s="309"/>
      <c r="FE152" s="309"/>
      <c r="FO152" s="309"/>
      <c r="FY152" s="309"/>
      <c r="GI152" s="309"/>
      <c r="GS152" s="309"/>
      <c r="HC152" s="309"/>
      <c r="HM152" s="309"/>
      <c r="HW152" s="309"/>
    </row>
    <row r="153" s="3" customFormat="true" x14ac:dyDescent="0.25">
      <c r="A153" s="309"/>
      <c r="K153" s="309"/>
      <c r="U153" s="309"/>
      <c r="AE153" s="309"/>
      <c r="AO153" s="309"/>
      <c r="AY153" s="309"/>
      <c r="AZ153" s="309"/>
      <c r="BI153" s="309"/>
      <c r="BS153" s="309"/>
      <c r="CC153" s="309"/>
      <c r="CM153" s="309"/>
      <c r="CW153" s="309"/>
      <c r="DG153" s="309"/>
      <c r="DQ153" s="309"/>
      <c r="EA153" s="309"/>
      <c r="EK153" s="309"/>
      <c r="EU153" s="309"/>
      <c r="FE153" s="309"/>
      <c r="FO153" s="309"/>
      <c r="FY153" s="309"/>
      <c r="GI153" s="309"/>
      <c r="GS153" s="309"/>
      <c r="HC153" s="309"/>
      <c r="HM153" s="309"/>
      <c r="HW153" s="309"/>
    </row>
    <row r="154" s="3" customFormat="true" x14ac:dyDescent="0.25">
      <c r="A154" s="309"/>
      <c r="K154" s="309"/>
      <c r="U154" s="309"/>
      <c r="AE154" s="309"/>
      <c r="AO154" s="309"/>
      <c r="AY154" s="309"/>
      <c r="AZ154" s="309"/>
      <c r="BI154" s="309"/>
      <c r="BS154" s="309"/>
      <c r="CC154" s="309"/>
      <c r="CM154" s="309"/>
      <c r="CW154" s="309"/>
      <c r="DG154" s="309"/>
      <c r="DQ154" s="309"/>
      <c r="EA154" s="309"/>
      <c r="EK154" s="309"/>
      <c r="EU154" s="309"/>
      <c r="FE154" s="309"/>
      <c r="FO154" s="309"/>
      <c r="FY154" s="309"/>
      <c r="GI154" s="309"/>
      <c r="GS154" s="309"/>
      <c r="HC154" s="309"/>
      <c r="HM154" s="309"/>
      <c r="HW154" s="309"/>
    </row>
    <row r="155" s="3" customFormat="true" x14ac:dyDescent="0.25">
      <c r="A155" s="309"/>
      <c r="K155" s="309"/>
      <c r="U155" s="309"/>
      <c r="AE155" s="309"/>
      <c r="AO155" s="309"/>
      <c r="AY155" s="309"/>
      <c r="AZ155" s="309"/>
      <c r="BI155" s="309"/>
      <c r="BS155" s="309"/>
      <c r="CC155" s="309"/>
      <c r="CM155" s="309"/>
      <c r="CW155" s="309"/>
      <c r="DG155" s="309"/>
      <c r="DQ155" s="309"/>
      <c r="EA155" s="309"/>
      <c r="EK155" s="309"/>
      <c r="EU155" s="309"/>
      <c r="FE155" s="309"/>
      <c r="FO155" s="309"/>
      <c r="FY155" s="309"/>
      <c r="GI155" s="309"/>
      <c r="GS155" s="309"/>
      <c r="HC155" s="309"/>
      <c r="HM155" s="309"/>
      <c r="HW155" s="309"/>
    </row>
    <row r="156" s="3" customFormat="true" x14ac:dyDescent="0.25">
      <c r="A156" s="309"/>
      <c r="K156" s="309"/>
      <c r="U156" s="309"/>
      <c r="AE156" s="309"/>
      <c r="AO156" s="309"/>
      <c r="AY156" s="309"/>
      <c r="AZ156" s="309"/>
      <c r="BI156" s="309"/>
      <c r="BS156" s="309"/>
      <c r="CC156" s="309"/>
      <c r="CM156" s="309"/>
      <c r="CW156" s="309"/>
      <c r="DG156" s="309"/>
      <c r="DQ156" s="309"/>
      <c r="EA156" s="309"/>
      <c r="EK156" s="309"/>
      <c r="EU156" s="309"/>
      <c r="FE156" s="309"/>
      <c r="FO156" s="309"/>
      <c r="FY156" s="309"/>
      <c r="GI156" s="309"/>
      <c r="GS156" s="309"/>
      <c r="HC156" s="309"/>
      <c r="HM156" s="309"/>
      <c r="HW156" s="309"/>
    </row>
    <row r="157" s="3" customFormat="true" x14ac:dyDescent="0.25">
      <c r="A157" s="309"/>
      <c r="K157" s="309"/>
      <c r="U157" s="309"/>
      <c r="AE157" s="309"/>
      <c r="AO157" s="309"/>
      <c r="AY157" s="309"/>
      <c r="AZ157" s="309"/>
      <c r="BI157" s="309"/>
      <c r="BS157" s="309"/>
      <c r="CC157" s="309"/>
      <c r="CM157" s="309"/>
      <c r="CW157" s="309"/>
      <c r="DG157" s="309"/>
      <c r="DQ157" s="309"/>
      <c r="EA157" s="309"/>
      <c r="EK157" s="309"/>
      <c r="EU157" s="309"/>
      <c r="FE157" s="309"/>
      <c r="FO157" s="309"/>
      <c r="FY157" s="309"/>
      <c r="GI157" s="309"/>
      <c r="GS157" s="309"/>
      <c r="HC157" s="309"/>
      <c r="HM157" s="309"/>
      <c r="HW157" s="309"/>
    </row>
    <row r="158" s="3" customFormat="true" x14ac:dyDescent="0.25">
      <c r="A158" s="309"/>
      <c r="K158" s="309"/>
      <c r="U158" s="309"/>
      <c r="AE158" s="309"/>
      <c r="AO158" s="309"/>
      <c r="AY158" s="309"/>
      <c r="AZ158" s="309"/>
      <c r="BI158" s="309"/>
      <c r="BS158" s="309"/>
      <c r="CC158" s="309"/>
      <c r="CM158" s="309"/>
      <c r="CW158" s="309"/>
      <c r="DG158" s="309"/>
      <c r="DQ158" s="309"/>
      <c r="EA158" s="309"/>
      <c r="EK158" s="309"/>
      <c r="EU158" s="309"/>
      <c r="FE158" s="309"/>
      <c r="FO158" s="309"/>
      <c r="FY158" s="309"/>
      <c r="GI158" s="309"/>
      <c r="GS158" s="309"/>
      <c r="HC158" s="309"/>
      <c r="HM158" s="309"/>
      <c r="HW158" s="309"/>
    </row>
    <row r="159" s="3" customFormat="true" x14ac:dyDescent="0.25">
      <c r="A159" s="309"/>
      <c r="K159" s="309"/>
      <c r="U159" s="309"/>
      <c r="AE159" s="309"/>
      <c r="AO159" s="309"/>
      <c r="AY159" s="309"/>
      <c r="AZ159" s="309"/>
      <c r="BI159" s="309"/>
      <c r="BS159" s="309"/>
      <c r="CC159" s="309"/>
      <c r="CM159" s="309"/>
      <c r="CW159" s="309"/>
      <c r="DG159" s="309"/>
      <c r="DQ159" s="309"/>
      <c r="EA159" s="309"/>
      <c r="EK159" s="309"/>
      <c r="EU159" s="309"/>
      <c r="FE159" s="309"/>
      <c r="FO159" s="309"/>
      <c r="FY159" s="309"/>
      <c r="GI159" s="309"/>
      <c r="GS159" s="309"/>
      <c r="HC159" s="309"/>
      <c r="HM159" s="309"/>
      <c r="HW159" s="309"/>
    </row>
    <row r="160" s="3" customFormat="true" x14ac:dyDescent="0.25">
      <c r="A160" s="309"/>
      <c r="K160" s="309"/>
      <c r="U160" s="309"/>
      <c r="AE160" s="309"/>
      <c r="AO160" s="309"/>
      <c r="AY160" s="309"/>
      <c r="AZ160" s="309"/>
      <c r="BI160" s="309"/>
      <c r="BS160" s="309"/>
      <c r="CC160" s="309"/>
      <c r="CM160" s="309"/>
      <c r="CW160" s="309"/>
      <c r="DG160" s="309"/>
      <c r="DQ160" s="309"/>
      <c r="EA160" s="309"/>
      <c r="EK160" s="309"/>
      <c r="EU160" s="309"/>
      <c r="FE160" s="309"/>
      <c r="FO160" s="309"/>
      <c r="FY160" s="309"/>
      <c r="GI160" s="309"/>
      <c r="GS160" s="309"/>
      <c r="HC160" s="309"/>
      <c r="HM160" s="309"/>
      <c r="HW160" s="309"/>
    </row>
    <row r="161" s="3" customFormat="true" x14ac:dyDescent="0.25">
      <c r="A161" s="309"/>
      <c r="K161" s="309"/>
      <c r="U161" s="309"/>
      <c r="AE161" s="309"/>
      <c r="AO161" s="309"/>
      <c r="AY161" s="309"/>
      <c r="AZ161" s="309"/>
      <c r="BI161" s="309"/>
      <c r="BS161" s="309"/>
      <c r="CC161" s="309"/>
      <c r="CM161" s="309"/>
      <c r="CW161" s="309"/>
      <c r="DG161" s="309"/>
      <c r="DQ161" s="309"/>
      <c r="EA161" s="309"/>
      <c r="EK161" s="309"/>
      <c r="EU161" s="309"/>
      <c r="FE161" s="309"/>
      <c r="FO161" s="309"/>
      <c r="FY161" s="309"/>
      <c r="GI161" s="309"/>
      <c r="GS161" s="309"/>
      <c r="HC161" s="309"/>
      <c r="HM161" s="309"/>
      <c r="HW161" s="309"/>
    </row>
    <row r="162" s="3" customFormat="true" x14ac:dyDescent="0.25">
      <c r="A162" s="309"/>
      <c r="K162" s="309"/>
      <c r="U162" s="309"/>
      <c r="AE162" s="309"/>
      <c r="AO162" s="309"/>
      <c r="AY162" s="309"/>
      <c r="AZ162" s="309"/>
      <c r="BI162" s="309"/>
      <c r="BS162" s="309"/>
      <c r="CC162" s="309"/>
      <c r="CM162" s="309"/>
      <c r="CW162" s="309"/>
      <c r="DG162" s="309"/>
      <c r="DQ162" s="309"/>
      <c r="EA162" s="309"/>
      <c r="EK162" s="309"/>
      <c r="EU162" s="309"/>
      <c r="FE162" s="309"/>
      <c r="FO162" s="309"/>
      <c r="FY162" s="309"/>
      <c r="GI162" s="309"/>
      <c r="GS162" s="309"/>
      <c r="HC162" s="309"/>
      <c r="HM162" s="309"/>
      <c r="HW162" s="309"/>
    </row>
    <row r="163" s="3" customFormat="true" x14ac:dyDescent="0.25">
      <c r="A163" s="309"/>
      <c r="K163" s="309"/>
      <c r="U163" s="309"/>
      <c r="AE163" s="309"/>
      <c r="AO163" s="309"/>
      <c r="AY163" s="309"/>
      <c r="AZ163" s="309"/>
      <c r="BI163" s="309"/>
      <c r="BS163" s="309"/>
      <c r="CC163" s="309"/>
      <c r="CM163" s="309"/>
      <c r="CW163" s="309"/>
      <c r="DG163" s="309"/>
      <c r="DQ163" s="309"/>
      <c r="EA163" s="309"/>
      <c r="EK163" s="309"/>
      <c r="EU163" s="309"/>
      <c r="FE163" s="309"/>
      <c r="FO163" s="309"/>
      <c r="FY163" s="309"/>
      <c r="GI163" s="309"/>
      <c r="GS163" s="309"/>
      <c r="HC163" s="309"/>
      <c r="HM163" s="309"/>
      <c r="HW163" s="309"/>
    </row>
    <row r="164" s="3" customFormat="true" x14ac:dyDescent="0.25">
      <c r="A164" s="309"/>
      <c r="K164" s="309"/>
      <c r="U164" s="309"/>
      <c r="AE164" s="309"/>
      <c r="AO164" s="309"/>
      <c r="AY164" s="309"/>
      <c r="AZ164" s="309"/>
      <c r="BI164" s="309"/>
      <c r="BS164" s="309"/>
      <c r="CC164" s="309"/>
      <c r="CM164" s="309"/>
      <c r="CW164" s="309"/>
      <c r="DG164" s="309"/>
      <c r="DQ164" s="309"/>
      <c r="EA164" s="309"/>
      <c r="EK164" s="309"/>
      <c r="EU164" s="309"/>
      <c r="FE164" s="309"/>
      <c r="FO164" s="309"/>
      <c r="FY164" s="309"/>
      <c r="GI164" s="309"/>
      <c r="GS164" s="309"/>
      <c r="HC164" s="309"/>
      <c r="HM164" s="309"/>
      <c r="HW164" s="309"/>
    </row>
    <row r="165" s="3" customFormat="true" x14ac:dyDescent="0.25">
      <c r="A165" s="309"/>
      <c r="K165" s="309"/>
      <c r="U165" s="309"/>
      <c r="AE165" s="309"/>
      <c r="AO165" s="309"/>
      <c r="AY165" s="309"/>
      <c r="AZ165" s="309"/>
      <c r="BI165" s="309"/>
      <c r="BS165" s="309"/>
      <c r="CC165" s="309"/>
      <c r="CM165" s="309"/>
      <c r="CW165" s="309"/>
      <c r="DG165" s="309"/>
      <c r="DQ165" s="309"/>
      <c r="EA165" s="309"/>
      <c r="EK165" s="309"/>
      <c r="EU165" s="309"/>
      <c r="FE165" s="309"/>
      <c r="FO165" s="309"/>
      <c r="FY165" s="309"/>
      <c r="GI165" s="309"/>
      <c r="GS165" s="309"/>
      <c r="HC165" s="309"/>
      <c r="HM165" s="309"/>
      <c r="HW165" s="309"/>
    </row>
    <row r="166" s="3" customFormat="true" x14ac:dyDescent="0.25">
      <c r="A166" s="309"/>
      <c r="K166" s="309"/>
      <c r="U166" s="309"/>
      <c r="AE166" s="309"/>
      <c r="AO166" s="309"/>
      <c r="AY166" s="309"/>
      <c r="AZ166" s="309"/>
      <c r="BI166" s="309"/>
      <c r="BS166" s="309"/>
      <c r="CC166" s="309"/>
      <c r="CM166" s="309"/>
      <c r="CW166" s="309"/>
      <c r="DG166" s="309"/>
      <c r="DQ166" s="309"/>
      <c r="EA166" s="309"/>
      <c r="EK166" s="309"/>
      <c r="EU166" s="309"/>
      <c r="FE166" s="309"/>
      <c r="FO166" s="309"/>
      <c r="FY166" s="309"/>
      <c r="GI166" s="309"/>
      <c r="GS166" s="309"/>
      <c r="HC166" s="309"/>
      <c r="HM166" s="309"/>
      <c r="HW166" s="309"/>
    </row>
    <row r="167" s="3" customFormat="true" x14ac:dyDescent="0.25">
      <c r="A167" s="309"/>
      <c r="K167" s="309"/>
      <c r="U167" s="309"/>
      <c r="AE167" s="309"/>
      <c r="AO167" s="309"/>
      <c r="AY167" s="309"/>
      <c r="AZ167" s="309"/>
      <c r="BI167" s="309"/>
      <c r="BS167" s="309"/>
      <c r="CC167" s="309"/>
      <c r="CM167" s="309"/>
      <c r="CW167" s="309"/>
      <c r="DG167" s="309"/>
      <c r="DQ167" s="309"/>
      <c r="EA167" s="309"/>
      <c r="EK167" s="309"/>
      <c r="EU167" s="309"/>
      <c r="FE167" s="309"/>
      <c r="FO167" s="309"/>
      <c r="FY167" s="309"/>
      <c r="GI167" s="309"/>
      <c r="GS167" s="309"/>
      <c r="HC167" s="309"/>
      <c r="HM167" s="309"/>
      <c r="HW167" s="309"/>
    </row>
    <row r="168" s="3" customFormat="true" x14ac:dyDescent="0.25">
      <c r="A168" s="309"/>
      <c r="K168" s="309"/>
      <c r="U168" s="309"/>
      <c r="AE168" s="309"/>
      <c r="AO168" s="309"/>
      <c r="AY168" s="309"/>
      <c r="AZ168" s="309"/>
      <c r="BI168" s="309"/>
      <c r="BS168" s="309"/>
      <c r="CC168" s="309"/>
      <c r="CM168" s="309"/>
      <c r="CW168" s="309"/>
      <c r="DG168" s="309"/>
      <c r="DQ168" s="309"/>
      <c r="EA168" s="309"/>
      <c r="EK168" s="309"/>
      <c r="EU168" s="309"/>
      <c r="FE168" s="309"/>
      <c r="FO168" s="309"/>
      <c r="FY168" s="309"/>
      <c r="GI168" s="309"/>
      <c r="GS168" s="309"/>
      <c r="HC168" s="309"/>
      <c r="HM168" s="309"/>
      <c r="HW168" s="309"/>
    </row>
    <row r="169" s="3" customFormat="true" x14ac:dyDescent="0.25">
      <c r="A169" s="309"/>
      <c r="K169" s="309"/>
      <c r="U169" s="309"/>
      <c r="AE169" s="309"/>
      <c r="AO169" s="309"/>
      <c r="AY169" s="309"/>
      <c r="AZ169" s="309"/>
      <c r="BI169" s="309"/>
      <c r="BS169" s="309"/>
      <c r="CC169" s="309"/>
      <c r="CM169" s="309"/>
      <c r="CW169" s="309"/>
      <c r="DG169" s="309"/>
      <c r="DQ169" s="309"/>
      <c r="EA169" s="309"/>
      <c r="EK169" s="309"/>
      <c r="EU169" s="309"/>
      <c r="FE169" s="309"/>
      <c r="FO169" s="309"/>
      <c r="FY169" s="309"/>
      <c r="GI169" s="309"/>
      <c r="GS169" s="309"/>
      <c r="HC169" s="309"/>
      <c r="HM169" s="309"/>
      <c r="HW169" s="309"/>
    </row>
    <row r="170" s="3" customFormat="true" x14ac:dyDescent="0.25">
      <c r="A170" s="309"/>
      <c r="K170" s="309"/>
      <c r="U170" s="309"/>
      <c r="AE170" s="309"/>
      <c r="AO170" s="309"/>
      <c r="AY170" s="309"/>
      <c r="AZ170" s="309"/>
      <c r="BI170" s="309"/>
      <c r="BS170" s="309"/>
      <c r="CC170" s="309"/>
      <c r="CM170" s="309"/>
      <c r="CW170" s="309"/>
      <c r="DG170" s="309"/>
      <c r="DQ170" s="309"/>
      <c r="EA170" s="309"/>
      <c r="EK170" s="309"/>
      <c r="EU170" s="309"/>
      <c r="FE170" s="309"/>
      <c r="FO170" s="309"/>
      <c r="FY170" s="309"/>
      <c r="GI170" s="309"/>
      <c r="GS170" s="309"/>
      <c r="HC170" s="309"/>
      <c r="HM170" s="309"/>
      <c r="HW170" s="309"/>
    </row>
    <row r="171" s="3" customFormat="true" x14ac:dyDescent="0.25">
      <c r="A171" s="309"/>
      <c r="K171" s="309"/>
      <c r="U171" s="309"/>
      <c r="AE171" s="309"/>
      <c r="AO171" s="309"/>
      <c r="AY171" s="309"/>
      <c r="AZ171" s="309"/>
      <c r="BI171" s="309"/>
      <c r="BS171" s="309"/>
      <c r="CC171" s="309"/>
      <c r="CM171" s="309"/>
      <c r="CW171" s="309"/>
      <c r="DG171" s="309"/>
      <c r="DQ171" s="309"/>
      <c r="EA171" s="309"/>
      <c r="EK171" s="309"/>
      <c r="EU171" s="309"/>
      <c r="FE171" s="309"/>
      <c r="FO171" s="309"/>
      <c r="FY171" s="309"/>
      <c r="GI171" s="309"/>
      <c r="GS171" s="309"/>
      <c r="HC171" s="309"/>
      <c r="HM171" s="309"/>
      <c r="HW171" s="309"/>
    </row>
    <row r="172" s="3" customFormat="true" x14ac:dyDescent="0.25">
      <c r="A172" s="309"/>
      <c r="K172" s="309"/>
      <c r="U172" s="309"/>
      <c r="AE172" s="309"/>
      <c r="AO172" s="309"/>
      <c r="AY172" s="309"/>
      <c r="AZ172" s="309"/>
      <c r="BI172" s="309"/>
      <c r="BS172" s="309"/>
      <c r="CC172" s="309"/>
      <c r="CM172" s="309"/>
      <c r="CW172" s="309"/>
      <c r="DG172" s="309"/>
      <c r="DQ172" s="309"/>
      <c r="EA172" s="309"/>
      <c r="EK172" s="309"/>
      <c r="EU172" s="309"/>
      <c r="FE172" s="309"/>
      <c r="FO172" s="309"/>
      <c r="FY172" s="309"/>
      <c r="GI172" s="309"/>
      <c r="GS172" s="309"/>
      <c r="HC172" s="309"/>
      <c r="HM172" s="309"/>
      <c r="HW172" s="309"/>
    </row>
    <row r="173" s="3" customFormat="true" x14ac:dyDescent="0.25">
      <c r="A173" s="309"/>
      <c r="K173" s="309"/>
      <c r="U173" s="309"/>
      <c r="AE173" s="309"/>
      <c r="AO173" s="309"/>
      <c r="AY173" s="309"/>
      <c r="AZ173" s="309"/>
      <c r="BI173" s="309"/>
      <c r="BS173" s="309"/>
      <c r="CC173" s="309"/>
      <c r="CM173" s="309"/>
      <c r="CW173" s="309"/>
      <c r="DG173" s="309"/>
      <c r="DQ173" s="309"/>
      <c r="EA173" s="309"/>
      <c r="EK173" s="309"/>
      <c r="EU173" s="309"/>
      <c r="FE173" s="309"/>
      <c r="FO173" s="309"/>
      <c r="FY173" s="309"/>
      <c r="GI173" s="309"/>
      <c r="GS173" s="309"/>
      <c r="HC173" s="309"/>
      <c r="HM173" s="309"/>
      <c r="HW173" s="309"/>
    </row>
    <row r="174" s="3" customFormat="true" x14ac:dyDescent="0.25">
      <c r="A174" s="309"/>
      <c r="K174" s="309"/>
      <c r="U174" s="309"/>
      <c r="AE174" s="309"/>
      <c r="AO174" s="309"/>
      <c r="AY174" s="309"/>
      <c r="AZ174" s="309"/>
      <c r="BI174" s="309"/>
      <c r="BS174" s="309"/>
      <c r="CC174" s="309"/>
      <c r="CM174" s="309"/>
      <c r="CW174" s="309"/>
      <c r="DG174" s="309"/>
      <c r="DQ174" s="309"/>
      <c r="EA174" s="309"/>
      <c r="EK174" s="309"/>
      <c r="EU174" s="309"/>
      <c r="FE174" s="309"/>
      <c r="FO174" s="309"/>
      <c r="FY174" s="309"/>
      <c r="GI174" s="309"/>
      <c r="GS174" s="309"/>
      <c r="HC174" s="309"/>
      <c r="HM174" s="309"/>
      <c r="HW174" s="309"/>
    </row>
    <row r="175" s="3" customFormat="true" x14ac:dyDescent="0.25">
      <c r="A175" s="309"/>
      <c r="K175" s="309"/>
      <c r="U175" s="309"/>
      <c r="AE175" s="309"/>
      <c r="AO175" s="309"/>
      <c r="AY175" s="309"/>
      <c r="AZ175" s="309"/>
      <c r="BI175" s="309"/>
      <c r="BS175" s="309"/>
      <c r="CC175" s="309"/>
      <c r="CM175" s="309"/>
      <c r="CW175" s="309"/>
      <c r="DG175" s="309"/>
      <c r="DQ175" s="309"/>
      <c r="EA175" s="309"/>
      <c r="EK175" s="309"/>
      <c r="EU175" s="309"/>
      <c r="FE175" s="309"/>
      <c r="FO175" s="309"/>
      <c r="FY175" s="309"/>
      <c r="GI175" s="309"/>
      <c r="GS175" s="309"/>
      <c r="HC175" s="309"/>
      <c r="HM175" s="309"/>
      <c r="HW175" s="309"/>
    </row>
    <row r="176" s="3" customFormat="true" x14ac:dyDescent="0.25">
      <c r="A176" s="309"/>
      <c r="K176" s="309"/>
      <c r="U176" s="309"/>
      <c r="AE176" s="309"/>
      <c r="AO176" s="309"/>
      <c r="AY176" s="309"/>
      <c r="AZ176" s="309"/>
      <c r="BI176" s="309"/>
      <c r="BS176" s="309"/>
      <c r="CC176" s="309"/>
      <c r="CM176" s="309"/>
      <c r="CW176" s="309"/>
      <c r="DG176" s="309"/>
      <c r="DQ176" s="309"/>
      <c r="EA176" s="309"/>
      <c r="EK176" s="309"/>
      <c r="EU176" s="309"/>
      <c r="FE176" s="309"/>
      <c r="FO176" s="309"/>
      <c r="FY176" s="309"/>
      <c r="GI176" s="309"/>
      <c r="GS176" s="309"/>
      <c r="HC176" s="309"/>
      <c r="HM176" s="309"/>
      <c r="HW176" s="309"/>
    </row>
    <row r="177" s="3" customFormat="true" x14ac:dyDescent="0.25">
      <c r="A177" s="309"/>
      <c r="K177" s="309"/>
      <c r="U177" s="309"/>
      <c r="AE177" s="309"/>
      <c r="AO177" s="309"/>
      <c r="AY177" s="309"/>
      <c r="AZ177" s="309"/>
      <c r="BI177" s="309"/>
      <c r="BS177" s="309"/>
      <c r="CC177" s="309"/>
      <c r="CM177" s="309"/>
      <c r="CW177" s="309"/>
      <c r="DG177" s="309"/>
      <c r="DQ177" s="309"/>
      <c r="EA177" s="309"/>
      <c r="EK177" s="309"/>
      <c r="EU177" s="309"/>
      <c r="FE177" s="309"/>
      <c r="FO177" s="309"/>
      <c r="FY177" s="309"/>
      <c r="GI177" s="309"/>
      <c r="GS177" s="309"/>
      <c r="HC177" s="309"/>
      <c r="HM177" s="309"/>
      <c r="HW177" s="309"/>
    </row>
    <row r="178" s="3" customFormat="true" x14ac:dyDescent="0.25">
      <c r="A178" s="309"/>
      <c r="K178" s="309"/>
      <c r="U178" s="309"/>
      <c r="AE178" s="309"/>
      <c r="AO178" s="309"/>
      <c r="AY178" s="309"/>
      <c r="AZ178" s="309"/>
      <c r="BI178" s="309"/>
      <c r="BS178" s="309"/>
      <c r="CC178" s="309"/>
      <c r="CM178" s="309"/>
      <c r="CW178" s="309"/>
      <c r="DG178" s="309"/>
      <c r="DQ178" s="309"/>
      <c r="EA178" s="309"/>
      <c r="EK178" s="309"/>
      <c r="EU178" s="309"/>
      <c r="FE178" s="309"/>
      <c r="FO178" s="309"/>
      <c r="FY178" s="309"/>
      <c r="GI178" s="309"/>
      <c r="GS178" s="309"/>
      <c r="HC178" s="309"/>
      <c r="HM178" s="309"/>
      <c r="HW178" s="309"/>
    </row>
    <row r="179" s="3" customFormat="true" x14ac:dyDescent="0.25">
      <c r="A179" s="309"/>
      <c r="K179" s="309"/>
      <c r="U179" s="309"/>
      <c r="AE179" s="309"/>
      <c r="AO179" s="309"/>
      <c r="AY179" s="309"/>
      <c r="AZ179" s="309"/>
      <c r="BI179" s="309"/>
      <c r="BS179" s="309"/>
      <c r="CC179" s="309"/>
      <c r="CM179" s="309"/>
      <c r="CW179" s="309"/>
      <c r="DG179" s="309"/>
      <c r="DQ179" s="309"/>
      <c r="EA179" s="309"/>
      <c r="EK179" s="309"/>
      <c r="EU179" s="309"/>
      <c r="FE179" s="309"/>
      <c r="FO179" s="309"/>
      <c r="FY179" s="309"/>
      <c r="GI179" s="309"/>
      <c r="GS179" s="309"/>
      <c r="HC179" s="309"/>
      <c r="HM179" s="309"/>
      <c r="HW179" s="309"/>
    </row>
    <row r="180" s="3" customFormat="true" x14ac:dyDescent="0.25">
      <c r="A180" s="309"/>
      <c r="K180" s="309"/>
      <c r="U180" s="309"/>
      <c r="AE180" s="309"/>
      <c r="AO180" s="309"/>
      <c r="AY180" s="309"/>
      <c r="AZ180" s="309"/>
      <c r="BI180" s="309"/>
      <c r="BS180" s="309"/>
      <c r="CC180" s="309"/>
      <c r="CM180" s="309"/>
      <c r="CW180" s="309"/>
      <c r="DG180" s="309"/>
      <c r="DQ180" s="309"/>
      <c r="EA180" s="309"/>
      <c r="EK180" s="309"/>
      <c r="EU180" s="309"/>
      <c r="FE180" s="309"/>
      <c r="FO180" s="309"/>
      <c r="FY180" s="309"/>
      <c r="GI180" s="309"/>
      <c r="GS180" s="309"/>
      <c r="HC180" s="309"/>
      <c r="HM180" s="309"/>
      <c r="HW180" s="309"/>
    </row>
    <row r="181" s="3" customFormat="true" x14ac:dyDescent="0.25">
      <c r="A181" s="309"/>
      <c r="K181" s="309"/>
      <c r="U181" s="309"/>
      <c r="AE181" s="309"/>
      <c r="AO181" s="309"/>
      <c r="AY181" s="309"/>
      <c r="AZ181" s="309"/>
      <c r="BI181" s="309"/>
      <c r="BS181" s="309"/>
      <c r="CC181" s="309"/>
      <c r="CM181" s="309"/>
      <c r="CW181" s="309"/>
      <c r="DG181" s="309"/>
      <c r="DQ181" s="309"/>
      <c r="EA181" s="309"/>
      <c r="EK181" s="309"/>
      <c r="EU181" s="309"/>
      <c r="FE181" s="309"/>
      <c r="FO181" s="309"/>
      <c r="FY181" s="309"/>
      <c r="GI181" s="309"/>
      <c r="GS181" s="309"/>
      <c r="HC181" s="309"/>
      <c r="HM181" s="309"/>
      <c r="HW181" s="309"/>
    </row>
    <row r="182" s="3" customFormat="true" x14ac:dyDescent="0.25">
      <c r="A182" s="309"/>
      <c r="K182" s="309"/>
      <c r="U182" s="309"/>
      <c r="AE182" s="309"/>
      <c r="AO182" s="309"/>
      <c r="AY182" s="309"/>
      <c r="AZ182" s="309"/>
      <c r="BI182" s="309"/>
      <c r="BS182" s="309"/>
      <c r="CC182" s="309"/>
      <c r="CM182" s="309"/>
      <c r="CW182" s="309"/>
      <c r="DG182" s="309"/>
      <c r="DQ182" s="309"/>
      <c r="EA182" s="309"/>
      <c r="EK182" s="309"/>
      <c r="EU182" s="309"/>
      <c r="FE182" s="309"/>
      <c r="FO182" s="309"/>
      <c r="FY182" s="309"/>
      <c r="GI182" s="309"/>
      <c r="GS182" s="309"/>
      <c r="HC182" s="309"/>
      <c r="HM182" s="309"/>
      <c r="HW182" s="309"/>
    </row>
    <row r="183" s="3" customFormat="true" x14ac:dyDescent="0.25">
      <c r="A183" s="309"/>
      <c r="K183" s="309"/>
      <c r="U183" s="309"/>
      <c r="AE183" s="309"/>
      <c r="AO183" s="309"/>
      <c r="AY183" s="309"/>
      <c r="AZ183" s="309"/>
      <c r="BI183" s="309"/>
      <c r="BS183" s="309"/>
      <c r="CC183" s="309"/>
      <c r="CM183" s="309"/>
      <c r="CW183" s="309"/>
      <c r="DG183" s="309"/>
      <c r="DQ183" s="309"/>
      <c r="EA183" s="309"/>
      <c r="EK183" s="309"/>
      <c r="EU183" s="309"/>
      <c r="FE183" s="309"/>
      <c r="FO183" s="309"/>
      <c r="FY183" s="309"/>
      <c r="GI183" s="309"/>
      <c r="GS183" s="309"/>
      <c r="HC183" s="309"/>
      <c r="HM183" s="309"/>
      <c r="HW183" s="309"/>
    </row>
    <row r="184" s="3" customFormat="true" x14ac:dyDescent="0.25">
      <c r="A184" s="309"/>
      <c r="K184" s="309"/>
      <c r="U184" s="309"/>
      <c r="AE184" s="309"/>
      <c r="AO184" s="309"/>
      <c r="AY184" s="309"/>
      <c r="AZ184" s="309"/>
      <c r="BI184" s="309"/>
      <c r="BS184" s="309"/>
      <c r="CC184" s="309"/>
      <c r="CM184" s="309"/>
      <c r="CW184" s="309"/>
      <c r="DG184" s="309"/>
      <c r="DQ184" s="309"/>
      <c r="EA184" s="309"/>
      <c r="EK184" s="309"/>
      <c r="EU184" s="309"/>
      <c r="FE184" s="309"/>
      <c r="FO184" s="309"/>
      <c r="FY184" s="309"/>
      <c r="GI184" s="309"/>
      <c r="GS184" s="309"/>
      <c r="HC184" s="309"/>
      <c r="HM184" s="309"/>
      <c r="HW184" s="309"/>
    </row>
    <row r="185" s="3" customFormat="true" x14ac:dyDescent="0.25">
      <c r="A185" s="309"/>
      <c r="K185" s="309"/>
      <c r="U185" s="309"/>
      <c r="AE185" s="309"/>
      <c r="AO185" s="309"/>
      <c r="AY185" s="309"/>
      <c r="AZ185" s="309"/>
      <c r="BI185" s="309"/>
      <c r="BS185" s="309"/>
      <c r="CC185" s="309"/>
      <c r="CM185" s="309"/>
      <c r="CW185" s="309"/>
      <c r="DG185" s="309"/>
      <c r="DQ185" s="309"/>
      <c r="EA185" s="309"/>
      <c r="EK185" s="309"/>
      <c r="EU185" s="309"/>
      <c r="FE185" s="309"/>
      <c r="FO185" s="309"/>
      <c r="FY185" s="309"/>
      <c r="GI185" s="309"/>
      <c r="GS185" s="309"/>
      <c r="HC185" s="309"/>
      <c r="HM185" s="309"/>
      <c r="HW185" s="309"/>
    </row>
    <row r="186" s="3" customFormat="true" x14ac:dyDescent="0.25">
      <c r="A186" s="309"/>
      <c r="K186" s="309"/>
      <c r="U186" s="309"/>
      <c r="AE186" s="309"/>
      <c r="AO186" s="309"/>
      <c r="AY186" s="309"/>
      <c r="AZ186" s="309"/>
      <c r="BI186" s="309"/>
      <c r="BS186" s="309"/>
      <c r="CC186" s="309"/>
      <c r="CM186" s="309"/>
      <c r="CW186" s="309"/>
      <c r="DG186" s="309"/>
      <c r="DQ186" s="309"/>
      <c r="EA186" s="309"/>
      <c r="EK186" s="309"/>
      <c r="EU186" s="309"/>
      <c r="FE186" s="309"/>
      <c r="FO186" s="309"/>
      <c r="FY186" s="309"/>
      <c r="GI186" s="309"/>
      <c r="GS186" s="309"/>
      <c r="HC186" s="309"/>
      <c r="HM186" s="309"/>
      <c r="HW186" s="309"/>
    </row>
    <row r="187" s="3" customFormat="true" x14ac:dyDescent="0.25">
      <c r="A187" s="309"/>
      <c r="K187" s="309"/>
      <c r="U187" s="309"/>
      <c r="AE187" s="309"/>
      <c r="AO187" s="309"/>
      <c r="AY187" s="309"/>
      <c r="AZ187" s="309"/>
      <c r="BI187" s="309"/>
      <c r="BS187" s="309"/>
      <c r="CC187" s="309"/>
      <c r="CM187" s="309"/>
      <c r="CW187" s="309"/>
      <c r="DG187" s="309"/>
      <c r="DQ187" s="309"/>
      <c r="EA187" s="309"/>
      <c r="EK187" s="309"/>
      <c r="EU187" s="309"/>
      <c r="FE187" s="309"/>
      <c r="FO187" s="309"/>
      <c r="FY187" s="309"/>
      <c r="GI187" s="309"/>
      <c r="GS187" s="309"/>
      <c r="HC187" s="309"/>
      <c r="HM187" s="309"/>
      <c r="HW187" s="309"/>
    </row>
    <row r="188" s="3" customFormat="true" x14ac:dyDescent="0.25">
      <c r="A188" s="309"/>
      <c r="K188" s="309"/>
      <c r="U188" s="309"/>
      <c r="AE188" s="309"/>
      <c r="AO188" s="309"/>
      <c r="AY188" s="309"/>
      <c r="AZ188" s="309"/>
      <c r="BI188" s="309"/>
      <c r="BS188" s="309"/>
      <c r="CC188" s="309"/>
      <c r="CM188" s="309"/>
      <c r="CW188" s="309"/>
      <c r="DG188" s="309"/>
      <c r="DQ188" s="309"/>
      <c r="EA188" s="309"/>
      <c r="EK188" s="309"/>
      <c r="EU188" s="309"/>
      <c r="FE188" s="309"/>
      <c r="FO188" s="309"/>
      <c r="FY188" s="309"/>
      <c r="GI188" s="309"/>
      <c r="GS188" s="309"/>
      <c r="HC188" s="309"/>
      <c r="HM188" s="309"/>
      <c r="HW188" s="309"/>
    </row>
    <row r="189" s="3" customFormat="true" x14ac:dyDescent="0.25">
      <c r="A189" s="309"/>
      <c r="K189" s="309"/>
      <c r="U189" s="309"/>
      <c r="AE189" s="309"/>
      <c r="AO189" s="309"/>
      <c r="AY189" s="309"/>
      <c r="AZ189" s="309"/>
      <c r="BI189" s="309"/>
      <c r="BS189" s="309"/>
      <c r="CC189" s="309"/>
      <c r="CM189" s="309"/>
      <c r="CW189" s="309"/>
      <c r="DG189" s="309"/>
      <c r="DQ189" s="309"/>
      <c r="EA189" s="309"/>
      <c r="EK189" s="309"/>
      <c r="EU189" s="309"/>
      <c r="FE189" s="309"/>
      <c r="FO189" s="309"/>
      <c r="FY189" s="309"/>
      <c r="GI189" s="309"/>
      <c r="GS189" s="309"/>
      <c r="HC189" s="309"/>
      <c r="HM189" s="309"/>
      <c r="HW189" s="309"/>
    </row>
    <row r="190" s="3" customFormat="true" x14ac:dyDescent="0.25">
      <c r="A190" s="309"/>
      <c r="K190" s="309"/>
      <c r="U190" s="309"/>
      <c r="AE190" s="309"/>
      <c r="AO190" s="309"/>
      <c r="AY190" s="309"/>
      <c r="AZ190" s="309"/>
      <c r="BI190" s="309"/>
      <c r="BS190" s="309"/>
      <c r="CC190" s="309"/>
      <c r="CM190" s="309"/>
      <c r="CW190" s="309"/>
      <c r="DG190" s="309"/>
      <c r="DQ190" s="309"/>
      <c r="EA190" s="309"/>
      <c r="EK190" s="309"/>
      <c r="EU190" s="309"/>
      <c r="FE190" s="309"/>
      <c r="FO190" s="309"/>
      <c r="FY190" s="309"/>
      <c r="GI190" s="309"/>
      <c r="GS190" s="309"/>
      <c r="HC190" s="309"/>
      <c r="HM190" s="309"/>
      <c r="HW190" s="309"/>
    </row>
    <row r="191" s="3" customFormat="true" x14ac:dyDescent="0.25">
      <c r="A191" s="309"/>
      <c r="K191" s="309"/>
      <c r="U191" s="309"/>
      <c r="AE191" s="309"/>
      <c r="AO191" s="309"/>
      <c r="AY191" s="309"/>
      <c r="AZ191" s="309"/>
      <c r="BI191" s="309"/>
      <c r="BS191" s="309"/>
      <c r="CC191" s="309"/>
      <c r="CM191" s="309"/>
      <c r="CW191" s="309"/>
      <c r="DG191" s="309"/>
      <c r="DQ191" s="309"/>
      <c r="EA191" s="309"/>
      <c r="EK191" s="309"/>
      <c r="EU191" s="309"/>
      <c r="FE191" s="309"/>
      <c r="FO191" s="309"/>
      <c r="FY191" s="309"/>
      <c r="GI191" s="309"/>
      <c r="GS191" s="309"/>
      <c r="HC191" s="309"/>
      <c r="HM191" s="309"/>
      <c r="HW191" s="309"/>
    </row>
    <row r="192" s="3" customFormat="true" x14ac:dyDescent="0.25">
      <c r="A192" s="309"/>
      <c r="K192" s="309"/>
      <c r="U192" s="309"/>
      <c r="AE192" s="309"/>
      <c r="AO192" s="309"/>
      <c r="AY192" s="309"/>
      <c r="AZ192" s="309"/>
      <c r="BI192" s="309"/>
      <c r="BS192" s="309"/>
      <c r="CC192" s="309"/>
      <c r="CM192" s="309"/>
      <c r="CW192" s="309"/>
      <c r="DG192" s="309"/>
      <c r="DQ192" s="309"/>
      <c r="EA192" s="309"/>
      <c r="EK192" s="309"/>
      <c r="EU192" s="309"/>
      <c r="FE192" s="309"/>
      <c r="FO192" s="309"/>
      <c r="FY192" s="309"/>
      <c r="GI192" s="309"/>
      <c r="GS192" s="309"/>
      <c r="HC192" s="309"/>
      <c r="HM192" s="309"/>
      <c r="HW192" s="309"/>
    </row>
    <row r="193" s="3" customFormat="true" x14ac:dyDescent="0.25">
      <c r="A193" s="309"/>
      <c r="K193" s="309"/>
      <c r="U193" s="309"/>
      <c r="AE193" s="309"/>
      <c r="AO193" s="309"/>
      <c r="AY193" s="309"/>
      <c r="AZ193" s="309"/>
      <c r="BI193" s="309"/>
      <c r="BS193" s="309"/>
      <c r="CC193" s="309"/>
      <c r="CM193" s="309"/>
      <c r="CW193" s="309"/>
      <c r="DG193" s="309"/>
      <c r="DQ193" s="309"/>
      <c r="EA193" s="309"/>
      <c r="EK193" s="309"/>
      <c r="EU193" s="309"/>
      <c r="FE193" s="309"/>
      <c r="FO193" s="309"/>
      <c r="FY193" s="309"/>
      <c r="GI193" s="309"/>
      <c r="GS193" s="309"/>
      <c r="HC193" s="309"/>
      <c r="HM193" s="309"/>
      <c r="HW193" s="309"/>
    </row>
    <row r="194" s="3" customFormat="true" x14ac:dyDescent="0.25">
      <c r="A194" s="309"/>
      <c r="K194" s="309"/>
      <c r="U194" s="309"/>
      <c r="AE194" s="309"/>
      <c r="AO194" s="309"/>
      <c r="AY194" s="309"/>
      <c r="AZ194" s="309"/>
      <c r="BI194" s="309"/>
      <c r="BS194" s="309"/>
      <c r="CC194" s="309"/>
      <c r="CM194" s="309"/>
      <c r="CW194" s="309"/>
      <c r="DG194" s="309"/>
      <c r="DQ194" s="309"/>
      <c r="EA194" s="309"/>
      <c r="EK194" s="309"/>
      <c r="EU194" s="309"/>
      <c r="FE194" s="309"/>
      <c r="FO194" s="309"/>
      <c r="FY194" s="309"/>
      <c r="GI194" s="309"/>
      <c r="GS194" s="309"/>
      <c r="HC194" s="309"/>
      <c r="HM194" s="309"/>
      <c r="HW194" s="309"/>
    </row>
    <row r="195" s="3" customFormat="true" x14ac:dyDescent="0.25">
      <c r="A195" s="309"/>
      <c r="K195" s="309"/>
      <c r="U195" s="309"/>
      <c r="AE195" s="309"/>
      <c r="AO195" s="309"/>
      <c r="AY195" s="309"/>
      <c r="AZ195" s="309"/>
      <c r="BI195" s="309"/>
      <c r="BS195" s="309"/>
      <c r="CC195" s="309"/>
      <c r="CM195" s="309"/>
      <c r="CW195" s="309"/>
      <c r="DG195" s="309"/>
      <c r="DQ195" s="309"/>
      <c r="EA195" s="309"/>
      <c r="EK195" s="309"/>
      <c r="EU195" s="309"/>
      <c r="FE195" s="309"/>
      <c r="FO195" s="309"/>
      <c r="FY195" s="309"/>
      <c r="GI195" s="309"/>
      <c r="GS195" s="309"/>
      <c r="HC195" s="309"/>
      <c r="HM195" s="309"/>
      <c r="HW195" s="309"/>
    </row>
    <row r="196" s="3" customFormat="true" x14ac:dyDescent="0.25">
      <c r="A196" s="309"/>
      <c r="K196" s="309"/>
      <c r="U196" s="309"/>
      <c r="AE196" s="309"/>
      <c r="AO196" s="309"/>
      <c r="AY196" s="309"/>
      <c r="AZ196" s="309"/>
      <c r="BI196" s="309"/>
      <c r="BS196" s="309"/>
      <c r="CC196" s="309"/>
      <c r="CM196" s="309"/>
      <c r="CW196" s="309"/>
      <c r="DG196" s="309"/>
      <c r="DQ196" s="309"/>
      <c r="EA196" s="309"/>
      <c r="EK196" s="309"/>
      <c r="EU196" s="309"/>
      <c r="FE196" s="309"/>
      <c r="FO196" s="309"/>
      <c r="FY196" s="309"/>
      <c r="GI196" s="309"/>
      <c r="GS196" s="309"/>
      <c r="HC196" s="309"/>
      <c r="HM196" s="309"/>
      <c r="HW196" s="309"/>
    </row>
    <row r="197" s="3" customFormat="true" x14ac:dyDescent="0.25">
      <c r="A197" s="309"/>
      <c r="K197" s="309"/>
      <c r="U197" s="309"/>
      <c r="AE197" s="309"/>
      <c r="AO197" s="309"/>
      <c r="AY197" s="309"/>
      <c r="AZ197" s="309"/>
      <c r="BI197" s="309"/>
      <c r="BS197" s="309"/>
      <c r="CC197" s="309"/>
      <c r="CM197" s="309"/>
      <c r="CW197" s="309"/>
      <c r="DG197" s="309"/>
      <c r="DQ197" s="309"/>
      <c r="EA197" s="309"/>
      <c r="EK197" s="309"/>
      <c r="EU197" s="309"/>
      <c r="FE197" s="309"/>
      <c r="FO197" s="309"/>
      <c r="FY197" s="309"/>
      <c r="GI197" s="309"/>
      <c r="GS197" s="309"/>
      <c r="HC197" s="309"/>
      <c r="HM197" s="309"/>
      <c r="HW197" s="309"/>
    </row>
    <row r="198" s="3" customFormat="true" x14ac:dyDescent="0.25">
      <c r="A198" s="309"/>
      <c r="K198" s="309"/>
      <c r="U198" s="309"/>
      <c r="AE198" s="309"/>
      <c r="AO198" s="309"/>
      <c r="AY198" s="309"/>
      <c r="AZ198" s="309"/>
      <c r="BI198" s="309"/>
      <c r="BS198" s="309"/>
      <c r="CC198" s="309"/>
      <c r="CM198" s="309"/>
      <c r="CW198" s="309"/>
      <c r="DG198" s="309"/>
      <c r="DQ198" s="309"/>
      <c r="EA198" s="309"/>
      <c r="EK198" s="309"/>
      <c r="EU198" s="309"/>
      <c r="FE198" s="309"/>
      <c r="FO198" s="309"/>
      <c r="FY198" s="309"/>
      <c r="GI198" s="309"/>
      <c r="GS198" s="309"/>
      <c r="HC198" s="309"/>
      <c r="HM198" s="309"/>
      <c r="HW198" s="309"/>
    </row>
    <row r="199" s="3" customFormat="true" x14ac:dyDescent="0.25">
      <c r="A199" s="309"/>
      <c r="K199" s="309"/>
      <c r="U199" s="309"/>
      <c r="AE199" s="309"/>
      <c r="AO199" s="309"/>
      <c r="AY199" s="309"/>
      <c r="AZ199" s="309"/>
      <c r="BI199" s="309"/>
      <c r="BS199" s="309"/>
      <c r="CC199" s="309"/>
      <c r="CM199" s="309"/>
      <c r="CW199" s="309"/>
      <c r="DG199" s="309"/>
      <c r="DQ199" s="309"/>
      <c r="EA199" s="309"/>
      <c r="EK199" s="309"/>
      <c r="EU199" s="309"/>
      <c r="FE199" s="309"/>
      <c r="FO199" s="309"/>
      <c r="FY199" s="309"/>
      <c r="GI199" s="309"/>
      <c r="GS199" s="309"/>
      <c r="HC199" s="309"/>
      <c r="HM199" s="309"/>
      <c r="HW199" s="309"/>
    </row>
    <row r="200" s="3" customFormat="true" x14ac:dyDescent="0.25">
      <c r="A200" s="309"/>
      <c r="K200" s="309"/>
      <c r="U200" s="309"/>
      <c r="AE200" s="309"/>
      <c r="AO200" s="309"/>
      <c r="AY200" s="309"/>
      <c r="AZ200" s="309"/>
      <c r="BI200" s="309"/>
      <c r="BS200" s="309"/>
      <c r="CC200" s="309"/>
      <c r="CM200" s="309"/>
      <c r="CW200" s="309"/>
      <c r="DG200" s="309"/>
      <c r="DQ200" s="309"/>
      <c r="EA200" s="309"/>
      <c r="EK200" s="309"/>
      <c r="EU200" s="309"/>
      <c r="FE200" s="309"/>
      <c r="FO200" s="309"/>
      <c r="FY200" s="309"/>
      <c r="GI200" s="309"/>
      <c r="GS200" s="309"/>
      <c r="HC200" s="309"/>
      <c r="HM200" s="309"/>
      <c r="HW200" s="309"/>
    </row>
    <row r="201" s="3" customFormat="true" x14ac:dyDescent="0.25">
      <c r="A201" s="309"/>
      <c r="K201" s="309"/>
      <c r="U201" s="309"/>
      <c r="AE201" s="309"/>
      <c r="AO201" s="309"/>
      <c r="AY201" s="309"/>
      <c r="AZ201" s="309"/>
      <c r="BI201" s="309"/>
      <c r="BS201" s="309"/>
      <c r="CC201" s="309"/>
      <c r="CM201" s="309"/>
      <c r="CW201" s="309"/>
      <c r="DG201" s="309"/>
      <c r="DQ201" s="309"/>
      <c r="EA201" s="309"/>
      <c r="EK201" s="309"/>
      <c r="EU201" s="309"/>
      <c r="FE201" s="309"/>
      <c r="FO201" s="309"/>
      <c r="FY201" s="309"/>
      <c r="GI201" s="309"/>
      <c r="GS201" s="309"/>
      <c r="HC201" s="309"/>
      <c r="HM201" s="309"/>
      <c r="HW201" s="309"/>
    </row>
    <row r="202" s="3" customFormat="true" x14ac:dyDescent="0.25">
      <c r="A202" s="309"/>
      <c r="K202" s="309"/>
      <c r="U202" s="309"/>
      <c r="AE202" s="309"/>
      <c r="AO202" s="309"/>
      <c r="AY202" s="309"/>
      <c r="AZ202" s="309"/>
      <c r="BI202" s="309"/>
      <c r="BS202" s="309"/>
      <c r="CC202" s="309"/>
      <c r="CM202" s="309"/>
      <c r="CW202" s="309"/>
      <c r="DG202" s="309"/>
      <c r="DQ202" s="309"/>
      <c r="EA202" s="309"/>
      <c r="EK202" s="309"/>
      <c r="EU202" s="309"/>
      <c r="FE202" s="309"/>
      <c r="FO202" s="309"/>
      <c r="FY202" s="309"/>
      <c r="GI202" s="309"/>
      <c r="GS202" s="309"/>
      <c r="HC202" s="309"/>
      <c r="HM202" s="309"/>
      <c r="HW202" s="309"/>
    </row>
    <row r="203" s="3" customFormat="true" x14ac:dyDescent="0.25">
      <c r="A203" s="309"/>
      <c r="K203" s="309"/>
      <c r="U203" s="309"/>
      <c r="AE203" s="309"/>
      <c r="AO203" s="309"/>
      <c r="AY203" s="309"/>
      <c r="AZ203" s="309"/>
      <c r="BI203" s="309"/>
      <c r="BS203" s="309"/>
      <c r="CC203" s="309"/>
      <c r="CM203" s="309"/>
      <c r="CW203" s="309"/>
      <c r="DG203" s="309"/>
      <c r="DQ203" s="309"/>
      <c r="EA203" s="309"/>
      <c r="EK203" s="309"/>
      <c r="EU203" s="309"/>
      <c r="FE203" s="309"/>
      <c r="FO203" s="309"/>
      <c r="FY203" s="309"/>
      <c r="GI203" s="309"/>
      <c r="GS203" s="309"/>
      <c r="HC203" s="309"/>
      <c r="HM203" s="309"/>
      <c r="HW203" s="309"/>
    </row>
    <row r="204" s="3" customFormat="true" x14ac:dyDescent="0.25">
      <c r="A204" s="309"/>
      <c r="K204" s="309"/>
      <c r="U204" s="309"/>
      <c r="AE204" s="309"/>
      <c r="AO204" s="309"/>
      <c r="AY204" s="309"/>
      <c r="AZ204" s="309"/>
      <c r="BI204" s="309"/>
      <c r="BS204" s="309"/>
      <c r="CC204" s="309"/>
      <c r="CM204" s="309"/>
      <c r="CW204" s="309"/>
      <c r="DG204" s="309"/>
      <c r="DQ204" s="309"/>
      <c r="EA204" s="309"/>
      <c r="EK204" s="309"/>
      <c r="EU204" s="309"/>
      <c r="FE204" s="309"/>
      <c r="FO204" s="309"/>
      <c r="FY204" s="309"/>
      <c r="GI204" s="309"/>
      <c r="GS204" s="309"/>
      <c r="HC204" s="309"/>
      <c r="HM204" s="309"/>
      <c r="HW204" s="309"/>
    </row>
    <row r="205" s="3" customFormat="true" x14ac:dyDescent="0.25">
      <c r="A205" s="309"/>
      <c r="K205" s="309"/>
      <c r="U205" s="309"/>
      <c r="AE205" s="309"/>
      <c r="AO205" s="309"/>
      <c r="AY205" s="309"/>
      <c r="AZ205" s="309"/>
      <c r="BI205" s="309"/>
      <c r="BS205" s="309"/>
      <c r="CC205" s="309"/>
      <c r="CM205" s="309"/>
      <c r="CW205" s="309"/>
      <c r="DG205" s="309"/>
      <c r="DQ205" s="309"/>
      <c r="EA205" s="309"/>
      <c r="EK205" s="309"/>
      <c r="EU205" s="309"/>
      <c r="FE205" s="309"/>
      <c r="FO205" s="309"/>
      <c r="FY205" s="309"/>
      <c r="GI205" s="309"/>
      <c r="GS205" s="309"/>
      <c r="HC205" s="309"/>
      <c r="HM205" s="309"/>
      <c r="HW205" s="309"/>
    </row>
    <row r="206" s="3" customFormat="true" x14ac:dyDescent="0.25">
      <c r="A206" s="309"/>
      <c r="K206" s="309"/>
      <c r="U206" s="309"/>
      <c r="AE206" s="309"/>
      <c r="AO206" s="309"/>
      <c r="AY206" s="309"/>
      <c r="AZ206" s="309"/>
      <c r="BI206" s="309"/>
      <c r="BS206" s="309"/>
      <c r="CC206" s="309"/>
      <c r="CM206" s="309"/>
      <c r="CW206" s="309"/>
      <c r="DG206" s="309"/>
      <c r="DQ206" s="309"/>
      <c r="EA206" s="309"/>
      <c r="EK206" s="309"/>
      <c r="EU206" s="309"/>
      <c r="FE206" s="309"/>
      <c r="FO206" s="309"/>
      <c r="FY206" s="309"/>
      <c r="GI206" s="309"/>
      <c r="GS206" s="309"/>
      <c r="HC206" s="309"/>
      <c r="HM206" s="309"/>
      <c r="HW206" s="309"/>
    </row>
    <row r="207" s="3" customFormat="true" x14ac:dyDescent="0.25">
      <c r="A207" s="309"/>
      <c r="K207" s="309"/>
      <c r="U207" s="309"/>
      <c r="AE207" s="309"/>
      <c r="AO207" s="309"/>
      <c r="AY207" s="309"/>
      <c r="AZ207" s="309"/>
      <c r="BI207" s="309"/>
      <c r="BS207" s="309"/>
      <c r="CC207" s="309"/>
      <c r="CM207" s="309"/>
      <c r="CW207" s="309"/>
      <c r="DG207" s="309"/>
      <c r="DQ207" s="309"/>
      <c r="EA207" s="309"/>
      <c r="EK207" s="309"/>
      <c r="EU207" s="309"/>
      <c r="FE207" s="309"/>
      <c r="FO207" s="309"/>
      <c r="FY207" s="309"/>
      <c r="GI207" s="309"/>
      <c r="GS207" s="309"/>
      <c r="HC207" s="309"/>
      <c r="HM207" s="309"/>
      <c r="HW207" s="309"/>
    </row>
    <row r="208" s="3" customFormat="true" x14ac:dyDescent="0.25">
      <c r="A208" s="309"/>
      <c r="K208" s="309"/>
      <c r="U208" s="309"/>
      <c r="AE208" s="309"/>
      <c r="AO208" s="309"/>
      <c r="AY208" s="309"/>
      <c r="AZ208" s="309"/>
      <c r="BI208" s="309"/>
      <c r="BS208" s="309"/>
      <c r="CC208" s="309"/>
      <c r="CM208" s="309"/>
      <c r="CW208" s="309"/>
      <c r="DG208" s="309"/>
      <c r="DQ208" s="309"/>
      <c r="EA208" s="309"/>
      <c r="EK208" s="309"/>
      <c r="EU208" s="309"/>
      <c r="FE208" s="309"/>
      <c r="FO208" s="309"/>
      <c r="FY208" s="309"/>
      <c r="GI208" s="309"/>
      <c r="GS208" s="309"/>
      <c r="HC208" s="309"/>
      <c r="HM208" s="309"/>
      <c r="HW208" s="309"/>
    </row>
    <row r="209" s="3" customFormat="true" x14ac:dyDescent="0.25">
      <c r="A209" s="309"/>
      <c r="K209" s="309"/>
      <c r="U209" s="309"/>
      <c r="AE209" s="309"/>
      <c r="AO209" s="309"/>
      <c r="AY209" s="309"/>
      <c r="AZ209" s="309"/>
      <c r="BI209" s="309"/>
      <c r="BS209" s="309"/>
      <c r="CC209" s="309"/>
      <c r="CM209" s="309"/>
      <c r="CW209" s="309"/>
      <c r="DG209" s="309"/>
      <c r="DQ209" s="309"/>
      <c r="EA209" s="309"/>
      <c r="EK209" s="309"/>
      <c r="EU209" s="309"/>
      <c r="FE209" s="309"/>
      <c r="FO209" s="309"/>
      <c r="FY209" s="309"/>
      <c r="GI209" s="309"/>
      <c r="GS209" s="309"/>
      <c r="HC209" s="309"/>
      <c r="HM209" s="309"/>
      <c r="HW209" s="309"/>
    </row>
    <row r="210" s="3" customFormat="true" x14ac:dyDescent="0.25">
      <c r="A210" s="309"/>
      <c r="K210" s="309"/>
      <c r="U210" s="309"/>
      <c r="AE210" s="309"/>
      <c r="AO210" s="309"/>
      <c r="AY210" s="309"/>
      <c r="AZ210" s="309"/>
      <c r="BI210" s="309"/>
      <c r="BS210" s="309"/>
      <c r="CC210" s="309"/>
      <c r="CM210" s="309"/>
      <c r="CW210" s="309"/>
      <c r="DG210" s="309"/>
      <c r="DQ210" s="309"/>
      <c r="EA210" s="309"/>
      <c r="EK210" s="309"/>
      <c r="EU210" s="309"/>
      <c r="FE210" s="309"/>
      <c r="FO210" s="309"/>
      <c r="FY210" s="309"/>
      <c r="GI210" s="309"/>
      <c r="GS210" s="309"/>
      <c r="HC210" s="309"/>
      <c r="HM210" s="309"/>
      <c r="HW210" s="309"/>
    </row>
    <row r="211" s="3" customFormat="true" x14ac:dyDescent="0.25">
      <c r="A211" s="309"/>
      <c r="K211" s="309"/>
      <c r="U211" s="309"/>
      <c r="AE211" s="309"/>
      <c r="AO211" s="309"/>
      <c r="AY211" s="309"/>
      <c r="AZ211" s="309"/>
      <c r="BI211" s="309"/>
      <c r="BS211" s="309"/>
      <c r="CC211" s="309"/>
      <c r="CM211" s="309"/>
      <c r="CW211" s="309"/>
      <c r="DG211" s="309"/>
      <c r="DQ211" s="309"/>
      <c r="EA211" s="309"/>
      <c r="EK211" s="309"/>
      <c r="EU211" s="309"/>
      <c r="FE211" s="309"/>
      <c r="FO211" s="309"/>
      <c r="FY211" s="309"/>
      <c r="GI211" s="309"/>
      <c r="GS211" s="309"/>
      <c r="HC211" s="309"/>
      <c r="HM211" s="309"/>
      <c r="HW211" s="309"/>
    </row>
    <row r="212" s="3" customFormat="true" x14ac:dyDescent="0.25">
      <c r="A212" s="309"/>
      <c r="K212" s="309"/>
      <c r="U212" s="309"/>
      <c r="AE212" s="309"/>
      <c r="AO212" s="309"/>
      <c r="AY212" s="309"/>
      <c r="AZ212" s="309"/>
      <c r="BI212" s="309"/>
      <c r="BS212" s="309"/>
      <c r="CC212" s="309"/>
      <c r="CM212" s="309"/>
      <c r="CW212" s="309"/>
      <c r="DG212" s="309"/>
      <c r="DQ212" s="309"/>
      <c r="EA212" s="309"/>
      <c r="EK212" s="309"/>
      <c r="EU212" s="309"/>
      <c r="FE212" s="309"/>
      <c r="FO212" s="309"/>
      <c r="FY212" s="309"/>
      <c r="GI212" s="309"/>
      <c r="GS212" s="309"/>
      <c r="HC212" s="309"/>
      <c r="HM212" s="309"/>
      <c r="HW212" s="309"/>
    </row>
    <row r="213" s="3" customFormat="true" x14ac:dyDescent="0.25">
      <c r="A213" s="309"/>
      <c r="K213" s="309"/>
      <c r="U213" s="309"/>
      <c r="AE213" s="309"/>
      <c r="AO213" s="309"/>
      <c r="AY213" s="309"/>
      <c r="AZ213" s="309"/>
      <c r="BI213" s="309"/>
      <c r="BS213" s="309"/>
      <c r="CC213" s="309"/>
      <c r="CM213" s="309"/>
      <c r="CW213" s="309"/>
      <c r="DG213" s="309"/>
      <c r="DQ213" s="309"/>
      <c r="EA213" s="309"/>
      <c r="EK213" s="309"/>
      <c r="EU213" s="309"/>
      <c r="FE213" s="309"/>
      <c r="FO213" s="309"/>
      <c r="FY213" s="309"/>
      <c r="GI213" s="309"/>
      <c r="GS213" s="309"/>
      <c r="HC213" s="309"/>
      <c r="HM213" s="309"/>
      <c r="HW213" s="309"/>
    </row>
    <row r="214" s="3" customFormat="true" x14ac:dyDescent="0.25">
      <c r="A214" s="309"/>
      <c r="K214" s="309"/>
      <c r="U214" s="309"/>
      <c r="AE214" s="309"/>
      <c r="AO214" s="309"/>
      <c r="AY214" s="309"/>
      <c r="AZ214" s="309"/>
      <c r="BI214" s="309"/>
      <c r="BS214" s="309"/>
      <c r="CC214" s="309"/>
      <c r="CM214" s="309"/>
      <c r="CW214" s="309"/>
      <c r="DG214" s="309"/>
      <c r="DQ214" s="309"/>
      <c r="EA214" s="309"/>
      <c r="EK214" s="309"/>
      <c r="EU214" s="309"/>
      <c r="FE214" s="309"/>
      <c r="FO214" s="309"/>
      <c r="FY214" s="309"/>
      <c r="GI214" s="309"/>
      <c r="GS214" s="309"/>
      <c r="HC214" s="309"/>
      <c r="HM214" s="309"/>
      <c r="HW214" s="309"/>
    </row>
    <row r="215" s="3" customFormat="true" x14ac:dyDescent="0.25">
      <c r="A215" s="309"/>
      <c r="K215" s="309"/>
      <c r="U215" s="309"/>
      <c r="AE215" s="309"/>
      <c r="AO215" s="309"/>
      <c r="AY215" s="309"/>
      <c r="AZ215" s="309"/>
      <c r="BI215" s="309"/>
      <c r="BS215" s="309"/>
      <c r="CC215" s="309"/>
      <c r="CM215" s="309"/>
      <c r="CW215" s="309"/>
      <c r="DG215" s="309"/>
      <c r="DQ215" s="309"/>
      <c r="EA215" s="309"/>
      <c r="EK215" s="309"/>
      <c r="EU215" s="309"/>
      <c r="FE215" s="309"/>
      <c r="FO215" s="309"/>
      <c r="FY215" s="309"/>
      <c r="GI215" s="309"/>
      <c r="GS215" s="309"/>
      <c r="HC215" s="309"/>
      <c r="HM215" s="309"/>
      <c r="HW215" s="309"/>
    </row>
    <row r="216" s="3" customFormat="true" x14ac:dyDescent="0.25">
      <c r="A216" s="309"/>
      <c r="K216" s="309"/>
      <c r="U216" s="309"/>
      <c r="AE216" s="309"/>
      <c r="AO216" s="309"/>
      <c r="AY216" s="309"/>
      <c r="AZ216" s="309"/>
      <c r="BI216" s="309"/>
      <c r="BS216" s="309"/>
      <c r="CC216" s="309"/>
      <c r="CM216" s="309"/>
      <c r="CW216" s="309"/>
      <c r="DG216" s="309"/>
      <c r="DQ216" s="309"/>
      <c r="EA216" s="309"/>
      <c r="EK216" s="309"/>
      <c r="EU216" s="309"/>
      <c r="FE216" s="309"/>
      <c r="FO216" s="309"/>
      <c r="FY216" s="309"/>
      <c r="GI216" s="309"/>
      <c r="GS216" s="309"/>
      <c r="HC216" s="309"/>
      <c r="HM216" s="309"/>
      <c r="HW216" s="309"/>
    </row>
    <row r="217" s="3" customFormat="true" x14ac:dyDescent="0.25">
      <c r="A217" s="309"/>
      <c r="K217" s="309"/>
      <c r="U217" s="309"/>
      <c r="AE217" s="309"/>
      <c r="AO217" s="309"/>
      <c r="AY217" s="309"/>
      <c r="AZ217" s="309"/>
      <c r="BI217" s="309"/>
      <c r="BS217" s="309"/>
      <c r="CC217" s="309"/>
      <c r="CM217" s="309"/>
      <c r="CW217" s="309"/>
      <c r="DG217" s="309"/>
      <c r="DQ217" s="309"/>
      <c r="EA217" s="309"/>
      <c r="EK217" s="309"/>
      <c r="EU217" s="309"/>
      <c r="FE217" s="309"/>
      <c r="FO217" s="309"/>
      <c r="FY217" s="309"/>
      <c r="GI217" s="309"/>
      <c r="GS217" s="309"/>
      <c r="HC217" s="309"/>
      <c r="HM217" s="309"/>
      <c r="HW217" s="309"/>
    </row>
    <row r="218" s="3" customFormat="true" x14ac:dyDescent="0.25">
      <c r="A218" s="309"/>
      <c r="K218" s="309"/>
      <c r="U218" s="309"/>
      <c r="AE218" s="309"/>
      <c r="AO218" s="309"/>
      <c r="AY218" s="309"/>
      <c r="AZ218" s="309"/>
      <c r="BI218" s="309"/>
      <c r="BS218" s="309"/>
      <c r="CC218" s="309"/>
      <c r="CM218" s="309"/>
      <c r="CW218" s="309"/>
      <c r="DG218" s="309"/>
      <c r="DQ218" s="309"/>
      <c r="EA218" s="309"/>
      <c r="EK218" s="309"/>
      <c r="EU218" s="309"/>
      <c r="FE218" s="309"/>
      <c r="FO218" s="309"/>
      <c r="FY218" s="309"/>
      <c r="GI218" s="309"/>
      <c r="GS218" s="309"/>
      <c r="HC218" s="309"/>
      <c r="HM218" s="309"/>
      <c r="HW218" s="309"/>
    </row>
    <row r="219" s="3" customFormat="true" x14ac:dyDescent="0.25">
      <c r="A219" s="309"/>
      <c r="K219" s="309"/>
      <c r="U219" s="309"/>
      <c r="AE219" s="309"/>
      <c r="AO219" s="309"/>
      <c r="AY219" s="309"/>
      <c r="AZ219" s="309"/>
      <c r="BI219" s="309"/>
      <c r="BS219" s="309"/>
      <c r="CC219" s="309"/>
      <c r="CM219" s="309"/>
      <c r="CW219" s="309"/>
      <c r="DG219" s="309"/>
      <c r="DQ219" s="309"/>
      <c r="EA219" s="309"/>
      <c r="EK219" s="309"/>
      <c r="EU219" s="309"/>
      <c r="FE219" s="309"/>
      <c r="FO219" s="309"/>
      <c r="FY219" s="309"/>
      <c r="GI219" s="309"/>
      <c r="GS219" s="309"/>
      <c r="HC219" s="309"/>
      <c r="HM219" s="309"/>
      <c r="HW219" s="309"/>
    </row>
    <row r="220" s="3" customFormat="true" x14ac:dyDescent="0.25">
      <c r="A220" s="309"/>
      <c r="K220" s="309"/>
      <c r="U220" s="309"/>
      <c r="AE220" s="309"/>
      <c r="AO220" s="309"/>
      <c r="AY220" s="309"/>
      <c r="AZ220" s="309"/>
      <c r="BI220" s="309"/>
      <c r="BS220" s="309"/>
      <c r="CC220" s="309"/>
      <c r="CM220" s="309"/>
      <c r="CW220" s="309"/>
      <c r="DG220" s="309"/>
      <c r="DQ220" s="309"/>
      <c r="EA220" s="309"/>
      <c r="EK220" s="309"/>
      <c r="EU220" s="309"/>
      <c r="FE220" s="309"/>
      <c r="FO220" s="309"/>
      <c r="FY220" s="309"/>
      <c r="GI220" s="309"/>
      <c r="GS220" s="309"/>
      <c r="HC220" s="309"/>
      <c r="HM220" s="309"/>
      <c r="HW220" s="309"/>
    </row>
    <row r="221" s="3" customFormat="true" x14ac:dyDescent="0.25">
      <c r="A221" s="309"/>
      <c r="K221" s="309"/>
      <c r="U221" s="309"/>
      <c r="AE221" s="309"/>
      <c r="AO221" s="309"/>
      <c r="AY221" s="309"/>
      <c r="AZ221" s="309"/>
      <c r="BI221" s="309"/>
      <c r="BS221" s="309"/>
      <c r="CC221" s="309"/>
      <c r="CM221" s="309"/>
      <c r="CW221" s="309"/>
      <c r="DG221" s="309"/>
      <c r="DQ221" s="309"/>
      <c r="EA221" s="309"/>
      <c r="EK221" s="309"/>
      <c r="EU221" s="309"/>
      <c r="FE221" s="309"/>
      <c r="FO221" s="309"/>
      <c r="FY221" s="309"/>
      <c r="GI221" s="309"/>
      <c r="GS221" s="309"/>
      <c r="HC221" s="309"/>
      <c r="HM221" s="309"/>
      <c r="HW221" s="309"/>
    </row>
    <row r="222" s="3" customFormat="true" x14ac:dyDescent="0.25">
      <c r="A222" s="309"/>
      <c r="K222" s="309"/>
      <c r="U222" s="309"/>
      <c r="AE222" s="309"/>
      <c r="AO222" s="309"/>
      <c r="AY222" s="309"/>
      <c r="AZ222" s="309"/>
      <c r="BI222" s="309"/>
      <c r="BS222" s="309"/>
      <c r="CC222" s="309"/>
      <c r="CM222" s="309"/>
      <c r="CW222" s="309"/>
      <c r="DG222" s="309"/>
      <c r="DQ222" s="309"/>
      <c r="EA222" s="309"/>
      <c r="EK222" s="309"/>
      <c r="EU222" s="309"/>
      <c r="FE222" s="309"/>
      <c r="FO222" s="309"/>
      <c r="FY222" s="309"/>
      <c r="GI222" s="309"/>
      <c r="GS222" s="309"/>
      <c r="HC222" s="309"/>
      <c r="HM222" s="309"/>
      <c r="HW222" s="309"/>
    </row>
    <row r="223" s="3" customFormat="true" x14ac:dyDescent="0.25">
      <c r="A223" s="309"/>
      <c r="K223" s="309"/>
      <c r="U223" s="309"/>
      <c r="AE223" s="309"/>
      <c r="AO223" s="309"/>
      <c r="AY223" s="309"/>
      <c r="AZ223" s="309"/>
      <c r="BI223" s="309"/>
      <c r="BS223" s="309"/>
      <c r="CC223" s="309"/>
      <c r="CM223" s="309"/>
      <c r="CW223" s="309"/>
      <c r="DG223" s="309"/>
      <c r="DQ223" s="309"/>
      <c r="EA223" s="309"/>
      <c r="EK223" s="309"/>
      <c r="EU223" s="309"/>
      <c r="FE223" s="309"/>
      <c r="FO223" s="309"/>
      <c r="FY223" s="309"/>
      <c r="GI223" s="309"/>
      <c r="GS223" s="309"/>
      <c r="HC223" s="309"/>
      <c r="HM223" s="309"/>
      <c r="HW223" s="309"/>
    </row>
    <row r="224" s="3" customFormat="true" x14ac:dyDescent="0.25">
      <c r="A224" s="309"/>
      <c r="K224" s="309"/>
      <c r="U224" s="309"/>
      <c r="AE224" s="309"/>
      <c r="AO224" s="309"/>
      <c r="AY224" s="309"/>
      <c r="AZ224" s="309"/>
      <c r="BI224" s="309"/>
      <c r="BS224" s="309"/>
      <c r="CC224" s="309"/>
      <c r="CM224" s="309"/>
      <c r="CW224" s="309"/>
      <c r="DG224" s="309"/>
      <c r="DQ224" s="309"/>
      <c r="EA224" s="309"/>
      <c r="EK224" s="309"/>
      <c r="EU224" s="309"/>
      <c r="FE224" s="309"/>
      <c r="FO224" s="309"/>
      <c r="FY224" s="309"/>
      <c r="GI224" s="309"/>
      <c r="GS224" s="309"/>
      <c r="HC224" s="309"/>
      <c r="HM224" s="309"/>
      <c r="HW224" s="309"/>
    </row>
    <row r="225" s="3" customFormat="true" x14ac:dyDescent="0.25">
      <c r="A225" s="309"/>
      <c r="K225" s="309"/>
      <c r="U225" s="309"/>
      <c r="AE225" s="309"/>
      <c r="AO225" s="309"/>
      <c r="AY225" s="309"/>
      <c r="AZ225" s="309"/>
      <c r="BI225" s="309"/>
      <c r="BS225" s="309"/>
      <c r="CC225" s="309"/>
      <c r="CM225" s="309"/>
      <c r="CW225" s="309"/>
      <c r="DG225" s="309"/>
      <c r="DQ225" s="309"/>
      <c r="EA225" s="309"/>
      <c r="EK225" s="309"/>
      <c r="EU225" s="309"/>
      <c r="FE225" s="309"/>
      <c r="FO225" s="309"/>
      <c r="FY225" s="309"/>
      <c r="GI225" s="309"/>
      <c r="GS225" s="309"/>
      <c r="HC225" s="309"/>
      <c r="HM225" s="309"/>
      <c r="HW225" s="309"/>
    </row>
    <row r="226" s="3" customFormat="true" x14ac:dyDescent="0.25">
      <c r="A226" s="309"/>
      <c r="K226" s="309"/>
      <c r="U226" s="309"/>
      <c r="AE226" s="309"/>
      <c r="AO226" s="309"/>
      <c r="AY226" s="309"/>
      <c r="AZ226" s="309"/>
      <c r="BI226" s="309"/>
      <c r="BS226" s="309"/>
      <c r="CC226" s="309"/>
      <c r="CM226" s="309"/>
      <c r="CW226" s="309"/>
      <c r="DG226" s="309"/>
      <c r="DQ226" s="309"/>
      <c r="EA226" s="309"/>
      <c r="EK226" s="309"/>
      <c r="EU226" s="309"/>
      <c r="FE226" s="309"/>
      <c r="FO226" s="309"/>
      <c r="FY226" s="309"/>
      <c r="GI226" s="309"/>
      <c r="GS226" s="309"/>
      <c r="HC226" s="309"/>
      <c r="HM226" s="309"/>
      <c r="HW226" s="309"/>
    </row>
    <row r="227" s="3" customFormat="true" x14ac:dyDescent="0.25">
      <c r="A227" s="309"/>
      <c r="K227" s="309"/>
      <c r="U227" s="309"/>
      <c r="AE227" s="309"/>
      <c r="AO227" s="309"/>
      <c r="AY227" s="309"/>
      <c r="AZ227" s="309"/>
      <c r="BI227" s="309"/>
      <c r="BS227" s="309"/>
      <c r="CC227" s="309"/>
      <c r="CM227" s="309"/>
      <c r="CW227" s="309"/>
      <c r="DG227" s="309"/>
      <c r="DQ227" s="309"/>
      <c r="EA227" s="309"/>
      <c r="EK227" s="309"/>
      <c r="EU227" s="309"/>
      <c r="FE227" s="309"/>
      <c r="FO227" s="309"/>
      <c r="FY227" s="309"/>
      <c r="GI227" s="309"/>
      <c r="GS227" s="309"/>
      <c r="HC227" s="309"/>
      <c r="HM227" s="309"/>
      <c r="HW227" s="309"/>
    </row>
    <row r="228" s="3" customFormat="true" x14ac:dyDescent="0.25">
      <c r="A228" s="309"/>
      <c r="K228" s="309"/>
      <c r="U228" s="309"/>
      <c r="AE228" s="309"/>
      <c r="AO228" s="309"/>
      <c r="AY228" s="309"/>
      <c r="AZ228" s="309"/>
      <c r="BI228" s="309"/>
      <c r="BS228" s="309"/>
      <c r="CC228" s="309"/>
      <c r="CM228" s="309"/>
      <c r="CW228" s="309"/>
      <c r="DG228" s="309"/>
      <c r="DQ228" s="309"/>
      <c r="EA228" s="309"/>
      <c r="EK228" s="309"/>
      <c r="EU228" s="309"/>
      <c r="FE228" s="309"/>
      <c r="FO228" s="309"/>
      <c r="FY228" s="309"/>
      <c r="GI228" s="309"/>
      <c r="GS228" s="309"/>
      <c r="HC228" s="309"/>
      <c r="HM228" s="309"/>
      <c r="HW228" s="309"/>
    </row>
    <row r="229" s="3" customFormat="true" x14ac:dyDescent="0.25">
      <c r="A229" s="309"/>
      <c r="K229" s="309"/>
      <c r="U229" s="309"/>
      <c r="AE229" s="309"/>
      <c r="AO229" s="309"/>
      <c r="AY229" s="309"/>
      <c r="AZ229" s="309"/>
      <c r="BI229" s="309"/>
      <c r="BS229" s="309"/>
      <c r="CC229" s="309"/>
      <c r="CM229" s="309"/>
      <c r="CW229" s="309"/>
      <c r="DG229" s="309"/>
      <c r="DQ229" s="309"/>
      <c r="EA229" s="309"/>
      <c r="EK229" s="309"/>
      <c r="EU229" s="309"/>
      <c r="FE229" s="309"/>
      <c r="FO229" s="309"/>
      <c r="FY229" s="309"/>
      <c r="GI229" s="309"/>
      <c r="GS229" s="309"/>
      <c r="HC229" s="309"/>
      <c r="HM229" s="309"/>
      <c r="HW229" s="309"/>
    </row>
    <row r="230" s="3" customFormat="true" x14ac:dyDescent="0.25">
      <c r="A230" s="309"/>
      <c r="K230" s="309"/>
      <c r="U230" s="309"/>
      <c r="AE230" s="309"/>
      <c r="AO230" s="309"/>
      <c r="AY230" s="309"/>
      <c r="AZ230" s="309"/>
      <c r="BI230" s="309"/>
      <c r="BS230" s="309"/>
      <c r="CC230" s="309"/>
      <c r="CM230" s="309"/>
      <c r="CW230" s="309"/>
      <c r="DG230" s="309"/>
      <c r="DQ230" s="309"/>
      <c r="EA230" s="309"/>
      <c r="EK230" s="309"/>
      <c r="EU230" s="309"/>
      <c r="FE230" s="309"/>
      <c r="FO230" s="309"/>
      <c r="FY230" s="309"/>
      <c r="GI230" s="309"/>
      <c r="GS230" s="309"/>
      <c r="HC230" s="309"/>
      <c r="HM230" s="309"/>
      <c r="HW230" s="309"/>
    </row>
    <row r="231" s="3" customFormat="true" x14ac:dyDescent="0.25">
      <c r="A231" s="309"/>
      <c r="K231" s="309"/>
      <c r="U231" s="309"/>
      <c r="AE231" s="309"/>
      <c r="AO231" s="309"/>
      <c r="AY231" s="309"/>
      <c r="AZ231" s="309"/>
      <c r="BI231" s="309"/>
      <c r="BS231" s="309"/>
      <c r="CC231" s="309"/>
      <c r="CM231" s="309"/>
      <c r="CW231" s="309"/>
      <c r="DG231" s="309"/>
      <c r="DQ231" s="309"/>
      <c r="EA231" s="309"/>
      <c r="EK231" s="309"/>
      <c r="EU231" s="309"/>
      <c r="FE231" s="309"/>
      <c r="FO231" s="309"/>
      <c r="FY231" s="309"/>
      <c r="GI231" s="309"/>
      <c r="GS231" s="309"/>
      <c r="HC231" s="309"/>
      <c r="HM231" s="309"/>
      <c r="HW231" s="309"/>
    </row>
    <row r="232" s="3" customFormat="true" x14ac:dyDescent="0.25">
      <c r="A232" s="309"/>
      <c r="K232" s="309"/>
      <c r="U232" s="309"/>
      <c r="AE232" s="309"/>
      <c r="AO232" s="309"/>
      <c r="AY232" s="309"/>
      <c r="AZ232" s="309"/>
      <c r="BI232" s="309"/>
      <c r="BS232" s="309"/>
      <c r="CC232" s="309"/>
      <c r="CM232" s="309"/>
      <c r="CW232" s="309"/>
      <c r="DG232" s="309"/>
      <c r="DQ232" s="309"/>
      <c r="EA232" s="309"/>
      <c r="EK232" s="309"/>
      <c r="EU232" s="309"/>
      <c r="FE232" s="309"/>
      <c r="FO232" s="309"/>
      <c r="FY232" s="309"/>
      <c r="GI232" s="309"/>
      <c r="GS232" s="309"/>
      <c r="HC232" s="309"/>
      <c r="HM232" s="309"/>
      <c r="HW232" s="309"/>
    </row>
    <row r="233" s="3" customFormat="true" x14ac:dyDescent="0.25">
      <c r="A233" s="309"/>
      <c r="K233" s="309"/>
      <c r="U233" s="309"/>
      <c r="AE233" s="309"/>
      <c r="AO233" s="309"/>
      <c r="AY233" s="309"/>
      <c r="AZ233" s="309"/>
      <c r="BI233" s="309"/>
      <c r="BS233" s="309"/>
      <c r="CC233" s="309"/>
      <c r="CM233" s="309"/>
      <c r="CW233" s="309"/>
      <c r="DG233" s="309"/>
      <c r="DQ233" s="309"/>
      <c r="EA233" s="309"/>
      <c r="EK233" s="309"/>
      <c r="EU233" s="309"/>
      <c r="FE233" s="309"/>
      <c r="FO233" s="309"/>
      <c r="FY233" s="309"/>
      <c r="GI233" s="309"/>
      <c r="GS233" s="309"/>
      <c r="HC233" s="309"/>
      <c r="HM233" s="309"/>
      <c r="HW233" s="309"/>
    </row>
    <row r="234" s="3" customFormat="true" x14ac:dyDescent="0.25">
      <c r="A234" s="309"/>
      <c r="K234" s="309"/>
      <c r="U234" s="309"/>
      <c r="AE234" s="309"/>
      <c r="AO234" s="309"/>
      <c r="AY234" s="309"/>
      <c r="AZ234" s="309"/>
      <c r="BI234" s="309"/>
      <c r="BS234" s="309"/>
      <c r="CC234" s="309"/>
      <c r="CM234" s="309"/>
      <c r="CW234" s="309"/>
      <c r="DG234" s="309"/>
      <c r="DQ234" s="309"/>
      <c r="EA234" s="309"/>
      <c r="EK234" s="309"/>
      <c r="EU234" s="309"/>
      <c r="FE234" s="309"/>
      <c r="FO234" s="309"/>
      <c r="FY234" s="309"/>
      <c r="GI234" s="309"/>
      <c r="GS234" s="309"/>
      <c r="HC234" s="309"/>
      <c r="HM234" s="309"/>
      <c r="HW234" s="309"/>
    </row>
    <row r="235" s="3" customFormat="true" x14ac:dyDescent="0.25">
      <c r="A235" s="309"/>
      <c r="K235" s="309"/>
      <c r="U235" s="309"/>
      <c r="AE235" s="309"/>
      <c r="AO235" s="309"/>
      <c r="AY235" s="309"/>
      <c r="AZ235" s="309"/>
      <c r="BI235" s="309"/>
      <c r="BS235" s="309"/>
      <c r="CC235" s="309"/>
      <c r="CM235" s="309"/>
      <c r="CW235" s="309"/>
      <c r="DG235" s="309"/>
      <c r="DQ235" s="309"/>
      <c r="EA235" s="309"/>
      <c r="EK235" s="309"/>
      <c r="EU235" s="309"/>
      <c r="FE235" s="309"/>
      <c r="FO235" s="309"/>
      <c r="FY235" s="309"/>
      <c r="GI235" s="309"/>
      <c r="GS235" s="309"/>
      <c r="HC235" s="309"/>
      <c r="HM235" s="309"/>
      <c r="HW235" s="309"/>
    </row>
    <row r="236" s="3" customFormat="true" x14ac:dyDescent="0.25">
      <c r="A236" s="309"/>
      <c r="K236" s="309"/>
      <c r="U236" s="309"/>
      <c r="AE236" s="309"/>
      <c r="AO236" s="309"/>
      <c r="AY236" s="309"/>
      <c r="AZ236" s="309"/>
      <c r="BI236" s="309"/>
      <c r="BS236" s="309"/>
      <c r="CC236" s="309"/>
      <c r="CM236" s="309"/>
      <c r="CW236" s="309"/>
      <c r="DG236" s="309"/>
      <c r="DQ236" s="309"/>
      <c r="EA236" s="309"/>
      <c r="EK236" s="309"/>
      <c r="EU236" s="309"/>
      <c r="FE236" s="309"/>
      <c r="FO236" s="309"/>
      <c r="FY236" s="309"/>
      <c r="GI236" s="309"/>
      <c r="GS236" s="309"/>
      <c r="HC236" s="309"/>
      <c r="HM236" s="309"/>
      <c r="HW236" s="309"/>
    </row>
    <row r="237" s="3" customFormat="true" x14ac:dyDescent="0.25">
      <c r="A237" s="309"/>
      <c r="K237" s="309"/>
      <c r="U237" s="309"/>
      <c r="AE237" s="309"/>
      <c r="AO237" s="309"/>
      <c r="AY237" s="309"/>
      <c r="AZ237" s="309"/>
      <c r="BI237" s="309"/>
      <c r="BS237" s="309"/>
      <c r="CC237" s="309"/>
      <c r="CM237" s="309"/>
      <c r="CW237" s="309"/>
      <c r="DG237" s="309"/>
      <c r="DQ237" s="309"/>
      <c r="EA237" s="309"/>
      <c r="EK237" s="309"/>
      <c r="EU237" s="309"/>
      <c r="FE237" s="309"/>
      <c r="FO237" s="309"/>
      <c r="FY237" s="309"/>
      <c r="GI237" s="309"/>
      <c r="GS237" s="309"/>
      <c r="HC237" s="309"/>
      <c r="HM237" s="309"/>
      <c r="HW237" s="309"/>
    </row>
    <row r="238" s="3" customFormat="true" x14ac:dyDescent="0.25">
      <c r="A238" s="309"/>
      <c r="K238" s="309"/>
      <c r="U238" s="309"/>
      <c r="AE238" s="309"/>
      <c r="AO238" s="309"/>
      <c r="AY238" s="309"/>
      <c r="AZ238" s="309"/>
      <c r="BI238" s="309"/>
      <c r="BS238" s="309"/>
      <c r="CC238" s="309"/>
      <c r="CM238" s="309"/>
      <c r="CW238" s="309"/>
      <c r="DG238" s="309"/>
      <c r="DQ238" s="309"/>
      <c r="EA238" s="309"/>
      <c r="EK238" s="309"/>
      <c r="EU238" s="309"/>
      <c r="FE238" s="309"/>
      <c r="FO238" s="309"/>
      <c r="FY238" s="309"/>
      <c r="GI238" s="309"/>
      <c r="GS238" s="309"/>
      <c r="HC238" s="309"/>
      <c r="HM238" s="309"/>
      <c r="HW238" s="309"/>
    </row>
    <row r="239" s="3" customFormat="true" x14ac:dyDescent="0.25">
      <c r="A239" s="309"/>
      <c r="K239" s="309"/>
      <c r="U239" s="309"/>
      <c r="AE239" s="309"/>
      <c r="AO239" s="309"/>
      <c r="AY239" s="309"/>
      <c r="AZ239" s="309"/>
      <c r="BI239" s="309"/>
      <c r="BS239" s="309"/>
      <c r="CC239" s="309"/>
      <c r="CM239" s="309"/>
      <c r="CW239" s="309"/>
      <c r="DG239" s="309"/>
      <c r="DQ239" s="309"/>
      <c r="EA239" s="309"/>
      <c r="EK239" s="309"/>
      <c r="EU239" s="309"/>
      <c r="FE239" s="309"/>
      <c r="FO239" s="309"/>
      <c r="FY239" s="309"/>
      <c r="GI239" s="309"/>
      <c r="GS239" s="309"/>
      <c r="HC239" s="309"/>
      <c r="HM239" s="309"/>
      <c r="HW239" s="309"/>
    </row>
    <row r="240" s="3" customFormat="true" x14ac:dyDescent="0.25">
      <c r="A240" s="309"/>
      <c r="K240" s="309"/>
      <c r="U240" s="309"/>
      <c r="AE240" s="309"/>
      <c r="AO240" s="309"/>
      <c r="AY240" s="309"/>
      <c r="AZ240" s="309"/>
      <c r="BI240" s="309"/>
      <c r="BS240" s="309"/>
      <c r="CC240" s="309"/>
      <c r="CM240" s="309"/>
      <c r="CW240" s="309"/>
      <c r="DG240" s="309"/>
      <c r="DQ240" s="309"/>
      <c r="EA240" s="309"/>
      <c r="EK240" s="309"/>
      <c r="EU240" s="309"/>
      <c r="FE240" s="309"/>
      <c r="FO240" s="309"/>
      <c r="FY240" s="309"/>
      <c r="GI240" s="309"/>
      <c r="GS240" s="309"/>
      <c r="HC240" s="309"/>
      <c r="HM240" s="309"/>
      <c r="HW240" s="309"/>
    </row>
    <row r="241" s="3" customFormat="true" x14ac:dyDescent="0.25">
      <c r="A241" s="309"/>
      <c r="K241" s="309"/>
      <c r="U241" s="309"/>
      <c r="AE241" s="309"/>
      <c r="AO241" s="309"/>
      <c r="AY241" s="309"/>
      <c r="AZ241" s="309"/>
      <c r="BI241" s="309"/>
      <c r="BS241" s="309"/>
      <c r="CC241" s="309"/>
      <c r="CM241" s="309"/>
      <c r="CW241" s="309"/>
      <c r="DG241" s="309"/>
      <c r="DQ241" s="309"/>
      <c r="EA241" s="309"/>
      <c r="EK241" s="309"/>
      <c r="EU241" s="309"/>
      <c r="FE241" s="309"/>
      <c r="FO241" s="309"/>
      <c r="FY241" s="309"/>
      <c r="GI241" s="309"/>
      <c r="GS241" s="309"/>
      <c r="HC241" s="309"/>
      <c r="HM241" s="309"/>
      <c r="HW241" s="309"/>
    </row>
    <row r="242" s="3" customFormat="true" x14ac:dyDescent="0.25">
      <c r="A242" s="309"/>
      <c r="K242" s="309"/>
      <c r="U242" s="309"/>
      <c r="AE242" s="309"/>
      <c r="AO242" s="309"/>
      <c r="AY242" s="309"/>
      <c r="AZ242" s="309"/>
      <c r="BI242" s="309"/>
      <c r="BS242" s="309"/>
      <c r="CC242" s="309"/>
      <c r="CM242" s="309"/>
      <c r="CW242" s="309"/>
      <c r="DG242" s="309"/>
      <c r="DQ242" s="309"/>
      <c r="EA242" s="309"/>
      <c r="EK242" s="309"/>
      <c r="EU242" s="309"/>
      <c r="FE242" s="309"/>
      <c r="FO242" s="309"/>
      <c r="FY242" s="309"/>
      <c r="GI242" s="309"/>
      <c r="GS242" s="309"/>
      <c r="HC242" s="309"/>
      <c r="HM242" s="309"/>
      <c r="HW242" s="309"/>
    </row>
    <row r="243" s="3" customFormat="true" x14ac:dyDescent="0.25">
      <c r="A243" s="309"/>
      <c r="K243" s="309"/>
      <c r="U243" s="309"/>
      <c r="AE243" s="309"/>
      <c r="AO243" s="309"/>
      <c r="AY243" s="309"/>
      <c r="AZ243" s="309"/>
      <c r="BI243" s="309"/>
      <c r="BS243" s="309"/>
      <c r="CC243" s="309"/>
      <c r="CM243" s="309"/>
      <c r="CW243" s="309"/>
      <c r="DG243" s="309"/>
      <c r="DQ243" s="309"/>
      <c r="EA243" s="309"/>
      <c r="EK243" s="309"/>
      <c r="EU243" s="309"/>
      <c r="FE243" s="309"/>
      <c r="FO243" s="309"/>
      <c r="FY243" s="309"/>
      <c r="GI243" s="309"/>
      <c r="GS243" s="309"/>
      <c r="HC243" s="309"/>
      <c r="HM243" s="309"/>
      <c r="HW243" s="309"/>
    </row>
    <row r="244" s="3" customFormat="true" x14ac:dyDescent="0.25">
      <c r="A244" s="309"/>
      <c r="K244" s="309"/>
      <c r="U244" s="309"/>
      <c r="AE244" s="309"/>
      <c r="AO244" s="309"/>
      <c r="AY244" s="309"/>
      <c r="AZ244" s="309"/>
      <c r="BI244" s="309"/>
      <c r="BS244" s="309"/>
      <c r="CC244" s="309"/>
      <c r="CM244" s="309"/>
      <c r="CW244" s="309"/>
      <c r="DG244" s="309"/>
      <c r="DQ244" s="309"/>
      <c r="EA244" s="309"/>
      <c r="EK244" s="309"/>
      <c r="EU244" s="309"/>
      <c r="FE244" s="309"/>
      <c r="FO244" s="309"/>
      <c r="FY244" s="309"/>
      <c r="GI244" s="309"/>
      <c r="GS244" s="309"/>
      <c r="HC244" s="309"/>
      <c r="HM244" s="309"/>
      <c r="HW244" s="309"/>
    </row>
    <row r="245" s="3" customFormat="true" x14ac:dyDescent="0.25">
      <c r="A245" s="309"/>
      <c r="K245" s="309"/>
      <c r="U245" s="309"/>
      <c r="AE245" s="309"/>
      <c r="AO245" s="309"/>
      <c r="AY245" s="309"/>
      <c r="AZ245" s="309"/>
      <c r="BI245" s="309"/>
      <c r="BS245" s="309"/>
      <c r="CC245" s="309"/>
      <c r="CM245" s="309"/>
      <c r="CW245" s="309"/>
      <c r="DG245" s="309"/>
      <c r="DQ245" s="309"/>
      <c r="EA245" s="309"/>
      <c r="EK245" s="309"/>
      <c r="EU245" s="309"/>
      <c r="FE245" s="309"/>
      <c r="FO245" s="309"/>
      <c r="FY245" s="309"/>
      <c r="GI245" s="309"/>
      <c r="GS245" s="309"/>
      <c r="HC245" s="309"/>
      <c r="HM245" s="309"/>
      <c r="HW245" s="309"/>
    </row>
    <row r="246" s="3" customFormat="true" x14ac:dyDescent="0.25">
      <c r="A246" s="309"/>
      <c r="K246" s="309"/>
      <c r="U246" s="309"/>
      <c r="AE246" s="309"/>
      <c r="AO246" s="309"/>
      <c r="AY246" s="309"/>
      <c r="AZ246" s="309"/>
      <c r="BI246" s="309"/>
      <c r="BS246" s="309"/>
      <c r="CC246" s="309"/>
      <c r="CM246" s="309"/>
      <c r="CW246" s="309"/>
      <c r="DG246" s="309"/>
      <c r="DQ246" s="309"/>
      <c r="EA246" s="309"/>
      <c r="EK246" s="309"/>
      <c r="EU246" s="309"/>
      <c r="FE246" s="309"/>
      <c r="FO246" s="309"/>
      <c r="FY246" s="309"/>
      <c r="GI246" s="309"/>
      <c r="GS246" s="309"/>
      <c r="HC246" s="309"/>
      <c r="HM246" s="309"/>
      <c r="HW246" s="309"/>
    </row>
    <row r="247" s="3" customFormat="true" x14ac:dyDescent="0.25">
      <c r="A247" s="309"/>
      <c r="K247" s="309"/>
      <c r="U247" s="309"/>
      <c r="AE247" s="309"/>
      <c r="AO247" s="309"/>
      <c r="AY247" s="309"/>
      <c r="AZ247" s="309"/>
      <c r="BI247" s="309"/>
      <c r="BS247" s="309"/>
      <c r="CC247" s="309"/>
      <c r="CM247" s="309"/>
      <c r="CW247" s="309"/>
      <c r="DG247" s="309"/>
      <c r="DQ247" s="309"/>
      <c r="EA247" s="309"/>
      <c r="EK247" s="309"/>
      <c r="EU247" s="309"/>
      <c r="FE247" s="309"/>
      <c r="FO247" s="309"/>
      <c r="FY247" s="309"/>
      <c r="GI247" s="309"/>
      <c r="GS247" s="309"/>
      <c r="HC247" s="309"/>
      <c r="HM247" s="309"/>
      <c r="HW247" s="309"/>
    </row>
    <row r="248" s="3" customFormat="true" x14ac:dyDescent="0.25">
      <c r="A248" s="309"/>
      <c r="K248" s="309"/>
      <c r="U248" s="309"/>
      <c r="AE248" s="309"/>
      <c r="AO248" s="309"/>
      <c r="AY248" s="309"/>
      <c r="AZ248" s="309"/>
      <c r="BI248" s="309"/>
      <c r="BS248" s="309"/>
      <c r="CC248" s="309"/>
      <c r="CM248" s="309"/>
      <c r="CW248" s="309"/>
      <c r="DG248" s="309"/>
      <c r="DQ248" s="309"/>
      <c r="EA248" s="309"/>
      <c r="EK248" s="309"/>
      <c r="EU248" s="309"/>
      <c r="FE248" s="309"/>
      <c r="FO248" s="309"/>
      <c r="FY248" s="309"/>
      <c r="GI248" s="309"/>
      <c r="GS248" s="309"/>
      <c r="HC248" s="309"/>
      <c r="HM248" s="309"/>
      <c r="HW248" s="309"/>
    </row>
    <row r="249" s="3" customFormat="true" x14ac:dyDescent="0.25">
      <c r="A249" s="309"/>
      <c r="K249" s="309"/>
      <c r="U249" s="309"/>
      <c r="AE249" s="309"/>
      <c r="AO249" s="309"/>
      <c r="AY249" s="309"/>
      <c r="AZ249" s="309"/>
      <c r="BI249" s="309"/>
      <c r="BS249" s="309"/>
      <c r="CC249" s="309"/>
      <c r="CM249" s="309"/>
      <c r="CW249" s="309"/>
      <c r="DG249" s="309"/>
      <c r="DQ249" s="309"/>
      <c r="EA249" s="309"/>
      <c r="EK249" s="309"/>
      <c r="EU249" s="309"/>
      <c r="FE249" s="309"/>
      <c r="FO249" s="309"/>
      <c r="FY249" s="309"/>
      <c r="GI249" s="309"/>
      <c r="GS249" s="309"/>
      <c r="HC249" s="309"/>
      <c r="HM249" s="309"/>
      <c r="HW249" s="309"/>
    </row>
    <row r="250" s="3" customFormat="true" x14ac:dyDescent="0.25">
      <c r="A250" s="309"/>
      <c r="K250" s="309"/>
      <c r="U250" s="309"/>
      <c r="AE250" s="309"/>
      <c r="AO250" s="309"/>
      <c r="AY250" s="309"/>
      <c r="AZ250" s="309"/>
      <c r="BI250" s="309"/>
      <c r="BS250" s="309"/>
      <c r="CC250" s="309"/>
      <c r="CM250" s="309"/>
      <c r="CW250" s="309"/>
      <c r="DG250" s="309"/>
      <c r="DQ250" s="309"/>
      <c r="EA250" s="309"/>
      <c r="EK250" s="309"/>
      <c r="EU250" s="309"/>
      <c r="FE250" s="309"/>
      <c r="FO250" s="309"/>
      <c r="FY250" s="309"/>
      <c r="GI250" s="309"/>
      <c r="GS250" s="309"/>
      <c r="HC250" s="309"/>
      <c r="HM250" s="309"/>
      <c r="HW250" s="309"/>
    </row>
    <row r="251" s="3" customFormat="true" x14ac:dyDescent="0.25">
      <c r="A251" s="309"/>
      <c r="K251" s="309"/>
      <c r="U251" s="309"/>
      <c r="AE251" s="309"/>
      <c r="AO251" s="309"/>
      <c r="AY251" s="309"/>
      <c r="AZ251" s="309"/>
      <c r="BI251" s="309"/>
      <c r="BS251" s="309"/>
      <c r="CC251" s="309"/>
      <c r="CM251" s="309"/>
      <c r="CW251" s="309"/>
      <c r="DG251" s="309"/>
      <c r="DQ251" s="309"/>
      <c r="EA251" s="309"/>
      <c r="EK251" s="309"/>
      <c r="EU251" s="309"/>
      <c r="FE251" s="309"/>
      <c r="FO251" s="309"/>
      <c r="FY251" s="309"/>
      <c r="GI251" s="309"/>
      <c r="GS251" s="309"/>
      <c r="HC251" s="309"/>
      <c r="HM251" s="309"/>
      <c r="HW251" s="309"/>
    </row>
    <row r="252" s="3" customFormat="true" x14ac:dyDescent="0.25">
      <c r="A252" s="309"/>
      <c r="K252" s="309"/>
      <c r="U252" s="309"/>
      <c r="AE252" s="309"/>
      <c r="AO252" s="309"/>
      <c r="AY252" s="309"/>
      <c r="AZ252" s="309"/>
      <c r="BI252" s="309"/>
      <c r="BS252" s="309"/>
      <c r="CC252" s="309"/>
      <c r="CM252" s="309"/>
      <c r="CW252" s="309"/>
      <c r="DG252" s="309"/>
      <c r="DQ252" s="309"/>
      <c r="EA252" s="309"/>
      <c r="EK252" s="309"/>
      <c r="EU252" s="309"/>
      <c r="FE252" s="309"/>
      <c r="FO252" s="309"/>
      <c r="FY252" s="309"/>
      <c r="GI252" s="309"/>
      <c r="GS252" s="309"/>
      <c r="HC252" s="309"/>
      <c r="HM252" s="309"/>
      <c r="HW252" s="309"/>
    </row>
    <row r="253" s="3" customFormat="true" x14ac:dyDescent="0.25">
      <c r="A253" s="309"/>
      <c r="K253" s="309"/>
      <c r="U253" s="309"/>
      <c r="AE253" s="309"/>
      <c r="AO253" s="309"/>
      <c r="AY253" s="309"/>
      <c r="AZ253" s="309"/>
      <c r="BI253" s="309"/>
      <c r="BS253" s="309"/>
      <c r="CC253" s="309"/>
      <c r="CM253" s="309"/>
      <c r="CW253" s="309"/>
      <c r="DG253" s="309"/>
      <c r="DQ253" s="309"/>
      <c r="EA253" s="309"/>
      <c r="EK253" s="309"/>
      <c r="EU253" s="309"/>
      <c r="FE253" s="309"/>
      <c r="FO253" s="309"/>
      <c r="FY253" s="309"/>
      <c r="GI253" s="309"/>
      <c r="GS253" s="309"/>
      <c r="HC253" s="309"/>
      <c r="HM253" s="309"/>
      <c r="HW253" s="309"/>
    </row>
    <row r="254" s="3" customFormat="true" x14ac:dyDescent="0.25">
      <c r="A254" s="309"/>
      <c r="K254" s="309"/>
      <c r="U254" s="309"/>
      <c r="AE254" s="309"/>
      <c r="AO254" s="309"/>
      <c r="AY254" s="309"/>
      <c r="AZ254" s="309"/>
      <c r="BI254" s="309"/>
      <c r="BS254" s="309"/>
      <c r="CC254" s="309"/>
      <c r="CM254" s="309"/>
      <c r="CW254" s="309"/>
      <c r="DG254" s="309"/>
      <c r="DQ254" s="309"/>
      <c r="EA254" s="309"/>
      <c r="EK254" s="309"/>
      <c r="EU254" s="309"/>
      <c r="FE254" s="309"/>
      <c r="FO254" s="309"/>
      <c r="FY254" s="309"/>
      <c r="GI254" s="309"/>
      <c r="GS254" s="309"/>
      <c r="HC254" s="309"/>
      <c r="HM254" s="309"/>
      <c r="HW254" s="309"/>
    </row>
    <row r="255" s="3" customFormat="true" x14ac:dyDescent="0.25">
      <c r="A255" s="309"/>
      <c r="K255" s="309"/>
      <c r="U255" s="309"/>
      <c r="AE255" s="309"/>
      <c r="AO255" s="309"/>
      <c r="AY255" s="309"/>
      <c r="AZ255" s="309"/>
      <c r="BI255" s="309"/>
      <c r="BS255" s="309"/>
      <c r="CC255" s="309"/>
      <c r="CM255" s="309"/>
      <c r="CW255" s="309"/>
      <c r="DG255" s="309"/>
      <c r="DQ255" s="309"/>
      <c r="EA255" s="309"/>
      <c r="EK255" s="309"/>
      <c r="EU255" s="309"/>
      <c r="FE255" s="309"/>
      <c r="FO255" s="309"/>
      <c r="FY255" s="309"/>
      <c r="GI255" s="309"/>
      <c r="GS255" s="309"/>
      <c r="HC255" s="309"/>
      <c r="HM255" s="309"/>
      <c r="HW255" s="309"/>
    </row>
    <row r="256" s="3" customFormat="true" x14ac:dyDescent="0.25">
      <c r="A256" s="309"/>
      <c r="K256" s="309"/>
      <c r="U256" s="309"/>
      <c r="AE256" s="309"/>
      <c r="AO256" s="309"/>
      <c r="AY256" s="309"/>
      <c r="AZ256" s="309"/>
      <c r="BI256" s="309"/>
      <c r="BS256" s="309"/>
      <c r="CC256" s="309"/>
      <c r="CM256" s="309"/>
      <c r="CW256" s="309"/>
      <c r="DG256" s="309"/>
      <c r="DQ256" s="309"/>
      <c r="EA256" s="309"/>
      <c r="EK256" s="309"/>
      <c r="EU256" s="309"/>
      <c r="FE256" s="309"/>
      <c r="FO256" s="309"/>
      <c r="FY256" s="309"/>
      <c r="GI256" s="309"/>
      <c r="GS256" s="309"/>
      <c r="HC256" s="309"/>
      <c r="HM256" s="309"/>
      <c r="HW256" s="309"/>
    </row>
    <row r="257" s="3" customFormat="true" x14ac:dyDescent="0.25">
      <c r="A257" s="309"/>
      <c r="K257" s="309"/>
      <c r="U257" s="309"/>
      <c r="AE257" s="309"/>
      <c r="AO257" s="309"/>
      <c r="AY257" s="309"/>
      <c r="AZ257" s="309"/>
      <c r="BI257" s="309"/>
      <c r="BS257" s="309"/>
      <c r="CC257" s="309"/>
      <c r="CM257" s="309"/>
      <c r="CW257" s="309"/>
      <c r="DG257" s="309"/>
      <c r="DQ257" s="309"/>
      <c r="EA257" s="309"/>
      <c r="EK257" s="309"/>
      <c r="EU257" s="309"/>
      <c r="FE257" s="309"/>
      <c r="FO257" s="309"/>
      <c r="FY257" s="309"/>
      <c r="GI257" s="309"/>
      <c r="GS257" s="309"/>
      <c r="HC257" s="309"/>
      <c r="HM257" s="309"/>
      <c r="HW257" s="309"/>
    </row>
    <row r="258" s="3" customFormat="true" x14ac:dyDescent="0.25">
      <c r="A258" s="309"/>
      <c r="K258" s="309"/>
      <c r="U258" s="309"/>
      <c r="AE258" s="309"/>
      <c r="AO258" s="309"/>
      <c r="AY258" s="309"/>
      <c r="AZ258" s="309"/>
      <c r="BI258" s="309"/>
      <c r="BS258" s="309"/>
      <c r="CC258" s="309"/>
      <c r="CM258" s="309"/>
      <c r="CW258" s="309"/>
      <c r="DG258" s="309"/>
      <c r="DQ258" s="309"/>
      <c r="EA258" s="309"/>
      <c r="EK258" s="309"/>
      <c r="EU258" s="309"/>
      <c r="FE258" s="309"/>
      <c r="FO258" s="309"/>
      <c r="FY258" s="309"/>
      <c r="GI258" s="309"/>
      <c r="GS258" s="309"/>
      <c r="HC258" s="309"/>
      <c r="HM258" s="309"/>
      <c r="HW258" s="309"/>
    </row>
    <row r="259" s="3" customFormat="true" x14ac:dyDescent="0.25">
      <c r="A259" s="309"/>
      <c r="K259" s="309"/>
      <c r="U259" s="309"/>
      <c r="AE259" s="309"/>
      <c r="AO259" s="309"/>
      <c r="AY259" s="309"/>
      <c r="AZ259" s="309"/>
      <c r="BI259" s="309"/>
      <c r="BS259" s="309"/>
      <c r="CC259" s="309"/>
      <c r="CM259" s="309"/>
      <c r="CW259" s="309"/>
      <c r="DG259" s="309"/>
      <c r="DQ259" s="309"/>
      <c r="EA259" s="309"/>
      <c r="EK259" s="309"/>
      <c r="EU259" s="309"/>
      <c r="FE259" s="309"/>
      <c r="FO259" s="309"/>
      <c r="FY259" s="309"/>
      <c r="GI259" s="309"/>
      <c r="GS259" s="309"/>
      <c r="HC259" s="309"/>
      <c r="HM259" s="309"/>
      <c r="HW259" s="309"/>
    </row>
    <row r="260" s="3" customFormat="true" x14ac:dyDescent="0.25">
      <c r="A260" s="309"/>
      <c r="K260" s="309"/>
      <c r="U260" s="309"/>
      <c r="AE260" s="309"/>
      <c r="AO260" s="309"/>
      <c r="AY260" s="309"/>
      <c r="AZ260" s="309"/>
      <c r="BI260" s="309"/>
      <c r="BS260" s="309"/>
      <c r="CC260" s="309"/>
      <c r="CM260" s="309"/>
      <c r="CW260" s="309"/>
      <c r="DG260" s="309"/>
      <c r="DQ260" s="309"/>
      <c r="EA260" s="309"/>
      <c r="EK260" s="309"/>
      <c r="EU260" s="309"/>
      <c r="FE260" s="309"/>
      <c r="FO260" s="309"/>
      <c r="FY260" s="309"/>
      <c r="GI260" s="309"/>
      <c r="GS260" s="309"/>
      <c r="HC260" s="309"/>
      <c r="HM260" s="309"/>
      <c r="HW260" s="309"/>
    </row>
    <row r="261" s="3" customFormat="true" x14ac:dyDescent="0.25">
      <c r="A261" s="309"/>
      <c r="K261" s="309"/>
      <c r="U261" s="309"/>
      <c r="AE261" s="309"/>
      <c r="AO261" s="309"/>
      <c r="AY261" s="309"/>
      <c r="AZ261" s="309"/>
      <c r="BI261" s="309"/>
      <c r="BS261" s="309"/>
      <c r="CC261" s="309"/>
      <c r="CM261" s="309"/>
      <c r="CW261" s="309"/>
      <c r="DG261" s="309"/>
      <c r="DQ261" s="309"/>
      <c r="EA261" s="309"/>
      <c r="EK261" s="309"/>
      <c r="EU261" s="309"/>
      <c r="FE261" s="309"/>
      <c r="FO261" s="309"/>
      <c r="FY261" s="309"/>
      <c r="GI261" s="309"/>
      <c r="GS261" s="309"/>
      <c r="HC261" s="309"/>
      <c r="HM261" s="309"/>
      <c r="HW261" s="309"/>
    </row>
    <row r="262" s="3" customFormat="true" x14ac:dyDescent="0.25">
      <c r="A262" s="309"/>
      <c r="K262" s="309"/>
      <c r="U262" s="309"/>
      <c r="AE262" s="309"/>
      <c r="AO262" s="309"/>
      <c r="AY262" s="309"/>
      <c r="AZ262" s="309"/>
      <c r="BI262" s="309"/>
      <c r="BS262" s="309"/>
      <c r="CC262" s="309"/>
      <c r="CM262" s="309"/>
      <c r="CW262" s="309"/>
      <c r="DG262" s="309"/>
      <c r="DQ262" s="309"/>
      <c r="EA262" s="309"/>
      <c r="EK262" s="309"/>
      <c r="EU262" s="309"/>
      <c r="FE262" s="309"/>
      <c r="FO262" s="309"/>
      <c r="FY262" s="309"/>
      <c r="GI262" s="309"/>
      <c r="GS262" s="309"/>
      <c r="HC262" s="309"/>
      <c r="HM262" s="309"/>
      <c r="HW262" s="309"/>
    </row>
    <row r="263" s="3" customFormat="true" x14ac:dyDescent="0.25">
      <c r="A263" s="309"/>
      <c r="K263" s="309"/>
      <c r="U263" s="309"/>
      <c r="AE263" s="309"/>
      <c r="AO263" s="309"/>
      <c r="AY263" s="309"/>
      <c r="AZ263" s="309"/>
      <c r="BI263" s="309"/>
      <c r="BS263" s="309"/>
      <c r="CC263" s="309"/>
      <c r="CM263" s="309"/>
      <c r="CW263" s="309"/>
      <c r="DG263" s="309"/>
      <c r="DQ263" s="309"/>
      <c r="EA263" s="309"/>
      <c r="EK263" s="309"/>
      <c r="EU263" s="309"/>
      <c r="FE263" s="309"/>
      <c r="FO263" s="309"/>
      <c r="FY263" s="309"/>
      <c r="GI263" s="309"/>
      <c r="GS263" s="309"/>
      <c r="HC263" s="309"/>
      <c r="HM263" s="309"/>
      <c r="HW263" s="309"/>
    </row>
    <row r="264" s="3" customFormat="true" x14ac:dyDescent="0.25">
      <c r="A264" s="309"/>
      <c r="K264" s="309"/>
      <c r="U264" s="309"/>
      <c r="AE264" s="309"/>
      <c r="AO264" s="309"/>
      <c r="AY264" s="309"/>
      <c r="AZ264" s="309"/>
      <c r="BI264" s="309"/>
      <c r="BS264" s="309"/>
      <c r="CC264" s="309"/>
      <c r="CM264" s="309"/>
      <c r="CW264" s="309"/>
      <c r="DG264" s="309"/>
      <c r="DQ264" s="309"/>
      <c r="EA264" s="309"/>
      <c r="EK264" s="309"/>
      <c r="EU264" s="309"/>
      <c r="FE264" s="309"/>
      <c r="FO264" s="309"/>
      <c r="FY264" s="309"/>
      <c r="GI264" s="309"/>
      <c r="GS264" s="309"/>
      <c r="HC264" s="309"/>
      <c r="HM264" s="309"/>
      <c r="HW264" s="309"/>
    </row>
    <row r="265" s="3" customFormat="true" x14ac:dyDescent="0.25">
      <c r="A265" s="309"/>
      <c r="K265" s="309"/>
      <c r="U265" s="309"/>
      <c r="AE265" s="309"/>
      <c r="AO265" s="309"/>
      <c r="AY265" s="309"/>
      <c r="AZ265" s="309"/>
      <c r="BI265" s="309"/>
      <c r="BS265" s="309"/>
      <c r="CC265" s="309"/>
      <c r="CM265" s="309"/>
      <c r="CW265" s="309"/>
      <c r="DG265" s="309"/>
      <c r="DQ265" s="309"/>
      <c r="EA265" s="309"/>
      <c r="EK265" s="309"/>
      <c r="EU265" s="309"/>
      <c r="FE265" s="309"/>
      <c r="FO265" s="309"/>
      <c r="FY265" s="309"/>
      <c r="GI265" s="309"/>
      <c r="GS265" s="309"/>
      <c r="HC265" s="309"/>
      <c r="HM265" s="309"/>
      <c r="HW265" s="309"/>
    </row>
    <row r="266" s="3" customFormat="true" x14ac:dyDescent="0.25">
      <c r="A266" s="309"/>
      <c r="K266" s="309"/>
      <c r="U266" s="309"/>
      <c r="AE266" s="309"/>
      <c r="AO266" s="309"/>
      <c r="AY266" s="309"/>
      <c r="AZ266" s="309"/>
      <c r="BI266" s="309"/>
      <c r="BS266" s="309"/>
      <c r="CC266" s="309"/>
      <c r="CM266" s="309"/>
      <c r="CW266" s="309"/>
      <c r="DG266" s="309"/>
      <c r="DQ266" s="309"/>
      <c r="EA266" s="309"/>
      <c r="EK266" s="309"/>
      <c r="EU266" s="309"/>
      <c r="FE266" s="309"/>
      <c r="FO266" s="309"/>
      <c r="FY266" s="309"/>
      <c r="GI266" s="309"/>
      <c r="GS266" s="309"/>
      <c r="HC266" s="309"/>
      <c r="HM266" s="309"/>
      <c r="HW266" s="309"/>
    </row>
    <row r="267" s="3" customFormat="true" x14ac:dyDescent="0.25">
      <c r="A267" s="309"/>
      <c r="K267" s="309"/>
      <c r="U267" s="309"/>
      <c r="AE267" s="309"/>
      <c r="AO267" s="309"/>
      <c r="AY267" s="309"/>
      <c r="AZ267" s="309"/>
      <c r="BI267" s="309"/>
      <c r="BS267" s="309"/>
      <c r="CC267" s="309"/>
      <c r="CM267" s="309"/>
      <c r="CW267" s="309"/>
      <c r="DG267" s="309"/>
      <c r="DQ267" s="309"/>
      <c r="EA267" s="309"/>
      <c r="EK267" s="309"/>
      <c r="EU267" s="309"/>
      <c r="FE267" s="309"/>
      <c r="FO267" s="309"/>
      <c r="FY267" s="309"/>
      <c r="GI267" s="309"/>
      <c r="GS267" s="309"/>
      <c r="HC267" s="309"/>
      <c r="HM267" s="309"/>
      <c r="HW267" s="309"/>
    </row>
    <row r="268" s="3" customFormat="true" x14ac:dyDescent="0.25">
      <c r="A268" s="309"/>
      <c r="K268" s="309"/>
      <c r="U268" s="309"/>
      <c r="AE268" s="309"/>
      <c r="AO268" s="309"/>
      <c r="AY268" s="309"/>
      <c r="AZ268" s="309"/>
      <c r="BI268" s="309"/>
      <c r="BS268" s="309"/>
      <c r="CC268" s="309"/>
      <c r="CM268" s="309"/>
      <c r="CW268" s="309"/>
      <c r="DG268" s="309"/>
      <c r="DQ268" s="309"/>
      <c r="EA268" s="309"/>
      <c r="EK268" s="309"/>
      <c r="EU268" s="309"/>
      <c r="FE268" s="309"/>
      <c r="FO268" s="309"/>
      <c r="FY268" s="309"/>
      <c r="GI268" s="309"/>
      <c r="GS268" s="309"/>
      <c r="HC268" s="309"/>
      <c r="HM268" s="309"/>
      <c r="HW268" s="309"/>
    </row>
    <row r="269" s="3" customFormat="true" x14ac:dyDescent="0.25">
      <c r="A269" s="309"/>
      <c r="K269" s="309"/>
      <c r="U269" s="309"/>
      <c r="AE269" s="309"/>
      <c r="AO269" s="309"/>
      <c r="AY269" s="309"/>
      <c r="AZ269" s="309"/>
      <c r="BI269" s="309"/>
      <c r="BS269" s="309"/>
      <c r="CC269" s="309"/>
      <c r="CM269" s="309"/>
      <c r="CW269" s="309"/>
      <c r="DG269" s="309"/>
      <c r="DQ269" s="309"/>
      <c r="EA269" s="309"/>
      <c r="EK269" s="309"/>
      <c r="EU269" s="309"/>
      <c r="FE269" s="309"/>
      <c r="FO269" s="309"/>
      <c r="FY269" s="309"/>
      <c r="GI269" s="309"/>
      <c r="GS269" s="309"/>
      <c r="HC269" s="309"/>
      <c r="HM269" s="309"/>
      <c r="HW269" s="309"/>
    </row>
    <row r="270" s="3" customFormat="true" x14ac:dyDescent="0.25">
      <c r="A270" s="309"/>
      <c r="K270" s="309"/>
      <c r="U270" s="309"/>
      <c r="AE270" s="309"/>
      <c r="AO270" s="309"/>
      <c r="AY270" s="309"/>
      <c r="AZ270" s="309"/>
      <c r="BI270" s="309"/>
      <c r="BS270" s="309"/>
      <c r="CC270" s="309"/>
      <c r="CM270" s="309"/>
      <c r="CW270" s="309"/>
      <c r="DG270" s="309"/>
      <c r="DQ270" s="309"/>
      <c r="EA270" s="309"/>
      <c r="EK270" s="309"/>
      <c r="EU270" s="309"/>
      <c r="FE270" s="309"/>
      <c r="FO270" s="309"/>
      <c r="FY270" s="309"/>
      <c r="GI270" s="309"/>
      <c r="GS270" s="309"/>
      <c r="HC270" s="309"/>
      <c r="HM270" s="309"/>
      <c r="HW270" s="309"/>
    </row>
    <row r="271" s="3" customFormat="true" x14ac:dyDescent="0.25">
      <c r="A271" s="309"/>
      <c r="K271" s="309"/>
      <c r="U271" s="309"/>
      <c r="AE271" s="309"/>
      <c r="AO271" s="309"/>
      <c r="AY271" s="309"/>
      <c r="AZ271" s="309"/>
      <c r="BI271" s="309"/>
      <c r="BS271" s="309"/>
      <c r="CC271" s="309"/>
      <c r="CM271" s="309"/>
      <c r="CW271" s="309"/>
      <c r="DG271" s="309"/>
      <c r="DQ271" s="309"/>
      <c r="EA271" s="309"/>
      <c r="EK271" s="309"/>
      <c r="EU271" s="309"/>
      <c r="FE271" s="309"/>
      <c r="FO271" s="309"/>
      <c r="FY271" s="309"/>
      <c r="GI271" s="309"/>
      <c r="GS271" s="309"/>
      <c r="HC271" s="309"/>
      <c r="HM271" s="309"/>
      <c r="HW271" s="309"/>
    </row>
    <row r="272" s="3" customFormat="true" x14ac:dyDescent="0.25">
      <c r="A272" s="309"/>
      <c r="K272" s="309"/>
      <c r="U272" s="309"/>
      <c r="AE272" s="309"/>
      <c r="AO272" s="309"/>
      <c r="AY272" s="309"/>
      <c r="AZ272" s="309"/>
      <c r="BI272" s="309"/>
      <c r="BS272" s="309"/>
      <c r="CC272" s="309"/>
      <c r="CM272" s="309"/>
      <c r="CW272" s="309"/>
      <c r="DG272" s="309"/>
      <c r="DQ272" s="309"/>
      <c r="EA272" s="309"/>
      <c r="EK272" s="309"/>
      <c r="EU272" s="309"/>
      <c r="FE272" s="309"/>
      <c r="FO272" s="309"/>
      <c r="FY272" s="309"/>
      <c r="GI272" s="309"/>
      <c r="GS272" s="309"/>
      <c r="HC272" s="309"/>
      <c r="HM272" s="309"/>
      <c r="HW272" s="309"/>
    </row>
    <row r="273" s="3" customFormat="true" x14ac:dyDescent="0.25">
      <c r="A273" s="309"/>
      <c r="K273" s="309"/>
      <c r="U273" s="309"/>
      <c r="AE273" s="309"/>
      <c r="AO273" s="309"/>
      <c r="AY273" s="309"/>
      <c r="AZ273" s="309"/>
      <c r="BI273" s="309"/>
      <c r="BS273" s="309"/>
      <c r="CC273" s="309"/>
      <c r="CM273" s="309"/>
      <c r="CW273" s="309"/>
      <c r="DG273" s="309"/>
      <c r="DQ273" s="309"/>
      <c r="EA273" s="309"/>
      <c r="EK273" s="309"/>
      <c r="EU273" s="309"/>
      <c r="FE273" s="309"/>
      <c r="FO273" s="309"/>
      <c r="FY273" s="309"/>
      <c r="GI273" s="309"/>
      <c r="GS273" s="309"/>
      <c r="HC273" s="309"/>
      <c r="HM273" s="309"/>
      <c r="HW273" s="309"/>
    </row>
    <row r="274" s="3" customFormat="true" x14ac:dyDescent="0.25">
      <c r="A274" s="309"/>
      <c r="K274" s="309"/>
      <c r="U274" s="309"/>
      <c r="AE274" s="309"/>
      <c r="AO274" s="309"/>
      <c r="AY274" s="309"/>
      <c r="AZ274" s="309"/>
      <c r="BI274" s="309"/>
      <c r="BS274" s="309"/>
      <c r="CC274" s="309"/>
      <c r="CM274" s="309"/>
      <c r="CW274" s="309"/>
      <c r="DG274" s="309"/>
      <c r="DQ274" s="309"/>
      <c r="EA274" s="309"/>
      <c r="EK274" s="309"/>
      <c r="EU274" s="309"/>
      <c r="FE274" s="309"/>
      <c r="FO274" s="309"/>
      <c r="FY274" s="309"/>
      <c r="GI274" s="309"/>
      <c r="GS274" s="309"/>
      <c r="HC274" s="309"/>
      <c r="HM274" s="309"/>
      <c r="HW274" s="309"/>
    </row>
    <row r="275" s="3" customFormat="true" x14ac:dyDescent="0.25">
      <c r="A275" s="309"/>
      <c r="K275" s="309"/>
      <c r="U275" s="309"/>
      <c r="AE275" s="309"/>
      <c r="AO275" s="309"/>
      <c r="AY275" s="309"/>
      <c r="AZ275" s="309"/>
      <c r="BI275" s="309"/>
      <c r="BS275" s="309"/>
      <c r="CC275" s="309"/>
      <c r="CM275" s="309"/>
      <c r="CW275" s="309"/>
      <c r="DG275" s="309"/>
      <c r="DQ275" s="309"/>
      <c r="EA275" s="309"/>
      <c r="EK275" s="309"/>
      <c r="EU275" s="309"/>
      <c r="FE275" s="309"/>
      <c r="FO275" s="309"/>
      <c r="FY275" s="309"/>
      <c r="GI275" s="309"/>
      <c r="GS275" s="309"/>
      <c r="HC275" s="309"/>
      <c r="HM275" s="309"/>
      <c r="HW275" s="309"/>
    </row>
    <row r="276" s="3" customFormat="true" x14ac:dyDescent="0.25">
      <c r="A276" s="309"/>
      <c r="K276" s="309"/>
      <c r="U276" s="309"/>
      <c r="AE276" s="309"/>
      <c r="AO276" s="309"/>
      <c r="AY276" s="309"/>
      <c r="AZ276" s="309"/>
      <c r="BI276" s="309"/>
      <c r="BS276" s="309"/>
      <c r="CC276" s="309"/>
      <c r="CM276" s="309"/>
      <c r="CW276" s="309"/>
      <c r="DG276" s="309"/>
      <c r="DQ276" s="309"/>
      <c r="EA276" s="309"/>
      <c r="EK276" s="309"/>
      <c r="EU276" s="309"/>
      <c r="FE276" s="309"/>
      <c r="FO276" s="309"/>
      <c r="FY276" s="309"/>
      <c r="GI276" s="309"/>
      <c r="GS276" s="309"/>
      <c r="HC276" s="309"/>
      <c r="HM276" s="309"/>
      <c r="HW276" s="309"/>
    </row>
    <row r="277" s="3" customFormat="true" x14ac:dyDescent="0.25">
      <c r="A277" s="309"/>
      <c r="K277" s="309"/>
      <c r="U277" s="309"/>
      <c r="AE277" s="309"/>
      <c r="AO277" s="309"/>
      <c r="AY277" s="309"/>
      <c r="AZ277" s="309"/>
      <c r="BI277" s="309"/>
      <c r="BS277" s="309"/>
      <c r="CC277" s="309"/>
      <c r="CM277" s="309"/>
      <c r="CW277" s="309"/>
      <c r="DG277" s="309"/>
      <c r="DQ277" s="309"/>
      <c r="EA277" s="309"/>
      <c r="EK277" s="309"/>
      <c r="EU277" s="309"/>
      <c r="FE277" s="309"/>
      <c r="FO277" s="309"/>
      <c r="FY277" s="309"/>
      <c r="GI277" s="309"/>
      <c r="GS277" s="309"/>
      <c r="HC277" s="309"/>
      <c r="HM277" s="309"/>
      <c r="HW277" s="309"/>
    </row>
    <row r="278" s="3" customFormat="true" x14ac:dyDescent="0.25">
      <c r="A278" s="309"/>
      <c r="K278" s="309"/>
      <c r="U278" s="309"/>
      <c r="AE278" s="309"/>
      <c r="AO278" s="309"/>
      <c r="AY278" s="309"/>
      <c r="AZ278" s="309"/>
      <c r="BI278" s="309"/>
      <c r="BS278" s="309"/>
      <c r="CC278" s="309"/>
      <c r="CM278" s="309"/>
      <c r="CW278" s="309"/>
      <c r="DG278" s="309"/>
      <c r="DQ278" s="309"/>
      <c r="EA278" s="309"/>
      <c r="EK278" s="309"/>
      <c r="EU278" s="309"/>
      <c r="FE278" s="309"/>
      <c r="FO278" s="309"/>
      <c r="FY278" s="309"/>
      <c r="GI278" s="309"/>
      <c r="GS278" s="309"/>
      <c r="HC278" s="309"/>
      <c r="HM278" s="309"/>
      <c r="HW278" s="309"/>
    </row>
    <row r="279" s="3" customFormat="true" x14ac:dyDescent="0.25">
      <c r="A279" s="309"/>
      <c r="K279" s="309"/>
      <c r="U279" s="309"/>
      <c r="AE279" s="309"/>
      <c r="AO279" s="309"/>
      <c r="AY279" s="309"/>
      <c r="AZ279" s="309"/>
      <c r="BI279" s="309"/>
      <c r="BS279" s="309"/>
      <c r="CC279" s="309"/>
      <c r="CM279" s="309"/>
      <c r="CW279" s="309"/>
      <c r="DG279" s="309"/>
      <c r="DQ279" s="309"/>
      <c r="EA279" s="309"/>
      <c r="EK279" s="309"/>
      <c r="EU279" s="309"/>
      <c r="FE279" s="309"/>
      <c r="FO279" s="309"/>
      <c r="FY279" s="309"/>
      <c r="GI279" s="309"/>
      <c r="GS279" s="309"/>
      <c r="HC279" s="309"/>
      <c r="HM279" s="309"/>
      <c r="HW279" s="309"/>
    </row>
    <row r="280" s="3" customFormat="true" x14ac:dyDescent="0.25">
      <c r="A280" s="309"/>
      <c r="K280" s="309"/>
      <c r="U280" s="309"/>
      <c r="AE280" s="309"/>
      <c r="AO280" s="309"/>
      <c r="AY280" s="309"/>
      <c r="AZ280" s="309"/>
      <c r="BI280" s="309"/>
      <c r="BS280" s="309"/>
      <c r="CC280" s="309"/>
      <c r="CM280" s="309"/>
      <c r="CW280" s="309"/>
      <c r="DG280" s="309"/>
      <c r="DQ280" s="309"/>
      <c r="EA280" s="309"/>
      <c r="EK280" s="309"/>
      <c r="EU280" s="309"/>
      <c r="FE280" s="309"/>
      <c r="FO280" s="309"/>
      <c r="FY280" s="309"/>
      <c r="GI280" s="309"/>
      <c r="GS280" s="309"/>
      <c r="HC280" s="309"/>
      <c r="HM280" s="309"/>
      <c r="HW280" s="309"/>
    </row>
    <row r="281" s="3" customFormat="true" x14ac:dyDescent="0.25">
      <c r="A281" s="309"/>
      <c r="K281" s="309"/>
      <c r="U281" s="309"/>
      <c r="AE281" s="309"/>
      <c r="AO281" s="309"/>
      <c r="AY281" s="309"/>
      <c r="AZ281" s="309"/>
      <c r="BI281" s="309"/>
      <c r="BS281" s="309"/>
      <c r="CC281" s="309"/>
      <c r="CM281" s="309"/>
      <c r="CW281" s="309"/>
      <c r="DG281" s="309"/>
      <c r="DQ281" s="309"/>
      <c r="EA281" s="309"/>
      <c r="EK281" s="309"/>
      <c r="EU281" s="309"/>
      <c r="FE281" s="309"/>
      <c r="FO281" s="309"/>
      <c r="FY281" s="309"/>
      <c r="GI281" s="309"/>
      <c r="GS281" s="309"/>
      <c r="HC281" s="309"/>
      <c r="HM281" s="309"/>
      <c r="HW281" s="309"/>
    </row>
    <row r="282" s="3" customFormat="true" x14ac:dyDescent="0.25">
      <c r="A282" s="309"/>
      <c r="K282" s="309"/>
      <c r="U282" s="309"/>
      <c r="AE282" s="309"/>
      <c r="AO282" s="309"/>
      <c r="AY282" s="309"/>
      <c r="AZ282" s="309"/>
      <c r="BI282" s="309"/>
      <c r="BS282" s="309"/>
      <c r="CC282" s="309"/>
      <c r="CM282" s="309"/>
      <c r="CW282" s="309"/>
      <c r="DG282" s="309"/>
      <c r="DQ282" s="309"/>
      <c r="EA282" s="309"/>
      <c r="EK282" s="309"/>
      <c r="EU282" s="309"/>
      <c r="FE282" s="309"/>
      <c r="FO282" s="309"/>
      <c r="FY282" s="309"/>
      <c r="GI282" s="309"/>
      <c r="GS282" s="309"/>
      <c r="HC282" s="309"/>
      <c r="HM282" s="309"/>
      <c r="HW282" s="309"/>
    </row>
    <row r="283" s="3" customFormat="true" x14ac:dyDescent="0.25">
      <c r="A283" s="309"/>
      <c r="K283" s="309"/>
      <c r="U283" s="309"/>
      <c r="AE283" s="309"/>
      <c r="AO283" s="309"/>
      <c r="AY283" s="309"/>
      <c r="AZ283" s="309"/>
      <c r="BI283" s="309"/>
      <c r="BS283" s="309"/>
      <c r="CC283" s="309"/>
      <c r="CM283" s="309"/>
      <c r="CW283" s="309"/>
      <c r="DG283" s="309"/>
      <c r="DQ283" s="309"/>
      <c r="EA283" s="309"/>
      <c r="EK283" s="309"/>
      <c r="EU283" s="309"/>
      <c r="FE283" s="309"/>
      <c r="FO283" s="309"/>
      <c r="FY283" s="309"/>
      <c r="GI283" s="309"/>
      <c r="GS283" s="309"/>
      <c r="HC283" s="309"/>
      <c r="HM283" s="309"/>
      <c r="HW283" s="309"/>
    </row>
    <row r="284" s="3" customFormat="true" x14ac:dyDescent="0.25">
      <c r="A284" s="309"/>
      <c r="K284" s="309"/>
      <c r="U284" s="309"/>
      <c r="AE284" s="309"/>
      <c r="AO284" s="309"/>
      <c r="AY284" s="309"/>
      <c r="AZ284" s="309"/>
      <c r="BI284" s="309"/>
      <c r="BS284" s="309"/>
      <c r="CC284" s="309"/>
      <c r="CM284" s="309"/>
      <c r="CW284" s="309"/>
      <c r="DG284" s="309"/>
      <c r="DQ284" s="309"/>
      <c r="EA284" s="309"/>
      <c r="EK284" s="309"/>
      <c r="EU284" s="309"/>
      <c r="FE284" s="309"/>
      <c r="FO284" s="309"/>
      <c r="FY284" s="309"/>
      <c r="GI284" s="309"/>
      <c r="GS284" s="309"/>
      <c r="HC284" s="309"/>
      <c r="HM284" s="309"/>
      <c r="HW284" s="309"/>
    </row>
    <row r="285" s="3" customFormat="true" x14ac:dyDescent="0.25">
      <c r="A285" s="309"/>
      <c r="K285" s="309"/>
      <c r="U285" s="309"/>
      <c r="AE285" s="309"/>
      <c r="AO285" s="309"/>
      <c r="AY285" s="309"/>
      <c r="AZ285" s="309"/>
      <c r="BI285" s="309"/>
      <c r="BS285" s="309"/>
      <c r="CC285" s="309"/>
      <c r="CM285" s="309"/>
      <c r="CW285" s="309"/>
      <c r="DG285" s="309"/>
      <c r="DQ285" s="309"/>
      <c r="EA285" s="309"/>
      <c r="EK285" s="309"/>
      <c r="EU285" s="309"/>
      <c r="FE285" s="309"/>
      <c r="FO285" s="309"/>
      <c r="FY285" s="309"/>
      <c r="GI285" s="309"/>
      <c r="GS285" s="309"/>
      <c r="HC285" s="309"/>
      <c r="HM285" s="309"/>
      <c r="HW285" s="309"/>
    </row>
    <row r="286" s="3" customFormat="true" x14ac:dyDescent="0.25">
      <c r="A286" s="309"/>
      <c r="K286" s="309"/>
      <c r="U286" s="309"/>
      <c r="AE286" s="309"/>
      <c r="AO286" s="309"/>
      <c r="AY286" s="309"/>
      <c r="AZ286" s="309"/>
      <c r="BI286" s="309"/>
      <c r="BS286" s="309"/>
      <c r="CC286" s="309"/>
      <c r="CM286" s="309"/>
      <c r="CW286" s="309"/>
      <c r="DG286" s="309"/>
      <c r="DQ286" s="309"/>
      <c r="EA286" s="309"/>
      <c r="EK286" s="309"/>
      <c r="EU286" s="309"/>
      <c r="FE286" s="309"/>
      <c r="FO286" s="309"/>
      <c r="FY286" s="309"/>
      <c r="GI286" s="309"/>
      <c r="GS286" s="309"/>
      <c r="HC286" s="309"/>
      <c r="HM286" s="309"/>
      <c r="HW286" s="309"/>
    </row>
    <row r="287" s="3" customFormat="true" x14ac:dyDescent="0.25">
      <c r="A287" s="309"/>
      <c r="K287" s="309"/>
      <c r="U287" s="309"/>
      <c r="AE287" s="309"/>
      <c r="AO287" s="309"/>
      <c r="AY287" s="309"/>
      <c r="AZ287" s="309"/>
      <c r="BI287" s="309"/>
      <c r="BS287" s="309"/>
      <c r="CC287" s="309"/>
      <c r="CM287" s="309"/>
      <c r="CW287" s="309"/>
      <c r="DG287" s="309"/>
      <c r="DQ287" s="309"/>
      <c r="EA287" s="309"/>
      <c r="EK287" s="309"/>
      <c r="EU287" s="309"/>
      <c r="FE287" s="309"/>
      <c r="FO287" s="309"/>
      <c r="FY287" s="309"/>
      <c r="GI287" s="309"/>
      <c r="GS287" s="309"/>
      <c r="HC287" s="309"/>
      <c r="HM287" s="309"/>
      <c r="HW287" s="309"/>
    </row>
    <row r="288" s="3" customFormat="true" x14ac:dyDescent="0.25">
      <c r="A288" s="309"/>
      <c r="K288" s="309"/>
      <c r="U288" s="309"/>
      <c r="AE288" s="309"/>
      <c r="AO288" s="309"/>
      <c r="AY288" s="309"/>
      <c r="AZ288" s="309"/>
      <c r="BI288" s="309"/>
      <c r="BS288" s="309"/>
      <c r="CC288" s="309"/>
      <c r="CM288" s="309"/>
      <c r="CW288" s="309"/>
      <c r="DG288" s="309"/>
      <c r="DQ288" s="309"/>
      <c r="EA288" s="309"/>
      <c r="EK288" s="309"/>
      <c r="EU288" s="309"/>
      <c r="FE288" s="309"/>
      <c r="FO288" s="309"/>
      <c r="FY288" s="309"/>
      <c r="GI288" s="309"/>
      <c r="GS288" s="309"/>
      <c r="HC288" s="309"/>
      <c r="HM288" s="309"/>
      <c r="HW288" s="309"/>
    </row>
    <row r="289" s="3" customFormat="true" x14ac:dyDescent="0.25">
      <c r="A289" s="309"/>
      <c r="K289" s="309"/>
      <c r="U289" s="309"/>
      <c r="AE289" s="309"/>
      <c r="AO289" s="309"/>
      <c r="AY289" s="309"/>
      <c r="AZ289" s="309"/>
      <c r="BI289" s="309"/>
      <c r="BS289" s="309"/>
      <c r="CC289" s="309"/>
      <c r="CM289" s="309"/>
      <c r="CW289" s="309"/>
      <c r="DG289" s="309"/>
      <c r="DQ289" s="309"/>
      <c r="EA289" s="309"/>
      <c r="EK289" s="309"/>
      <c r="EU289" s="309"/>
      <c r="FE289" s="309"/>
      <c r="FO289" s="309"/>
      <c r="FY289" s="309"/>
      <c r="GI289" s="309"/>
      <c r="GS289" s="309"/>
      <c r="HC289" s="309"/>
      <c r="HM289" s="309"/>
      <c r="HW289" s="309"/>
    </row>
    <row r="290" s="3" customFormat="true" x14ac:dyDescent="0.25">
      <c r="A290" s="309"/>
      <c r="K290" s="309"/>
      <c r="U290" s="309"/>
      <c r="AE290" s="309"/>
      <c r="AO290" s="309"/>
      <c r="AY290" s="309"/>
      <c r="AZ290" s="309"/>
      <c r="BI290" s="309"/>
      <c r="BS290" s="309"/>
      <c r="CC290" s="309"/>
      <c r="CM290" s="309"/>
      <c r="CW290" s="309"/>
      <c r="DG290" s="309"/>
      <c r="DQ290" s="309"/>
      <c r="EA290" s="309"/>
      <c r="EK290" s="309"/>
      <c r="EU290" s="309"/>
      <c r="FE290" s="309"/>
      <c r="FO290" s="309"/>
      <c r="FY290" s="309"/>
      <c r="GI290" s="309"/>
      <c r="GS290" s="309"/>
      <c r="HC290" s="309"/>
      <c r="HM290" s="309"/>
      <c r="HW290" s="309"/>
    </row>
    <row r="291" s="3" customFormat="true" x14ac:dyDescent="0.25">
      <c r="A291" s="309"/>
      <c r="K291" s="309"/>
      <c r="U291" s="309"/>
      <c r="AE291" s="309"/>
      <c r="AO291" s="309"/>
      <c r="AY291" s="309"/>
      <c r="AZ291" s="309"/>
      <c r="BI291" s="309"/>
      <c r="BS291" s="309"/>
      <c r="CC291" s="309"/>
      <c r="CM291" s="309"/>
      <c r="CW291" s="309"/>
      <c r="DG291" s="309"/>
      <c r="DQ291" s="309"/>
      <c r="EA291" s="309"/>
      <c r="EK291" s="309"/>
      <c r="EU291" s="309"/>
      <c r="FE291" s="309"/>
      <c r="FO291" s="309"/>
      <c r="FY291" s="309"/>
      <c r="GI291" s="309"/>
      <c r="GS291" s="309"/>
      <c r="HC291" s="309"/>
      <c r="HM291" s="309"/>
      <c r="HW291" s="309"/>
    </row>
    <row r="292" s="3" customFormat="true" x14ac:dyDescent="0.25">
      <c r="A292" s="309"/>
      <c r="K292" s="309"/>
      <c r="U292" s="309"/>
      <c r="AE292" s="309"/>
      <c r="AO292" s="309"/>
      <c r="AY292" s="309"/>
      <c r="AZ292" s="309"/>
      <c r="BI292" s="309"/>
      <c r="BS292" s="309"/>
      <c r="CC292" s="309"/>
      <c r="CM292" s="309"/>
      <c r="CW292" s="309"/>
      <c r="DG292" s="309"/>
      <c r="DQ292" s="309"/>
      <c r="EA292" s="309"/>
      <c r="EK292" s="309"/>
      <c r="EU292" s="309"/>
      <c r="FE292" s="309"/>
      <c r="FO292" s="309"/>
      <c r="FY292" s="309"/>
      <c r="GI292" s="309"/>
      <c r="GS292" s="309"/>
      <c r="HC292" s="309"/>
      <c r="HM292" s="309"/>
      <c r="HW292" s="309"/>
    </row>
    <row r="293" s="3" customFormat="true" x14ac:dyDescent="0.25">
      <c r="A293" s="309"/>
      <c r="K293" s="309"/>
      <c r="U293" s="309"/>
      <c r="AE293" s="309"/>
      <c r="AO293" s="309"/>
      <c r="AY293" s="309"/>
      <c r="AZ293" s="309"/>
      <c r="BI293" s="309"/>
      <c r="BS293" s="309"/>
      <c r="CC293" s="309"/>
      <c r="CM293" s="309"/>
      <c r="CW293" s="309"/>
      <c r="DG293" s="309"/>
      <c r="DQ293" s="309"/>
      <c r="EA293" s="309"/>
      <c r="EK293" s="309"/>
      <c r="EU293" s="309"/>
      <c r="FE293" s="309"/>
      <c r="FO293" s="309"/>
      <c r="FY293" s="309"/>
      <c r="GI293" s="309"/>
      <c r="GS293" s="309"/>
      <c r="HC293" s="309"/>
      <c r="HM293" s="309"/>
      <c r="HW293" s="309"/>
    </row>
    <row r="294" s="3" customFormat="true" x14ac:dyDescent="0.25">
      <c r="A294" s="309"/>
      <c r="K294" s="309"/>
      <c r="U294" s="309"/>
      <c r="AE294" s="309"/>
      <c r="AO294" s="309"/>
      <c r="AY294" s="309"/>
      <c r="AZ294" s="309"/>
      <c r="BI294" s="309"/>
      <c r="BS294" s="309"/>
      <c r="CC294" s="309"/>
      <c r="CM294" s="309"/>
      <c r="CW294" s="309"/>
      <c r="DG294" s="309"/>
      <c r="DQ294" s="309"/>
      <c r="EA294" s="309"/>
      <c r="EK294" s="309"/>
      <c r="EU294" s="309"/>
      <c r="FE294" s="309"/>
      <c r="FO294" s="309"/>
      <c r="FY294" s="309"/>
      <c r="GI294" s="309"/>
      <c r="GS294" s="309"/>
      <c r="HC294" s="309"/>
      <c r="HM294" s="309"/>
      <c r="HW294" s="309"/>
    </row>
    <row r="295" s="3" customFormat="true" x14ac:dyDescent="0.25">
      <c r="A295" s="309"/>
      <c r="K295" s="309"/>
      <c r="U295" s="309"/>
      <c r="AE295" s="309"/>
      <c r="AO295" s="309"/>
      <c r="AY295" s="309"/>
      <c r="AZ295" s="309"/>
      <c r="BI295" s="309"/>
      <c r="BS295" s="309"/>
      <c r="CC295" s="309"/>
      <c r="CM295" s="309"/>
      <c r="CW295" s="309"/>
      <c r="DG295" s="309"/>
      <c r="DQ295" s="309"/>
      <c r="EA295" s="309"/>
      <c r="EK295" s="309"/>
      <c r="EU295" s="309"/>
      <c r="FE295" s="309"/>
      <c r="FO295" s="309"/>
      <c r="FY295" s="309"/>
      <c r="GI295" s="309"/>
      <c r="GS295" s="309"/>
      <c r="HC295" s="309"/>
      <c r="HM295" s="309"/>
      <c r="HW295" s="309"/>
    </row>
    <row r="296" s="3" customFormat="true" x14ac:dyDescent="0.25">
      <c r="A296" s="309"/>
      <c r="K296" s="309"/>
      <c r="U296" s="309"/>
      <c r="AE296" s="309"/>
      <c r="AO296" s="309"/>
      <c r="AY296" s="309"/>
      <c r="AZ296" s="309"/>
      <c r="BI296" s="309"/>
      <c r="BS296" s="309"/>
      <c r="CC296" s="309"/>
      <c r="CM296" s="309"/>
      <c r="CW296" s="309"/>
      <c r="DG296" s="309"/>
      <c r="DQ296" s="309"/>
      <c r="EA296" s="309"/>
      <c r="EK296" s="309"/>
      <c r="EU296" s="309"/>
      <c r="FE296" s="309"/>
      <c r="FO296" s="309"/>
      <c r="FY296" s="309"/>
      <c r="GI296" s="309"/>
      <c r="GS296" s="309"/>
      <c r="HC296" s="309"/>
      <c r="HM296" s="309"/>
      <c r="HW296" s="309"/>
    </row>
    <row r="297" s="3" customFormat="true" x14ac:dyDescent="0.25">
      <c r="A297" s="309"/>
      <c r="K297" s="309"/>
      <c r="U297" s="309"/>
      <c r="AE297" s="309"/>
      <c r="AO297" s="309"/>
      <c r="AY297" s="309"/>
      <c r="AZ297" s="309"/>
      <c r="BI297" s="309"/>
      <c r="BS297" s="309"/>
      <c r="CC297" s="309"/>
      <c r="CM297" s="309"/>
      <c r="CW297" s="309"/>
      <c r="DG297" s="309"/>
      <c r="DQ297" s="309"/>
      <c r="EA297" s="309"/>
      <c r="EK297" s="309"/>
      <c r="EU297" s="309"/>
      <c r="FE297" s="309"/>
      <c r="FO297" s="309"/>
      <c r="FY297" s="309"/>
      <c r="GI297" s="309"/>
      <c r="GS297" s="309"/>
      <c r="HC297" s="309"/>
      <c r="HM297" s="309"/>
      <c r="HW297" s="309"/>
    </row>
    <row r="298" s="3" customFormat="true" x14ac:dyDescent="0.25">
      <c r="A298" s="309"/>
      <c r="K298" s="309"/>
      <c r="U298" s="309"/>
      <c r="AE298" s="309"/>
      <c r="AO298" s="309"/>
      <c r="AY298" s="309"/>
      <c r="AZ298" s="309"/>
      <c r="BI298" s="309"/>
      <c r="BS298" s="309"/>
      <c r="CC298" s="309"/>
      <c r="CM298" s="309"/>
      <c r="CW298" s="309"/>
      <c r="DG298" s="309"/>
      <c r="DQ298" s="309"/>
      <c r="EA298" s="309"/>
      <c r="EK298" s="309"/>
      <c r="EU298" s="309"/>
      <c r="FE298" s="309"/>
      <c r="FO298" s="309"/>
      <c r="FY298" s="309"/>
      <c r="GI298" s="309"/>
      <c r="GS298" s="309"/>
      <c r="HC298" s="309"/>
      <c r="HM298" s="309"/>
      <c r="HW298" s="309"/>
    </row>
    <row r="299" s="3" customFormat="true" x14ac:dyDescent="0.25">
      <c r="A299" s="309"/>
      <c r="K299" s="309"/>
      <c r="U299" s="309"/>
      <c r="AE299" s="309"/>
      <c r="AO299" s="309"/>
      <c r="AY299" s="309"/>
      <c r="AZ299" s="309"/>
      <c r="BI299" s="309"/>
      <c r="BS299" s="309"/>
      <c r="CC299" s="309"/>
      <c r="CM299" s="309"/>
      <c r="CW299" s="309"/>
      <c r="DG299" s="309"/>
      <c r="DQ299" s="309"/>
      <c r="EA299" s="309"/>
      <c r="EK299" s="309"/>
      <c r="EU299" s="309"/>
      <c r="FE299" s="309"/>
      <c r="FO299" s="309"/>
      <c r="FY299" s="309"/>
      <c r="GI299" s="309"/>
      <c r="GS299" s="309"/>
      <c r="HC299" s="309"/>
      <c r="HM299" s="309"/>
      <c r="HW299" s="309"/>
    </row>
    <row r="300" s="3" customFormat="true" x14ac:dyDescent="0.25">
      <c r="A300" s="309"/>
      <c r="K300" s="309"/>
      <c r="U300" s="309"/>
      <c r="AE300" s="309"/>
      <c r="AO300" s="309"/>
      <c r="AY300" s="309"/>
      <c r="AZ300" s="309"/>
      <c r="BI300" s="309"/>
      <c r="BS300" s="309"/>
      <c r="CC300" s="309"/>
      <c r="CM300" s="309"/>
      <c r="CW300" s="309"/>
      <c r="DG300" s="309"/>
      <c r="DQ300" s="309"/>
      <c r="EA300" s="309"/>
      <c r="EK300" s="309"/>
      <c r="EU300" s="309"/>
      <c r="FE300" s="309"/>
      <c r="FO300" s="309"/>
      <c r="FY300" s="309"/>
      <c r="GI300" s="309"/>
      <c r="GS300" s="309"/>
      <c r="HC300" s="309"/>
      <c r="HM300" s="309"/>
      <c r="HW300" s="309"/>
    </row>
    <row r="301" s="3" customFormat="true" x14ac:dyDescent="0.25">
      <c r="A301" s="309"/>
      <c r="K301" s="309"/>
      <c r="U301" s="309"/>
      <c r="AE301" s="309"/>
      <c r="AO301" s="309"/>
      <c r="AY301" s="309"/>
      <c r="AZ301" s="309"/>
      <c r="BI301" s="309"/>
      <c r="BS301" s="309"/>
      <c r="CC301" s="309"/>
      <c r="CM301" s="309"/>
      <c r="CW301" s="309"/>
      <c r="DG301" s="309"/>
      <c r="DQ301" s="309"/>
      <c r="EA301" s="309"/>
      <c r="EK301" s="309"/>
      <c r="EU301" s="309"/>
      <c r="FE301" s="309"/>
      <c r="FO301" s="309"/>
      <c r="FY301" s="309"/>
      <c r="GI301" s="309"/>
      <c r="GS301" s="309"/>
      <c r="HC301" s="309"/>
      <c r="HM301" s="309"/>
      <c r="HW301" s="309"/>
    </row>
    <row r="302" s="3" customFormat="true" x14ac:dyDescent="0.25">
      <c r="A302" s="309"/>
      <c r="K302" s="309"/>
      <c r="U302" s="309"/>
      <c r="AE302" s="309"/>
      <c r="AO302" s="309"/>
      <c r="AY302" s="309"/>
      <c r="AZ302" s="309"/>
      <c r="BI302" s="309"/>
      <c r="BS302" s="309"/>
      <c r="CC302" s="309"/>
      <c r="CM302" s="309"/>
      <c r="CW302" s="309"/>
      <c r="DG302" s="309"/>
      <c r="DQ302" s="309"/>
      <c r="EA302" s="309"/>
      <c r="EK302" s="309"/>
      <c r="EU302" s="309"/>
      <c r="FE302" s="309"/>
      <c r="FO302" s="309"/>
      <c r="FY302" s="309"/>
      <c r="GI302" s="309"/>
      <c r="GS302" s="309"/>
      <c r="HC302" s="309"/>
      <c r="HM302" s="309"/>
      <c r="HW302" s="309"/>
    </row>
    <row r="303" s="3" customFormat="true" x14ac:dyDescent="0.25">
      <c r="A303" s="309"/>
      <c r="K303" s="309"/>
      <c r="U303" s="309"/>
      <c r="AE303" s="309"/>
      <c r="AO303" s="309"/>
      <c r="AY303" s="309"/>
      <c r="AZ303" s="309"/>
      <c r="BI303" s="309"/>
      <c r="BS303" s="309"/>
      <c r="CC303" s="309"/>
      <c r="CM303" s="309"/>
      <c r="CW303" s="309"/>
      <c r="DG303" s="309"/>
      <c r="DQ303" s="309"/>
      <c r="EA303" s="309"/>
      <c r="EK303" s="309"/>
      <c r="EU303" s="309"/>
      <c r="FE303" s="309"/>
      <c r="FO303" s="309"/>
      <c r="FY303" s="309"/>
      <c r="GI303" s="309"/>
      <c r="GS303" s="309"/>
      <c r="HC303" s="309"/>
      <c r="HM303" s="309"/>
      <c r="HW303" s="309"/>
    </row>
    <row r="304" s="3" customFormat="true" x14ac:dyDescent="0.25">
      <c r="A304" s="309"/>
      <c r="K304" s="309"/>
      <c r="U304" s="309"/>
      <c r="AE304" s="309"/>
      <c r="AO304" s="309"/>
      <c r="AY304" s="309"/>
      <c r="AZ304" s="309"/>
      <c r="BI304" s="309"/>
      <c r="BS304" s="309"/>
      <c r="CC304" s="309"/>
      <c r="CM304" s="309"/>
      <c r="CW304" s="309"/>
      <c r="DG304" s="309"/>
      <c r="DQ304" s="309"/>
      <c r="EA304" s="309"/>
      <c r="EK304" s="309"/>
      <c r="EU304" s="309"/>
      <c r="FE304" s="309"/>
      <c r="FO304" s="309"/>
      <c r="FY304" s="309"/>
      <c r="GI304" s="309"/>
      <c r="GS304" s="309"/>
      <c r="HC304" s="309"/>
      <c r="HM304" s="309"/>
      <c r="HW304" s="309"/>
    </row>
    <row r="305" s="3" customFormat="true" x14ac:dyDescent="0.25">
      <c r="A305" s="309"/>
      <c r="K305" s="309"/>
      <c r="U305" s="309"/>
      <c r="AE305" s="309"/>
      <c r="AO305" s="309"/>
      <c r="AY305" s="309"/>
      <c r="AZ305" s="309"/>
      <c r="BI305" s="309"/>
      <c r="BS305" s="309"/>
      <c r="CC305" s="309"/>
      <c r="CM305" s="309"/>
      <c r="CW305" s="309"/>
      <c r="DG305" s="309"/>
      <c r="DQ305" s="309"/>
      <c r="EA305" s="309"/>
      <c r="EK305" s="309"/>
      <c r="EU305" s="309"/>
      <c r="FE305" s="309"/>
      <c r="FO305" s="309"/>
      <c r="FY305" s="309"/>
      <c r="GI305" s="309"/>
      <c r="GS305" s="309"/>
      <c r="HC305" s="309"/>
      <c r="HM305" s="309"/>
      <c r="HW305" s="309"/>
    </row>
    <row r="306" s="3" customFormat="true" x14ac:dyDescent="0.25">
      <c r="A306" s="309"/>
      <c r="K306" s="309"/>
      <c r="U306" s="309"/>
      <c r="AE306" s="309"/>
      <c r="AO306" s="309"/>
      <c r="AY306" s="309"/>
      <c r="AZ306" s="309"/>
      <c r="BI306" s="309"/>
      <c r="BS306" s="309"/>
      <c r="CC306" s="309"/>
      <c r="CM306" s="309"/>
      <c r="CW306" s="309"/>
      <c r="DG306" s="309"/>
      <c r="DQ306" s="309"/>
      <c r="EA306" s="309"/>
      <c r="EK306" s="309"/>
      <c r="EU306" s="309"/>
      <c r="FE306" s="309"/>
      <c r="FO306" s="309"/>
      <c r="FY306" s="309"/>
      <c r="GI306" s="309"/>
      <c r="GS306" s="309"/>
      <c r="HC306" s="309"/>
      <c r="HM306" s="309"/>
      <c r="HW306" s="309"/>
    </row>
    <row r="307" s="3" customFormat="true" x14ac:dyDescent="0.25">
      <c r="A307" s="309"/>
      <c r="K307" s="309"/>
      <c r="U307" s="309"/>
      <c r="AE307" s="309"/>
      <c r="AO307" s="309"/>
      <c r="AY307" s="309"/>
      <c r="AZ307" s="309"/>
      <c r="BI307" s="309"/>
      <c r="BS307" s="309"/>
      <c r="CC307" s="309"/>
      <c r="CM307" s="309"/>
      <c r="CW307" s="309"/>
      <c r="DG307" s="309"/>
      <c r="DQ307" s="309"/>
      <c r="EA307" s="309"/>
      <c r="EK307" s="309"/>
      <c r="EU307" s="309"/>
      <c r="FE307" s="309"/>
      <c r="FO307" s="309"/>
      <c r="FY307" s="309"/>
      <c r="GI307" s="309"/>
      <c r="GS307" s="309"/>
      <c r="HC307" s="309"/>
      <c r="HM307" s="309"/>
      <c r="HW307" s="309"/>
    </row>
    <row r="308" s="3" customFormat="true" x14ac:dyDescent="0.25">
      <c r="A308" s="309"/>
      <c r="K308" s="309"/>
      <c r="U308" s="309"/>
      <c r="AE308" s="309"/>
      <c r="AO308" s="309"/>
      <c r="AY308" s="309"/>
      <c r="AZ308" s="309"/>
      <c r="BI308" s="309"/>
      <c r="BS308" s="309"/>
      <c r="CC308" s="309"/>
      <c r="CM308" s="309"/>
      <c r="CW308" s="309"/>
      <c r="DG308" s="309"/>
      <c r="DQ308" s="309"/>
      <c r="EA308" s="309"/>
      <c r="EK308" s="309"/>
      <c r="EU308" s="309"/>
      <c r="FE308" s="309"/>
      <c r="FO308" s="309"/>
      <c r="FY308" s="309"/>
      <c r="GI308" s="309"/>
      <c r="GS308" s="309"/>
      <c r="HC308" s="309"/>
      <c r="HM308" s="309"/>
      <c r="HW308" s="309"/>
    </row>
    <row r="309" s="3" customFormat="true" x14ac:dyDescent="0.25">
      <c r="A309" s="309"/>
      <c r="K309" s="309"/>
      <c r="U309" s="309"/>
      <c r="AE309" s="309"/>
      <c r="AO309" s="309"/>
      <c r="AY309" s="309"/>
      <c r="AZ309" s="309"/>
      <c r="BI309" s="309"/>
      <c r="BS309" s="309"/>
      <c r="CC309" s="309"/>
      <c r="CM309" s="309"/>
      <c r="CW309" s="309"/>
      <c r="DG309" s="309"/>
      <c r="DQ309" s="309"/>
      <c r="EA309" s="309"/>
      <c r="EK309" s="309"/>
      <c r="EU309" s="309"/>
      <c r="FE309" s="309"/>
      <c r="FO309" s="309"/>
      <c r="FY309" s="309"/>
      <c r="GI309" s="309"/>
      <c r="GS309" s="309"/>
      <c r="HC309" s="309"/>
      <c r="HM309" s="309"/>
      <c r="HW309" s="309"/>
    </row>
    <row r="310" s="3" customFormat="true" x14ac:dyDescent="0.25">
      <c r="A310" s="309"/>
      <c r="K310" s="309"/>
      <c r="U310" s="309"/>
      <c r="AE310" s="309"/>
      <c r="AO310" s="309"/>
      <c r="AY310" s="309"/>
      <c r="AZ310" s="309"/>
      <c r="BI310" s="309"/>
      <c r="BS310" s="309"/>
      <c r="CC310" s="309"/>
      <c r="CM310" s="309"/>
      <c r="CW310" s="309"/>
      <c r="DG310" s="309"/>
      <c r="DQ310" s="309"/>
      <c r="EA310" s="309"/>
      <c r="EK310" s="309"/>
      <c r="EU310" s="309"/>
      <c r="FE310" s="309"/>
      <c r="FO310" s="309"/>
      <c r="FY310" s="309"/>
      <c r="GI310" s="309"/>
      <c r="GS310" s="309"/>
      <c r="HC310" s="309"/>
      <c r="HM310" s="309"/>
      <c r="HW310" s="309"/>
    </row>
    <row r="311" s="3" customFormat="true" x14ac:dyDescent="0.25">
      <c r="A311" s="309"/>
      <c r="K311" s="309"/>
      <c r="U311" s="309"/>
      <c r="AE311" s="309"/>
      <c r="AO311" s="309"/>
      <c r="AY311" s="309"/>
      <c r="AZ311" s="309"/>
      <c r="BI311" s="309"/>
      <c r="BS311" s="309"/>
      <c r="CC311" s="309"/>
      <c r="CM311" s="309"/>
      <c r="CW311" s="309"/>
      <c r="DG311" s="309"/>
      <c r="DQ311" s="309"/>
      <c r="EA311" s="309"/>
      <c r="EK311" s="309"/>
      <c r="EU311" s="309"/>
      <c r="FE311" s="309"/>
      <c r="FO311" s="309"/>
      <c r="FY311" s="309"/>
      <c r="GI311" s="309"/>
      <c r="GS311" s="309"/>
      <c r="HC311" s="309"/>
      <c r="HM311" s="309"/>
      <c r="HW311" s="309"/>
    </row>
    <row r="312" s="3" customFormat="true" x14ac:dyDescent="0.25">
      <c r="A312" s="309"/>
      <c r="K312" s="309"/>
      <c r="U312" s="309"/>
      <c r="AE312" s="309"/>
      <c r="AO312" s="309"/>
      <c r="AY312" s="309"/>
      <c r="AZ312" s="309"/>
      <c r="BI312" s="309"/>
      <c r="BS312" s="309"/>
      <c r="CC312" s="309"/>
      <c r="CM312" s="309"/>
      <c r="CW312" s="309"/>
      <c r="DG312" s="309"/>
      <c r="DQ312" s="309"/>
      <c r="EA312" s="309"/>
      <c r="EK312" s="309"/>
      <c r="EU312" s="309"/>
      <c r="FE312" s="309"/>
      <c r="FO312" s="309"/>
      <c r="FY312" s="309"/>
      <c r="GI312" s="309"/>
      <c r="GS312" s="309"/>
      <c r="HC312" s="309"/>
      <c r="HM312" s="309"/>
      <c r="HW312" s="309"/>
    </row>
    <row r="313" s="3" customFormat="true" x14ac:dyDescent="0.25">
      <c r="A313" s="309"/>
      <c r="K313" s="309"/>
      <c r="U313" s="309"/>
      <c r="AE313" s="309"/>
      <c r="AO313" s="309"/>
      <c r="AY313" s="309"/>
      <c r="AZ313" s="309"/>
      <c r="BI313" s="309"/>
      <c r="BS313" s="309"/>
      <c r="CC313" s="309"/>
      <c r="CM313" s="309"/>
      <c r="CW313" s="309"/>
      <c r="DG313" s="309"/>
      <c r="DQ313" s="309"/>
      <c r="EA313" s="309"/>
      <c r="EK313" s="309"/>
      <c r="EU313" s="309"/>
      <c r="FE313" s="309"/>
      <c r="FO313" s="309"/>
      <c r="FY313" s="309"/>
      <c r="GI313" s="309"/>
      <c r="GS313" s="309"/>
      <c r="HC313" s="309"/>
      <c r="HM313" s="309"/>
      <c r="HW313" s="309"/>
    </row>
    <row r="314" s="3" customFormat="true" x14ac:dyDescent="0.25">
      <c r="A314" s="309"/>
      <c r="K314" s="309"/>
      <c r="U314" s="309"/>
      <c r="AE314" s="309"/>
      <c r="AO314" s="309"/>
      <c r="AY314" s="309"/>
      <c r="AZ314" s="309"/>
      <c r="BI314" s="309"/>
      <c r="BS314" s="309"/>
      <c r="CC314" s="309"/>
      <c r="CM314" s="309"/>
      <c r="CW314" s="309"/>
      <c r="DG314" s="309"/>
      <c r="DQ314" s="309"/>
      <c r="EA314" s="309"/>
      <c r="EK314" s="309"/>
      <c r="EU314" s="309"/>
      <c r="FE314" s="309"/>
      <c r="FO314" s="309"/>
      <c r="FY314" s="309"/>
      <c r="GI314" s="309"/>
      <c r="GS314" s="309"/>
      <c r="HC314" s="309"/>
      <c r="HM314" s="309"/>
      <c r="HW314" s="309"/>
    </row>
    <row r="315" s="3" customFormat="true" x14ac:dyDescent="0.25">
      <c r="A315" s="309"/>
      <c r="K315" s="309"/>
      <c r="U315" s="309"/>
      <c r="AE315" s="309"/>
      <c r="AO315" s="309"/>
      <c r="AY315" s="309"/>
      <c r="AZ315" s="309"/>
      <c r="BI315" s="309"/>
      <c r="BS315" s="309"/>
      <c r="CC315" s="309"/>
      <c r="CM315" s="309"/>
      <c r="CW315" s="309"/>
      <c r="DG315" s="309"/>
      <c r="DQ315" s="309"/>
      <c r="EA315" s="309"/>
      <c r="EK315" s="309"/>
      <c r="EU315" s="309"/>
      <c r="FE315" s="309"/>
      <c r="FO315" s="309"/>
      <c r="FY315" s="309"/>
      <c r="GI315" s="309"/>
      <c r="GS315" s="309"/>
      <c r="HC315" s="309"/>
      <c r="HM315" s="309"/>
      <c r="HW315" s="309"/>
    </row>
    <row r="316" s="3" customFormat="true" x14ac:dyDescent="0.25">
      <c r="A316" s="309"/>
      <c r="K316" s="309"/>
      <c r="U316" s="309"/>
      <c r="AE316" s="309"/>
      <c r="AO316" s="309"/>
      <c r="AY316" s="309"/>
      <c r="AZ316" s="309"/>
      <c r="BI316" s="309"/>
      <c r="BS316" s="309"/>
      <c r="CC316" s="309"/>
      <c r="CM316" s="309"/>
      <c r="CW316" s="309"/>
      <c r="DG316" s="309"/>
      <c r="DQ316" s="309"/>
      <c r="EA316" s="309"/>
      <c r="EK316" s="309"/>
      <c r="EU316" s="309"/>
      <c r="FE316" s="309"/>
      <c r="FO316" s="309"/>
      <c r="FY316" s="309"/>
      <c r="GI316" s="309"/>
      <c r="GS316" s="309"/>
      <c r="HC316" s="309"/>
      <c r="HM316" s="309"/>
      <c r="HW316" s="309"/>
    </row>
    <row r="317" s="3" customFormat="true" x14ac:dyDescent="0.25">
      <c r="A317" s="309"/>
      <c r="K317" s="309"/>
      <c r="U317" s="309"/>
      <c r="AE317" s="309"/>
      <c r="AO317" s="309"/>
      <c r="AY317" s="309"/>
      <c r="AZ317" s="309"/>
      <c r="BI317" s="309"/>
      <c r="BS317" s="309"/>
      <c r="CC317" s="309"/>
      <c r="CM317" s="309"/>
      <c r="CW317" s="309"/>
      <c r="DG317" s="309"/>
      <c r="DQ317" s="309"/>
      <c r="EA317" s="309"/>
      <c r="EK317" s="309"/>
      <c r="EU317" s="309"/>
      <c r="FE317" s="309"/>
      <c r="FO317" s="309"/>
      <c r="FY317" s="309"/>
      <c r="GI317" s="309"/>
      <c r="GS317" s="309"/>
      <c r="HC317" s="309"/>
      <c r="HM317" s="309"/>
      <c r="HW317" s="309"/>
    </row>
    <row r="318" s="3" customFormat="true" x14ac:dyDescent="0.25">
      <c r="A318" s="309"/>
      <c r="K318" s="309"/>
      <c r="U318" s="309"/>
      <c r="AE318" s="309"/>
      <c r="AO318" s="309"/>
      <c r="AY318" s="309"/>
      <c r="AZ318" s="309"/>
      <c r="BI318" s="309"/>
      <c r="BS318" s="309"/>
      <c r="CC318" s="309"/>
      <c r="CM318" s="309"/>
      <c r="CW318" s="309"/>
      <c r="DG318" s="309"/>
      <c r="DQ318" s="309"/>
      <c r="EA318" s="309"/>
      <c r="EK318" s="309"/>
      <c r="EU318" s="309"/>
      <c r="FE318" s="309"/>
      <c r="FO318" s="309"/>
      <c r="FY318" s="309"/>
      <c r="GI318" s="309"/>
      <c r="GS318" s="309"/>
      <c r="HC318" s="309"/>
      <c r="HM318" s="309"/>
      <c r="HW318" s="309"/>
    </row>
    <row r="319" s="3" customFormat="true" x14ac:dyDescent="0.25">
      <c r="A319" s="309"/>
      <c r="K319" s="309"/>
      <c r="U319" s="309"/>
      <c r="AE319" s="309"/>
      <c r="AO319" s="309"/>
      <c r="AY319" s="309"/>
      <c r="AZ319" s="309"/>
      <c r="BI319" s="309"/>
      <c r="BS319" s="309"/>
      <c r="CC319" s="309"/>
      <c r="CM319" s="309"/>
      <c r="CW319" s="309"/>
      <c r="DG319" s="309"/>
      <c r="DQ319" s="309"/>
      <c r="EA319" s="309"/>
      <c r="EK319" s="309"/>
      <c r="EU319" s="309"/>
      <c r="FE319" s="309"/>
      <c r="FO319" s="309"/>
      <c r="FY319" s="309"/>
      <c r="GI319" s="309"/>
      <c r="GS319" s="309"/>
      <c r="HC319" s="309"/>
      <c r="HM319" s="309"/>
      <c r="HW319" s="309"/>
    </row>
    <row r="320" s="3" customFormat="true" x14ac:dyDescent="0.25">
      <c r="A320" s="309"/>
      <c r="K320" s="309"/>
      <c r="U320" s="309"/>
      <c r="AE320" s="309"/>
      <c r="AO320" s="309"/>
      <c r="AY320" s="309"/>
      <c r="AZ320" s="309"/>
      <c r="BI320" s="309"/>
      <c r="BS320" s="309"/>
      <c r="CC320" s="309"/>
      <c r="CM320" s="309"/>
      <c r="CW320" s="309"/>
      <c r="DG320" s="309"/>
      <c r="DQ320" s="309"/>
      <c r="EA320" s="309"/>
      <c r="EK320" s="309"/>
      <c r="EU320" s="309"/>
      <c r="FE320" s="309"/>
      <c r="FO320" s="309"/>
      <c r="FY320" s="309"/>
      <c r="GI320" s="309"/>
      <c r="GS320" s="309"/>
      <c r="HC320" s="309"/>
      <c r="HM320" s="309"/>
      <c r="HW320" s="309"/>
    </row>
    <row r="321" s="3" customFormat="true" x14ac:dyDescent="0.25">
      <c r="A321" s="309"/>
      <c r="K321" s="309"/>
      <c r="U321" s="309"/>
      <c r="AE321" s="309"/>
      <c r="AO321" s="309"/>
      <c r="AY321" s="309"/>
      <c r="AZ321" s="309"/>
      <c r="BI321" s="309"/>
      <c r="BS321" s="309"/>
      <c r="CC321" s="309"/>
      <c r="CM321" s="309"/>
      <c r="CW321" s="309"/>
      <c r="DG321" s="309"/>
      <c r="DQ321" s="309"/>
      <c r="EA321" s="309"/>
      <c r="EK321" s="309"/>
      <c r="EU321" s="309"/>
      <c r="FE321" s="309"/>
      <c r="FO321" s="309"/>
      <c r="FY321" s="309"/>
      <c r="GI321" s="309"/>
      <c r="GS321" s="309"/>
      <c r="HC321" s="309"/>
      <c r="HM321" s="309"/>
      <c r="HW321" s="309"/>
    </row>
    <row r="322" s="3" customFormat="true" x14ac:dyDescent="0.25">
      <c r="A322" s="309"/>
      <c r="K322" s="309"/>
      <c r="U322" s="309"/>
      <c r="AE322" s="309"/>
      <c r="AO322" s="309"/>
      <c r="AY322" s="309"/>
      <c r="AZ322" s="309"/>
      <c r="BI322" s="309"/>
      <c r="BS322" s="309"/>
      <c r="CC322" s="309"/>
      <c r="CM322" s="309"/>
      <c r="CW322" s="309"/>
      <c r="DG322" s="309"/>
      <c r="DQ322" s="309"/>
      <c r="EA322" s="309"/>
      <c r="EK322" s="309"/>
      <c r="EU322" s="309"/>
      <c r="FE322" s="309"/>
      <c r="FO322" s="309"/>
      <c r="FY322" s="309"/>
      <c r="GI322" s="309"/>
      <c r="GS322" s="309"/>
      <c r="HC322" s="309"/>
      <c r="HM322" s="309"/>
      <c r="HW322" s="309"/>
    </row>
    <row r="323" s="3" customFormat="true" x14ac:dyDescent="0.25">
      <c r="A323" s="309"/>
      <c r="K323" s="309"/>
      <c r="U323" s="309"/>
      <c r="AE323" s="309"/>
      <c r="AO323" s="309"/>
      <c r="AY323" s="309"/>
      <c r="AZ323" s="309"/>
      <c r="BI323" s="309"/>
      <c r="BS323" s="309"/>
      <c r="CC323" s="309"/>
      <c r="CM323" s="309"/>
      <c r="CW323" s="309"/>
      <c r="DG323" s="309"/>
      <c r="DQ323" s="309"/>
      <c r="EA323" s="309"/>
      <c r="EK323" s="309"/>
      <c r="EU323" s="309"/>
      <c r="FE323" s="309"/>
      <c r="FO323" s="309"/>
      <c r="FY323" s="309"/>
      <c r="GI323" s="309"/>
      <c r="GS323" s="309"/>
      <c r="HC323" s="309"/>
      <c r="HM323" s="309"/>
      <c r="HW323" s="309"/>
    </row>
    <row r="324" s="3" customFormat="true" x14ac:dyDescent="0.25">
      <c r="A324" s="309"/>
      <c r="K324" s="309"/>
      <c r="U324" s="309"/>
      <c r="AE324" s="309"/>
      <c r="AO324" s="309"/>
      <c r="AY324" s="309"/>
      <c r="AZ324" s="309"/>
      <c r="BI324" s="309"/>
      <c r="BS324" s="309"/>
      <c r="CC324" s="309"/>
      <c r="CM324" s="309"/>
      <c r="CW324" s="309"/>
      <c r="DG324" s="309"/>
      <c r="DQ324" s="309"/>
      <c r="EA324" s="309"/>
      <c r="EK324" s="309"/>
      <c r="EU324" s="309"/>
      <c r="FE324" s="309"/>
      <c r="FO324" s="309"/>
      <c r="FY324" s="309"/>
      <c r="GI324" s="309"/>
      <c r="GS324" s="309"/>
      <c r="HC324" s="309"/>
      <c r="HM324" s="309"/>
      <c r="HW324" s="309"/>
    </row>
    <row r="325" s="3" customFormat="true" x14ac:dyDescent="0.25">
      <c r="A325" s="309"/>
      <c r="K325" s="309"/>
      <c r="U325" s="309"/>
      <c r="AE325" s="309"/>
      <c r="AO325" s="309"/>
      <c r="AY325" s="309"/>
      <c r="AZ325" s="309"/>
      <c r="BI325" s="309"/>
      <c r="BS325" s="309"/>
      <c r="CC325" s="309"/>
      <c r="CM325" s="309"/>
      <c r="CW325" s="309"/>
      <c r="DG325" s="309"/>
      <c r="DQ325" s="309"/>
      <c r="EA325" s="309"/>
      <c r="EK325" s="309"/>
      <c r="EU325" s="309"/>
      <c r="FE325" s="309"/>
      <c r="FO325" s="309"/>
      <c r="FY325" s="309"/>
      <c r="GI325" s="309"/>
      <c r="GS325" s="309"/>
      <c r="HC325" s="309"/>
      <c r="HM325" s="309"/>
      <c r="HW325" s="309"/>
    </row>
    <row r="326" s="3" customFormat="true" x14ac:dyDescent="0.25">
      <c r="A326" s="309"/>
      <c r="K326" s="309"/>
      <c r="U326" s="309"/>
      <c r="AE326" s="309"/>
      <c r="AO326" s="309"/>
      <c r="AY326" s="309"/>
      <c r="AZ326" s="309"/>
      <c r="BI326" s="309"/>
      <c r="BS326" s="309"/>
      <c r="CC326" s="309"/>
      <c r="CM326" s="309"/>
      <c r="CW326" s="309"/>
      <c r="DG326" s="309"/>
      <c r="DQ326" s="309"/>
      <c r="EA326" s="309"/>
      <c r="EK326" s="309"/>
      <c r="EU326" s="309"/>
      <c r="FE326" s="309"/>
      <c r="FO326" s="309"/>
      <c r="FY326" s="309"/>
      <c r="GI326" s="309"/>
      <c r="GS326" s="309"/>
      <c r="HC326" s="309"/>
      <c r="HM326" s="309"/>
      <c r="HW326" s="309"/>
    </row>
    <row r="327" s="3" customFormat="true" x14ac:dyDescent="0.25">
      <c r="A327" s="309"/>
      <c r="K327" s="309"/>
      <c r="U327" s="309"/>
      <c r="AE327" s="309"/>
      <c r="AO327" s="309"/>
      <c r="AY327" s="309"/>
      <c r="AZ327" s="309"/>
      <c r="BI327" s="309"/>
      <c r="BS327" s="309"/>
      <c r="CC327" s="309"/>
      <c r="CM327" s="309"/>
      <c r="CW327" s="309"/>
      <c r="DG327" s="309"/>
      <c r="DQ327" s="309"/>
      <c r="EA327" s="309"/>
      <c r="EK327" s="309"/>
      <c r="EU327" s="309"/>
      <c r="FE327" s="309"/>
      <c r="FO327" s="309"/>
      <c r="FY327" s="309"/>
      <c r="GI327" s="309"/>
      <c r="GS327" s="309"/>
      <c r="HC327" s="309"/>
      <c r="HM327" s="309"/>
      <c r="HW327" s="309"/>
    </row>
    <row r="328" s="3" customFormat="true" x14ac:dyDescent="0.25">
      <c r="A328" s="309"/>
      <c r="K328" s="309"/>
      <c r="U328" s="309"/>
      <c r="AE328" s="309"/>
      <c r="AO328" s="309"/>
      <c r="AY328" s="309"/>
      <c r="AZ328" s="309"/>
      <c r="BI328" s="309"/>
      <c r="BS328" s="309"/>
      <c r="CC328" s="309"/>
      <c r="CM328" s="309"/>
      <c r="CW328" s="309"/>
      <c r="DG328" s="309"/>
      <c r="DQ328" s="309"/>
      <c r="EA328" s="309"/>
      <c r="EK328" s="309"/>
      <c r="EU328" s="309"/>
      <c r="FE328" s="309"/>
      <c r="FO328" s="309"/>
      <c r="FY328" s="309"/>
      <c r="GI328" s="309"/>
      <c r="GS328" s="309"/>
      <c r="HC328" s="309"/>
      <c r="HM328" s="309"/>
      <c r="HW328" s="309"/>
    </row>
    <row r="329" s="3" customFormat="true" x14ac:dyDescent="0.25">
      <c r="A329" s="309"/>
      <c r="K329" s="309"/>
      <c r="U329" s="309"/>
      <c r="AE329" s="309"/>
      <c r="AO329" s="309"/>
      <c r="AY329" s="309"/>
      <c r="AZ329" s="309"/>
      <c r="BI329" s="309"/>
      <c r="BS329" s="309"/>
      <c r="CC329" s="309"/>
      <c r="CM329" s="309"/>
      <c r="CW329" s="309"/>
      <c r="DG329" s="309"/>
      <c r="DQ329" s="309"/>
      <c r="EA329" s="309"/>
      <c r="EK329" s="309"/>
      <c r="EU329" s="309"/>
      <c r="FE329" s="309"/>
      <c r="FO329" s="309"/>
      <c r="FY329" s="309"/>
      <c r="GI329" s="309"/>
      <c r="GS329" s="309"/>
      <c r="HC329" s="309"/>
      <c r="HM329" s="309"/>
      <c r="HW329" s="309"/>
    </row>
    <row r="330" s="3" customFormat="true" x14ac:dyDescent="0.25">
      <c r="A330" s="309"/>
      <c r="K330" s="309"/>
      <c r="U330" s="309"/>
      <c r="AE330" s="309"/>
      <c r="AO330" s="309"/>
      <c r="AY330" s="309"/>
      <c r="AZ330" s="309"/>
      <c r="BI330" s="309"/>
      <c r="BS330" s="309"/>
      <c r="CC330" s="309"/>
      <c r="CM330" s="309"/>
      <c r="CW330" s="309"/>
      <c r="DG330" s="309"/>
      <c r="DQ330" s="309"/>
      <c r="EA330" s="309"/>
      <c r="EK330" s="309"/>
      <c r="EU330" s="309"/>
      <c r="FE330" s="309"/>
      <c r="FO330" s="309"/>
      <c r="FY330" s="309"/>
      <c r="GI330" s="309"/>
      <c r="GS330" s="309"/>
      <c r="HC330" s="309"/>
      <c r="HM330" s="309"/>
      <c r="HW330" s="309"/>
    </row>
    <row r="331" s="3" customFormat="true" x14ac:dyDescent="0.25">
      <c r="A331" s="309"/>
      <c r="K331" s="309"/>
      <c r="U331" s="309"/>
      <c r="AE331" s="309"/>
      <c r="AO331" s="309"/>
      <c r="AY331" s="309"/>
      <c r="AZ331" s="309"/>
      <c r="BI331" s="309"/>
      <c r="BS331" s="309"/>
      <c r="CC331" s="309"/>
      <c r="CM331" s="309"/>
      <c r="CW331" s="309"/>
      <c r="DG331" s="309"/>
      <c r="DQ331" s="309"/>
      <c r="EA331" s="309"/>
      <c r="EK331" s="309"/>
      <c r="EU331" s="309"/>
      <c r="FE331" s="309"/>
      <c r="FO331" s="309"/>
      <c r="FY331" s="309"/>
      <c r="GI331" s="309"/>
      <c r="GS331" s="309"/>
      <c r="HC331" s="309"/>
      <c r="HM331" s="309"/>
      <c r="HW331" s="309"/>
    </row>
    <row r="332" s="3" customFormat="true" x14ac:dyDescent="0.25">
      <c r="A332" s="309"/>
      <c r="K332" s="309"/>
      <c r="U332" s="309"/>
      <c r="AE332" s="309"/>
      <c r="AO332" s="309"/>
      <c r="AY332" s="309"/>
      <c r="AZ332" s="309"/>
      <c r="BI332" s="309"/>
      <c r="BS332" s="309"/>
      <c r="CC332" s="309"/>
      <c r="CM332" s="309"/>
      <c r="CW332" s="309"/>
      <c r="DG332" s="309"/>
      <c r="DQ332" s="309"/>
      <c r="EA332" s="309"/>
      <c r="EK332" s="309"/>
      <c r="EU332" s="309"/>
      <c r="FE332" s="309"/>
      <c r="FO332" s="309"/>
      <c r="FY332" s="309"/>
      <c r="GI332" s="309"/>
      <c r="GS332" s="309"/>
      <c r="HC332" s="309"/>
      <c r="HM332" s="309"/>
      <c r="HW332" s="309"/>
    </row>
    <row r="333" s="3" customFormat="true" x14ac:dyDescent="0.25">
      <c r="A333" s="309"/>
      <c r="K333" s="309"/>
      <c r="U333" s="309"/>
      <c r="AE333" s="309"/>
      <c r="AO333" s="309"/>
      <c r="AY333" s="309"/>
      <c r="AZ333" s="309"/>
      <c r="BI333" s="309"/>
      <c r="BS333" s="309"/>
      <c r="CC333" s="309"/>
      <c r="CM333" s="309"/>
      <c r="CW333" s="309"/>
      <c r="DG333" s="309"/>
      <c r="DQ333" s="309"/>
      <c r="EA333" s="309"/>
      <c r="EK333" s="309"/>
      <c r="EU333" s="309"/>
      <c r="FE333" s="309"/>
      <c r="FO333" s="309"/>
      <c r="FY333" s="309"/>
      <c r="GI333" s="309"/>
      <c r="GS333" s="309"/>
      <c r="HC333" s="309"/>
      <c r="HM333" s="309"/>
      <c r="HW333" s="309"/>
    </row>
    <row r="334" s="3" customFormat="true" x14ac:dyDescent="0.25">
      <c r="A334" s="309"/>
      <c r="K334" s="309"/>
      <c r="U334" s="309"/>
      <c r="AE334" s="309"/>
      <c r="AO334" s="309"/>
      <c r="AY334" s="309"/>
      <c r="AZ334" s="309"/>
      <c r="BI334" s="309"/>
      <c r="BS334" s="309"/>
      <c r="CC334" s="309"/>
      <c r="CM334" s="309"/>
      <c r="CW334" s="309"/>
      <c r="DG334" s="309"/>
      <c r="DQ334" s="309"/>
      <c r="EA334" s="309"/>
      <c r="EK334" s="309"/>
      <c r="EU334" s="309"/>
      <c r="FE334" s="309"/>
      <c r="FO334" s="309"/>
      <c r="FY334" s="309"/>
      <c r="GI334" s="309"/>
      <c r="GS334" s="309"/>
      <c r="HC334" s="309"/>
      <c r="HM334" s="309"/>
      <c r="HW334" s="309"/>
    </row>
    <row r="335" s="3" customFormat="true" x14ac:dyDescent="0.25">
      <c r="A335" s="309"/>
      <c r="K335" s="309"/>
      <c r="U335" s="309"/>
      <c r="AE335" s="309"/>
      <c r="AO335" s="309"/>
      <c r="AY335" s="309"/>
      <c r="AZ335" s="309"/>
      <c r="BI335" s="309"/>
      <c r="BS335" s="309"/>
      <c r="CC335" s="309"/>
      <c r="CM335" s="309"/>
      <c r="CW335" s="309"/>
      <c r="DG335" s="309"/>
      <c r="DQ335" s="309"/>
      <c r="EA335" s="309"/>
      <c r="EK335" s="309"/>
      <c r="EU335" s="309"/>
      <c r="FE335" s="309"/>
      <c r="FO335" s="309"/>
      <c r="FY335" s="309"/>
      <c r="GI335" s="309"/>
      <c r="GS335" s="309"/>
      <c r="HC335" s="309"/>
      <c r="HM335" s="309"/>
      <c r="HW335" s="309"/>
    </row>
    <row r="336" s="3" customFormat="true" x14ac:dyDescent="0.25">
      <c r="A336" s="309"/>
      <c r="K336" s="309"/>
      <c r="U336" s="309"/>
      <c r="AE336" s="309"/>
      <c r="AO336" s="309"/>
      <c r="AY336" s="309"/>
      <c r="AZ336" s="309"/>
      <c r="BI336" s="309"/>
      <c r="BS336" s="309"/>
      <c r="CC336" s="309"/>
      <c r="CM336" s="309"/>
      <c r="CW336" s="309"/>
      <c r="DG336" s="309"/>
      <c r="DQ336" s="309"/>
      <c r="EA336" s="309"/>
      <c r="EK336" s="309"/>
      <c r="EU336" s="309"/>
      <c r="FE336" s="309"/>
      <c r="FO336" s="309"/>
      <c r="FY336" s="309"/>
      <c r="GI336" s="309"/>
      <c r="GS336" s="309"/>
      <c r="HC336" s="309"/>
      <c r="HM336" s="309"/>
      <c r="HW336" s="309"/>
    </row>
    <row r="337" s="3" customFormat="true" x14ac:dyDescent="0.25">
      <c r="A337" s="309"/>
      <c r="K337" s="309"/>
      <c r="U337" s="309"/>
      <c r="AE337" s="309"/>
      <c r="AO337" s="309"/>
      <c r="AY337" s="309"/>
      <c r="AZ337" s="309"/>
      <c r="BI337" s="309"/>
      <c r="BS337" s="309"/>
      <c r="CC337" s="309"/>
      <c r="CM337" s="309"/>
      <c r="CW337" s="309"/>
      <c r="DG337" s="309"/>
      <c r="DQ337" s="309"/>
      <c r="EA337" s="309"/>
      <c r="EK337" s="309"/>
      <c r="EU337" s="309"/>
      <c r="FE337" s="309"/>
      <c r="FO337" s="309"/>
      <c r="FY337" s="309"/>
      <c r="GI337" s="309"/>
      <c r="GS337" s="309"/>
      <c r="HC337" s="309"/>
      <c r="HM337" s="309"/>
      <c r="HW337" s="309"/>
    </row>
    <row r="338" s="3" customFormat="true" x14ac:dyDescent="0.25">
      <c r="A338" s="309"/>
      <c r="K338" s="309"/>
      <c r="U338" s="309"/>
      <c r="AE338" s="309"/>
      <c r="AO338" s="309"/>
      <c r="AY338" s="309"/>
      <c r="AZ338" s="309"/>
      <c r="BI338" s="309"/>
      <c r="BS338" s="309"/>
      <c r="CC338" s="309"/>
      <c r="CM338" s="309"/>
      <c r="CW338" s="309"/>
      <c r="DG338" s="309"/>
      <c r="DQ338" s="309"/>
      <c r="EA338" s="309"/>
      <c r="EK338" s="309"/>
      <c r="EU338" s="309"/>
      <c r="FE338" s="309"/>
      <c r="FO338" s="309"/>
      <c r="FY338" s="309"/>
      <c r="GI338" s="309"/>
      <c r="GS338" s="309"/>
      <c r="HC338" s="309"/>
      <c r="HM338" s="309"/>
      <c r="HW338" s="309"/>
    </row>
    <row r="339" s="3" customFormat="true" x14ac:dyDescent="0.25">
      <c r="A339" s="309"/>
      <c r="K339" s="309"/>
      <c r="U339" s="309"/>
      <c r="AE339" s="309"/>
      <c r="AO339" s="309"/>
      <c r="AY339" s="309"/>
      <c r="AZ339" s="309"/>
      <c r="BI339" s="309"/>
      <c r="BS339" s="309"/>
      <c r="CC339" s="309"/>
      <c r="CM339" s="309"/>
      <c r="CW339" s="309"/>
      <c r="DG339" s="309"/>
      <c r="DQ339" s="309"/>
      <c r="EA339" s="309"/>
      <c r="EK339" s="309"/>
      <c r="EU339" s="309"/>
      <c r="FE339" s="309"/>
      <c r="FO339" s="309"/>
      <c r="FY339" s="309"/>
      <c r="GI339" s="309"/>
      <c r="GS339" s="309"/>
      <c r="HC339" s="309"/>
      <c r="HM339" s="309"/>
      <c r="HW339" s="309"/>
    </row>
    <row r="340" s="3" customFormat="true" x14ac:dyDescent="0.25">
      <c r="A340" s="309"/>
      <c r="K340" s="309"/>
      <c r="U340" s="309"/>
      <c r="AE340" s="309"/>
      <c r="AO340" s="309"/>
      <c r="AY340" s="309"/>
      <c r="AZ340" s="309"/>
      <c r="BI340" s="309"/>
      <c r="BS340" s="309"/>
      <c r="CC340" s="309"/>
      <c r="CM340" s="309"/>
      <c r="CW340" s="309"/>
      <c r="DG340" s="309"/>
      <c r="DQ340" s="309"/>
      <c r="EA340" s="309"/>
      <c r="EK340" s="309"/>
      <c r="EU340" s="309"/>
      <c r="FE340" s="309"/>
      <c r="FO340" s="309"/>
      <c r="FY340" s="309"/>
      <c r="GI340" s="309"/>
      <c r="GS340" s="309"/>
      <c r="HC340" s="309"/>
      <c r="HM340" s="309"/>
      <c r="HW340" s="309"/>
    </row>
    <row r="341" s="3" customFormat="true" x14ac:dyDescent="0.25">
      <c r="A341" s="309"/>
      <c r="K341" s="309"/>
      <c r="U341" s="309"/>
      <c r="AE341" s="309"/>
      <c r="AO341" s="309"/>
      <c r="AY341" s="309"/>
      <c r="AZ341" s="309"/>
      <c r="BI341" s="309"/>
      <c r="BS341" s="309"/>
      <c r="CC341" s="309"/>
      <c r="CM341" s="309"/>
      <c r="CW341" s="309"/>
      <c r="DG341" s="309"/>
      <c r="DQ341" s="309"/>
      <c r="EA341" s="309"/>
      <c r="EK341" s="309"/>
      <c r="EU341" s="309"/>
      <c r="FE341" s="309"/>
      <c r="FO341" s="309"/>
      <c r="FY341" s="309"/>
      <c r="GI341" s="309"/>
      <c r="GS341" s="309"/>
      <c r="HC341" s="309"/>
      <c r="HM341" s="309"/>
      <c r="HW341" s="309"/>
    </row>
    <row r="342" s="3" customFormat="true" x14ac:dyDescent="0.25">
      <c r="A342" s="309"/>
      <c r="K342" s="309"/>
      <c r="U342" s="309"/>
      <c r="AE342" s="309"/>
      <c r="AO342" s="309"/>
      <c r="AY342" s="309"/>
      <c r="AZ342" s="309"/>
      <c r="BI342" s="309"/>
      <c r="BS342" s="309"/>
      <c r="CC342" s="309"/>
      <c r="CM342" s="309"/>
      <c r="CW342" s="309"/>
      <c r="DG342" s="309"/>
      <c r="DQ342" s="309"/>
      <c r="EA342" s="309"/>
      <c r="EK342" s="309"/>
      <c r="EU342" s="309"/>
      <c r="FE342" s="309"/>
      <c r="FO342" s="309"/>
      <c r="FY342" s="309"/>
      <c r="GI342" s="309"/>
      <c r="GS342" s="309"/>
      <c r="HC342" s="309"/>
      <c r="HM342" s="309"/>
      <c r="HW342" s="309"/>
    </row>
    <row r="343" s="3" customFormat="true" x14ac:dyDescent="0.25">
      <c r="A343" s="309"/>
      <c r="K343" s="309"/>
      <c r="U343" s="309"/>
      <c r="AE343" s="309"/>
      <c r="AO343" s="309"/>
      <c r="AY343" s="309"/>
      <c r="AZ343" s="309"/>
      <c r="BI343" s="309"/>
      <c r="BS343" s="309"/>
      <c r="CC343" s="309"/>
      <c r="CM343" s="309"/>
      <c r="CW343" s="309"/>
      <c r="DG343" s="309"/>
      <c r="DQ343" s="309"/>
      <c r="EA343" s="309"/>
      <c r="EK343" s="309"/>
      <c r="EU343" s="309"/>
      <c r="FE343" s="309"/>
      <c r="FO343" s="309"/>
      <c r="FY343" s="309"/>
      <c r="GI343" s="309"/>
      <c r="GS343" s="309"/>
      <c r="HC343" s="309"/>
      <c r="HM343" s="309"/>
      <c r="HW343" s="309"/>
    </row>
    <row r="344" s="3" customFormat="true" x14ac:dyDescent="0.25">
      <c r="A344" s="309"/>
      <c r="K344" s="309"/>
      <c r="U344" s="309"/>
      <c r="AE344" s="309"/>
      <c r="AO344" s="309"/>
      <c r="AY344" s="309"/>
      <c r="AZ344" s="309"/>
      <c r="BI344" s="309"/>
      <c r="BS344" s="309"/>
      <c r="CC344" s="309"/>
      <c r="CM344" s="309"/>
      <c r="CW344" s="309"/>
      <c r="DG344" s="309"/>
      <c r="DQ344" s="309"/>
      <c r="EA344" s="309"/>
      <c r="EK344" s="309"/>
      <c r="EU344" s="309"/>
      <c r="FE344" s="309"/>
      <c r="FO344" s="309"/>
      <c r="FY344" s="309"/>
      <c r="GI344" s="309"/>
      <c r="GS344" s="309"/>
      <c r="HC344" s="309"/>
      <c r="HM344" s="309"/>
      <c r="HW344" s="309"/>
    </row>
    <row r="345" s="3" customFormat="true" x14ac:dyDescent="0.25">
      <c r="A345" s="309"/>
      <c r="K345" s="309"/>
      <c r="U345" s="309"/>
      <c r="AE345" s="309"/>
      <c r="AO345" s="309"/>
      <c r="AY345" s="309"/>
      <c r="AZ345" s="309"/>
      <c r="BI345" s="309"/>
      <c r="BS345" s="309"/>
      <c r="CC345" s="309"/>
      <c r="CM345" s="309"/>
      <c r="CW345" s="309"/>
      <c r="DG345" s="309"/>
      <c r="DQ345" s="309"/>
      <c r="EA345" s="309"/>
      <c r="EK345" s="309"/>
      <c r="EU345" s="309"/>
      <c r="FE345" s="309"/>
      <c r="FO345" s="309"/>
      <c r="FY345" s="309"/>
      <c r="GI345" s="309"/>
      <c r="GS345" s="309"/>
      <c r="HC345" s="309"/>
      <c r="HM345" s="309"/>
      <c r="HW345" s="309"/>
    </row>
    <row r="346" s="3" customFormat="true" x14ac:dyDescent="0.25">
      <c r="A346" s="309"/>
      <c r="K346" s="309"/>
      <c r="U346" s="309"/>
      <c r="AE346" s="309"/>
      <c r="AO346" s="309"/>
      <c r="AY346" s="309"/>
      <c r="AZ346" s="309"/>
      <c r="BI346" s="309"/>
      <c r="BS346" s="309"/>
      <c r="CC346" s="309"/>
      <c r="CM346" s="309"/>
      <c r="CW346" s="309"/>
      <c r="DG346" s="309"/>
      <c r="DQ346" s="309"/>
      <c r="EA346" s="309"/>
      <c r="EK346" s="309"/>
      <c r="EU346" s="309"/>
      <c r="FE346" s="309"/>
      <c r="FO346" s="309"/>
      <c r="FY346" s="309"/>
      <c r="GI346" s="309"/>
      <c r="GS346" s="309"/>
      <c r="HC346" s="309"/>
      <c r="HM346" s="309"/>
      <c r="HW346" s="309"/>
    </row>
    <row r="347" s="3" customFormat="true" x14ac:dyDescent="0.25">
      <c r="A347" s="309"/>
      <c r="K347" s="309"/>
      <c r="U347" s="309"/>
      <c r="AE347" s="309"/>
      <c r="AO347" s="309"/>
      <c r="AY347" s="309"/>
      <c r="AZ347" s="309"/>
      <c r="BI347" s="309"/>
      <c r="BS347" s="309"/>
      <c r="CC347" s="309"/>
      <c r="CM347" s="309"/>
      <c r="CW347" s="309"/>
      <c r="DG347" s="309"/>
      <c r="DQ347" s="309"/>
      <c r="EA347" s="309"/>
      <c r="EK347" s="309"/>
      <c r="EU347" s="309"/>
      <c r="FE347" s="309"/>
      <c r="FO347" s="309"/>
      <c r="FY347" s="309"/>
      <c r="GI347" s="309"/>
      <c r="GS347" s="309"/>
      <c r="HC347" s="309"/>
      <c r="HM347" s="309"/>
      <c r="HW347" s="309"/>
    </row>
    <row r="348" s="3" customFormat="true" x14ac:dyDescent="0.25">
      <c r="A348" s="309"/>
      <c r="K348" s="309"/>
      <c r="U348" s="309"/>
      <c r="AE348" s="309"/>
      <c r="AO348" s="309"/>
      <c r="AY348" s="309"/>
      <c r="AZ348" s="309"/>
      <c r="BI348" s="309"/>
      <c r="BS348" s="309"/>
      <c r="CC348" s="309"/>
      <c r="CM348" s="309"/>
      <c r="CW348" s="309"/>
      <c r="DG348" s="309"/>
      <c r="DQ348" s="309"/>
      <c r="EA348" s="309"/>
      <c r="EK348" s="309"/>
      <c r="EU348" s="309"/>
      <c r="FE348" s="309"/>
      <c r="FO348" s="309"/>
      <c r="FY348" s="309"/>
      <c r="GI348" s="309"/>
      <c r="GS348" s="309"/>
      <c r="HC348" s="309"/>
      <c r="HM348" s="309"/>
      <c r="HW348" s="309"/>
    </row>
    <row r="349" s="3" customFormat="true" x14ac:dyDescent="0.25">
      <c r="A349" s="309"/>
      <c r="K349" s="309"/>
      <c r="U349" s="309"/>
      <c r="AE349" s="309"/>
      <c r="AO349" s="309"/>
      <c r="AY349" s="309"/>
      <c r="AZ349" s="309"/>
      <c r="BI349" s="309"/>
      <c r="BS349" s="309"/>
      <c r="CC349" s="309"/>
      <c r="CM349" s="309"/>
      <c r="CW349" s="309"/>
      <c r="DG349" s="309"/>
      <c r="DQ349" s="309"/>
      <c r="EA349" s="309"/>
      <c r="EK349" s="309"/>
      <c r="EU349" s="309"/>
      <c r="FE349" s="309"/>
      <c r="FO349" s="309"/>
      <c r="FY349" s="309"/>
      <c r="GI349" s="309"/>
      <c r="GS349" s="309"/>
      <c r="HC349" s="309"/>
      <c r="HM349" s="309"/>
      <c r="HW349" s="309"/>
    </row>
    <row r="350" s="3" customFormat="true" x14ac:dyDescent="0.25">
      <c r="A350" s="309"/>
      <c r="K350" s="309"/>
      <c r="U350" s="309"/>
      <c r="AE350" s="309"/>
      <c r="AO350" s="309"/>
      <c r="AY350" s="309"/>
      <c r="AZ350" s="309"/>
      <c r="BI350" s="309"/>
      <c r="BS350" s="309"/>
      <c r="CC350" s="309"/>
      <c r="CM350" s="309"/>
      <c r="CW350" s="309"/>
      <c r="DG350" s="309"/>
      <c r="DQ350" s="309"/>
      <c r="EA350" s="309"/>
      <c r="EK350" s="309"/>
      <c r="EU350" s="309"/>
      <c r="FE350" s="309"/>
      <c r="FO350" s="309"/>
      <c r="FY350" s="309"/>
      <c r="GI350" s="309"/>
      <c r="GS350" s="309"/>
      <c r="HC350" s="309"/>
      <c r="HM350" s="309"/>
      <c r="HW350" s="309"/>
    </row>
    <row r="351" s="3" customFormat="true" x14ac:dyDescent="0.25">
      <c r="A351" s="309"/>
      <c r="K351" s="309"/>
      <c r="U351" s="309"/>
      <c r="AE351" s="309"/>
      <c r="AO351" s="309"/>
      <c r="AY351" s="309"/>
      <c r="AZ351" s="309"/>
      <c r="BI351" s="309"/>
      <c r="BS351" s="309"/>
      <c r="CC351" s="309"/>
      <c r="CM351" s="309"/>
      <c r="CW351" s="309"/>
      <c r="DG351" s="309"/>
      <c r="DQ351" s="309"/>
      <c r="EA351" s="309"/>
      <c r="EK351" s="309"/>
      <c r="EU351" s="309"/>
      <c r="FE351" s="309"/>
      <c r="FO351" s="309"/>
      <c r="FY351" s="309"/>
      <c r="GI351" s="309"/>
      <c r="GS351" s="309"/>
      <c r="HC351" s="309"/>
      <c r="HM351" s="309"/>
      <c r="HW351" s="309"/>
    </row>
    <row r="352" s="3" customFormat="true" x14ac:dyDescent="0.25">
      <c r="A352" s="309"/>
      <c r="K352" s="309"/>
      <c r="U352" s="309"/>
      <c r="AE352" s="309"/>
      <c r="AO352" s="309"/>
      <c r="AY352" s="309"/>
      <c r="AZ352" s="309"/>
      <c r="BI352" s="309"/>
      <c r="BS352" s="309"/>
      <c r="CC352" s="309"/>
      <c r="CM352" s="309"/>
      <c r="CW352" s="309"/>
      <c r="DG352" s="309"/>
      <c r="DQ352" s="309"/>
      <c r="EA352" s="309"/>
      <c r="EK352" s="309"/>
      <c r="EU352" s="309"/>
      <c r="FE352" s="309"/>
      <c r="FO352" s="309"/>
      <c r="FY352" s="309"/>
      <c r="GI352" s="309"/>
      <c r="GS352" s="309"/>
      <c r="HC352" s="309"/>
      <c r="HM352" s="309"/>
      <c r="HW352" s="309"/>
    </row>
    <row r="353" s="3" customFormat="true" x14ac:dyDescent="0.25">
      <c r="A353" s="309"/>
      <c r="K353" s="309"/>
      <c r="U353" s="309"/>
      <c r="AE353" s="309"/>
      <c r="AO353" s="309"/>
      <c r="AY353" s="309"/>
      <c r="AZ353" s="309"/>
      <c r="BI353" s="309"/>
      <c r="BS353" s="309"/>
      <c r="CC353" s="309"/>
      <c r="CM353" s="309"/>
      <c r="CW353" s="309"/>
      <c r="DG353" s="309"/>
      <c r="DQ353" s="309"/>
      <c r="EA353" s="309"/>
      <c r="EK353" s="309"/>
      <c r="EU353" s="309"/>
      <c r="FE353" s="309"/>
      <c r="FO353" s="309"/>
      <c r="FY353" s="309"/>
      <c r="GI353" s="309"/>
      <c r="GS353" s="309"/>
      <c r="HC353" s="309"/>
      <c r="HM353" s="309"/>
      <c r="HW353" s="309"/>
    </row>
    <row r="354" s="3" customFormat="true" x14ac:dyDescent="0.25">
      <c r="A354" s="309"/>
      <c r="K354" s="309"/>
      <c r="U354" s="309"/>
      <c r="AE354" s="309"/>
      <c r="AO354" s="309"/>
      <c r="AY354" s="309"/>
      <c r="AZ354" s="309"/>
      <c r="BI354" s="309"/>
      <c r="BS354" s="309"/>
      <c r="CC354" s="309"/>
      <c r="CM354" s="309"/>
      <c r="CW354" s="309"/>
      <c r="DG354" s="309"/>
      <c r="DQ354" s="309"/>
      <c r="EA354" s="309"/>
      <c r="EK354" s="309"/>
      <c r="EU354" s="309"/>
      <c r="FE354" s="309"/>
      <c r="FO354" s="309"/>
      <c r="FY354" s="309"/>
      <c r="GI354" s="309"/>
      <c r="GS354" s="309"/>
      <c r="HC354" s="309"/>
      <c r="HM354" s="309"/>
      <c r="HW354" s="309"/>
    </row>
    <row r="355" s="3" customFormat="true" x14ac:dyDescent="0.25">
      <c r="A355" s="309"/>
      <c r="K355" s="309"/>
      <c r="U355" s="309"/>
      <c r="AE355" s="309"/>
      <c r="AO355" s="309"/>
      <c r="AY355" s="309"/>
      <c r="AZ355" s="309"/>
      <c r="BI355" s="309"/>
      <c r="BS355" s="309"/>
      <c r="CC355" s="309"/>
      <c r="CM355" s="309"/>
      <c r="CW355" s="309"/>
      <c r="DG355" s="309"/>
      <c r="DQ355" s="309"/>
      <c r="EA355" s="309"/>
      <c r="EK355" s="309"/>
      <c r="EU355" s="309"/>
      <c r="FE355" s="309"/>
      <c r="FO355" s="309"/>
      <c r="FY355" s="309"/>
      <c r="GI355" s="309"/>
      <c r="GS355" s="309"/>
      <c r="HC355" s="309"/>
      <c r="HM355" s="309"/>
      <c r="HW355" s="309"/>
    </row>
    <row r="356" s="3" customFormat="true" x14ac:dyDescent="0.25">
      <c r="A356" s="309"/>
      <c r="K356" s="309"/>
      <c r="U356" s="309"/>
      <c r="AE356" s="309"/>
      <c r="AO356" s="309"/>
      <c r="AY356" s="309"/>
      <c r="AZ356" s="309"/>
      <c r="BI356" s="309"/>
      <c r="BS356" s="309"/>
      <c r="CC356" s="309"/>
      <c r="CM356" s="309"/>
      <c r="CW356" s="309"/>
      <c r="DG356" s="309"/>
      <c r="DQ356" s="309"/>
      <c r="EA356" s="309"/>
      <c r="EK356" s="309"/>
      <c r="EU356" s="309"/>
      <c r="FE356" s="309"/>
      <c r="FO356" s="309"/>
      <c r="FY356" s="309"/>
      <c r="GI356" s="309"/>
      <c r="GS356" s="309"/>
      <c r="HC356" s="309"/>
      <c r="HM356" s="309"/>
      <c r="HW356" s="309"/>
    </row>
    <row r="357" s="3" customFormat="true" x14ac:dyDescent="0.25">
      <c r="A357" s="309"/>
      <c r="K357" s="309"/>
      <c r="U357" s="309"/>
      <c r="AE357" s="309"/>
      <c r="AO357" s="309"/>
      <c r="AY357" s="309"/>
      <c r="AZ357" s="309"/>
      <c r="BI357" s="309"/>
      <c r="BS357" s="309"/>
      <c r="CC357" s="309"/>
      <c r="CM357" s="309"/>
      <c r="CW357" s="309"/>
      <c r="DG357" s="309"/>
      <c r="DQ357" s="309"/>
      <c r="EA357" s="309"/>
      <c r="EK357" s="309"/>
      <c r="EU357" s="309"/>
      <c r="FE357" s="309"/>
      <c r="FO357" s="309"/>
      <c r="FY357" s="309"/>
      <c r="GI357" s="309"/>
      <c r="GS357" s="309"/>
      <c r="HC357" s="309"/>
      <c r="HM357" s="309"/>
      <c r="HW357" s="309"/>
    </row>
    <row r="358" s="3" customFormat="true" x14ac:dyDescent="0.25">
      <c r="A358" s="309"/>
      <c r="K358" s="309"/>
      <c r="U358" s="309"/>
      <c r="AE358" s="309"/>
      <c r="AO358" s="309"/>
      <c r="AY358" s="309"/>
      <c r="AZ358" s="309"/>
      <c r="BI358" s="309"/>
      <c r="BS358" s="309"/>
      <c r="CC358" s="309"/>
      <c r="CM358" s="309"/>
      <c r="CW358" s="309"/>
      <c r="DG358" s="309"/>
      <c r="DQ358" s="309"/>
      <c r="EA358" s="309"/>
      <c r="EK358" s="309"/>
      <c r="EU358" s="309"/>
      <c r="FE358" s="309"/>
      <c r="FO358" s="309"/>
      <c r="FY358" s="309"/>
      <c r="GI358" s="309"/>
      <c r="GS358" s="309"/>
      <c r="HC358" s="309"/>
      <c r="HM358" s="309"/>
      <c r="HW358" s="309"/>
    </row>
    <row r="359" s="3" customFormat="true" x14ac:dyDescent="0.25">
      <c r="A359" s="309"/>
      <c r="K359" s="309"/>
      <c r="U359" s="309"/>
      <c r="AE359" s="309"/>
      <c r="AO359" s="309"/>
      <c r="AY359" s="309"/>
      <c r="AZ359" s="309"/>
      <c r="BI359" s="309"/>
      <c r="BS359" s="309"/>
      <c r="CC359" s="309"/>
      <c r="CM359" s="309"/>
      <c r="CW359" s="309"/>
      <c r="DG359" s="309"/>
      <c r="DQ359" s="309"/>
      <c r="EA359" s="309"/>
      <c r="EK359" s="309"/>
      <c r="EU359" s="309"/>
      <c r="FE359" s="309"/>
      <c r="FO359" s="309"/>
      <c r="FY359" s="309"/>
      <c r="GI359" s="309"/>
      <c r="GS359" s="309"/>
      <c r="HC359" s="309"/>
      <c r="HM359" s="309"/>
      <c r="HW359" s="309"/>
    </row>
    <row r="360" s="3" customFormat="true" x14ac:dyDescent="0.25">
      <c r="A360" s="309"/>
      <c r="K360" s="309"/>
      <c r="U360" s="309"/>
      <c r="AE360" s="309"/>
      <c r="AO360" s="309"/>
      <c r="AY360" s="309"/>
      <c r="AZ360" s="309"/>
      <c r="BI360" s="309"/>
      <c r="BS360" s="309"/>
      <c r="CC360" s="309"/>
      <c r="CM360" s="309"/>
      <c r="CW360" s="309"/>
      <c r="DG360" s="309"/>
      <c r="DQ360" s="309"/>
      <c r="EA360" s="309"/>
      <c r="EK360" s="309"/>
      <c r="EU360" s="309"/>
      <c r="FE360" s="309"/>
      <c r="FO360" s="309"/>
      <c r="FY360" s="309"/>
      <c r="GI360" s="309"/>
      <c r="GS360" s="309"/>
      <c r="HC360" s="309"/>
      <c r="HM360" s="309"/>
      <c r="HW360" s="309"/>
    </row>
    <row r="361" s="3" customFormat="true" x14ac:dyDescent="0.25">
      <c r="A361" s="309"/>
      <c r="K361" s="309"/>
      <c r="U361" s="309"/>
      <c r="AE361" s="309"/>
      <c r="AO361" s="309"/>
      <c r="AY361" s="309"/>
      <c r="AZ361" s="309"/>
      <c r="BI361" s="309"/>
      <c r="BS361" s="309"/>
      <c r="CC361" s="309"/>
      <c r="CM361" s="309"/>
      <c r="CW361" s="309"/>
      <c r="DG361" s="309"/>
      <c r="DQ361" s="309"/>
      <c r="EA361" s="309"/>
      <c r="EK361" s="309"/>
      <c r="EU361" s="309"/>
      <c r="FE361" s="309"/>
      <c r="FO361" s="309"/>
      <c r="FY361" s="309"/>
      <c r="GI361" s="309"/>
      <c r="GS361" s="309"/>
      <c r="HC361" s="309"/>
      <c r="HM361" s="309"/>
      <c r="HW361" s="309"/>
    </row>
    <row r="362" s="3" customFormat="true" x14ac:dyDescent="0.25">
      <c r="A362" s="309"/>
      <c r="K362" s="309"/>
      <c r="U362" s="309"/>
      <c r="AE362" s="309"/>
      <c r="AO362" s="309"/>
      <c r="AY362" s="309"/>
      <c r="AZ362" s="309"/>
      <c r="BI362" s="309"/>
      <c r="BS362" s="309"/>
      <c r="CC362" s="309"/>
      <c r="CM362" s="309"/>
      <c r="CW362" s="309"/>
      <c r="DG362" s="309"/>
      <c r="DQ362" s="309"/>
      <c r="EA362" s="309"/>
      <c r="EK362" s="309"/>
      <c r="EU362" s="309"/>
      <c r="FE362" s="309"/>
      <c r="FO362" s="309"/>
      <c r="FY362" s="309"/>
      <c r="GI362" s="309"/>
      <c r="GS362" s="309"/>
      <c r="HC362" s="309"/>
      <c r="HM362" s="309"/>
      <c r="HW362" s="309"/>
    </row>
    <row r="363" s="3" customFormat="true" x14ac:dyDescent="0.25">
      <c r="A363" s="309"/>
      <c r="K363" s="309"/>
      <c r="U363" s="309"/>
      <c r="AE363" s="309"/>
      <c r="AO363" s="309"/>
      <c r="AY363" s="309"/>
      <c r="AZ363" s="309"/>
      <c r="BI363" s="309"/>
      <c r="BS363" s="309"/>
      <c r="CC363" s="309"/>
      <c r="CM363" s="309"/>
      <c r="CW363" s="309"/>
      <c r="DG363" s="309"/>
      <c r="DQ363" s="309"/>
      <c r="EA363" s="309"/>
      <c r="EK363" s="309"/>
      <c r="EU363" s="309"/>
      <c r="FE363" s="309"/>
      <c r="FO363" s="309"/>
      <c r="FY363" s="309"/>
      <c r="GI363" s="309"/>
      <c r="GS363" s="309"/>
      <c r="HC363" s="309"/>
      <c r="HM363" s="309"/>
      <c r="HW363" s="309"/>
    </row>
    <row r="364" s="3" customFormat="true" x14ac:dyDescent="0.25">
      <c r="A364" s="309"/>
      <c r="K364" s="309"/>
      <c r="U364" s="309"/>
      <c r="AE364" s="309"/>
      <c r="AO364" s="309"/>
      <c r="AY364" s="309"/>
      <c r="AZ364" s="309"/>
      <c r="BI364" s="309"/>
      <c r="BS364" s="309"/>
      <c r="CC364" s="309"/>
      <c r="CM364" s="309"/>
      <c r="CW364" s="309"/>
      <c r="DG364" s="309"/>
      <c r="DQ364" s="309"/>
      <c r="EA364" s="309"/>
      <c r="EK364" s="309"/>
      <c r="EU364" s="309"/>
      <c r="FE364" s="309"/>
      <c r="FO364" s="309"/>
      <c r="FY364" s="309"/>
      <c r="GI364" s="309"/>
      <c r="GS364" s="309"/>
      <c r="HC364" s="309"/>
      <c r="HM364" s="309"/>
      <c r="HW364" s="309"/>
    </row>
    <row r="365" s="3" customFormat="true" x14ac:dyDescent="0.25">
      <c r="A365" s="309"/>
      <c r="K365" s="309"/>
      <c r="U365" s="309"/>
      <c r="AE365" s="309"/>
      <c r="AO365" s="309"/>
      <c r="AY365" s="309"/>
      <c r="AZ365" s="309"/>
      <c r="BI365" s="309"/>
      <c r="BS365" s="309"/>
      <c r="CC365" s="309"/>
      <c r="CM365" s="309"/>
      <c r="CW365" s="309"/>
      <c r="DG365" s="309"/>
      <c r="DQ365" s="309"/>
      <c r="EA365" s="309"/>
      <c r="EK365" s="309"/>
      <c r="EU365" s="309"/>
      <c r="FE365" s="309"/>
      <c r="FO365" s="309"/>
      <c r="FY365" s="309"/>
      <c r="GI365" s="309"/>
      <c r="GS365" s="309"/>
      <c r="HC365" s="309"/>
      <c r="HM365" s="309"/>
      <c r="HW365" s="309"/>
    </row>
    <row r="366" s="3" customFormat="true" x14ac:dyDescent="0.25">
      <c r="A366" s="309"/>
      <c r="K366" s="309"/>
      <c r="U366" s="309"/>
      <c r="AE366" s="309"/>
      <c r="AO366" s="309"/>
      <c r="AY366" s="309"/>
      <c r="AZ366" s="309"/>
      <c r="BI366" s="309"/>
      <c r="BS366" s="309"/>
      <c r="CC366" s="309"/>
      <c r="CM366" s="309"/>
      <c r="CW366" s="309"/>
      <c r="DG366" s="309"/>
      <c r="DQ366" s="309"/>
      <c r="EA366" s="309"/>
      <c r="EK366" s="309"/>
      <c r="EU366" s="309"/>
      <c r="FE366" s="309"/>
      <c r="FO366" s="309"/>
      <c r="FY366" s="309"/>
      <c r="GI366" s="309"/>
      <c r="GS366" s="309"/>
      <c r="HC366" s="309"/>
      <c r="HM366" s="309"/>
      <c r="HW366" s="309"/>
    </row>
    <row r="367" s="3" customFormat="true" x14ac:dyDescent="0.25">
      <c r="A367" s="309"/>
      <c r="K367" s="309"/>
      <c r="U367" s="309"/>
      <c r="AE367" s="309"/>
      <c r="AO367" s="309"/>
      <c r="AY367" s="309"/>
      <c r="AZ367" s="309"/>
      <c r="BI367" s="309"/>
      <c r="BS367" s="309"/>
      <c r="CC367" s="309"/>
      <c r="CM367" s="309"/>
      <c r="CW367" s="309"/>
      <c r="DG367" s="309"/>
      <c r="DQ367" s="309"/>
      <c r="EA367" s="309"/>
      <c r="EK367" s="309"/>
      <c r="EU367" s="309"/>
      <c r="FE367" s="309"/>
      <c r="FO367" s="309"/>
      <c r="FY367" s="309"/>
      <c r="GI367" s="309"/>
      <c r="GS367" s="309"/>
      <c r="HC367" s="309"/>
      <c r="HM367" s="309"/>
      <c r="HW367" s="309"/>
    </row>
    <row r="368" s="3" customFormat="true" x14ac:dyDescent="0.25">
      <c r="A368" s="309"/>
      <c r="K368" s="309"/>
      <c r="U368" s="309"/>
      <c r="AE368" s="309"/>
      <c r="AO368" s="309"/>
      <c r="AY368" s="309"/>
      <c r="AZ368" s="309"/>
      <c r="BI368" s="309"/>
      <c r="BS368" s="309"/>
      <c r="CC368" s="309"/>
      <c r="CM368" s="309"/>
      <c r="CW368" s="309"/>
      <c r="DG368" s="309"/>
      <c r="DQ368" s="309"/>
      <c r="EA368" s="309"/>
      <c r="EK368" s="309"/>
      <c r="EU368" s="309"/>
      <c r="FE368" s="309"/>
      <c r="FO368" s="309"/>
      <c r="FY368" s="309"/>
      <c r="GI368" s="309"/>
      <c r="GS368" s="309"/>
      <c r="HC368" s="309"/>
      <c r="HM368" s="309"/>
      <c r="HW368" s="309"/>
    </row>
    <row r="369" s="3" customFormat="true" x14ac:dyDescent="0.25">
      <c r="A369" s="309"/>
      <c r="K369" s="309"/>
      <c r="U369" s="309"/>
      <c r="AE369" s="309"/>
      <c r="AO369" s="309"/>
      <c r="AY369" s="309"/>
      <c r="AZ369" s="309"/>
      <c r="BI369" s="309"/>
      <c r="BS369" s="309"/>
      <c r="CC369" s="309"/>
      <c r="CM369" s="309"/>
      <c r="CW369" s="309"/>
      <c r="DG369" s="309"/>
      <c r="DQ369" s="309"/>
      <c r="EA369" s="309"/>
      <c r="EK369" s="309"/>
      <c r="EU369" s="309"/>
      <c r="FE369" s="309"/>
      <c r="FO369" s="309"/>
      <c r="FY369" s="309"/>
      <c r="GI369" s="309"/>
      <c r="GS369" s="309"/>
      <c r="HC369" s="309"/>
      <c r="HM369" s="309"/>
      <c r="HW369" s="309"/>
    </row>
    <row r="370" s="3" customFormat="true" x14ac:dyDescent="0.25">
      <c r="A370" s="309"/>
      <c r="K370" s="309"/>
      <c r="U370" s="309"/>
      <c r="AE370" s="309"/>
      <c r="AO370" s="309"/>
      <c r="AY370" s="309"/>
      <c r="AZ370" s="309"/>
      <c r="BI370" s="309"/>
      <c r="BS370" s="309"/>
      <c r="CC370" s="309"/>
      <c r="CM370" s="309"/>
      <c r="CW370" s="309"/>
      <c r="DG370" s="309"/>
      <c r="DQ370" s="309"/>
      <c r="EA370" s="309"/>
      <c r="EK370" s="309"/>
      <c r="EU370" s="309"/>
      <c r="FE370" s="309"/>
      <c r="FO370" s="309"/>
      <c r="FY370" s="309"/>
      <c r="GI370" s="309"/>
      <c r="GS370" s="309"/>
      <c r="HC370" s="309"/>
      <c r="HM370" s="309"/>
      <c r="HW370" s="309"/>
    </row>
    <row r="371" s="3" customFormat="true" x14ac:dyDescent="0.25">
      <c r="A371" s="309"/>
      <c r="K371" s="309"/>
      <c r="U371" s="309"/>
      <c r="AE371" s="309"/>
      <c r="AO371" s="309"/>
      <c r="AY371" s="309"/>
      <c r="AZ371" s="309"/>
      <c r="BI371" s="309"/>
      <c r="BS371" s="309"/>
      <c r="CC371" s="309"/>
      <c r="CM371" s="309"/>
      <c r="CW371" s="309"/>
      <c r="DG371" s="309"/>
      <c r="DQ371" s="309"/>
      <c r="EA371" s="309"/>
      <c r="EK371" s="309"/>
      <c r="EU371" s="309"/>
      <c r="FE371" s="309"/>
      <c r="FO371" s="309"/>
      <c r="FY371" s="309"/>
      <c r="GI371" s="309"/>
      <c r="GS371" s="309"/>
      <c r="HC371" s="309"/>
      <c r="HM371" s="309"/>
      <c r="HW371" s="309"/>
    </row>
    <row r="372" s="3" customFormat="true" x14ac:dyDescent="0.25">
      <c r="A372" s="309"/>
      <c r="K372" s="309"/>
      <c r="U372" s="309"/>
      <c r="AE372" s="309"/>
      <c r="AO372" s="309"/>
      <c r="AY372" s="309"/>
      <c r="AZ372" s="309"/>
      <c r="BI372" s="309"/>
      <c r="BS372" s="309"/>
      <c r="CC372" s="309"/>
      <c r="CM372" s="309"/>
      <c r="CW372" s="309"/>
      <c r="DG372" s="309"/>
      <c r="DQ372" s="309"/>
      <c r="EA372" s="309"/>
      <c r="EK372" s="309"/>
      <c r="EU372" s="309"/>
      <c r="FE372" s="309"/>
      <c r="FO372" s="309"/>
      <c r="FY372" s="309"/>
      <c r="GI372" s="309"/>
      <c r="GS372" s="309"/>
      <c r="HC372" s="309"/>
      <c r="HM372" s="309"/>
      <c r="HW372" s="309"/>
    </row>
    <row r="373" s="3" customFormat="true" x14ac:dyDescent="0.25">
      <c r="A373" s="309"/>
      <c r="K373" s="309"/>
      <c r="U373" s="309"/>
      <c r="AE373" s="309"/>
      <c r="AO373" s="309"/>
      <c r="AY373" s="309"/>
      <c r="AZ373" s="309"/>
      <c r="BI373" s="309"/>
      <c r="BS373" s="309"/>
      <c r="CC373" s="309"/>
      <c r="CM373" s="309"/>
      <c r="CW373" s="309"/>
      <c r="DG373" s="309"/>
      <c r="DQ373" s="309"/>
      <c r="EA373" s="309"/>
      <c r="EK373" s="309"/>
      <c r="EU373" s="309"/>
      <c r="FE373" s="309"/>
      <c r="FO373" s="309"/>
      <c r="FY373" s="309"/>
      <c r="GI373" s="309"/>
      <c r="GS373" s="309"/>
      <c r="HC373" s="309"/>
      <c r="HM373" s="309"/>
      <c r="HW373" s="309"/>
    </row>
    <row r="374" s="3" customFormat="true" x14ac:dyDescent="0.25">
      <c r="A374" s="309"/>
      <c r="K374" s="309"/>
      <c r="U374" s="309"/>
      <c r="AE374" s="309"/>
      <c r="AO374" s="309"/>
      <c r="AY374" s="309"/>
      <c r="AZ374" s="309"/>
      <c r="BI374" s="309"/>
      <c r="BS374" s="309"/>
      <c r="CC374" s="309"/>
      <c r="CM374" s="309"/>
      <c r="CW374" s="309"/>
      <c r="DG374" s="309"/>
      <c r="DQ374" s="309"/>
      <c r="EA374" s="309"/>
      <c r="EK374" s="309"/>
      <c r="EU374" s="309"/>
      <c r="FE374" s="309"/>
      <c r="FO374" s="309"/>
      <c r="FY374" s="309"/>
      <c r="GI374" s="309"/>
      <c r="GS374" s="309"/>
      <c r="HC374" s="309"/>
      <c r="HM374" s="309"/>
      <c r="HW374" s="309"/>
    </row>
    <row r="375" s="3" customFormat="true" x14ac:dyDescent="0.25">
      <c r="A375" s="309"/>
      <c r="K375" s="309"/>
      <c r="U375" s="309"/>
      <c r="AE375" s="309"/>
      <c r="AO375" s="309"/>
      <c r="AY375" s="309"/>
      <c r="AZ375" s="309"/>
      <c r="BI375" s="309"/>
      <c r="BS375" s="309"/>
      <c r="CC375" s="309"/>
      <c r="CM375" s="309"/>
      <c r="CW375" s="309"/>
      <c r="DG375" s="309"/>
      <c r="DQ375" s="309"/>
      <c r="EA375" s="309"/>
      <c r="EK375" s="309"/>
      <c r="EU375" s="309"/>
      <c r="FE375" s="309"/>
      <c r="FO375" s="309"/>
      <c r="FY375" s="309"/>
      <c r="GI375" s="309"/>
      <c r="GS375" s="309"/>
      <c r="HC375" s="309"/>
      <c r="HM375" s="309"/>
      <c r="HW375" s="309"/>
    </row>
    <row r="376" s="3" customFormat="true" x14ac:dyDescent="0.25">
      <c r="A376" s="309"/>
      <c r="K376" s="309"/>
      <c r="U376" s="309"/>
      <c r="AE376" s="309"/>
      <c r="AO376" s="309"/>
      <c r="AY376" s="309"/>
      <c r="AZ376" s="309"/>
      <c r="BI376" s="309"/>
      <c r="BS376" s="309"/>
      <c r="CC376" s="309"/>
      <c r="CM376" s="309"/>
      <c r="CW376" s="309"/>
      <c r="DG376" s="309"/>
      <c r="DQ376" s="309"/>
      <c r="EA376" s="309"/>
      <c r="EK376" s="309"/>
      <c r="EU376" s="309"/>
      <c r="FE376" s="309"/>
      <c r="FO376" s="309"/>
      <c r="FY376" s="309"/>
      <c r="GI376" s="309"/>
      <c r="GS376" s="309"/>
      <c r="HC376" s="309"/>
      <c r="HM376" s="309"/>
      <c r="HW376" s="309"/>
    </row>
    <row r="377" s="3" customFormat="true" x14ac:dyDescent="0.25">
      <c r="A377" s="309"/>
      <c r="K377" s="309"/>
      <c r="U377" s="309"/>
      <c r="AE377" s="309"/>
      <c r="AO377" s="309"/>
      <c r="AY377" s="309"/>
      <c r="AZ377" s="309"/>
      <c r="BI377" s="309"/>
      <c r="BS377" s="309"/>
      <c r="CC377" s="309"/>
      <c r="CM377" s="309"/>
      <c r="CW377" s="309"/>
      <c r="DG377" s="309"/>
      <c r="DQ377" s="309"/>
      <c r="EA377" s="309"/>
      <c r="EK377" s="309"/>
      <c r="EU377" s="309"/>
      <c r="FE377" s="309"/>
      <c r="FO377" s="309"/>
      <c r="FY377" s="309"/>
      <c r="GI377" s="309"/>
      <c r="GS377" s="309"/>
      <c r="HC377" s="309"/>
      <c r="HM377" s="309"/>
      <c r="HW377" s="309"/>
    </row>
    <row r="378" s="3" customFormat="true" x14ac:dyDescent="0.25">
      <c r="A378" s="309"/>
      <c r="K378" s="309"/>
      <c r="U378" s="309"/>
      <c r="AE378" s="309"/>
      <c r="AO378" s="309"/>
      <c r="AY378" s="309"/>
      <c r="AZ378" s="309"/>
      <c r="BI378" s="309"/>
      <c r="BS378" s="309"/>
      <c r="CC378" s="309"/>
      <c r="CM378" s="309"/>
      <c r="CW378" s="309"/>
      <c r="DG378" s="309"/>
      <c r="DQ378" s="309"/>
      <c r="EA378" s="309"/>
      <c r="EK378" s="309"/>
      <c r="EU378" s="309"/>
      <c r="FE378" s="309"/>
      <c r="FO378" s="309"/>
      <c r="FY378" s="309"/>
      <c r="GI378" s="309"/>
      <c r="GS378" s="309"/>
      <c r="HC378" s="309"/>
      <c r="HM378" s="309"/>
      <c r="HW378" s="309"/>
    </row>
    <row r="379" s="3" customFormat="true" x14ac:dyDescent="0.25">
      <c r="A379" s="309"/>
      <c r="K379" s="309"/>
      <c r="U379" s="309"/>
      <c r="AE379" s="309"/>
      <c r="AO379" s="309"/>
      <c r="AY379" s="309"/>
      <c r="AZ379" s="309"/>
      <c r="BI379" s="309"/>
      <c r="BS379" s="309"/>
      <c r="CC379" s="309"/>
      <c r="CM379" s="309"/>
      <c r="CW379" s="309"/>
      <c r="DG379" s="309"/>
      <c r="DQ379" s="309"/>
      <c r="EA379" s="309"/>
      <c r="EK379" s="309"/>
      <c r="EU379" s="309"/>
      <c r="FE379" s="309"/>
      <c r="FO379" s="309"/>
      <c r="FY379" s="309"/>
      <c r="GI379" s="309"/>
      <c r="GS379" s="309"/>
      <c r="HC379" s="309"/>
      <c r="HM379" s="309"/>
      <c r="HW379" s="309"/>
    </row>
    <row r="380" s="3" customFormat="true" x14ac:dyDescent="0.25">
      <c r="A380" s="309"/>
      <c r="K380" s="309"/>
      <c r="U380" s="309"/>
      <c r="AE380" s="309"/>
      <c r="AO380" s="309"/>
      <c r="AY380" s="309"/>
      <c r="AZ380" s="309"/>
      <c r="BI380" s="309"/>
      <c r="BS380" s="309"/>
      <c r="CC380" s="309"/>
      <c r="CM380" s="309"/>
      <c r="CW380" s="309"/>
      <c r="DG380" s="309"/>
      <c r="DQ380" s="309"/>
      <c r="EA380" s="309"/>
      <c r="EK380" s="309"/>
      <c r="EU380" s="309"/>
      <c r="FE380" s="309"/>
      <c r="FO380" s="309"/>
      <c r="FY380" s="309"/>
      <c r="GI380" s="309"/>
      <c r="GS380" s="309"/>
      <c r="HC380" s="309"/>
      <c r="HM380" s="309"/>
      <c r="HW380" s="309"/>
    </row>
    <row r="381" s="3" customFormat="true" x14ac:dyDescent="0.25">
      <c r="A381" s="309"/>
      <c r="K381" s="309"/>
      <c r="U381" s="309"/>
      <c r="AE381" s="309"/>
      <c r="AO381" s="309"/>
      <c r="AY381" s="309"/>
      <c r="AZ381" s="309"/>
      <c r="BI381" s="309"/>
      <c r="BS381" s="309"/>
      <c r="CC381" s="309"/>
      <c r="CM381" s="309"/>
      <c r="CW381" s="309"/>
      <c r="DG381" s="309"/>
      <c r="DQ381" s="309"/>
      <c r="EA381" s="309"/>
      <c r="EK381" s="309"/>
      <c r="EU381" s="309"/>
      <c r="FE381" s="309"/>
      <c r="FO381" s="309"/>
      <c r="FY381" s="309"/>
      <c r="GI381" s="309"/>
      <c r="GS381" s="309"/>
      <c r="HC381" s="309"/>
      <c r="HM381" s="309"/>
      <c r="HW381" s="309"/>
    </row>
    <row r="382" s="3" customFormat="true" x14ac:dyDescent="0.25">
      <c r="A382" s="309"/>
      <c r="K382" s="309"/>
      <c r="U382" s="309"/>
      <c r="AE382" s="309"/>
      <c r="AO382" s="309"/>
      <c r="AY382" s="309"/>
      <c r="AZ382" s="309"/>
      <c r="BI382" s="309"/>
      <c r="BS382" s="309"/>
      <c r="CC382" s="309"/>
      <c r="CM382" s="309"/>
      <c r="CW382" s="309"/>
      <c r="DG382" s="309"/>
      <c r="DQ382" s="309"/>
      <c r="EA382" s="309"/>
      <c r="EK382" s="309"/>
      <c r="EU382" s="309"/>
      <c r="FE382" s="309"/>
      <c r="FO382" s="309"/>
      <c r="FY382" s="309"/>
      <c r="GI382" s="309"/>
      <c r="GS382" s="309"/>
      <c r="HC382" s="309"/>
      <c r="HM382" s="309"/>
      <c r="HW382" s="309"/>
    </row>
    <row r="383" s="3" customFormat="true" x14ac:dyDescent="0.25">
      <c r="A383" s="309"/>
      <c r="K383" s="309"/>
      <c r="U383" s="309"/>
      <c r="AE383" s="309"/>
      <c r="AO383" s="309"/>
      <c r="AY383" s="309"/>
      <c r="AZ383" s="309"/>
      <c r="BI383" s="309"/>
      <c r="BS383" s="309"/>
      <c r="CC383" s="309"/>
      <c r="CM383" s="309"/>
      <c r="CW383" s="309"/>
      <c r="DG383" s="309"/>
      <c r="DQ383" s="309"/>
      <c r="EA383" s="309"/>
      <c r="EK383" s="309"/>
      <c r="EU383" s="309"/>
      <c r="FE383" s="309"/>
      <c r="FO383" s="309"/>
      <c r="FY383" s="309"/>
      <c r="GI383" s="309"/>
      <c r="GS383" s="309"/>
      <c r="HC383" s="309"/>
      <c r="HM383" s="309"/>
      <c r="HW383" s="309"/>
    </row>
    <row r="384" s="3" customFormat="true" x14ac:dyDescent="0.25">
      <c r="A384" s="309"/>
      <c r="K384" s="309"/>
      <c r="U384" s="309"/>
      <c r="AE384" s="309"/>
      <c r="AO384" s="309"/>
      <c r="AY384" s="309"/>
      <c r="AZ384" s="309"/>
      <c r="BI384" s="309"/>
      <c r="BS384" s="309"/>
      <c r="CC384" s="309"/>
      <c r="CM384" s="309"/>
      <c r="CW384" s="309"/>
      <c r="DG384" s="309"/>
      <c r="DQ384" s="309"/>
      <c r="EA384" s="309"/>
      <c r="EK384" s="309"/>
      <c r="EU384" s="309"/>
      <c r="FE384" s="309"/>
      <c r="FO384" s="309"/>
      <c r="FY384" s="309"/>
      <c r="GI384" s="309"/>
      <c r="GS384" s="309"/>
      <c r="HC384" s="309"/>
      <c r="HM384" s="309"/>
      <c r="HW384" s="309"/>
    </row>
    <row r="385" s="3" customFormat="true" x14ac:dyDescent="0.25">
      <c r="A385" s="309"/>
      <c r="K385" s="309"/>
      <c r="U385" s="309"/>
      <c r="AE385" s="309"/>
      <c r="AO385" s="309"/>
      <c r="AY385" s="309"/>
      <c r="AZ385" s="309"/>
      <c r="BI385" s="309"/>
      <c r="BS385" s="309"/>
      <c r="CC385" s="309"/>
      <c r="CM385" s="309"/>
      <c r="CW385" s="309"/>
      <c r="DG385" s="309"/>
      <c r="DQ385" s="309"/>
      <c r="EA385" s="309"/>
      <c r="EK385" s="309"/>
      <c r="EU385" s="309"/>
      <c r="FE385" s="309"/>
      <c r="FO385" s="309"/>
      <c r="FY385" s="309"/>
      <c r="GI385" s="309"/>
      <c r="GS385" s="309"/>
      <c r="HC385" s="309"/>
      <c r="HM385" s="309"/>
      <c r="HW385" s="309"/>
    </row>
    <row r="386" s="3" customFormat="true" x14ac:dyDescent="0.25">
      <c r="A386" s="309"/>
      <c r="K386" s="309"/>
      <c r="U386" s="309"/>
      <c r="AE386" s="309"/>
      <c r="AO386" s="309"/>
      <c r="AY386" s="309"/>
      <c r="AZ386" s="309"/>
      <c r="BI386" s="309"/>
      <c r="BS386" s="309"/>
      <c r="CC386" s="309"/>
      <c r="CM386" s="309"/>
      <c r="CW386" s="309"/>
      <c r="DG386" s="309"/>
      <c r="DQ386" s="309"/>
      <c r="EA386" s="309"/>
      <c r="EK386" s="309"/>
      <c r="EU386" s="309"/>
      <c r="FE386" s="309"/>
      <c r="FO386" s="309"/>
      <c r="FY386" s="309"/>
      <c r="GI386" s="309"/>
      <c r="GS386" s="309"/>
      <c r="HC386" s="309"/>
      <c r="HM386" s="309"/>
      <c r="HW386" s="309"/>
    </row>
    <row r="387" s="3" customFormat="true" x14ac:dyDescent="0.25">
      <c r="A387" s="309"/>
      <c r="K387" s="309"/>
      <c r="U387" s="309"/>
      <c r="AE387" s="309"/>
      <c r="AO387" s="309"/>
      <c r="AY387" s="309"/>
      <c r="AZ387" s="309"/>
      <c r="BI387" s="309"/>
      <c r="BS387" s="309"/>
      <c r="CC387" s="309"/>
      <c r="CM387" s="309"/>
      <c r="CW387" s="309"/>
      <c r="DG387" s="309"/>
      <c r="DQ387" s="309"/>
      <c r="EA387" s="309"/>
      <c r="EK387" s="309"/>
      <c r="EU387" s="309"/>
      <c r="FE387" s="309"/>
      <c r="FO387" s="309"/>
      <c r="FY387" s="309"/>
      <c r="GI387" s="309"/>
      <c r="GS387" s="309"/>
      <c r="HC387" s="309"/>
      <c r="HM387" s="309"/>
      <c r="HW387" s="309"/>
    </row>
    <row r="388" s="3" customFormat="true" x14ac:dyDescent="0.25">
      <c r="A388" s="309"/>
      <c r="K388" s="309"/>
      <c r="U388" s="309"/>
      <c r="AE388" s="309"/>
      <c r="AO388" s="309"/>
      <c r="AY388" s="309"/>
      <c r="AZ388" s="309"/>
      <c r="BI388" s="309"/>
      <c r="BS388" s="309"/>
      <c r="CC388" s="309"/>
      <c r="CM388" s="309"/>
      <c r="CW388" s="309"/>
      <c r="DG388" s="309"/>
      <c r="DQ388" s="309"/>
      <c r="EA388" s="309"/>
      <c r="EK388" s="309"/>
      <c r="EU388" s="309"/>
      <c r="FE388" s="309"/>
      <c r="FO388" s="309"/>
      <c r="FY388" s="309"/>
      <c r="GI388" s="309"/>
      <c r="GS388" s="309"/>
      <c r="HC388" s="309"/>
      <c r="HM388" s="309"/>
      <c r="HW388" s="309"/>
    </row>
    <row r="389" s="3" customFormat="true" x14ac:dyDescent="0.25">
      <c r="A389" s="309"/>
      <c r="K389" s="309"/>
      <c r="U389" s="309"/>
      <c r="AE389" s="309"/>
      <c r="AO389" s="309"/>
      <c r="AY389" s="309"/>
      <c r="AZ389" s="309"/>
      <c r="BI389" s="309"/>
      <c r="BS389" s="309"/>
      <c r="CC389" s="309"/>
      <c r="CM389" s="309"/>
      <c r="CW389" s="309"/>
      <c r="DG389" s="309"/>
      <c r="DQ389" s="309"/>
      <c r="EA389" s="309"/>
      <c r="EK389" s="309"/>
      <c r="EU389" s="309"/>
      <c r="FE389" s="309"/>
      <c r="FO389" s="309"/>
      <c r="FY389" s="309"/>
      <c r="GI389" s="309"/>
      <c r="GS389" s="309"/>
      <c r="HC389" s="309"/>
      <c r="HM389" s="309"/>
      <c r="HW389" s="309"/>
    </row>
    <row r="390" s="3" customFormat="true" x14ac:dyDescent="0.25">
      <c r="A390" s="309"/>
      <c r="K390" s="309"/>
      <c r="U390" s="309"/>
      <c r="AE390" s="309"/>
      <c r="AO390" s="309"/>
      <c r="AY390" s="309"/>
      <c r="AZ390" s="309"/>
      <c r="BI390" s="309"/>
      <c r="BS390" s="309"/>
      <c r="CC390" s="309"/>
      <c r="CM390" s="309"/>
      <c r="CW390" s="309"/>
      <c r="DG390" s="309"/>
      <c r="DQ390" s="309"/>
      <c r="EA390" s="309"/>
      <c r="EK390" s="309"/>
      <c r="EU390" s="309"/>
      <c r="FE390" s="309"/>
      <c r="FO390" s="309"/>
      <c r="FY390" s="309"/>
      <c r="GI390" s="309"/>
      <c r="GS390" s="309"/>
      <c r="HC390" s="309"/>
      <c r="HM390" s="309"/>
      <c r="HW390" s="309"/>
    </row>
    <row r="391" s="3" customFormat="true" x14ac:dyDescent="0.25">
      <c r="A391" s="309"/>
      <c r="K391" s="309"/>
      <c r="U391" s="309"/>
      <c r="AE391" s="309"/>
      <c r="AO391" s="309"/>
      <c r="AY391" s="309"/>
      <c r="AZ391" s="309"/>
      <c r="BI391" s="309"/>
      <c r="BS391" s="309"/>
      <c r="CC391" s="309"/>
      <c r="CM391" s="309"/>
      <c r="CW391" s="309"/>
      <c r="DG391" s="309"/>
      <c r="DQ391" s="309"/>
      <c r="EA391" s="309"/>
      <c r="EK391" s="309"/>
      <c r="EU391" s="309"/>
      <c r="FE391" s="309"/>
      <c r="FO391" s="309"/>
      <c r="FY391" s="309"/>
      <c r="GI391" s="309"/>
      <c r="GS391" s="309"/>
      <c r="HC391" s="309"/>
      <c r="HM391" s="309"/>
      <c r="HW391" s="309"/>
    </row>
    <row r="392" s="3" customFormat="true" x14ac:dyDescent="0.25">
      <c r="A392" s="309"/>
      <c r="K392" s="309"/>
      <c r="U392" s="309"/>
      <c r="AE392" s="309"/>
      <c r="AO392" s="309"/>
      <c r="AY392" s="309"/>
      <c r="AZ392" s="309"/>
      <c r="BI392" s="309"/>
      <c r="BS392" s="309"/>
      <c r="CC392" s="309"/>
      <c r="CM392" s="309"/>
      <c r="CW392" s="309"/>
      <c r="DG392" s="309"/>
      <c r="DQ392" s="309"/>
      <c r="EA392" s="309"/>
      <c r="EK392" s="309"/>
      <c r="EU392" s="309"/>
      <c r="FE392" s="309"/>
      <c r="FO392" s="309"/>
      <c r="FY392" s="309"/>
      <c r="GI392" s="309"/>
      <c r="GS392" s="309"/>
      <c r="HC392" s="309"/>
      <c r="HM392" s="309"/>
      <c r="HW392" s="309"/>
    </row>
    <row r="393" s="3" customFormat="true" x14ac:dyDescent="0.25">
      <c r="A393" s="309"/>
      <c r="K393" s="309"/>
      <c r="U393" s="309"/>
      <c r="AE393" s="309"/>
      <c r="AO393" s="309"/>
      <c r="AY393" s="309"/>
      <c r="AZ393" s="309"/>
      <c r="BI393" s="309"/>
      <c r="BS393" s="309"/>
      <c r="CC393" s="309"/>
      <c r="CM393" s="309"/>
      <c r="CW393" s="309"/>
      <c r="DG393" s="309"/>
      <c r="DQ393" s="309"/>
      <c r="EA393" s="309"/>
      <c r="EK393" s="309"/>
      <c r="EU393" s="309"/>
      <c r="FE393" s="309"/>
      <c r="FO393" s="309"/>
      <c r="FY393" s="309"/>
      <c r="GI393" s="309"/>
      <c r="GS393" s="309"/>
      <c r="HC393" s="309"/>
      <c r="HM393" s="309"/>
      <c r="HW393" s="309"/>
    </row>
    <row r="394" s="3" customFormat="true" x14ac:dyDescent="0.25">
      <c r="A394" s="309"/>
      <c r="K394" s="309"/>
      <c r="U394" s="309"/>
      <c r="AE394" s="309"/>
      <c r="AO394" s="309"/>
      <c r="AY394" s="309"/>
      <c r="AZ394" s="309"/>
      <c r="BI394" s="309"/>
      <c r="BS394" s="309"/>
      <c r="CC394" s="309"/>
      <c r="CM394" s="309"/>
      <c r="CW394" s="309"/>
      <c r="DG394" s="309"/>
      <c r="DQ394" s="309"/>
      <c r="EA394" s="309"/>
      <c r="EK394" s="309"/>
      <c r="EU394" s="309"/>
      <c r="FE394" s="309"/>
      <c r="FO394" s="309"/>
      <c r="FY394" s="309"/>
      <c r="GI394" s="309"/>
      <c r="GS394" s="309"/>
      <c r="HC394" s="309"/>
      <c r="HM394" s="309"/>
      <c r="HW394" s="309"/>
    </row>
    <row r="395" s="3" customFormat="true" x14ac:dyDescent="0.25">
      <c r="A395" s="309"/>
      <c r="K395" s="309"/>
      <c r="U395" s="309"/>
      <c r="AE395" s="309"/>
      <c r="AO395" s="309"/>
      <c r="AY395" s="309"/>
      <c r="AZ395" s="309"/>
      <c r="BI395" s="309"/>
      <c r="BS395" s="309"/>
      <c r="CC395" s="309"/>
      <c r="CM395" s="309"/>
      <c r="CW395" s="309"/>
      <c r="DG395" s="309"/>
      <c r="DQ395" s="309"/>
      <c r="EA395" s="309"/>
      <c r="EK395" s="309"/>
      <c r="EU395" s="309"/>
      <c r="FE395" s="309"/>
      <c r="FO395" s="309"/>
      <c r="FY395" s="309"/>
      <c r="GI395" s="309"/>
      <c r="GS395" s="309"/>
      <c r="HC395" s="309"/>
      <c r="HM395" s="309"/>
      <c r="HW395" s="309"/>
    </row>
    <row r="396" s="3" customFormat="true" x14ac:dyDescent="0.25">
      <c r="A396" s="309"/>
      <c r="K396" s="309"/>
      <c r="U396" s="309"/>
      <c r="AE396" s="309"/>
      <c r="AO396" s="309"/>
      <c r="AY396" s="309"/>
      <c r="AZ396" s="309"/>
      <c r="BI396" s="309"/>
      <c r="BS396" s="309"/>
      <c r="CC396" s="309"/>
      <c r="CM396" s="309"/>
      <c r="CW396" s="309"/>
      <c r="DG396" s="309"/>
      <c r="DQ396" s="309"/>
      <c r="EA396" s="309"/>
      <c r="EK396" s="309"/>
      <c r="EU396" s="309"/>
      <c r="FE396" s="309"/>
      <c r="FO396" s="309"/>
      <c r="FY396" s="309"/>
      <c r="GI396" s="309"/>
      <c r="GS396" s="309"/>
      <c r="HC396" s="309"/>
      <c r="HM396" s="309"/>
      <c r="HW396" s="309"/>
    </row>
    <row r="397" s="3" customFormat="true" x14ac:dyDescent="0.25">
      <c r="A397" s="309"/>
      <c r="K397" s="309"/>
      <c r="U397" s="309"/>
      <c r="AE397" s="309"/>
      <c r="AO397" s="309"/>
      <c r="AY397" s="309"/>
      <c r="AZ397" s="309"/>
      <c r="BI397" s="309"/>
      <c r="BS397" s="309"/>
      <c r="CC397" s="309"/>
      <c r="CM397" s="309"/>
      <c r="CW397" s="309"/>
      <c r="DG397" s="309"/>
      <c r="DQ397" s="309"/>
      <c r="EA397" s="309"/>
      <c r="EK397" s="309"/>
      <c r="EU397" s="309"/>
      <c r="FE397" s="309"/>
      <c r="FO397" s="309"/>
      <c r="FY397" s="309"/>
      <c r="GI397" s="309"/>
      <c r="GS397" s="309"/>
      <c r="HC397" s="309"/>
      <c r="HM397" s="309"/>
      <c r="HW397" s="309"/>
    </row>
    <row r="398" s="3" customFormat="true" x14ac:dyDescent="0.25">
      <c r="A398" s="309"/>
      <c r="K398" s="309"/>
      <c r="U398" s="309"/>
      <c r="AE398" s="309"/>
      <c r="AO398" s="309"/>
      <c r="AY398" s="309"/>
      <c r="AZ398" s="309"/>
      <c r="BI398" s="309"/>
      <c r="BS398" s="309"/>
      <c r="CC398" s="309"/>
      <c r="CM398" s="309"/>
      <c r="CW398" s="309"/>
      <c r="DG398" s="309"/>
      <c r="DQ398" s="309"/>
      <c r="EA398" s="309"/>
      <c r="EK398" s="309"/>
      <c r="EU398" s="309"/>
      <c r="FE398" s="309"/>
      <c r="FO398" s="309"/>
      <c r="FY398" s="309"/>
      <c r="GI398" s="309"/>
      <c r="GS398" s="309"/>
      <c r="HC398" s="309"/>
      <c r="HM398" s="309"/>
      <c r="HW398" s="309"/>
    </row>
    <row r="399" s="3" customFormat="true" x14ac:dyDescent="0.25">
      <c r="A399" s="309"/>
      <c r="K399" s="309"/>
      <c r="U399" s="309"/>
      <c r="AE399" s="309"/>
      <c r="AO399" s="309"/>
      <c r="AY399" s="309"/>
      <c r="AZ399" s="309"/>
      <c r="BI399" s="309"/>
      <c r="BS399" s="309"/>
      <c r="CC399" s="309"/>
      <c r="CM399" s="309"/>
      <c r="CW399" s="309"/>
      <c r="DG399" s="309"/>
      <c r="DQ399" s="309"/>
      <c r="EA399" s="309"/>
      <c r="EK399" s="309"/>
      <c r="EU399" s="309"/>
      <c r="FE399" s="309"/>
      <c r="FO399" s="309"/>
      <c r="FY399" s="309"/>
      <c r="GI399" s="309"/>
      <c r="GS399" s="309"/>
      <c r="HC399" s="309"/>
      <c r="HM399" s="309"/>
      <c r="HW399" s="309"/>
    </row>
    <row r="400" s="3" customFormat="true" x14ac:dyDescent="0.25">
      <c r="A400" s="309"/>
      <c r="K400" s="309"/>
      <c r="U400" s="309"/>
      <c r="AE400" s="309"/>
      <c r="AO400" s="309"/>
      <c r="AY400" s="309"/>
      <c r="AZ400" s="309"/>
      <c r="BI400" s="309"/>
      <c r="BS400" s="309"/>
      <c r="CC400" s="309"/>
      <c r="CM400" s="309"/>
      <c r="CW400" s="309"/>
      <c r="DG400" s="309"/>
      <c r="DQ400" s="309"/>
      <c r="EA400" s="309"/>
      <c r="EK400" s="309"/>
      <c r="EU400" s="309"/>
      <c r="FE400" s="309"/>
      <c r="FO400" s="309"/>
      <c r="FY400" s="309"/>
      <c r="GI400" s="309"/>
      <c r="GS400" s="309"/>
      <c r="HC400" s="309"/>
      <c r="HM400" s="309"/>
      <c r="HW400" s="309"/>
    </row>
    <row r="401" s="3" customFormat="true" x14ac:dyDescent="0.25">
      <c r="A401" s="309"/>
      <c r="K401" s="309"/>
      <c r="U401" s="309"/>
      <c r="AE401" s="309"/>
      <c r="AO401" s="309"/>
      <c r="AY401" s="309"/>
      <c r="AZ401" s="309"/>
      <c r="BI401" s="309"/>
      <c r="BS401" s="309"/>
      <c r="CC401" s="309"/>
      <c r="CM401" s="309"/>
      <c r="CW401" s="309"/>
      <c r="DG401" s="309"/>
      <c r="DQ401" s="309"/>
      <c r="EA401" s="309"/>
      <c r="EK401" s="309"/>
      <c r="EU401" s="309"/>
      <c r="FE401" s="309"/>
      <c r="FO401" s="309"/>
      <c r="FY401" s="309"/>
      <c r="GI401" s="309"/>
      <c r="GS401" s="309"/>
      <c r="HC401" s="309"/>
      <c r="HM401" s="309"/>
      <c r="HW401" s="309"/>
    </row>
    <row r="402" s="3" customFormat="true" x14ac:dyDescent="0.25">
      <c r="A402" s="309"/>
      <c r="K402" s="309"/>
      <c r="U402" s="309"/>
      <c r="AE402" s="309"/>
      <c r="AO402" s="309"/>
      <c r="AY402" s="309"/>
      <c r="AZ402" s="309"/>
      <c r="BI402" s="309"/>
      <c r="BS402" s="309"/>
      <c r="CC402" s="309"/>
      <c r="CM402" s="309"/>
      <c r="CW402" s="309"/>
      <c r="DG402" s="309"/>
      <c r="DQ402" s="309"/>
      <c r="EA402" s="309"/>
      <c r="EK402" s="309"/>
      <c r="EU402" s="309"/>
      <c r="FE402" s="309"/>
      <c r="FO402" s="309"/>
      <c r="FY402" s="309"/>
      <c r="GI402" s="309"/>
      <c r="GS402" s="309"/>
      <c r="HC402" s="309"/>
      <c r="HM402" s="309"/>
      <c r="HW402" s="309"/>
    </row>
    <row r="403" s="3" customFormat="true" x14ac:dyDescent="0.25">
      <c r="A403" s="309"/>
      <c r="K403" s="309"/>
      <c r="U403" s="309"/>
      <c r="AE403" s="309"/>
      <c r="AO403" s="309"/>
      <c r="AY403" s="309"/>
      <c r="AZ403" s="309"/>
      <c r="BI403" s="309"/>
      <c r="BS403" s="309"/>
      <c r="CC403" s="309"/>
      <c r="CM403" s="309"/>
      <c r="CW403" s="309"/>
      <c r="DG403" s="309"/>
      <c r="DQ403" s="309"/>
      <c r="EA403" s="309"/>
      <c r="EK403" s="309"/>
      <c r="EU403" s="309"/>
      <c r="FE403" s="309"/>
      <c r="FO403" s="309"/>
      <c r="FY403" s="309"/>
      <c r="GI403" s="309"/>
      <c r="GS403" s="309"/>
      <c r="HC403" s="309"/>
      <c r="HM403" s="309"/>
      <c r="HW403" s="309"/>
    </row>
    <row r="404" s="3" customFormat="true" x14ac:dyDescent="0.25">
      <c r="A404" s="309"/>
      <c r="K404" s="309"/>
      <c r="U404" s="309"/>
      <c r="AE404" s="309"/>
      <c r="AO404" s="309"/>
      <c r="AY404" s="309"/>
      <c r="AZ404" s="309"/>
      <c r="BI404" s="309"/>
      <c r="BS404" s="309"/>
      <c r="CC404" s="309"/>
      <c r="CM404" s="309"/>
      <c r="CW404" s="309"/>
      <c r="DG404" s="309"/>
      <c r="DQ404" s="309"/>
      <c r="EA404" s="309"/>
      <c r="EK404" s="309"/>
      <c r="EU404" s="309"/>
      <c r="FE404" s="309"/>
      <c r="FO404" s="309"/>
      <c r="FY404" s="309"/>
      <c r="GI404" s="309"/>
      <c r="GS404" s="309"/>
      <c r="HC404" s="309"/>
      <c r="HM404" s="309"/>
      <c r="HW404" s="309"/>
    </row>
    <row r="405" s="3" customFormat="true" x14ac:dyDescent="0.25">
      <c r="A405" s="309"/>
      <c r="K405" s="309"/>
      <c r="U405" s="309"/>
      <c r="AE405" s="309"/>
      <c r="AO405" s="309"/>
      <c r="AY405" s="309"/>
      <c r="AZ405" s="309"/>
      <c r="BI405" s="309"/>
      <c r="BS405" s="309"/>
      <c r="CC405" s="309"/>
      <c r="CM405" s="309"/>
      <c r="CW405" s="309"/>
      <c r="DG405" s="309"/>
      <c r="DQ405" s="309"/>
      <c r="EA405" s="309"/>
      <c r="EK405" s="309"/>
      <c r="EU405" s="309"/>
      <c r="FE405" s="309"/>
      <c r="FO405" s="309"/>
      <c r="FY405" s="309"/>
      <c r="GI405" s="309"/>
      <c r="GS405" s="309"/>
      <c r="HC405" s="309"/>
      <c r="HM405" s="309"/>
      <c r="HW405" s="309"/>
    </row>
    <row r="406" s="3" customFormat="true" x14ac:dyDescent="0.25">
      <c r="A406" s="309"/>
      <c r="K406" s="309"/>
      <c r="U406" s="309"/>
      <c r="AE406" s="309"/>
      <c r="AO406" s="309"/>
      <c r="AY406" s="309"/>
      <c r="AZ406" s="309"/>
      <c r="BI406" s="309"/>
      <c r="BS406" s="309"/>
      <c r="CC406" s="309"/>
      <c r="CM406" s="309"/>
      <c r="CW406" s="309"/>
      <c r="DG406" s="309"/>
      <c r="DQ406" s="309"/>
      <c r="EA406" s="309"/>
      <c r="EK406" s="309"/>
      <c r="EU406" s="309"/>
      <c r="FE406" s="309"/>
      <c r="FO406" s="309"/>
      <c r="FY406" s="309"/>
      <c r="GI406" s="309"/>
      <c r="GS406" s="309"/>
      <c r="HC406" s="309"/>
      <c r="HM406" s="309"/>
      <c r="HW406" s="309"/>
    </row>
    <row r="407" s="3" customFormat="true" x14ac:dyDescent="0.25">
      <c r="A407" s="309"/>
      <c r="K407" s="309"/>
      <c r="U407" s="309"/>
      <c r="AE407" s="309"/>
      <c r="AO407" s="309"/>
      <c r="AY407" s="309"/>
      <c r="AZ407" s="309"/>
      <c r="BI407" s="309"/>
      <c r="BS407" s="309"/>
      <c r="CC407" s="309"/>
      <c r="CM407" s="309"/>
      <c r="CW407" s="309"/>
      <c r="DG407" s="309"/>
      <c r="DQ407" s="309"/>
      <c r="EA407" s="309"/>
      <c r="EK407" s="309"/>
      <c r="EU407" s="309"/>
      <c r="FE407" s="309"/>
      <c r="FO407" s="309"/>
      <c r="FY407" s="309"/>
      <c r="GI407" s="309"/>
      <c r="GS407" s="309"/>
      <c r="HC407" s="309"/>
      <c r="HM407" s="309"/>
      <c r="HW407" s="309"/>
    </row>
    <row r="408" s="3" customFormat="true" x14ac:dyDescent="0.25">
      <c r="A408" s="309"/>
      <c r="K408" s="309"/>
      <c r="U408" s="309"/>
      <c r="AE408" s="309"/>
      <c r="AO408" s="309"/>
      <c r="AY408" s="309"/>
      <c r="AZ408" s="309"/>
      <c r="BI408" s="309"/>
      <c r="BS408" s="309"/>
      <c r="CC408" s="309"/>
      <c r="CM408" s="309"/>
      <c r="CW408" s="309"/>
      <c r="DG408" s="309"/>
      <c r="DQ408" s="309"/>
      <c r="EA408" s="309"/>
      <c r="EK408" s="309"/>
      <c r="EU408" s="309"/>
      <c r="FE408" s="309"/>
      <c r="FO408" s="309"/>
      <c r="FY408" s="309"/>
      <c r="GI408" s="309"/>
      <c r="GS408" s="309"/>
      <c r="HC408" s="309"/>
      <c r="HM408" s="309"/>
      <c r="HW408" s="309"/>
    </row>
    <row r="409" s="3" customFormat="true" x14ac:dyDescent="0.25">
      <c r="A409" s="309"/>
      <c r="K409" s="309"/>
      <c r="U409" s="309"/>
      <c r="AE409" s="309"/>
      <c r="AO409" s="309"/>
      <c r="AY409" s="309"/>
      <c r="AZ409" s="309"/>
      <c r="BI409" s="309"/>
      <c r="BS409" s="309"/>
      <c r="CC409" s="309"/>
      <c r="CM409" s="309"/>
      <c r="CW409" s="309"/>
      <c r="DG409" s="309"/>
      <c r="DQ409" s="309"/>
      <c r="EA409" s="309"/>
      <c r="EK409" s="309"/>
      <c r="EU409" s="309"/>
      <c r="FE409" s="309"/>
      <c r="FO409" s="309"/>
      <c r="FY409" s="309"/>
      <c r="GI409" s="309"/>
      <c r="GS409" s="309"/>
      <c r="HC409" s="309"/>
      <c r="HM409" s="309"/>
      <c r="HW409" s="309"/>
    </row>
    <row r="410" s="3" customFormat="true" x14ac:dyDescent="0.25">
      <c r="A410" s="309"/>
      <c r="K410" s="309"/>
      <c r="U410" s="309"/>
      <c r="AE410" s="309"/>
      <c r="AO410" s="309"/>
      <c r="AY410" s="309"/>
      <c r="AZ410" s="309"/>
      <c r="BI410" s="309"/>
      <c r="BS410" s="309"/>
      <c r="CC410" s="309"/>
      <c r="CM410" s="309"/>
      <c r="CW410" s="309"/>
      <c r="DG410" s="309"/>
      <c r="DQ410" s="309"/>
      <c r="EA410" s="309"/>
      <c r="EK410" s="309"/>
      <c r="EU410" s="309"/>
      <c r="FE410" s="309"/>
      <c r="FO410" s="309"/>
      <c r="FY410" s="309"/>
      <c r="GI410" s="309"/>
      <c r="GS410" s="309"/>
      <c r="HC410" s="309"/>
      <c r="HM410" s="309"/>
      <c r="HW410" s="309"/>
    </row>
    <row r="411" s="3" customFormat="true" x14ac:dyDescent="0.25">
      <c r="A411" s="309"/>
      <c r="K411" s="309"/>
      <c r="U411" s="309"/>
      <c r="AE411" s="309"/>
      <c r="AO411" s="309"/>
      <c r="AY411" s="309"/>
      <c r="AZ411" s="309"/>
      <c r="BI411" s="309"/>
      <c r="BS411" s="309"/>
      <c r="CC411" s="309"/>
      <c r="CM411" s="309"/>
      <c r="CW411" s="309"/>
      <c r="DG411" s="309"/>
      <c r="DQ411" s="309"/>
      <c r="EA411" s="309"/>
      <c r="EK411" s="309"/>
      <c r="EU411" s="309"/>
      <c r="FE411" s="309"/>
      <c r="FO411" s="309"/>
      <c r="FY411" s="309"/>
      <c r="GI411" s="309"/>
      <c r="GS411" s="309"/>
      <c r="HC411" s="309"/>
      <c r="HM411" s="309"/>
      <c r="HW411" s="309"/>
    </row>
    <row r="412" s="3" customFormat="true" x14ac:dyDescent="0.25">
      <c r="A412" s="309"/>
      <c r="K412" s="309"/>
      <c r="U412" s="309"/>
      <c r="AE412" s="309"/>
      <c r="AO412" s="309"/>
      <c r="AY412" s="309"/>
      <c r="AZ412" s="309"/>
      <c r="BI412" s="309"/>
      <c r="BS412" s="309"/>
      <c r="CC412" s="309"/>
      <c r="CM412" s="309"/>
      <c r="CW412" s="309"/>
      <c r="DG412" s="309"/>
      <c r="DQ412" s="309"/>
      <c r="EA412" s="309"/>
      <c r="EK412" s="309"/>
      <c r="EU412" s="309"/>
      <c r="FE412" s="309"/>
      <c r="FO412" s="309"/>
      <c r="FY412" s="309"/>
      <c r="GI412" s="309"/>
      <c r="GS412" s="309"/>
      <c r="HC412" s="309"/>
      <c r="HM412" s="309"/>
      <c r="HW412" s="309"/>
    </row>
    <row r="413" s="3" customFormat="true" x14ac:dyDescent="0.25">
      <c r="A413" s="309"/>
      <c r="K413" s="309"/>
      <c r="U413" s="309"/>
      <c r="AE413" s="309"/>
      <c r="AO413" s="309"/>
      <c r="AY413" s="309"/>
      <c r="AZ413" s="309"/>
      <c r="BI413" s="309"/>
      <c r="BS413" s="309"/>
      <c r="CC413" s="309"/>
      <c r="CM413" s="309"/>
      <c r="CW413" s="309"/>
      <c r="DG413" s="309"/>
      <c r="DQ413" s="309"/>
      <c r="EA413" s="309"/>
      <c r="EK413" s="309"/>
      <c r="EU413" s="309"/>
      <c r="FE413" s="309"/>
      <c r="FO413" s="309"/>
      <c r="FY413" s="309"/>
      <c r="GI413" s="309"/>
      <c r="GS413" s="309"/>
      <c r="HC413" s="309"/>
      <c r="HM413" s="309"/>
      <c r="HW413" s="309"/>
    </row>
    <row r="414" s="3" customFormat="true" x14ac:dyDescent="0.25">
      <c r="A414" s="309"/>
      <c r="K414" s="309"/>
      <c r="U414" s="309"/>
      <c r="AE414" s="309"/>
      <c r="AO414" s="309"/>
      <c r="AY414" s="309"/>
      <c r="AZ414" s="309"/>
      <c r="BI414" s="309"/>
      <c r="BS414" s="309"/>
      <c r="CC414" s="309"/>
      <c r="CM414" s="309"/>
      <c r="CW414" s="309"/>
      <c r="DG414" s="309"/>
      <c r="DQ414" s="309"/>
      <c r="EA414" s="309"/>
      <c r="EK414" s="309"/>
      <c r="EU414" s="309"/>
      <c r="FE414" s="309"/>
      <c r="FO414" s="309"/>
      <c r="FY414" s="309"/>
      <c r="GI414" s="309"/>
      <c r="GS414" s="309"/>
      <c r="HC414" s="309"/>
      <c r="HM414" s="309"/>
      <c r="HW414" s="309"/>
    </row>
    <row r="415" s="3" customFormat="true" x14ac:dyDescent="0.25">
      <c r="A415" s="309"/>
      <c r="K415" s="309"/>
      <c r="U415" s="309"/>
      <c r="AE415" s="309"/>
      <c r="AO415" s="309"/>
      <c r="AY415" s="309"/>
      <c r="AZ415" s="309"/>
      <c r="BI415" s="309"/>
      <c r="BS415" s="309"/>
      <c r="CC415" s="309"/>
      <c r="CM415" s="309"/>
      <c r="CW415" s="309"/>
      <c r="DG415" s="309"/>
      <c r="DQ415" s="309"/>
      <c r="EA415" s="309"/>
      <c r="EK415" s="309"/>
      <c r="EU415" s="309"/>
      <c r="FE415" s="309"/>
      <c r="FO415" s="309"/>
      <c r="FY415" s="309"/>
      <c r="GI415" s="309"/>
      <c r="GS415" s="309"/>
      <c r="HC415" s="309"/>
      <c r="HM415" s="309"/>
      <c r="HW415" s="309"/>
    </row>
    <row r="416" s="3" customFormat="true" x14ac:dyDescent="0.25">
      <c r="A416" s="309"/>
      <c r="K416" s="309"/>
      <c r="U416" s="309"/>
      <c r="AE416" s="309"/>
      <c r="AO416" s="309"/>
      <c r="AY416" s="309"/>
      <c r="AZ416" s="309"/>
      <c r="BI416" s="309"/>
      <c r="BS416" s="309"/>
      <c r="CC416" s="309"/>
      <c r="CM416" s="309"/>
      <c r="CW416" s="309"/>
      <c r="DG416" s="309"/>
      <c r="DQ416" s="309"/>
      <c r="EA416" s="309"/>
      <c r="EK416" s="309"/>
      <c r="EU416" s="309"/>
      <c r="FE416" s="309"/>
      <c r="FO416" s="309"/>
      <c r="FY416" s="309"/>
      <c r="GI416" s="309"/>
      <c r="GS416" s="309"/>
      <c r="HC416" s="309"/>
      <c r="HM416" s="309"/>
      <c r="HW416" s="309"/>
    </row>
    <row r="417" s="3" customFormat="true" x14ac:dyDescent="0.25">
      <c r="A417" s="309"/>
      <c r="K417" s="309"/>
      <c r="U417" s="309"/>
      <c r="AE417" s="309"/>
      <c r="AO417" s="309"/>
      <c r="AY417" s="309"/>
      <c r="AZ417" s="309"/>
      <c r="BI417" s="309"/>
      <c r="BS417" s="309"/>
      <c r="CC417" s="309"/>
      <c r="CM417" s="309"/>
      <c r="CW417" s="309"/>
      <c r="DG417" s="309"/>
      <c r="DQ417" s="309"/>
      <c r="EA417" s="309"/>
      <c r="EK417" s="309"/>
      <c r="EU417" s="309"/>
      <c r="FE417" s="309"/>
      <c r="FO417" s="309"/>
      <c r="FY417" s="309"/>
      <c r="GI417" s="309"/>
      <c r="GS417" s="309"/>
      <c r="HC417" s="309"/>
      <c r="HM417" s="309"/>
      <c r="HW417" s="309"/>
    </row>
    <row r="418" s="3" customFormat="true" x14ac:dyDescent="0.25">
      <c r="A418" s="309"/>
      <c r="K418" s="309"/>
      <c r="U418" s="309"/>
      <c r="AE418" s="309"/>
      <c r="AO418" s="309"/>
      <c r="AY418" s="309"/>
      <c r="AZ418" s="309"/>
      <c r="BI418" s="309"/>
      <c r="BS418" s="309"/>
      <c r="CC418" s="309"/>
      <c r="CM418" s="309"/>
      <c r="CW418" s="309"/>
      <c r="DG418" s="309"/>
      <c r="DQ418" s="309"/>
      <c r="EA418" s="309"/>
      <c r="EK418" s="309"/>
      <c r="EU418" s="309"/>
      <c r="FE418" s="309"/>
      <c r="FO418" s="309"/>
      <c r="FY418" s="309"/>
      <c r="GI418" s="309"/>
      <c r="GS418" s="309"/>
      <c r="HC418" s="309"/>
      <c r="HM418" s="309"/>
      <c r="HW418" s="309"/>
    </row>
    <row r="419" s="3" customFormat="true" x14ac:dyDescent="0.25">
      <c r="A419" s="309"/>
      <c r="K419" s="309"/>
      <c r="U419" s="309"/>
      <c r="AE419" s="309"/>
      <c r="AO419" s="309"/>
      <c r="AY419" s="309"/>
      <c r="AZ419" s="309"/>
      <c r="BI419" s="309"/>
      <c r="BS419" s="309"/>
      <c r="CC419" s="309"/>
      <c r="CM419" s="309"/>
      <c r="CW419" s="309"/>
      <c r="DG419" s="309"/>
      <c r="DQ419" s="309"/>
      <c r="EA419" s="309"/>
      <c r="EK419" s="309"/>
      <c r="EU419" s="309"/>
      <c r="FE419" s="309"/>
      <c r="FO419" s="309"/>
      <c r="FY419" s="309"/>
      <c r="GI419" s="309"/>
      <c r="GS419" s="309"/>
      <c r="HC419" s="309"/>
      <c r="HM419" s="309"/>
      <c r="HW419" s="309"/>
    </row>
    <row r="420" s="3" customFormat="true" x14ac:dyDescent="0.25">
      <c r="A420" s="309"/>
      <c r="K420" s="309"/>
      <c r="U420" s="309"/>
      <c r="AE420" s="309"/>
      <c r="AO420" s="309"/>
      <c r="AY420" s="309"/>
      <c r="AZ420" s="309"/>
      <c r="BI420" s="309"/>
      <c r="BS420" s="309"/>
      <c r="CC420" s="309"/>
      <c r="CM420" s="309"/>
      <c r="CW420" s="309"/>
      <c r="DG420" s="309"/>
      <c r="DQ420" s="309"/>
      <c r="EA420" s="309"/>
      <c r="EK420" s="309"/>
      <c r="EU420" s="309"/>
      <c r="FE420" s="309"/>
      <c r="FO420" s="309"/>
      <c r="FY420" s="309"/>
      <c r="GI420" s="309"/>
      <c r="GS420" s="309"/>
      <c r="HC420" s="309"/>
      <c r="HM420" s="309"/>
      <c r="HW420" s="309"/>
    </row>
    <row r="421" s="3" customFormat="true" x14ac:dyDescent="0.25">
      <c r="A421" s="309"/>
      <c r="K421" s="309"/>
      <c r="U421" s="309"/>
      <c r="AE421" s="309"/>
      <c r="AO421" s="309"/>
      <c r="AY421" s="309"/>
      <c r="AZ421" s="309"/>
      <c r="BI421" s="309"/>
      <c r="BS421" s="309"/>
      <c r="CC421" s="309"/>
      <c r="CM421" s="309"/>
      <c r="CW421" s="309"/>
      <c r="DG421" s="309"/>
      <c r="DQ421" s="309"/>
      <c r="EA421" s="309"/>
      <c r="EK421" s="309"/>
      <c r="EU421" s="309"/>
      <c r="FE421" s="309"/>
      <c r="FO421" s="309"/>
      <c r="FY421" s="309"/>
      <c r="GI421" s="309"/>
      <c r="GS421" s="309"/>
      <c r="HC421" s="309"/>
      <c r="HM421" s="309"/>
      <c r="HW421" s="309"/>
    </row>
    <row r="422" s="3" customFormat="true" x14ac:dyDescent="0.25">
      <c r="A422" s="309"/>
      <c r="K422" s="309"/>
      <c r="U422" s="309"/>
      <c r="AE422" s="309"/>
      <c r="AO422" s="309"/>
      <c r="AY422" s="309"/>
      <c r="AZ422" s="309"/>
      <c r="BI422" s="309"/>
      <c r="BS422" s="309"/>
      <c r="CC422" s="309"/>
      <c r="CM422" s="309"/>
      <c r="CW422" s="309"/>
      <c r="DG422" s="309"/>
      <c r="DQ422" s="309"/>
      <c r="EA422" s="309"/>
      <c r="EK422" s="309"/>
      <c r="EU422" s="309"/>
      <c r="FE422" s="309"/>
      <c r="FO422" s="309"/>
      <c r="FY422" s="309"/>
      <c r="GI422" s="309"/>
      <c r="GS422" s="309"/>
      <c r="HC422" s="309"/>
      <c r="HM422" s="309"/>
      <c r="HW422" s="309"/>
    </row>
    <row r="423" s="3" customFormat="true" x14ac:dyDescent="0.25">
      <c r="A423" s="309"/>
      <c r="K423" s="309"/>
      <c r="U423" s="309"/>
      <c r="AE423" s="309"/>
      <c r="AO423" s="309"/>
      <c r="AY423" s="309"/>
      <c r="AZ423" s="309"/>
      <c r="BI423" s="309"/>
      <c r="BS423" s="309"/>
      <c r="CC423" s="309"/>
      <c r="CM423" s="309"/>
      <c r="CW423" s="309"/>
      <c r="DG423" s="309"/>
      <c r="DQ423" s="309"/>
      <c r="EA423" s="309"/>
      <c r="EK423" s="309"/>
      <c r="EU423" s="309"/>
      <c r="FE423" s="309"/>
      <c r="FO423" s="309"/>
      <c r="FY423" s="309"/>
      <c r="GI423" s="309"/>
      <c r="GS423" s="309"/>
      <c r="HC423" s="309"/>
      <c r="HM423" s="309"/>
      <c r="HW423" s="309"/>
    </row>
    <row r="424" s="3" customFormat="true" x14ac:dyDescent="0.25">
      <c r="A424" s="309"/>
      <c r="K424" s="309"/>
      <c r="U424" s="309"/>
      <c r="AE424" s="309"/>
      <c r="AO424" s="309"/>
      <c r="AY424" s="309"/>
      <c r="AZ424" s="309"/>
      <c r="BI424" s="309"/>
      <c r="BS424" s="309"/>
      <c r="CC424" s="309"/>
      <c r="CM424" s="309"/>
      <c r="CW424" s="309"/>
      <c r="DG424" s="309"/>
      <c r="DQ424" s="309"/>
      <c r="EA424" s="309"/>
      <c r="EK424" s="309"/>
      <c r="EU424" s="309"/>
      <c r="FE424" s="309"/>
      <c r="FO424" s="309"/>
      <c r="FY424" s="309"/>
      <c r="GI424" s="309"/>
      <c r="GS424" s="309"/>
      <c r="HC424" s="309"/>
      <c r="HM424" s="309"/>
      <c r="HW424" s="309"/>
    </row>
    <row r="425" s="3" customFormat="true" x14ac:dyDescent="0.25">
      <c r="A425" s="309"/>
      <c r="K425" s="309"/>
      <c r="U425" s="309"/>
      <c r="AE425" s="309"/>
      <c r="AO425" s="309"/>
      <c r="AY425" s="309"/>
      <c r="AZ425" s="309"/>
      <c r="BI425" s="309"/>
      <c r="BS425" s="309"/>
      <c r="CC425" s="309"/>
      <c r="CM425" s="309"/>
      <c r="CW425" s="309"/>
      <c r="DG425" s="309"/>
      <c r="DQ425" s="309"/>
      <c r="EA425" s="309"/>
      <c r="EK425" s="309"/>
      <c r="EU425" s="309"/>
      <c r="FE425" s="309"/>
      <c r="FO425" s="309"/>
      <c r="FY425" s="309"/>
      <c r="GI425" s="309"/>
      <c r="GS425" s="309"/>
      <c r="HC425" s="309"/>
      <c r="HM425" s="309"/>
      <c r="HW425" s="309"/>
    </row>
    <row r="426" s="3" customFormat="true" x14ac:dyDescent="0.25">
      <c r="A426" s="309"/>
      <c r="K426" s="309"/>
      <c r="U426" s="309"/>
      <c r="AE426" s="309"/>
      <c r="AO426" s="309"/>
      <c r="AY426" s="309"/>
      <c r="AZ426" s="309"/>
      <c r="BI426" s="309"/>
      <c r="BS426" s="309"/>
      <c r="CC426" s="309"/>
      <c r="CM426" s="309"/>
      <c r="CW426" s="309"/>
      <c r="DG426" s="309"/>
      <c r="DQ426" s="309"/>
      <c r="EA426" s="309"/>
      <c r="EK426" s="309"/>
      <c r="EU426" s="309"/>
      <c r="FE426" s="309"/>
      <c r="FO426" s="309"/>
      <c r="FY426" s="309"/>
      <c r="GI426" s="309"/>
      <c r="GS426" s="309"/>
      <c r="HC426" s="309"/>
      <c r="HM426" s="309"/>
      <c r="HW426" s="309"/>
    </row>
    <row r="427" s="3" customFormat="true" x14ac:dyDescent="0.25">
      <c r="A427" s="309"/>
      <c r="K427" s="309"/>
      <c r="U427" s="309"/>
      <c r="AE427" s="309"/>
      <c r="AO427" s="309"/>
      <c r="AY427" s="309"/>
      <c r="AZ427" s="309"/>
      <c r="BI427" s="309"/>
      <c r="BS427" s="309"/>
      <c r="CC427" s="309"/>
      <c r="CM427" s="309"/>
      <c r="CW427" s="309"/>
      <c r="DG427" s="309"/>
      <c r="DQ427" s="309"/>
      <c r="EA427" s="309"/>
      <c r="EK427" s="309"/>
      <c r="EU427" s="309"/>
      <c r="FE427" s="309"/>
      <c r="FO427" s="309"/>
      <c r="FY427" s="309"/>
      <c r="GI427" s="309"/>
      <c r="GS427" s="309"/>
      <c r="HC427" s="309"/>
      <c r="HM427" s="309"/>
      <c r="HW427" s="309"/>
    </row>
    <row r="428" s="3" customFormat="true" x14ac:dyDescent="0.25">
      <c r="A428" s="309"/>
      <c r="K428" s="309"/>
      <c r="U428" s="309"/>
      <c r="AE428" s="309"/>
      <c r="AO428" s="309"/>
      <c r="AY428" s="309"/>
      <c r="AZ428" s="309"/>
      <c r="BI428" s="309"/>
      <c r="BS428" s="309"/>
      <c r="CC428" s="309"/>
      <c r="CM428" s="309"/>
      <c r="CW428" s="309"/>
      <c r="DG428" s="309"/>
      <c r="DQ428" s="309"/>
      <c r="EA428" s="309"/>
      <c r="EK428" s="309"/>
      <c r="EU428" s="309"/>
      <c r="FE428" s="309"/>
      <c r="FO428" s="309"/>
      <c r="FY428" s="309"/>
      <c r="GI428" s="309"/>
      <c r="GS428" s="309"/>
      <c r="HC428" s="309"/>
      <c r="HM428" s="309"/>
      <c r="HW428" s="309"/>
    </row>
    <row r="429" s="3" customFormat="true" x14ac:dyDescent="0.25">
      <c r="A429" s="309"/>
      <c r="K429" s="309"/>
      <c r="U429" s="309"/>
      <c r="AE429" s="309"/>
      <c r="AO429" s="309"/>
      <c r="AY429" s="309"/>
      <c r="AZ429" s="309"/>
      <c r="BI429" s="309"/>
      <c r="BS429" s="309"/>
      <c r="CC429" s="309"/>
      <c r="CM429" s="309"/>
      <c r="CW429" s="309"/>
      <c r="DG429" s="309"/>
      <c r="DQ429" s="309"/>
      <c r="EA429" s="309"/>
      <c r="EK429" s="309"/>
      <c r="EU429" s="309"/>
      <c r="FE429" s="309"/>
      <c r="FO429" s="309"/>
      <c r="FY429" s="309"/>
      <c r="GI429" s="309"/>
      <c r="GS429" s="309"/>
      <c r="HC429" s="309"/>
      <c r="HM429" s="309"/>
      <c r="HW429" s="309"/>
    </row>
    <row r="430" s="3" customFormat="true" x14ac:dyDescent="0.25">
      <c r="A430" s="309"/>
      <c r="K430" s="309"/>
      <c r="U430" s="309"/>
      <c r="AE430" s="309"/>
      <c r="AO430" s="309"/>
      <c r="AY430" s="309"/>
      <c r="AZ430" s="309"/>
      <c r="BI430" s="309"/>
      <c r="BS430" s="309"/>
      <c r="CC430" s="309"/>
      <c r="CM430" s="309"/>
      <c r="CW430" s="309"/>
      <c r="DG430" s="309"/>
      <c r="DQ430" s="309"/>
      <c r="EA430" s="309"/>
      <c r="EK430" s="309"/>
      <c r="EU430" s="309"/>
      <c r="FE430" s="309"/>
      <c r="FO430" s="309"/>
      <c r="FY430" s="309"/>
      <c r="GI430" s="309"/>
      <c r="GS430" s="309"/>
      <c r="HC430" s="309"/>
      <c r="HM430" s="309"/>
      <c r="HW430" s="309"/>
    </row>
    <row r="431" s="3" customFormat="true" x14ac:dyDescent="0.25">
      <c r="A431" s="309"/>
      <c r="K431" s="309"/>
      <c r="U431" s="309"/>
      <c r="AE431" s="309"/>
      <c r="AO431" s="309"/>
      <c r="AY431" s="309"/>
      <c r="AZ431" s="309"/>
      <c r="BI431" s="309"/>
      <c r="BS431" s="309"/>
      <c r="CC431" s="309"/>
      <c r="CM431" s="309"/>
      <c r="CW431" s="309"/>
      <c r="DG431" s="309"/>
      <c r="DQ431" s="309"/>
      <c r="EA431" s="309"/>
      <c r="EK431" s="309"/>
      <c r="EU431" s="309"/>
      <c r="FE431" s="309"/>
      <c r="FO431" s="309"/>
      <c r="FY431" s="309"/>
      <c r="GI431" s="309"/>
      <c r="GS431" s="309"/>
      <c r="HC431" s="309"/>
      <c r="HM431" s="309"/>
      <c r="HW431" s="309"/>
    </row>
    <row r="432" s="3" customFormat="true" x14ac:dyDescent="0.25">
      <c r="A432" s="309"/>
      <c r="K432" s="309"/>
      <c r="U432" s="309"/>
      <c r="AE432" s="309"/>
      <c r="AO432" s="309"/>
      <c r="AY432" s="309"/>
      <c r="AZ432" s="309"/>
      <c r="BI432" s="309"/>
      <c r="BS432" s="309"/>
      <c r="CC432" s="309"/>
      <c r="CM432" s="309"/>
      <c r="CW432" s="309"/>
      <c r="DG432" s="309"/>
      <c r="DQ432" s="309"/>
      <c r="EA432" s="309"/>
      <c r="EK432" s="309"/>
      <c r="EU432" s="309"/>
      <c r="FE432" s="309"/>
      <c r="FO432" s="309"/>
      <c r="FY432" s="309"/>
      <c r="GI432" s="309"/>
      <c r="GS432" s="309"/>
      <c r="HC432" s="309"/>
      <c r="HM432" s="309"/>
      <c r="HW432" s="309"/>
    </row>
    <row r="433" s="3" customFormat="true" x14ac:dyDescent="0.25">
      <c r="A433" s="309"/>
      <c r="K433" s="309"/>
      <c r="U433" s="309"/>
      <c r="AE433" s="309"/>
      <c r="AO433" s="309"/>
      <c r="AY433" s="309"/>
      <c r="AZ433" s="309"/>
      <c r="BI433" s="309"/>
      <c r="BS433" s="309"/>
      <c r="CC433" s="309"/>
      <c r="CM433" s="309"/>
      <c r="CW433" s="309"/>
      <c r="DG433" s="309"/>
      <c r="DQ433" s="309"/>
      <c r="EA433" s="309"/>
      <c r="EK433" s="309"/>
      <c r="EU433" s="309"/>
      <c r="FE433" s="309"/>
      <c r="FO433" s="309"/>
      <c r="FY433" s="309"/>
      <c r="GI433" s="309"/>
      <c r="GS433" s="309"/>
      <c r="HC433" s="309"/>
      <c r="HM433" s="309"/>
      <c r="HW433" s="309"/>
    </row>
    <row r="434" s="3" customFormat="true" x14ac:dyDescent="0.25">
      <c r="A434" s="309"/>
      <c r="K434" s="309"/>
      <c r="U434" s="309"/>
      <c r="AE434" s="309"/>
      <c r="AO434" s="309"/>
      <c r="AY434" s="309"/>
      <c r="AZ434" s="309"/>
      <c r="BI434" s="309"/>
      <c r="BS434" s="309"/>
      <c r="CC434" s="309"/>
      <c r="CM434" s="309"/>
      <c r="CW434" s="309"/>
      <c r="DG434" s="309"/>
      <c r="DQ434" s="309"/>
      <c r="EA434" s="309"/>
      <c r="EK434" s="309"/>
      <c r="EU434" s="309"/>
      <c r="FE434" s="309"/>
      <c r="FO434" s="309"/>
      <c r="FY434" s="309"/>
      <c r="GI434" s="309"/>
      <c r="GS434" s="309"/>
      <c r="HC434" s="309"/>
      <c r="HM434" s="309"/>
      <c r="HW434" s="309"/>
    </row>
    <row r="435" s="3" customFormat="true" x14ac:dyDescent="0.25">
      <c r="A435" s="309"/>
      <c r="K435" s="309"/>
      <c r="U435" s="309"/>
      <c r="AE435" s="309"/>
      <c r="AO435" s="309"/>
      <c r="AY435" s="309"/>
      <c r="AZ435" s="309"/>
      <c r="BI435" s="309"/>
      <c r="BS435" s="309"/>
      <c r="CC435" s="309"/>
      <c r="CM435" s="309"/>
      <c r="CW435" s="309"/>
      <c r="DG435" s="309"/>
      <c r="DQ435" s="309"/>
      <c r="EA435" s="309"/>
      <c r="EK435" s="309"/>
      <c r="EU435" s="309"/>
      <c r="FE435" s="309"/>
      <c r="FO435" s="309"/>
      <c r="FY435" s="309"/>
      <c r="GI435" s="309"/>
      <c r="GS435" s="309"/>
      <c r="HC435" s="309"/>
      <c r="HM435" s="309"/>
      <c r="HW435" s="309"/>
    </row>
    <row r="436" s="3" customFormat="true" x14ac:dyDescent="0.25">
      <c r="A436" s="309"/>
      <c r="K436" s="309"/>
      <c r="U436" s="309"/>
      <c r="AE436" s="309"/>
      <c r="AO436" s="309"/>
      <c r="AY436" s="309"/>
      <c r="AZ436" s="309"/>
      <c r="BI436" s="309"/>
      <c r="BS436" s="309"/>
      <c r="CC436" s="309"/>
      <c r="CM436" s="309"/>
      <c r="CW436" s="309"/>
      <c r="DG436" s="309"/>
      <c r="DQ436" s="309"/>
      <c r="EA436" s="309"/>
      <c r="EK436" s="309"/>
      <c r="EU436" s="309"/>
      <c r="FE436" s="309"/>
      <c r="FO436" s="309"/>
      <c r="FY436" s="309"/>
      <c r="GI436" s="309"/>
      <c r="GS436" s="309"/>
      <c r="HC436" s="309"/>
      <c r="HM436" s="309"/>
      <c r="HW436" s="309"/>
    </row>
    <row r="437" s="3" customFormat="true" x14ac:dyDescent="0.25">
      <c r="A437" s="309"/>
      <c r="K437" s="309"/>
      <c r="U437" s="309"/>
      <c r="AE437" s="309"/>
      <c r="AO437" s="309"/>
      <c r="AY437" s="309"/>
      <c r="AZ437" s="309"/>
      <c r="BI437" s="309"/>
      <c r="BS437" s="309"/>
      <c r="CC437" s="309"/>
      <c r="CM437" s="309"/>
      <c r="CW437" s="309"/>
      <c r="DG437" s="309"/>
      <c r="DQ437" s="309"/>
      <c r="EA437" s="309"/>
      <c r="EK437" s="309"/>
      <c r="EU437" s="309"/>
      <c r="FE437" s="309"/>
      <c r="FO437" s="309"/>
      <c r="FY437" s="309"/>
      <c r="GI437" s="309"/>
      <c r="GS437" s="309"/>
      <c r="HC437" s="309"/>
      <c r="HM437" s="309"/>
      <c r="HW437" s="309"/>
    </row>
    <row r="438" s="3" customFormat="true" x14ac:dyDescent="0.25">
      <c r="A438" s="309"/>
      <c r="K438" s="309"/>
      <c r="U438" s="309"/>
      <c r="AE438" s="309"/>
      <c r="AO438" s="309"/>
      <c r="AY438" s="309"/>
      <c r="AZ438" s="309"/>
      <c r="BI438" s="309"/>
      <c r="BS438" s="309"/>
      <c r="CC438" s="309"/>
      <c r="CM438" s="309"/>
      <c r="CW438" s="309"/>
      <c r="DG438" s="309"/>
      <c r="DQ438" s="309"/>
      <c r="EA438" s="309"/>
      <c r="EK438" s="309"/>
      <c r="EU438" s="309"/>
      <c r="FE438" s="309"/>
      <c r="FO438" s="309"/>
      <c r="FY438" s="309"/>
      <c r="GI438" s="309"/>
      <c r="GS438" s="309"/>
      <c r="HC438" s="309"/>
      <c r="HM438" s="309"/>
      <c r="HW438" s="309"/>
    </row>
    <row r="439" s="3" customFormat="true" x14ac:dyDescent="0.25">
      <c r="A439" s="309"/>
      <c r="K439" s="309"/>
      <c r="U439" s="309"/>
      <c r="AE439" s="309"/>
      <c r="AO439" s="309"/>
      <c r="AY439" s="309"/>
      <c r="AZ439" s="309"/>
      <c r="BI439" s="309"/>
      <c r="BS439" s="309"/>
      <c r="CC439" s="309"/>
      <c r="CM439" s="309"/>
      <c r="CW439" s="309"/>
      <c r="DG439" s="309"/>
      <c r="DQ439" s="309"/>
      <c r="EA439" s="309"/>
      <c r="EK439" s="309"/>
      <c r="EU439" s="309"/>
      <c r="FE439" s="309"/>
      <c r="FO439" s="309"/>
      <c r="FY439" s="309"/>
      <c r="GI439" s="309"/>
      <c r="GS439" s="309"/>
      <c r="HC439" s="309"/>
      <c r="HM439" s="309"/>
      <c r="HW439" s="309"/>
    </row>
    <row r="440" s="3" customFormat="true" x14ac:dyDescent="0.25">
      <c r="A440" s="309"/>
      <c r="K440" s="309"/>
      <c r="U440" s="309"/>
      <c r="AE440" s="309"/>
      <c r="AO440" s="309"/>
      <c r="AY440" s="309"/>
      <c r="AZ440" s="309"/>
      <c r="BI440" s="309"/>
      <c r="BS440" s="309"/>
      <c r="CC440" s="309"/>
      <c r="CM440" s="309"/>
      <c r="CW440" s="309"/>
      <c r="DG440" s="309"/>
      <c r="DQ440" s="309"/>
      <c r="EA440" s="309"/>
      <c r="EK440" s="309"/>
      <c r="EU440" s="309"/>
      <c r="FE440" s="309"/>
      <c r="FO440" s="309"/>
      <c r="FY440" s="309"/>
      <c r="GI440" s="309"/>
      <c r="GS440" s="309"/>
      <c r="HC440" s="309"/>
      <c r="HM440" s="309"/>
      <c r="HW440" s="309"/>
    </row>
    <row r="441" s="3" customFormat="true" x14ac:dyDescent="0.25">
      <c r="A441" s="309"/>
      <c r="K441" s="309"/>
      <c r="U441" s="309"/>
      <c r="AE441" s="309"/>
      <c r="AO441" s="309"/>
      <c r="AY441" s="309"/>
      <c r="AZ441" s="309"/>
      <c r="BI441" s="309"/>
      <c r="BS441" s="309"/>
      <c r="CC441" s="309"/>
      <c r="CM441" s="309"/>
      <c r="CW441" s="309"/>
      <c r="DG441" s="309"/>
      <c r="DQ441" s="309"/>
      <c r="EA441" s="309"/>
      <c r="EK441" s="309"/>
      <c r="EU441" s="309"/>
      <c r="FE441" s="309"/>
      <c r="FO441" s="309"/>
      <c r="FY441" s="309"/>
      <c r="GI441" s="309"/>
      <c r="GS441" s="309"/>
      <c r="HC441" s="309"/>
      <c r="HM441" s="309"/>
      <c r="HW441" s="309"/>
    </row>
    <row r="442" s="3" customFormat="true" x14ac:dyDescent="0.25">
      <c r="A442" s="309"/>
      <c r="K442" s="309"/>
      <c r="U442" s="309"/>
      <c r="AE442" s="309"/>
      <c r="AO442" s="309"/>
      <c r="AY442" s="309"/>
      <c r="AZ442" s="309"/>
      <c r="BI442" s="309"/>
      <c r="BS442" s="309"/>
      <c r="CC442" s="309"/>
      <c r="CM442" s="309"/>
      <c r="CW442" s="309"/>
      <c r="DG442" s="309"/>
      <c r="DQ442" s="309"/>
      <c r="EA442" s="309"/>
      <c r="EK442" s="309"/>
      <c r="EU442" s="309"/>
      <c r="FE442" s="309"/>
      <c r="FO442" s="309"/>
      <c r="FY442" s="309"/>
      <c r="GI442" s="309"/>
      <c r="GS442" s="309"/>
      <c r="HC442" s="309"/>
      <c r="HM442" s="309"/>
      <c r="HW442" s="309"/>
    </row>
    <row r="443" s="3" customFormat="true" x14ac:dyDescent="0.25">
      <c r="A443" s="309"/>
      <c r="K443" s="309"/>
      <c r="U443" s="309"/>
      <c r="AE443" s="309"/>
      <c r="AO443" s="309"/>
      <c r="AY443" s="309"/>
      <c r="AZ443" s="309"/>
      <c r="BI443" s="309"/>
      <c r="BS443" s="309"/>
      <c r="CC443" s="309"/>
      <c r="CM443" s="309"/>
      <c r="CW443" s="309"/>
      <c r="DG443" s="309"/>
      <c r="DQ443" s="309"/>
      <c r="EA443" s="309"/>
      <c r="EK443" s="309"/>
      <c r="EU443" s="309"/>
      <c r="FE443" s="309"/>
      <c r="FO443" s="309"/>
      <c r="FY443" s="309"/>
      <c r="GI443" s="309"/>
      <c r="GS443" s="309"/>
      <c r="HC443" s="309"/>
      <c r="HM443" s="309"/>
      <c r="HW443" s="309"/>
    </row>
    <row r="444" s="3" customFormat="true" x14ac:dyDescent="0.25">
      <c r="A444" s="309"/>
      <c r="K444" s="309"/>
      <c r="U444" s="309"/>
      <c r="AE444" s="309"/>
      <c r="AO444" s="309"/>
      <c r="AY444" s="309"/>
      <c r="AZ444" s="309"/>
      <c r="BI444" s="309"/>
      <c r="BS444" s="309"/>
      <c r="CC444" s="309"/>
      <c r="CM444" s="309"/>
      <c r="CW444" s="309"/>
      <c r="DG444" s="309"/>
      <c r="DQ444" s="309"/>
      <c r="EA444" s="309"/>
      <c r="EK444" s="309"/>
      <c r="EU444" s="309"/>
      <c r="FE444" s="309"/>
      <c r="FO444" s="309"/>
      <c r="FY444" s="309"/>
      <c r="GI444" s="309"/>
      <c r="GS444" s="309"/>
      <c r="HC444" s="309"/>
      <c r="HM444" s="309"/>
      <c r="HW444" s="309"/>
    </row>
    <row r="445" s="3" customFormat="true" x14ac:dyDescent="0.25">
      <c r="A445" s="309"/>
      <c r="K445" s="309"/>
      <c r="U445" s="309"/>
      <c r="AE445" s="309"/>
      <c r="AO445" s="309"/>
      <c r="AY445" s="309"/>
      <c r="AZ445" s="309"/>
      <c r="BI445" s="309"/>
      <c r="BS445" s="309"/>
      <c r="CC445" s="309"/>
      <c r="CM445" s="309"/>
      <c r="CW445" s="309"/>
      <c r="DG445" s="309"/>
      <c r="DQ445" s="309"/>
      <c r="EA445" s="309"/>
      <c r="EK445" s="309"/>
      <c r="EU445" s="309"/>
      <c r="FE445" s="309"/>
      <c r="FO445" s="309"/>
      <c r="FY445" s="309"/>
      <c r="GI445" s="309"/>
      <c r="GS445" s="309"/>
      <c r="HC445" s="309"/>
      <c r="HM445" s="309"/>
      <c r="HW445" s="309"/>
    </row>
    <row r="446" s="3" customFormat="true" x14ac:dyDescent="0.25">
      <c r="A446" s="309"/>
      <c r="K446" s="309"/>
      <c r="U446" s="309"/>
      <c r="AE446" s="309"/>
      <c r="AO446" s="309"/>
      <c r="AY446" s="309"/>
      <c r="AZ446" s="309"/>
      <c r="BI446" s="309"/>
      <c r="BS446" s="309"/>
      <c r="CC446" s="309"/>
      <c r="CM446" s="309"/>
      <c r="CW446" s="309"/>
      <c r="DG446" s="309"/>
      <c r="DQ446" s="309"/>
      <c r="EA446" s="309"/>
      <c r="EK446" s="309"/>
      <c r="EU446" s="309"/>
      <c r="FE446" s="309"/>
      <c r="FO446" s="309"/>
      <c r="FY446" s="309"/>
      <c r="GI446" s="309"/>
      <c r="GS446" s="309"/>
      <c r="HC446" s="309"/>
      <c r="HM446" s="309"/>
      <c r="HW446" s="309"/>
    </row>
    <row r="447" s="3" customFormat="true" x14ac:dyDescent="0.25">
      <c r="A447" s="309"/>
      <c r="K447" s="309"/>
      <c r="U447" s="309"/>
      <c r="AE447" s="309"/>
      <c r="AO447" s="309"/>
      <c r="AY447" s="309"/>
      <c r="AZ447" s="309"/>
      <c r="BI447" s="309"/>
      <c r="BS447" s="309"/>
      <c r="CC447" s="309"/>
      <c r="CM447" s="309"/>
      <c r="CW447" s="309"/>
      <c r="DG447" s="309"/>
      <c r="DQ447" s="309"/>
      <c r="EA447" s="309"/>
      <c r="EK447" s="309"/>
      <c r="EU447" s="309"/>
      <c r="FE447" s="309"/>
      <c r="FO447" s="309"/>
      <c r="FY447" s="309"/>
      <c r="GI447" s="309"/>
      <c r="GS447" s="309"/>
      <c r="HC447" s="309"/>
      <c r="HM447" s="309"/>
      <c r="HW447" s="309"/>
    </row>
    <row r="448" s="3" customFormat="true" x14ac:dyDescent="0.25">
      <c r="A448" s="309"/>
      <c r="K448" s="309"/>
      <c r="U448" s="309"/>
      <c r="AE448" s="309"/>
      <c r="AO448" s="309"/>
      <c r="AY448" s="309"/>
      <c r="AZ448" s="309"/>
      <c r="BI448" s="309"/>
      <c r="BS448" s="309"/>
      <c r="CC448" s="309"/>
      <c r="CM448" s="309"/>
      <c r="CW448" s="309"/>
      <c r="DG448" s="309"/>
      <c r="DQ448" s="309"/>
      <c r="EA448" s="309"/>
      <c r="EK448" s="309"/>
      <c r="EU448" s="309"/>
      <c r="FE448" s="309"/>
      <c r="FO448" s="309"/>
      <c r="FY448" s="309"/>
      <c r="GI448" s="309"/>
      <c r="GS448" s="309"/>
      <c r="HC448" s="309"/>
      <c r="HM448" s="309"/>
      <c r="HW448" s="309"/>
    </row>
    <row r="449" s="3" customFormat="true" x14ac:dyDescent="0.25">
      <c r="A449" s="309"/>
      <c r="K449" s="309"/>
      <c r="U449" s="309"/>
      <c r="AE449" s="309"/>
      <c r="AO449" s="309"/>
      <c r="AY449" s="309"/>
      <c r="AZ449" s="309"/>
      <c r="BI449" s="309"/>
      <c r="BS449" s="309"/>
      <c r="CC449" s="309"/>
      <c r="CM449" s="309"/>
      <c r="CW449" s="309"/>
      <c r="DG449" s="309"/>
      <c r="DQ449" s="309"/>
      <c r="EA449" s="309"/>
      <c r="EK449" s="309"/>
      <c r="EU449" s="309"/>
      <c r="FE449" s="309"/>
      <c r="FO449" s="309"/>
      <c r="FY449" s="309"/>
      <c r="GI449" s="309"/>
      <c r="GS449" s="309"/>
      <c r="HC449" s="309"/>
      <c r="HM449" s="309"/>
      <c r="HW449" s="309"/>
    </row>
    <row r="450" s="3" customFormat="true" x14ac:dyDescent="0.25">
      <c r="A450" s="309"/>
      <c r="K450" s="309"/>
      <c r="U450" s="309"/>
      <c r="AE450" s="309"/>
      <c r="AO450" s="309"/>
      <c r="AY450" s="309"/>
      <c r="AZ450" s="309"/>
      <c r="BI450" s="309"/>
      <c r="BS450" s="309"/>
      <c r="CC450" s="309"/>
      <c r="CM450" s="309"/>
      <c r="CW450" s="309"/>
      <c r="DG450" s="309"/>
      <c r="DQ450" s="309"/>
      <c r="EA450" s="309"/>
      <c r="EK450" s="309"/>
      <c r="EU450" s="309"/>
      <c r="FE450" s="309"/>
      <c r="FO450" s="309"/>
      <c r="FY450" s="309"/>
      <c r="GI450" s="309"/>
      <c r="GS450" s="309"/>
      <c r="HC450" s="309"/>
      <c r="HM450" s="309"/>
      <c r="HW450" s="309"/>
    </row>
    <row r="451" s="3" customFormat="true" x14ac:dyDescent="0.25">
      <c r="A451" s="309"/>
      <c r="K451" s="309"/>
      <c r="U451" s="309"/>
      <c r="AE451" s="309"/>
      <c r="AO451" s="309"/>
      <c r="AY451" s="309"/>
      <c r="AZ451" s="309"/>
      <c r="BI451" s="309"/>
      <c r="BS451" s="309"/>
      <c r="CC451" s="309"/>
      <c r="CM451" s="309"/>
      <c r="CW451" s="309"/>
      <c r="DG451" s="309"/>
      <c r="DQ451" s="309"/>
      <c r="EA451" s="309"/>
      <c r="EK451" s="309"/>
      <c r="EU451" s="309"/>
      <c r="FE451" s="309"/>
      <c r="FO451" s="309"/>
      <c r="FY451" s="309"/>
      <c r="GI451" s="309"/>
      <c r="GS451" s="309"/>
      <c r="HC451" s="309"/>
      <c r="HM451" s="309"/>
      <c r="HW451" s="309"/>
    </row>
    <row r="452" s="3" customFormat="true" x14ac:dyDescent="0.25">
      <c r="A452" s="309"/>
      <c r="K452" s="309"/>
      <c r="U452" s="309"/>
      <c r="AE452" s="309"/>
      <c r="AO452" s="309"/>
      <c r="AY452" s="309"/>
      <c r="AZ452" s="309"/>
      <c r="BI452" s="309"/>
      <c r="BS452" s="309"/>
      <c r="CC452" s="309"/>
      <c r="CM452" s="309"/>
      <c r="CW452" s="309"/>
      <c r="DG452" s="309"/>
      <c r="DQ452" s="309"/>
      <c r="EA452" s="309"/>
      <c r="EK452" s="309"/>
      <c r="EU452" s="309"/>
      <c r="FE452" s="309"/>
      <c r="FO452" s="309"/>
      <c r="FY452" s="309"/>
      <c r="GI452" s="309"/>
      <c r="GS452" s="309"/>
      <c r="HC452" s="309"/>
      <c r="HM452" s="309"/>
      <c r="HW452" s="309"/>
    </row>
    <row r="453" s="3" customFormat="true" x14ac:dyDescent="0.25">
      <c r="A453" s="309"/>
      <c r="K453" s="309"/>
      <c r="U453" s="309"/>
      <c r="AE453" s="309"/>
      <c r="AO453" s="309"/>
      <c r="AY453" s="309"/>
      <c r="AZ453" s="309"/>
      <c r="BI453" s="309"/>
      <c r="BS453" s="309"/>
      <c r="CC453" s="309"/>
      <c r="CM453" s="309"/>
      <c r="CW453" s="309"/>
      <c r="DG453" s="309"/>
      <c r="DQ453" s="309"/>
      <c r="EA453" s="309"/>
      <c r="EK453" s="309"/>
      <c r="EU453" s="309"/>
      <c r="FE453" s="309"/>
      <c r="FO453" s="309"/>
      <c r="FY453" s="309"/>
      <c r="GI453" s="309"/>
      <c r="GS453" s="309"/>
      <c r="HC453" s="309"/>
      <c r="HM453" s="309"/>
      <c r="HW453" s="309"/>
    </row>
    <row r="454" s="3" customFormat="true" x14ac:dyDescent="0.25">
      <c r="A454" s="309"/>
      <c r="K454" s="309"/>
      <c r="U454" s="309"/>
      <c r="AE454" s="309"/>
      <c r="AO454" s="309"/>
      <c r="AY454" s="309"/>
      <c r="AZ454" s="309"/>
      <c r="BI454" s="309"/>
      <c r="BS454" s="309"/>
      <c r="CC454" s="309"/>
      <c r="CM454" s="309"/>
      <c r="CW454" s="309"/>
      <c r="DG454" s="309"/>
      <c r="DQ454" s="309"/>
      <c r="EA454" s="309"/>
      <c r="EK454" s="309"/>
      <c r="EU454" s="309"/>
      <c r="FE454" s="309"/>
      <c r="FO454" s="309"/>
      <c r="FY454" s="309"/>
      <c r="GI454" s="309"/>
      <c r="GS454" s="309"/>
      <c r="HC454" s="309"/>
      <c r="HM454" s="309"/>
      <c r="HW454" s="309"/>
    </row>
    <row r="455" s="3" customFormat="true" x14ac:dyDescent="0.25">
      <c r="A455" s="309"/>
      <c r="K455" s="309"/>
      <c r="U455" s="309"/>
      <c r="AE455" s="309"/>
      <c r="AO455" s="309"/>
      <c r="AY455" s="309"/>
      <c r="AZ455" s="309"/>
      <c r="BI455" s="309"/>
      <c r="BS455" s="309"/>
      <c r="CC455" s="309"/>
      <c r="CM455" s="309"/>
      <c r="CW455" s="309"/>
      <c r="DG455" s="309"/>
      <c r="DQ455" s="309"/>
      <c r="EA455" s="309"/>
      <c r="EK455" s="309"/>
      <c r="EU455" s="309"/>
      <c r="FE455" s="309"/>
      <c r="FO455" s="309"/>
      <c r="FY455" s="309"/>
      <c r="GI455" s="309"/>
      <c r="GS455" s="309"/>
      <c r="HC455" s="309"/>
      <c r="HM455" s="309"/>
      <c r="HW455" s="309"/>
    </row>
    <row r="456" s="3" customFormat="true" x14ac:dyDescent="0.25">
      <c r="A456" s="309"/>
      <c r="K456" s="309"/>
      <c r="U456" s="309"/>
      <c r="AE456" s="309"/>
      <c r="AO456" s="309"/>
      <c r="AY456" s="309"/>
      <c r="AZ456" s="309"/>
      <c r="BI456" s="309"/>
      <c r="BS456" s="309"/>
      <c r="CC456" s="309"/>
      <c r="CM456" s="309"/>
      <c r="CW456" s="309"/>
      <c r="DG456" s="309"/>
      <c r="DQ456" s="309"/>
      <c r="EA456" s="309"/>
      <c r="EK456" s="309"/>
      <c r="EU456" s="309"/>
      <c r="FE456" s="309"/>
      <c r="FO456" s="309"/>
      <c r="FY456" s="309"/>
      <c r="GI456" s="309"/>
      <c r="GS456" s="309"/>
      <c r="HC456" s="309"/>
      <c r="HM456" s="309"/>
      <c r="HW456" s="309"/>
    </row>
    <row r="457" s="3" customFormat="true" x14ac:dyDescent="0.25">
      <c r="A457" s="309"/>
      <c r="K457" s="309"/>
      <c r="U457" s="309"/>
      <c r="AE457" s="309"/>
      <c r="AO457" s="309"/>
      <c r="AY457" s="309"/>
      <c r="AZ457" s="309"/>
      <c r="BI457" s="309"/>
      <c r="BS457" s="309"/>
      <c r="CC457" s="309"/>
      <c r="CM457" s="309"/>
      <c r="CW457" s="309"/>
      <c r="DG457" s="309"/>
      <c r="DQ457" s="309"/>
      <c r="EA457" s="309"/>
      <c r="EK457" s="309"/>
      <c r="EU457" s="309"/>
      <c r="FE457" s="309"/>
      <c r="FO457" s="309"/>
      <c r="FY457" s="309"/>
      <c r="GI457" s="309"/>
      <c r="GS457" s="309"/>
      <c r="HC457" s="309"/>
      <c r="HM457" s="309"/>
      <c r="HW457" s="309"/>
    </row>
    <row r="458" s="3" customFormat="true" x14ac:dyDescent="0.25">
      <c r="A458" s="309"/>
      <c r="K458" s="309"/>
      <c r="U458" s="309"/>
      <c r="AE458" s="309"/>
      <c r="AO458" s="309"/>
      <c r="AY458" s="309"/>
      <c r="AZ458" s="309"/>
      <c r="BI458" s="309"/>
      <c r="BS458" s="309"/>
      <c r="CC458" s="309"/>
      <c r="CM458" s="309"/>
      <c r="CW458" s="309"/>
      <c r="DG458" s="309"/>
      <c r="DQ458" s="309"/>
      <c r="EA458" s="309"/>
      <c r="EK458" s="309"/>
      <c r="EU458" s="309"/>
      <c r="FE458" s="309"/>
      <c r="FO458" s="309"/>
      <c r="FY458" s="309"/>
      <c r="GI458" s="309"/>
      <c r="GS458" s="309"/>
      <c r="HC458" s="309"/>
      <c r="HM458" s="309"/>
      <c r="HW458" s="309"/>
    </row>
    <row r="459" s="3" customFormat="true" x14ac:dyDescent="0.25">
      <c r="A459" s="309"/>
      <c r="K459" s="309"/>
      <c r="U459" s="309"/>
      <c r="AE459" s="309"/>
      <c r="AO459" s="309"/>
      <c r="AY459" s="309"/>
      <c r="AZ459" s="309"/>
      <c r="BI459" s="309"/>
      <c r="BS459" s="309"/>
      <c r="CC459" s="309"/>
      <c r="CM459" s="309"/>
      <c r="CW459" s="309"/>
      <c r="DG459" s="309"/>
      <c r="DQ459" s="309"/>
      <c r="EA459" s="309"/>
      <c r="EK459" s="309"/>
      <c r="EU459" s="309"/>
      <c r="FE459" s="309"/>
      <c r="FO459" s="309"/>
      <c r="FY459" s="309"/>
      <c r="GI459" s="309"/>
      <c r="GS459" s="309"/>
      <c r="HC459" s="309"/>
      <c r="HM459" s="309"/>
      <c r="HW459" s="309"/>
    </row>
    <row r="460" s="3" customFormat="true" x14ac:dyDescent="0.25">
      <c r="A460" s="309"/>
      <c r="K460" s="309"/>
      <c r="U460" s="309"/>
      <c r="AE460" s="309"/>
      <c r="AO460" s="309"/>
      <c r="AY460" s="309"/>
      <c r="AZ460" s="309"/>
      <c r="BI460" s="309"/>
      <c r="BS460" s="309"/>
      <c r="CC460" s="309"/>
      <c r="CM460" s="309"/>
      <c r="CW460" s="309"/>
      <c r="DG460" s="309"/>
      <c r="DQ460" s="309"/>
      <c r="EA460" s="309"/>
      <c r="EK460" s="309"/>
      <c r="EU460" s="309"/>
      <c r="FE460" s="309"/>
      <c r="FO460" s="309"/>
      <c r="FY460" s="309"/>
      <c r="GI460" s="309"/>
      <c r="GS460" s="309"/>
      <c r="HC460" s="309"/>
      <c r="HM460" s="309"/>
      <c r="HW460" s="309"/>
    </row>
    <row r="461" s="3" customFormat="true" x14ac:dyDescent="0.25">
      <c r="A461" s="309"/>
      <c r="K461" s="309"/>
      <c r="U461" s="309"/>
      <c r="AE461" s="309"/>
      <c r="AO461" s="309"/>
      <c r="AY461" s="309"/>
      <c r="AZ461" s="309"/>
      <c r="BI461" s="309"/>
      <c r="BS461" s="309"/>
      <c r="CC461" s="309"/>
      <c r="CM461" s="309"/>
      <c r="CW461" s="309"/>
      <c r="DG461" s="309"/>
      <c r="DQ461" s="309"/>
      <c r="EA461" s="309"/>
      <c r="EK461" s="309"/>
      <c r="EU461" s="309"/>
      <c r="FE461" s="309"/>
      <c r="FO461" s="309"/>
      <c r="FY461" s="309"/>
      <c r="GI461" s="309"/>
      <c r="GS461" s="309"/>
      <c r="HC461" s="309"/>
      <c r="HM461" s="309"/>
      <c r="HW461" s="309"/>
    </row>
    <row r="462" s="3" customFormat="true" x14ac:dyDescent="0.25">
      <c r="A462" s="309"/>
      <c r="K462" s="309"/>
      <c r="U462" s="309"/>
      <c r="AE462" s="309"/>
      <c r="AO462" s="309"/>
      <c r="AY462" s="309"/>
      <c r="AZ462" s="309"/>
      <c r="BI462" s="309"/>
      <c r="BS462" s="309"/>
      <c r="CC462" s="309"/>
      <c r="CM462" s="309"/>
      <c r="CW462" s="309"/>
      <c r="DG462" s="309"/>
      <c r="DQ462" s="309"/>
      <c r="EA462" s="309"/>
      <c r="EK462" s="309"/>
      <c r="EU462" s="309"/>
      <c r="FE462" s="309"/>
      <c r="FO462" s="309"/>
      <c r="FY462" s="309"/>
      <c r="GI462" s="309"/>
      <c r="GS462" s="309"/>
      <c r="HC462" s="309"/>
      <c r="HM462" s="309"/>
      <c r="HW462" s="309"/>
    </row>
    <row r="463" s="3" customFormat="true" x14ac:dyDescent="0.25">
      <c r="A463" s="309"/>
      <c r="K463" s="309"/>
      <c r="U463" s="309"/>
      <c r="AE463" s="309"/>
      <c r="AO463" s="309"/>
      <c r="AY463" s="309"/>
      <c r="AZ463" s="309"/>
      <c r="BI463" s="309"/>
      <c r="BS463" s="309"/>
      <c r="CC463" s="309"/>
      <c r="CM463" s="309"/>
      <c r="CW463" s="309"/>
      <c r="DG463" s="309"/>
      <c r="DQ463" s="309"/>
      <c r="EA463" s="309"/>
      <c r="EK463" s="309"/>
      <c r="EU463" s="309"/>
      <c r="FE463" s="309"/>
      <c r="FO463" s="309"/>
      <c r="FY463" s="309"/>
      <c r="GI463" s="309"/>
      <c r="GS463" s="309"/>
      <c r="HC463" s="309"/>
      <c r="HM463" s="309"/>
      <c r="HW463" s="309"/>
    </row>
    <row r="464" s="3" customFormat="true" x14ac:dyDescent="0.25">
      <c r="A464" s="309"/>
      <c r="K464" s="309"/>
      <c r="U464" s="309"/>
      <c r="AE464" s="309"/>
      <c r="AO464" s="309"/>
      <c r="AY464" s="309"/>
      <c r="AZ464" s="309"/>
      <c r="BI464" s="309"/>
      <c r="BS464" s="309"/>
      <c r="CC464" s="309"/>
      <c r="CM464" s="309"/>
      <c r="CW464" s="309"/>
      <c r="DG464" s="309"/>
      <c r="DQ464" s="309"/>
      <c r="EA464" s="309"/>
      <c r="EK464" s="309"/>
      <c r="EU464" s="309"/>
      <c r="FE464" s="309"/>
      <c r="FO464" s="309"/>
      <c r="FY464" s="309"/>
      <c r="GI464" s="309"/>
      <c r="GS464" s="309"/>
      <c r="HC464" s="309"/>
      <c r="HM464" s="309"/>
      <c r="HW464" s="309"/>
    </row>
    <row r="465" s="3" customFormat="true" x14ac:dyDescent="0.25">
      <c r="A465" s="309"/>
      <c r="K465" s="309"/>
      <c r="U465" s="309"/>
      <c r="AE465" s="309"/>
      <c r="AO465" s="309"/>
      <c r="AY465" s="309"/>
      <c r="AZ465" s="309"/>
      <c r="BI465" s="309"/>
      <c r="BS465" s="309"/>
      <c r="CC465" s="309"/>
      <c r="CM465" s="309"/>
      <c r="CW465" s="309"/>
      <c r="DG465" s="309"/>
      <c r="DQ465" s="309"/>
      <c r="EA465" s="309"/>
      <c r="EK465" s="309"/>
      <c r="EU465" s="309"/>
      <c r="FE465" s="309"/>
      <c r="FO465" s="309"/>
      <c r="FY465" s="309"/>
      <c r="GI465" s="309"/>
      <c r="GS465" s="309"/>
      <c r="HC465" s="309"/>
      <c r="HM465" s="309"/>
      <c r="HW465" s="309"/>
    </row>
    <row r="466" s="3" customFormat="true" x14ac:dyDescent="0.25">
      <c r="A466" s="309"/>
      <c r="K466" s="309"/>
      <c r="U466" s="309"/>
      <c r="AE466" s="309"/>
      <c r="AO466" s="309"/>
      <c r="AY466" s="309"/>
      <c r="AZ466" s="309"/>
      <c r="BI466" s="309"/>
      <c r="BS466" s="309"/>
      <c r="CC466" s="309"/>
      <c r="CM466" s="309"/>
      <c r="CW466" s="309"/>
      <c r="DG466" s="309"/>
      <c r="DQ466" s="309"/>
      <c r="EA466" s="309"/>
      <c r="EK466" s="309"/>
      <c r="EU466" s="309"/>
      <c r="FE466" s="309"/>
      <c r="FO466" s="309"/>
      <c r="FY466" s="309"/>
      <c r="GI466" s="309"/>
      <c r="GS466" s="309"/>
      <c r="HC466" s="309"/>
      <c r="HM466" s="309"/>
      <c r="HW466" s="309"/>
    </row>
    <row r="467" s="3" customFormat="true" x14ac:dyDescent="0.25">
      <c r="A467" s="309"/>
      <c r="K467" s="309"/>
      <c r="U467" s="309"/>
      <c r="AE467" s="309"/>
      <c r="AO467" s="309"/>
      <c r="AY467" s="309"/>
      <c r="AZ467" s="309"/>
      <c r="BI467" s="309"/>
      <c r="BS467" s="309"/>
      <c r="CC467" s="309"/>
      <c r="CM467" s="309"/>
      <c r="CW467" s="309"/>
      <c r="DG467" s="309"/>
      <c r="DQ467" s="309"/>
      <c r="EA467" s="309"/>
      <c r="EK467" s="309"/>
      <c r="EU467" s="309"/>
      <c r="FE467" s="309"/>
      <c r="FO467" s="309"/>
      <c r="FY467" s="309"/>
      <c r="GI467" s="309"/>
      <c r="GS467" s="309"/>
      <c r="HC467" s="309"/>
      <c r="HM467" s="309"/>
      <c r="HW467" s="309"/>
    </row>
    <row r="468" s="3" customFormat="true" x14ac:dyDescent="0.25">
      <c r="A468" s="309"/>
      <c r="K468" s="309"/>
      <c r="U468" s="309"/>
      <c r="AE468" s="309"/>
      <c r="AO468" s="309"/>
      <c r="AY468" s="309"/>
      <c r="AZ468" s="309"/>
      <c r="BI468" s="309"/>
      <c r="BS468" s="309"/>
      <c r="CC468" s="309"/>
      <c r="CM468" s="309"/>
      <c r="CW468" s="309"/>
      <c r="DG468" s="309"/>
      <c r="DQ468" s="309"/>
      <c r="EA468" s="309"/>
      <c r="EK468" s="309"/>
      <c r="EU468" s="309"/>
      <c r="FE468" s="309"/>
      <c r="FO468" s="309"/>
      <c r="FY468" s="309"/>
      <c r="GI468" s="309"/>
      <c r="GS468" s="309"/>
      <c r="HC468" s="309"/>
      <c r="HM468" s="309"/>
      <c r="HW468" s="309"/>
    </row>
    <row r="469" s="3" customFormat="true" x14ac:dyDescent="0.25">
      <c r="A469" s="309"/>
      <c r="K469" s="309"/>
      <c r="U469" s="309"/>
      <c r="AE469" s="309"/>
      <c r="AO469" s="309"/>
      <c r="AY469" s="309"/>
      <c r="AZ469" s="309"/>
      <c r="BI469" s="309"/>
      <c r="BS469" s="309"/>
      <c r="CC469" s="309"/>
      <c r="CM469" s="309"/>
      <c r="CW469" s="309"/>
      <c r="DG469" s="309"/>
      <c r="DQ469" s="309"/>
      <c r="EA469" s="309"/>
      <c r="EK469" s="309"/>
      <c r="EU469" s="309"/>
      <c r="FE469" s="309"/>
      <c r="FO469" s="309"/>
      <c r="FY469" s="309"/>
      <c r="GI469" s="309"/>
      <c r="GS469" s="309"/>
      <c r="HC469" s="309"/>
      <c r="HM469" s="309"/>
      <c r="HW469" s="309"/>
    </row>
    <row r="470" s="3" customFormat="true" x14ac:dyDescent="0.25">
      <c r="A470" s="309"/>
      <c r="K470" s="309"/>
      <c r="U470" s="309"/>
      <c r="AE470" s="309"/>
      <c r="AO470" s="309"/>
      <c r="AY470" s="309"/>
      <c r="AZ470" s="309"/>
      <c r="BI470" s="309"/>
      <c r="BS470" s="309"/>
      <c r="CC470" s="309"/>
      <c r="CM470" s="309"/>
      <c r="CW470" s="309"/>
      <c r="DG470" s="309"/>
      <c r="DQ470" s="309"/>
      <c r="EA470" s="309"/>
      <c r="EK470" s="309"/>
      <c r="EU470" s="309"/>
      <c r="FE470" s="309"/>
      <c r="FO470" s="309"/>
      <c r="FY470" s="309"/>
      <c r="GI470" s="309"/>
      <c r="GS470" s="309"/>
      <c r="HC470" s="309"/>
      <c r="HM470" s="309"/>
      <c r="HW470" s="309"/>
    </row>
    <row r="471" s="3" customFormat="true" x14ac:dyDescent="0.25">
      <c r="A471" s="309"/>
      <c r="K471" s="309"/>
      <c r="U471" s="309"/>
      <c r="AE471" s="309"/>
      <c r="AO471" s="309"/>
      <c r="AY471" s="309"/>
      <c r="AZ471" s="309"/>
      <c r="BI471" s="309"/>
      <c r="BS471" s="309"/>
      <c r="CC471" s="309"/>
      <c r="CM471" s="309"/>
      <c r="CW471" s="309"/>
      <c r="DG471" s="309"/>
      <c r="DQ471" s="309"/>
      <c r="EA471" s="309"/>
      <c r="EK471" s="309"/>
      <c r="EU471" s="309"/>
      <c r="FE471" s="309"/>
      <c r="FO471" s="309"/>
      <c r="FY471" s="309"/>
      <c r="GI471" s="309"/>
      <c r="GS471" s="309"/>
      <c r="HC471" s="309"/>
      <c r="HM471" s="309"/>
      <c r="HW471" s="309"/>
    </row>
    <row r="472" s="3" customFormat="true" x14ac:dyDescent="0.25">
      <c r="A472" s="309"/>
      <c r="K472" s="309"/>
      <c r="U472" s="309"/>
      <c r="AE472" s="309"/>
      <c r="AO472" s="309"/>
      <c r="AY472" s="309"/>
      <c r="AZ472" s="309"/>
      <c r="BI472" s="309"/>
      <c r="BS472" s="309"/>
      <c r="CC472" s="309"/>
      <c r="CM472" s="309"/>
      <c r="CW472" s="309"/>
      <c r="DG472" s="309"/>
      <c r="DQ472" s="309"/>
      <c r="EA472" s="309"/>
      <c r="EK472" s="309"/>
      <c r="EU472" s="309"/>
      <c r="FE472" s="309"/>
      <c r="FO472" s="309"/>
      <c r="FY472" s="309"/>
      <c r="GI472" s="309"/>
      <c r="GS472" s="309"/>
      <c r="HC472" s="309"/>
      <c r="HM472" s="309"/>
      <c r="HW472" s="309"/>
    </row>
    <row r="473" s="3" customFormat="true" x14ac:dyDescent="0.25">
      <c r="A473" s="309"/>
      <c r="K473" s="309"/>
      <c r="U473" s="309"/>
      <c r="AE473" s="309"/>
      <c r="AO473" s="309"/>
      <c r="AY473" s="309"/>
      <c r="AZ473" s="309"/>
      <c r="BI473" s="309"/>
      <c r="BS473" s="309"/>
      <c r="CC473" s="309"/>
      <c r="CM473" s="309"/>
      <c r="CW473" s="309"/>
      <c r="DG473" s="309"/>
      <c r="DQ473" s="309"/>
      <c r="EA473" s="309"/>
      <c r="EK473" s="309"/>
      <c r="EU473" s="309"/>
      <c r="FE473" s="309"/>
      <c r="FO473" s="309"/>
      <c r="FY473" s="309"/>
      <c r="GI473" s="309"/>
      <c r="GS473" s="309"/>
      <c r="HC473" s="309"/>
      <c r="HM473" s="309"/>
      <c r="HW473" s="309"/>
    </row>
    <row r="474" s="3" customFormat="true" x14ac:dyDescent="0.25">
      <c r="A474" s="309"/>
      <c r="K474" s="309"/>
      <c r="U474" s="309"/>
      <c r="AE474" s="309"/>
      <c r="AO474" s="309"/>
      <c r="AY474" s="309"/>
      <c r="AZ474" s="309"/>
      <c r="BI474" s="309"/>
      <c r="BS474" s="309"/>
      <c r="CC474" s="309"/>
      <c r="CM474" s="309"/>
      <c r="CW474" s="309"/>
      <c r="DG474" s="309"/>
      <c r="DQ474" s="309"/>
      <c r="EA474" s="309"/>
      <c r="EK474" s="309"/>
      <c r="EU474" s="309"/>
      <c r="FE474" s="309"/>
      <c r="FO474" s="309"/>
      <c r="FY474" s="309"/>
      <c r="GI474" s="309"/>
      <c r="GS474" s="309"/>
      <c r="HC474" s="309"/>
      <c r="HM474" s="309"/>
      <c r="HW474" s="309"/>
    </row>
    <row r="475" s="3" customFormat="true" x14ac:dyDescent="0.25">
      <c r="A475" s="309"/>
      <c r="K475" s="309"/>
      <c r="U475" s="309"/>
      <c r="AE475" s="309"/>
      <c r="AO475" s="309"/>
      <c r="AY475" s="309"/>
      <c r="AZ475" s="309"/>
      <c r="BI475" s="309"/>
      <c r="BS475" s="309"/>
      <c r="CC475" s="309"/>
      <c r="CM475" s="309"/>
      <c r="CW475" s="309"/>
      <c r="DG475" s="309"/>
      <c r="DQ475" s="309"/>
      <c r="EA475" s="309"/>
      <c r="EK475" s="309"/>
      <c r="EU475" s="309"/>
      <c r="FE475" s="309"/>
      <c r="FO475" s="309"/>
      <c r="FY475" s="309"/>
      <c r="GI475" s="309"/>
      <c r="GS475" s="309"/>
      <c r="HC475" s="309"/>
      <c r="HM475" s="309"/>
      <c r="HW475" s="309"/>
    </row>
    <row r="476" s="3" customFormat="true" x14ac:dyDescent="0.25">
      <c r="A476" s="309"/>
      <c r="K476" s="309"/>
      <c r="U476" s="309"/>
      <c r="AE476" s="309"/>
      <c r="AO476" s="309"/>
      <c r="AY476" s="309"/>
      <c r="AZ476" s="309"/>
      <c r="BI476" s="309"/>
      <c r="BS476" s="309"/>
      <c r="CC476" s="309"/>
      <c r="CM476" s="309"/>
      <c r="CW476" s="309"/>
      <c r="DG476" s="309"/>
      <c r="DQ476" s="309"/>
      <c r="EA476" s="309"/>
      <c r="EK476" s="309"/>
      <c r="EU476" s="309"/>
      <c r="FE476" s="309"/>
      <c r="FO476" s="309"/>
      <c r="FY476" s="309"/>
      <c r="GI476" s="309"/>
      <c r="GS476" s="309"/>
      <c r="HC476" s="309"/>
      <c r="HM476" s="309"/>
      <c r="HW476" s="309"/>
    </row>
    <row r="477" s="3" customFormat="true" x14ac:dyDescent="0.25">
      <c r="A477" s="309"/>
      <c r="K477" s="309"/>
      <c r="U477" s="309"/>
      <c r="AE477" s="309"/>
      <c r="AO477" s="309"/>
      <c r="AY477" s="309"/>
      <c r="AZ477" s="309"/>
      <c r="BI477" s="309"/>
      <c r="BS477" s="309"/>
      <c r="CC477" s="309"/>
      <c r="CM477" s="309"/>
      <c r="CW477" s="309"/>
      <c r="DG477" s="309"/>
      <c r="DQ477" s="309"/>
      <c r="EA477" s="309"/>
      <c r="EK477" s="309"/>
      <c r="EU477" s="309"/>
      <c r="FE477" s="309"/>
      <c r="FO477" s="309"/>
      <c r="FY477" s="309"/>
      <c r="GI477" s="309"/>
      <c r="GS477" s="309"/>
      <c r="HC477" s="309"/>
      <c r="HM477" s="309"/>
      <c r="HW477" s="309"/>
    </row>
    <row r="478" s="3" customFormat="true" x14ac:dyDescent="0.25">
      <c r="A478" s="309"/>
      <c r="K478" s="309"/>
      <c r="U478" s="309"/>
      <c r="AE478" s="309"/>
      <c r="AO478" s="309"/>
      <c r="AY478" s="309"/>
      <c r="AZ478" s="309"/>
      <c r="BI478" s="309"/>
      <c r="BS478" s="309"/>
      <c r="CC478" s="309"/>
      <c r="CM478" s="309"/>
      <c r="CW478" s="309"/>
      <c r="DG478" s="309"/>
      <c r="DQ478" s="309"/>
      <c r="EA478" s="309"/>
      <c r="EK478" s="309"/>
      <c r="EU478" s="309"/>
      <c r="FE478" s="309"/>
      <c r="FO478" s="309"/>
      <c r="FY478" s="309"/>
      <c r="GI478" s="309"/>
      <c r="GS478" s="309"/>
      <c r="HC478" s="309"/>
      <c r="HM478" s="309"/>
      <c r="HW478" s="309"/>
    </row>
    <row r="479" s="3" customFormat="true" x14ac:dyDescent="0.25">
      <c r="A479" s="309"/>
      <c r="K479" s="309"/>
      <c r="U479" s="309"/>
      <c r="AE479" s="309"/>
      <c r="AO479" s="309"/>
      <c r="AY479" s="309"/>
      <c r="AZ479" s="309"/>
      <c r="BI479" s="309"/>
      <c r="BS479" s="309"/>
      <c r="CC479" s="309"/>
      <c r="CM479" s="309"/>
      <c r="CW479" s="309"/>
      <c r="DG479" s="309"/>
      <c r="DQ479" s="309"/>
      <c r="EA479" s="309"/>
      <c r="EK479" s="309"/>
      <c r="EU479" s="309"/>
      <c r="FE479" s="309"/>
      <c r="FO479" s="309"/>
      <c r="FY479" s="309"/>
      <c r="GI479" s="309"/>
      <c r="GS479" s="309"/>
      <c r="HC479" s="309"/>
      <c r="HM479" s="309"/>
      <c r="HW479" s="309"/>
    </row>
    <row r="480" s="3" customFormat="true" x14ac:dyDescent="0.25">
      <c r="A480" s="309"/>
      <c r="K480" s="309"/>
      <c r="U480" s="309"/>
      <c r="AE480" s="309"/>
      <c r="AO480" s="309"/>
      <c r="AY480" s="309"/>
      <c r="AZ480" s="309"/>
      <c r="BI480" s="309"/>
      <c r="BS480" s="309"/>
      <c r="CC480" s="309"/>
      <c r="CM480" s="309"/>
      <c r="CW480" s="309"/>
      <c r="DG480" s="309"/>
      <c r="DQ480" s="309"/>
      <c r="EA480" s="309"/>
      <c r="EK480" s="309"/>
      <c r="EU480" s="309"/>
      <c r="FE480" s="309"/>
      <c r="FO480" s="309"/>
      <c r="FY480" s="309"/>
      <c r="GI480" s="309"/>
      <c r="GS480" s="309"/>
      <c r="HC480" s="309"/>
      <c r="HM480" s="309"/>
      <c r="HW480" s="309"/>
    </row>
    <row r="481" s="3" customFormat="true" x14ac:dyDescent="0.25">
      <c r="A481" s="309"/>
      <c r="K481" s="309"/>
      <c r="U481" s="309"/>
      <c r="AE481" s="309"/>
      <c r="AO481" s="309"/>
      <c r="AY481" s="309"/>
      <c r="AZ481" s="309"/>
      <c r="BI481" s="309"/>
      <c r="BS481" s="309"/>
      <c r="CC481" s="309"/>
      <c r="CM481" s="309"/>
      <c r="CW481" s="309"/>
      <c r="DG481" s="309"/>
      <c r="DQ481" s="309"/>
      <c r="EA481" s="309"/>
      <c r="EK481" s="309"/>
      <c r="EU481" s="309"/>
      <c r="FE481" s="309"/>
      <c r="FO481" s="309"/>
      <c r="FY481" s="309"/>
      <c r="GI481" s="309"/>
      <c r="GS481" s="309"/>
      <c r="HC481" s="309"/>
      <c r="HM481" s="309"/>
      <c r="HW481" s="309"/>
    </row>
    <row r="482" s="3" customFormat="true" x14ac:dyDescent="0.25">
      <c r="A482" s="309"/>
      <c r="K482" s="309"/>
      <c r="U482" s="309"/>
      <c r="AE482" s="309"/>
      <c r="AO482" s="309"/>
      <c r="AY482" s="309"/>
      <c r="AZ482" s="309"/>
      <c r="BI482" s="309"/>
      <c r="BS482" s="309"/>
      <c r="CC482" s="309"/>
      <c r="CM482" s="309"/>
      <c r="CW482" s="309"/>
      <c r="DG482" s="309"/>
      <c r="DQ482" s="309"/>
      <c r="EA482" s="309"/>
      <c r="EK482" s="309"/>
      <c r="EU482" s="309"/>
      <c r="FE482" s="309"/>
      <c r="FO482" s="309"/>
      <c r="FY482" s="309"/>
      <c r="GI482" s="309"/>
      <c r="GS482" s="309"/>
      <c r="HC482" s="309"/>
      <c r="HM482" s="309"/>
      <c r="HW482" s="309"/>
    </row>
    <row r="483" s="3" customFormat="true" x14ac:dyDescent="0.25">
      <c r="A483" s="309"/>
      <c r="K483" s="309"/>
      <c r="U483" s="309"/>
      <c r="AE483" s="309"/>
      <c r="AO483" s="309"/>
      <c r="AY483" s="309"/>
      <c r="AZ483" s="309"/>
      <c r="BI483" s="309"/>
      <c r="BS483" s="309"/>
      <c r="CC483" s="309"/>
      <c r="CM483" s="309"/>
      <c r="CW483" s="309"/>
      <c r="DG483" s="309"/>
      <c r="DQ483" s="309"/>
      <c r="EA483" s="309"/>
      <c r="EK483" s="309"/>
      <c r="EU483" s="309"/>
      <c r="FE483" s="309"/>
      <c r="FO483" s="309"/>
      <c r="FY483" s="309"/>
      <c r="GI483" s="309"/>
      <c r="GS483" s="309"/>
      <c r="HC483" s="309"/>
      <c r="HM483" s="309"/>
      <c r="HW483" s="309"/>
    </row>
    <row r="484" s="3" customFormat="true" x14ac:dyDescent="0.25">
      <c r="A484" s="309"/>
      <c r="K484" s="309"/>
      <c r="U484" s="309"/>
      <c r="AE484" s="309"/>
      <c r="AO484" s="309"/>
      <c r="AY484" s="309"/>
      <c r="AZ484" s="309"/>
      <c r="BI484" s="309"/>
      <c r="BS484" s="309"/>
      <c r="CC484" s="309"/>
      <c r="CM484" s="309"/>
      <c r="CW484" s="309"/>
      <c r="DG484" s="309"/>
      <c r="DQ484" s="309"/>
      <c r="EA484" s="309"/>
      <c r="EK484" s="309"/>
      <c r="EU484" s="309"/>
      <c r="FE484" s="309"/>
      <c r="FO484" s="309"/>
      <c r="FY484" s="309"/>
      <c r="GI484" s="309"/>
      <c r="GS484" s="309"/>
      <c r="HC484" s="309"/>
      <c r="HM484" s="309"/>
      <c r="HW484" s="309"/>
    </row>
    <row r="485" s="3" customFormat="true" x14ac:dyDescent="0.25">
      <c r="A485" s="309"/>
      <c r="K485" s="309"/>
      <c r="U485" s="309"/>
      <c r="AE485" s="309"/>
      <c r="AO485" s="309"/>
      <c r="AY485" s="309"/>
      <c r="AZ485" s="309"/>
      <c r="BI485" s="309"/>
      <c r="BS485" s="309"/>
      <c r="CC485" s="309"/>
      <c r="CM485" s="309"/>
      <c r="CW485" s="309"/>
      <c r="DG485" s="309"/>
      <c r="DQ485" s="309"/>
      <c r="EA485" s="309"/>
      <c r="EK485" s="309"/>
      <c r="EU485" s="309"/>
      <c r="FE485" s="309"/>
      <c r="FO485" s="309"/>
      <c r="FY485" s="309"/>
      <c r="GI485" s="309"/>
      <c r="GS485" s="309"/>
      <c r="HC485" s="309"/>
      <c r="HM485" s="309"/>
      <c r="HW485" s="309"/>
    </row>
    <row r="486" s="3" customFormat="true" x14ac:dyDescent="0.25">
      <c r="A486" s="309"/>
      <c r="K486" s="309"/>
      <c r="U486" s="309"/>
      <c r="AE486" s="309"/>
      <c r="AO486" s="309"/>
      <c r="AY486" s="309"/>
      <c r="AZ486" s="309"/>
      <c r="BI486" s="309"/>
      <c r="BS486" s="309"/>
      <c r="CC486" s="309"/>
      <c r="CM486" s="309"/>
      <c r="CW486" s="309"/>
      <c r="DG486" s="309"/>
      <c r="DQ486" s="309"/>
      <c r="EA486" s="309"/>
      <c r="EK486" s="309"/>
      <c r="EU486" s="309"/>
      <c r="FE486" s="309"/>
      <c r="FO486" s="309"/>
      <c r="FY486" s="309"/>
      <c r="GI486" s="309"/>
      <c r="GS486" s="309"/>
      <c r="HC486" s="309"/>
      <c r="HM486" s="309"/>
      <c r="HW486" s="309"/>
    </row>
    <row r="487" s="3" customFormat="true" x14ac:dyDescent="0.25">
      <c r="A487" s="309"/>
      <c r="K487" s="309"/>
      <c r="U487" s="309"/>
      <c r="AE487" s="309"/>
      <c r="AO487" s="309"/>
      <c r="AY487" s="309"/>
      <c r="AZ487" s="309"/>
      <c r="BI487" s="309"/>
      <c r="BS487" s="309"/>
      <c r="CC487" s="309"/>
      <c r="CM487" s="309"/>
      <c r="CW487" s="309"/>
      <c r="DG487" s="309"/>
      <c r="DQ487" s="309"/>
      <c r="EA487" s="309"/>
      <c r="EK487" s="309"/>
      <c r="EU487" s="309"/>
      <c r="FE487" s="309"/>
      <c r="FO487" s="309"/>
      <c r="FY487" s="309"/>
      <c r="GI487" s="309"/>
      <c r="GS487" s="309"/>
      <c r="HC487" s="309"/>
      <c r="HM487" s="309"/>
      <c r="HW487" s="309"/>
    </row>
    <row r="488" s="3" customFormat="true" x14ac:dyDescent="0.25">
      <c r="A488" s="309"/>
      <c r="K488" s="309"/>
      <c r="U488" s="309"/>
      <c r="AE488" s="309"/>
      <c r="AO488" s="309"/>
      <c r="AY488" s="309"/>
      <c r="AZ488" s="309"/>
      <c r="BI488" s="309"/>
      <c r="BS488" s="309"/>
      <c r="CC488" s="309"/>
      <c r="CM488" s="309"/>
      <c r="CW488" s="309"/>
      <c r="DG488" s="309"/>
      <c r="DQ488" s="309"/>
      <c r="EA488" s="309"/>
      <c r="EK488" s="309"/>
      <c r="EU488" s="309"/>
      <c r="FE488" s="309"/>
      <c r="FO488" s="309"/>
      <c r="FY488" s="309"/>
      <c r="GI488" s="309"/>
      <c r="GS488" s="309"/>
      <c r="HC488" s="309"/>
      <c r="HM488" s="309"/>
      <c r="HW488" s="309"/>
    </row>
    <row r="489" s="3" customFormat="true" x14ac:dyDescent="0.25">
      <c r="A489" s="309"/>
      <c r="K489" s="309"/>
      <c r="U489" s="309"/>
      <c r="AE489" s="309"/>
      <c r="AO489" s="309"/>
      <c r="AY489" s="309"/>
      <c r="AZ489" s="309"/>
      <c r="BI489" s="309"/>
      <c r="BS489" s="309"/>
      <c r="CC489" s="309"/>
      <c r="CM489" s="309"/>
      <c r="CW489" s="309"/>
      <c r="DG489" s="309"/>
      <c r="DQ489" s="309"/>
      <c r="EA489" s="309"/>
      <c r="EK489" s="309"/>
      <c r="EU489" s="309"/>
      <c r="FE489" s="309"/>
      <c r="FO489" s="309"/>
      <c r="FY489" s="309"/>
      <c r="GI489" s="309"/>
      <c r="GS489" s="309"/>
      <c r="HC489" s="309"/>
      <c r="HM489" s="309"/>
      <c r="HW489" s="309"/>
    </row>
    <row r="490" s="3" customFormat="true" x14ac:dyDescent="0.25">
      <c r="A490" s="309"/>
      <c r="K490" s="309"/>
      <c r="U490" s="309"/>
      <c r="AE490" s="309"/>
      <c r="AO490" s="309"/>
      <c r="AY490" s="309"/>
      <c r="AZ490" s="309"/>
      <c r="BI490" s="309"/>
      <c r="BS490" s="309"/>
      <c r="CC490" s="309"/>
      <c r="CM490" s="309"/>
      <c r="CW490" s="309"/>
      <c r="DG490" s="309"/>
      <c r="DQ490" s="309"/>
      <c r="EA490" s="309"/>
      <c r="EK490" s="309"/>
      <c r="EU490" s="309"/>
      <c r="FE490" s="309"/>
      <c r="FO490" s="309"/>
      <c r="FY490" s="309"/>
      <c r="GI490" s="309"/>
      <c r="GS490" s="309"/>
      <c r="HC490" s="309"/>
      <c r="HM490" s="309"/>
      <c r="HW490" s="309"/>
    </row>
    <row r="491" s="3" customFormat="true" x14ac:dyDescent="0.25">
      <c r="A491" s="309"/>
      <c r="K491" s="309"/>
      <c r="U491" s="309"/>
      <c r="AE491" s="309"/>
      <c r="AO491" s="309"/>
      <c r="AY491" s="309"/>
      <c r="AZ491" s="309"/>
      <c r="BI491" s="309"/>
      <c r="BS491" s="309"/>
      <c r="CC491" s="309"/>
      <c r="CM491" s="309"/>
      <c r="CW491" s="309"/>
      <c r="DG491" s="309"/>
      <c r="DQ491" s="309"/>
      <c r="EA491" s="309"/>
      <c r="EK491" s="309"/>
      <c r="EU491" s="309"/>
      <c r="FE491" s="309"/>
      <c r="FO491" s="309"/>
      <c r="FY491" s="309"/>
      <c r="GI491" s="309"/>
      <c r="GS491" s="309"/>
      <c r="HC491" s="309"/>
      <c r="HM491" s="309"/>
      <c r="HW491" s="309"/>
    </row>
    <row r="492" s="3" customFormat="true" x14ac:dyDescent="0.25">
      <c r="A492" s="309"/>
      <c r="K492" s="309"/>
      <c r="U492" s="309"/>
      <c r="AE492" s="309"/>
      <c r="AO492" s="309"/>
      <c r="AY492" s="309"/>
      <c r="AZ492" s="309"/>
      <c r="BI492" s="309"/>
      <c r="BS492" s="309"/>
      <c r="CC492" s="309"/>
      <c r="CM492" s="309"/>
      <c r="CW492" s="309"/>
      <c r="DG492" s="309"/>
      <c r="DQ492" s="309"/>
      <c r="EA492" s="309"/>
      <c r="EK492" s="309"/>
      <c r="EU492" s="309"/>
      <c r="FE492" s="309"/>
      <c r="FO492" s="309"/>
      <c r="FY492" s="309"/>
      <c r="GI492" s="309"/>
      <c r="GS492" s="309"/>
      <c r="HC492" s="309"/>
      <c r="HM492" s="309"/>
      <c r="HW492" s="309"/>
    </row>
    <row r="493" s="3" customFormat="true" x14ac:dyDescent="0.25">
      <c r="A493" s="309"/>
      <c r="K493" s="309"/>
      <c r="U493" s="309"/>
      <c r="AE493" s="309"/>
      <c r="AO493" s="309"/>
      <c r="AY493" s="309"/>
      <c r="AZ493" s="309"/>
      <c r="BI493" s="309"/>
      <c r="BS493" s="309"/>
      <c r="CC493" s="309"/>
      <c r="CM493" s="309"/>
      <c r="CW493" s="309"/>
      <c r="DG493" s="309"/>
      <c r="DQ493" s="309"/>
      <c r="EA493" s="309"/>
      <c r="EK493" s="309"/>
      <c r="EU493" s="309"/>
      <c r="FE493" s="309"/>
      <c r="FO493" s="309"/>
      <c r="FY493" s="309"/>
      <c r="GI493" s="309"/>
      <c r="GS493" s="309"/>
      <c r="HC493" s="309"/>
      <c r="HM493" s="309"/>
      <c r="HW493" s="309"/>
    </row>
    <row r="494" s="3" customFormat="true" x14ac:dyDescent="0.25">
      <c r="A494" s="309"/>
      <c r="K494" s="309"/>
      <c r="U494" s="309"/>
      <c r="AE494" s="309"/>
      <c r="AO494" s="309"/>
      <c r="AY494" s="309"/>
      <c r="AZ494" s="309"/>
      <c r="BI494" s="309"/>
      <c r="BS494" s="309"/>
      <c r="CC494" s="309"/>
      <c r="CM494" s="309"/>
      <c r="CW494" s="309"/>
      <c r="DG494" s="309"/>
      <c r="DQ494" s="309"/>
      <c r="EA494" s="309"/>
      <c r="EK494" s="309"/>
      <c r="EU494" s="309"/>
      <c r="FE494" s="309"/>
      <c r="FO494" s="309"/>
      <c r="FY494" s="309"/>
      <c r="GI494" s="309"/>
      <c r="GS494" s="309"/>
      <c r="HC494" s="309"/>
      <c r="HM494" s="309"/>
      <c r="HW494" s="309"/>
    </row>
    <row r="495" s="3" customFormat="true" x14ac:dyDescent="0.25">
      <c r="A495" s="309"/>
      <c r="K495" s="309"/>
      <c r="U495" s="309"/>
      <c r="AE495" s="309"/>
      <c r="AO495" s="309"/>
      <c r="AY495" s="309"/>
      <c r="AZ495" s="309"/>
      <c r="BI495" s="309"/>
      <c r="BS495" s="309"/>
      <c r="CC495" s="309"/>
      <c r="CM495" s="309"/>
      <c r="CW495" s="309"/>
      <c r="DG495" s="309"/>
      <c r="DQ495" s="309"/>
      <c r="EA495" s="309"/>
      <c r="EK495" s="309"/>
      <c r="EU495" s="309"/>
      <c r="FE495" s="309"/>
      <c r="FO495" s="309"/>
      <c r="FY495" s="309"/>
      <c r="GI495" s="309"/>
      <c r="GS495" s="309"/>
      <c r="HC495" s="309"/>
      <c r="HM495" s="309"/>
      <c r="HW495" s="309"/>
    </row>
    <row r="496" s="3" customFormat="true" x14ac:dyDescent="0.25">
      <c r="A496" s="309"/>
      <c r="K496" s="309"/>
      <c r="U496" s="309"/>
      <c r="AE496" s="309"/>
      <c r="AO496" s="309"/>
      <c r="AY496" s="309"/>
      <c r="AZ496" s="309"/>
      <c r="BI496" s="309"/>
      <c r="BS496" s="309"/>
      <c r="CC496" s="309"/>
      <c r="CM496" s="309"/>
      <c r="CW496" s="309"/>
      <c r="DG496" s="309"/>
      <c r="DQ496" s="309"/>
      <c r="EA496" s="309"/>
      <c r="EK496" s="309"/>
      <c r="EU496" s="309"/>
      <c r="FE496" s="309"/>
      <c r="FO496" s="309"/>
      <c r="FY496" s="309"/>
      <c r="GI496" s="309"/>
      <c r="GS496" s="309"/>
      <c r="HC496" s="309"/>
      <c r="HM496" s="309"/>
      <c r="HW496" s="309"/>
    </row>
    <row r="497" s="3" customFormat="true" x14ac:dyDescent="0.25">
      <c r="A497" s="309"/>
      <c r="K497" s="309"/>
      <c r="U497" s="309"/>
      <c r="AE497" s="309"/>
      <c r="AO497" s="309"/>
      <c r="AY497" s="309"/>
      <c r="AZ497" s="309"/>
      <c r="BI497" s="309"/>
      <c r="BS497" s="309"/>
      <c r="CC497" s="309"/>
      <c r="CM497" s="309"/>
      <c r="CW497" s="309"/>
      <c r="DG497" s="309"/>
      <c r="DQ497" s="309"/>
      <c r="EA497" s="309"/>
      <c r="EK497" s="309"/>
      <c r="EU497" s="309"/>
      <c r="FE497" s="309"/>
      <c r="FO497" s="309"/>
      <c r="FY497" s="309"/>
      <c r="GI497" s="309"/>
      <c r="GS497" s="309"/>
      <c r="HC497" s="309"/>
      <c r="HM497" s="309"/>
      <c r="HW497" s="309"/>
    </row>
    <row r="498" s="3" customFormat="true" x14ac:dyDescent="0.25">
      <c r="A498" s="309"/>
      <c r="K498" s="309"/>
      <c r="U498" s="309"/>
      <c r="AE498" s="309"/>
      <c r="AO498" s="309"/>
      <c r="AY498" s="309"/>
      <c r="AZ498" s="309"/>
      <c r="BI498" s="309"/>
      <c r="BS498" s="309"/>
      <c r="CC498" s="309"/>
      <c r="CM498" s="309"/>
      <c r="CW498" s="309"/>
      <c r="DG498" s="309"/>
      <c r="DQ498" s="309"/>
      <c r="EA498" s="309"/>
      <c r="EK498" s="309"/>
      <c r="EU498" s="309"/>
      <c r="FE498" s="309"/>
      <c r="FO498" s="309"/>
      <c r="FY498" s="309"/>
      <c r="GI498" s="309"/>
      <c r="GS498" s="309"/>
      <c r="HC498" s="309"/>
      <c r="HM498" s="309"/>
      <c r="HW498" s="309"/>
    </row>
    <row r="499" s="3" customFormat="true" x14ac:dyDescent="0.25">
      <c r="A499" s="309"/>
      <c r="K499" s="309"/>
      <c r="U499" s="309"/>
      <c r="AE499" s="309"/>
      <c r="AO499" s="309"/>
      <c r="AY499" s="309"/>
      <c r="AZ499" s="309"/>
      <c r="BI499" s="309"/>
      <c r="BS499" s="309"/>
      <c r="CC499" s="309"/>
      <c r="CM499" s="309"/>
      <c r="CW499" s="309"/>
      <c r="DG499" s="309"/>
      <c r="DQ499" s="309"/>
      <c r="EA499" s="309"/>
      <c r="EK499" s="309"/>
      <c r="EU499" s="309"/>
      <c r="FE499" s="309"/>
      <c r="FO499" s="309"/>
      <c r="FY499" s="309"/>
      <c r="GI499" s="309"/>
      <c r="GS499" s="309"/>
      <c r="HC499" s="309"/>
      <c r="HM499" s="309"/>
      <c r="HW499" s="309"/>
    </row>
    <row r="500" s="3" customFormat="true" x14ac:dyDescent="0.25">
      <c r="A500" s="309"/>
      <c r="K500" s="309"/>
      <c r="U500" s="309"/>
      <c r="AE500" s="309"/>
      <c r="AO500" s="309"/>
      <c r="AY500" s="309"/>
      <c r="AZ500" s="309"/>
      <c r="BI500" s="309"/>
      <c r="BS500" s="309"/>
      <c r="CC500" s="309"/>
      <c r="CM500" s="309"/>
      <c r="CW500" s="309"/>
      <c r="DG500" s="309"/>
      <c r="DQ500" s="309"/>
      <c r="EA500" s="309"/>
      <c r="EK500" s="309"/>
      <c r="EU500" s="309"/>
      <c r="FE500" s="309"/>
      <c r="FO500" s="309"/>
      <c r="FY500" s="309"/>
      <c r="GI500" s="309"/>
      <c r="GS500" s="309"/>
      <c r="HC500" s="309"/>
      <c r="HM500" s="309"/>
      <c r="HW500" s="309"/>
    </row>
    <row r="501" s="3" customFormat="true" x14ac:dyDescent="0.25">
      <c r="A501" s="309"/>
      <c r="K501" s="309"/>
      <c r="U501" s="309"/>
      <c r="AE501" s="309"/>
      <c r="AO501" s="309"/>
      <c r="AY501" s="309"/>
      <c r="AZ501" s="309"/>
      <c r="BI501" s="309"/>
      <c r="BS501" s="309"/>
      <c r="CC501" s="309"/>
      <c r="CM501" s="309"/>
      <c r="CW501" s="309"/>
      <c r="DG501" s="309"/>
      <c r="DQ501" s="309"/>
      <c r="EA501" s="309"/>
      <c r="EK501" s="309"/>
      <c r="EU501" s="309"/>
      <c r="FE501" s="309"/>
      <c r="FO501" s="309"/>
      <c r="FY501" s="309"/>
      <c r="GI501" s="309"/>
      <c r="GS501" s="309"/>
      <c r="HC501" s="309"/>
      <c r="HM501" s="309"/>
      <c r="HW501" s="309"/>
    </row>
    <row r="502" s="3" customFormat="true" x14ac:dyDescent="0.25">
      <c r="A502" s="309"/>
      <c r="K502" s="309"/>
      <c r="U502" s="309"/>
      <c r="AE502" s="309"/>
      <c r="AO502" s="309"/>
      <c r="AY502" s="309"/>
      <c r="AZ502" s="309"/>
      <c r="BI502" s="309"/>
      <c r="BS502" s="309"/>
      <c r="CC502" s="309"/>
      <c r="CM502" s="309"/>
      <c r="CW502" s="309"/>
      <c r="DG502" s="309"/>
      <c r="DQ502" s="309"/>
      <c r="EA502" s="309"/>
      <c r="EK502" s="309"/>
      <c r="EU502" s="309"/>
      <c r="FE502" s="309"/>
      <c r="FO502" s="309"/>
      <c r="FY502" s="309"/>
      <c r="GI502" s="309"/>
      <c r="GS502" s="309"/>
      <c r="HC502" s="309"/>
      <c r="HM502" s="309"/>
      <c r="HW502" s="309"/>
    </row>
    <row r="503" s="3" customFormat="true" x14ac:dyDescent="0.25">
      <c r="A503" s="309"/>
      <c r="K503" s="309"/>
      <c r="U503" s="309"/>
      <c r="AE503" s="309"/>
      <c r="AO503" s="309"/>
      <c r="AY503" s="309"/>
      <c r="AZ503" s="309"/>
      <c r="BI503" s="309"/>
      <c r="BS503" s="309"/>
      <c r="CC503" s="309"/>
      <c r="CM503" s="309"/>
      <c r="CW503" s="309"/>
      <c r="DG503" s="309"/>
      <c r="DQ503" s="309"/>
      <c r="EA503" s="309"/>
      <c r="EK503" s="309"/>
      <c r="EU503" s="309"/>
      <c r="FE503" s="309"/>
      <c r="FO503" s="309"/>
      <c r="FY503" s="309"/>
      <c r="GI503" s="309"/>
      <c r="GS503" s="309"/>
      <c r="HC503" s="309"/>
      <c r="HM503" s="309"/>
      <c r="HW503" s="309"/>
    </row>
    <row r="504" s="3" customFormat="true" x14ac:dyDescent="0.25">
      <c r="A504" s="309"/>
      <c r="K504" s="309"/>
      <c r="U504" s="309"/>
      <c r="AE504" s="309"/>
      <c r="AO504" s="309"/>
      <c r="AY504" s="309"/>
      <c r="AZ504" s="309"/>
      <c r="BI504" s="309"/>
      <c r="BS504" s="309"/>
      <c r="CC504" s="309"/>
      <c r="CM504" s="309"/>
      <c r="CW504" s="309"/>
      <c r="DG504" s="309"/>
      <c r="DQ504" s="309"/>
      <c r="EA504" s="309"/>
      <c r="EK504" s="309"/>
      <c r="EU504" s="309"/>
      <c r="FE504" s="309"/>
      <c r="FO504" s="309"/>
      <c r="FY504" s="309"/>
      <c r="GI504" s="309"/>
      <c r="GS504" s="309"/>
      <c r="HC504" s="309"/>
      <c r="HM504" s="309"/>
      <c r="HW504" s="309"/>
    </row>
    <row r="505" s="3" customFormat="true" x14ac:dyDescent="0.25">
      <c r="A505" s="309"/>
      <c r="K505" s="309"/>
      <c r="U505" s="309"/>
      <c r="AE505" s="309"/>
      <c r="AO505" s="309"/>
      <c r="AY505" s="309"/>
      <c r="AZ505" s="309"/>
      <c r="BI505" s="309"/>
      <c r="BS505" s="309"/>
      <c r="CC505" s="309"/>
      <c r="CM505" s="309"/>
      <c r="CW505" s="309"/>
      <c r="DG505" s="309"/>
      <c r="DQ505" s="309"/>
      <c r="EA505" s="309"/>
      <c r="EK505" s="309"/>
      <c r="EU505" s="309"/>
      <c r="FE505" s="309"/>
      <c r="FO505" s="309"/>
      <c r="FY505" s="309"/>
      <c r="GI505" s="309"/>
      <c r="GS505" s="309"/>
      <c r="HC505" s="309"/>
      <c r="HM505" s="309"/>
      <c r="HW505" s="309"/>
    </row>
    <row r="506" s="3" customFormat="true" x14ac:dyDescent="0.25">
      <c r="A506" s="309"/>
      <c r="K506" s="309"/>
      <c r="U506" s="309"/>
      <c r="AE506" s="309"/>
      <c r="AO506" s="309"/>
      <c r="AY506" s="309"/>
      <c r="AZ506" s="309"/>
      <c r="BI506" s="309"/>
      <c r="BS506" s="309"/>
      <c r="CC506" s="309"/>
      <c r="CM506" s="309"/>
      <c r="CW506" s="309"/>
      <c r="DG506" s="309"/>
      <c r="DQ506" s="309"/>
      <c r="EA506" s="309"/>
      <c r="EK506" s="309"/>
      <c r="EU506" s="309"/>
      <c r="FE506" s="309"/>
      <c r="FO506" s="309"/>
      <c r="FY506" s="309"/>
      <c r="GI506" s="309"/>
      <c r="GS506" s="309"/>
      <c r="HC506" s="309"/>
      <c r="HM506" s="309"/>
      <c r="HW506" s="309"/>
    </row>
    <row r="507" s="3" customFormat="true" x14ac:dyDescent="0.25">
      <c r="A507" s="309"/>
      <c r="K507" s="309"/>
      <c r="U507" s="309"/>
      <c r="AE507" s="309"/>
      <c r="AO507" s="309"/>
      <c r="AY507" s="309"/>
      <c r="AZ507" s="309"/>
      <c r="BI507" s="309"/>
      <c r="BS507" s="309"/>
      <c r="CC507" s="309"/>
      <c r="CM507" s="309"/>
      <c r="CW507" s="309"/>
      <c r="DG507" s="309"/>
      <c r="DQ507" s="309"/>
      <c r="EA507" s="309"/>
      <c r="EK507" s="309"/>
      <c r="EU507" s="309"/>
      <c r="FE507" s="309"/>
      <c r="FO507" s="309"/>
      <c r="FY507" s="309"/>
      <c r="GI507" s="309"/>
      <c r="GS507" s="309"/>
      <c r="HC507" s="309"/>
      <c r="HM507" s="309"/>
      <c r="HW507" s="309"/>
    </row>
    <row r="508" s="3" customFormat="true" x14ac:dyDescent="0.25">
      <c r="A508" s="309"/>
      <c r="K508" s="309"/>
      <c r="U508" s="309"/>
      <c r="AE508" s="309"/>
      <c r="AO508" s="309"/>
      <c r="AY508" s="309"/>
      <c r="AZ508" s="309"/>
      <c r="BI508" s="309"/>
      <c r="BS508" s="309"/>
      <c r="CC508" s="309"/>
      <c r="CM508" s="309"/>
      <c r="CW508" s="309"/>
      <c r="DG508" s="309"/>
      <c r="DQ508" s="309"/>
      <c r="EA508" s="309"/>
      <c r="EK508" s="309"/>
      <c r="EU508" s="309"/>
      <c r="FE508" s="309"/>
      <c r="FO508" s="309"/>
      <c r="FY508" s="309"/>
      <c r="GI508" s="309"/>
      <c r="GS508" s="309"/>
      <c r="HC508" s="309"/>
      <c r="HM508" s="309"/>
      <c r="HW508" s="309"/>
    </row>
    <row r="509" s="3" customFormat="true" x14ac:dyDescent="0.25">
      <c r="A509" s="309"/>
      <c r="K509" s="309"/>
      <c r="U509" s="309"/>
      <c r="AE509" s="309"/>
      <c r="AO509" s="309"/>
      <c r="AY509" s="309"/>
      <c r="AZ509" s="309"/>
      <c r="BI509" s="309"/>
      <c r="BS509" s="309"/>
      <c r="CC509" s="309"/>
      <c r="CM509" s="309"/>
      <c r="CW509" s="309"/>
      <c r="DG509" s="309"/>
      <c r="DQ509" s="309"/>
      <c r="EA509" s="309"/>
      <c r="EK509" s="309"/>
      <c r="EU509" s="309"/>
      <c r="FE509" s="309"/>
      <c r="FO509" s="309"/>
      <c r="FY509" s="309"/>
      <c r="GI509" s="309"/>
      <c r="GS509" s="309"/>
      <c r="HC509" s="309"/>
      <c r="HM509" s="309"/>
      <c r="HW509" s="309"/>
    </row>
    <row r="510" s="3" customFormat="true" x14ac:dyDescent="0.25">
      <c r="A510" s="309"/>
      <c r="K510" s="309"/>
      <c r="U510" s="309"/>
      <c r="AE510" s="309"/>
      <c r="AO510" s="309"/>
      <c r="AY510" s="309"/>
      <c r="AZ510" s="309"/>
      <c r="BI510" s="309"/>
      <c r="BS510" s="309"/>
      <c r="CC510" s="309"/>
      <c r="CM510" s="309"/>
      <c r="CW510" s="309"/>
      <c r="DG510" s="309"/>
      <c r="DQ510" s="309"/>
      <c r="EA510" s="309"/>
      <c r="EK510" s="309"/>
      <c r="EU510" s="309"/>
      <c r="FE510" s="309"/>
      <c r="FO510" s="309"/>
      <c r="FY510" s="309"/>
      <c r="GI510" s="309"/>
      <c r="GS510" s="309"/>
      <c r="HC510" s="309"/>
      <c r="HM510" s="309"/>
      <c r="HW510" s="309"/>
    </row>
    <row r="511" s="3" customFormat="true" x14ac:dyDescent="0.25">
      <c r="A511" s="309"/>
      <c r="K511" s="309"/>
      <c r="U511" s="309"/>
      <c r="AE511" s="309"/>
      <c r="AO511" s="309"/>
      <c r="AY511" s="309"/>
      <c r="AZ511" s="309"/>
      <c r="BI511" s="309"/>
      <c r="BS511" s="309"/>
      <c r="CC511" s="309"/>
      <c r="CM511" s="309"/>
      <c r="CW511" s="309"/>
      <c r="DG511" s="309"/>
      <c r="DQ511" s="309"/>
      <c r="EA511" s="309"/>
      <c r="EK511" s="309"/>
      <c r="EU511" s="309"/>
      <c r="FE511" s="309"/>
      <c r="FO511" s="309"/>
      <c r="FY511" s="309"/>
      <c r="GI511" s="309"/>
      <c r="GS511" s="309"/>
      <c r="HC511" s="309"/>
      <c r="HM511" s="309"/>
      <c r="HW511" s="309"/>
    </row>
    <row r="512" s="3" customFormat="true" x14ac:dyDescent="0.25">
      <c r="A512" s="309"/>
      <c r="K512" s="309"/>
      <c r="U512" s="309"/>
      <c r="AE512" s="309"/>
      <c r="AO512" s="309"/>
      <c r="AY512" s="309"/>
      <c r="AZ512" s="309"/>
      <c r="BI512" s="309"/>
      <c r="BS512" s="309"/>
      <c r="CC512" s="309"/>
      <c r="CM512" s="309"/>
      <c r="CW512" s="309"/>
      <c r="DG512" s="309"/>
      <c r="DQ512" s="309"/>
      <c r="EA512" s="309"/>
      <c r="EK512" s="309"/>
      <c r="EU512" s="309"/>
      <c r="FE512" s="309"/>
      <c r="FO512" s="309"/>
      <c r="FY512" s="309"/>
      <c r="GI512" s="309"/>
      <c r="GS512" s="309"/>
      <c r="HC512" s="309"/>
      <c r="HM512" s="309"/>
      <c r="HW512" s="309"/>
    </row>
    <row r="513" s="3" customFormat="true" x14ac:dyDescent="0.25">
      <c r="A513" s="309"/>
      <c r="K513" s="309"/>
      <c r="U513" s="309"/>
      <c r="AE513" s="309"/>
      <c r="AO513" s="309"/>
      <c r="AY513" s="309"/>
      <c r="AZ513" s="309"/>
      <c r="BI513" s="309"/>
      <c r="BS513" s="309"/>
      <c r="CC513" s="309"/>
      <c r="CM513" s="309"/>
      <c r="CW513" s="309"/>
      <c r="DG513" s="309"/>
      <c r="DQ513" s="309"/>
      <c r="EA513" s="309"/>
      <c r="EK513" s="309"/>
      <c r="EU513" s="309"/>
      <c r="FE513" s="309"/>
      <c r="FO513" s="309"/>
      <c r="FY513" s="309"/>
      <c r="GI513" s="309"/>
      <c r="GS513" s="309"/>
      <c r="HC513" s="309"/>
      <c r="HM513" s="309"/>
      <c r="HW513" s="309"/>
    </row>
    <row r="514" s="3" customFormat="true" x14ac:dyDescent="0.25">
      <c r="A514" s="309"/>
      <c r="K514" s="309"/>
      <c r="U514" s="309"/>
      <c r="AE514" s="309"/>
      <c r="AO514" s="309"/>
      <c r="AY514" s="309"/>
      <c r="AZ514" s="309"/>
      <c r="BI514" s="309"/>
      <c r="BS514" s="309"/>
      <c r="CC514" s="309"/>
      <c r="CM514" s="309"/>
      <c r="CW514" s="309"/>
      <c r="DG514" s="309"/>
      <c r="DQ514" s="309"/>
      <c r="EA514" s="309"/>
      <c r="EK514" s="309"/>
      <c r="EU514" s="309"/>
      <c r="FE514" s="309"/>
      <c r="FO514" s="309"/>
      <c r="FY514" s="309"/>
      <c r="GI514" s="309"/>
      <c r="GS514" s="309"/>
      <c r="HC514" s="309"/>
      <c r="HM514" s="309"/>
      <c r="HW514" s="309"/>
    </row>
    <row r="515" s="3" customFormat="true" x14ac:dyDescent="0.25">
      <c r="A515" s="309"/>
      <c r="K515" s="309"/>
      <c r="U515" s="309"/>
      <c r="AE515" s="309"/>
      <c r="AO515" s="309"/>
      <c r="AY515" s="309"/>
      <c r="AZ515" s="309"/>
      <c r="BI515" s="309"/>
      <c r="BS515" s="309"/>
      <c r="CC515" s="309"/>
      <c r="CM515" s="309"/>
      <c r="CW515" s="309"/>
      <c r="DG515" s="309"/>
      <c r="DQ515" s="309"/>
      <c r="EA515" s="309"/>
      <c r="EK515" s="309"/>
      <c r="EU515" s="309"/>
      <c r="FE515" s="309"/>
      <c r="FO515" s="309"/>
      <c r="FY515" s="309"/>
      <c r="GI515" s="309"/>
      <c r="GS515" s="309"/>
      <c r="HC515" s="309"/>
      <c r="HM515" s="309"/>
      <c r="HW515" s="309"/>
    </row>
    <row r="516" s="3" customFormat="true" x14ac:dyDescent="0.25">
      <c r="A516" s="309"/>
      <c r="K516" s="309"/>
      <c r="U516" s="309"/>
      <c r="AE516" s="309"/>
      <c r="AO516" s="309"/>
      <c r="AY516" s="309"/>
      <c r="AZ516" s="309"/>
      <c r="BI516" s="309"/>
      <c r="BS516" s="309"/>
      <c r="CC516" s="309"/>
      <c r="CM516" s="309"/>
      <c r="CW516" s="309"/>
      <c r="DG516" s="309"/>
      <c r="DQ516" s="309"/>
      <c r="EA516" s="309"/>
      <c r="EK516" s="309"/>
      <c r="EU516" s="309"/>
      <c r="FE516" s="309"/>
      <c r="FO516" s="309"/>
      <c r="FY516" s="309"/>
      <c r="GI516" s="309"/>
      <c r="GS516" s="309"/>
      <c r="HC516" s="309"/>
      <c r="HM516" s="309"/>
      <c r="HW516" s="309"/>
    </row>
    <row r="517" s="3" customFormat="true" x14ac:dyDescent="0.25">
      <c r="A517" s="309"/>
      <c r="K517" s="309"/>
      <c r="U517" s="309"/>
      <c r="AE517" s="309"/>
      <c r="AO517" s="309"/>
      <c r="AY517" s="309"/>
      <c r="AZ517" s="309"/>
      <c r="BI517" s="309"/>
      <c r="BS517" s="309"/>
      <c r="CC517" s="309"/>
      <c r="CM517" s="309"/>
      <c r="CW517" s="309"/>
      <c r="DG517" s="309"/>
      <c r="DQ517" s="309"/>
      <c r="EA517" s="309"/>
      <c r="EK517" s="309"/>
      <c r="EU517" s="309"/>
      <c r="FE517" s="309"/>
      <c r="FO517" s="309"/>
      <c r="FY517" s="309"/>
      <c r="GI517" s="309"/>
      <c r="GS517" s="309"/>
      <c r="HC517" s="309"/>
      <c r="HM517" s="309"/>
      <c r="HW517" s="309"/>
    </row>
    <row r="518" s="3" customFormat="true" x14ac:dyDescent="0.25">
      <c r="A518" s="309"/>
      <c r="K518" s="309"/>
      <c r="U518" s="309"/>
      <c r="AE518" s="309"/>
      <c r="AO518" s="309"/>
      <c r="AY518" s="309"/>
      <c r="AZ518" s="309"/>
      <c r="BI518" s="309"/>
      <c r="BS518" s="309"/>
      <c r="CC518" s="309"/>
      <c r="CM518" s="309"/>
      <c r="CW518" s="309"/>
      <c r="DG518" s="309"/>
      <c r="DQ518" s="309"/>
      <c r="EA518" s="309"/>
      <c r="EK518" s="309"/>
      <c r="EU518" s="309"/>
      <c r="FE518" s="309"/>
      <c r="FO518" s="309"/>
      <c r="FY518" s="309"/>
      <c r="GI518" s="309"/>
      <c r="GS518" s="309"/>
      <c r="HC518" s="309"/>
      <c r="HM518" s="309"/>
      <c r="HW518" s="309"/>
    </row>
    <row r="519" s="3" customFormat="true" x14ac:dyDescent="0.25">
      <c r="A519" s="309"/>
      <c r="K519" s="309"/>
      <c r="U519" s="309"/>
      <c r="AE519" s="309"/>
      <c r="AO519" s="309"/>
      <c r="AY519" s="309"/>
      <c r="AZ519" s="309"/>
      <c r="BI519" s="309"/>
      <c r="BS519" s="309"/>
      <c r="CC519" s="309"/>
      <c r="CM519" s="309"/>
      <c r="CW519" s="309"/>
      <c r="DG519" s="309"/>
      <c r="DQ519" s="309"/>
      <c r="EA519" s="309"/>
      <c r="EK519" s="309"/>
      <c r="EU519" s="309"/>
      <c r="FE519" s="309"/>
      <c r="FO519" s="309"/>
      <c r="FY519" s="309"/>
      <c r="GI519" s="309"/>
      <c r="GS519" s="309"/>
      <c r="HC519" s="309"/>
      <c r="HM519" s="309"/>
      <c r="HW519" s="309"/>
    </row>
    <row r="520" s="3" customFormat="true" x14ac:dyDescent="0.25">
      <c r="A520" s="309"/>
      <c r="K520" s="309"/>
      <c r="U520" s="309"/>
      <c r="AE520" s="309"/>
      <c r="AO520" s="309"/>
      <c r="AY520" s="309"/>
      <c r="AZ520" s="309"/>
      <c r="BI520" s="309"/>
      <c r="BS520" s="309"/>
      <c r="CC520" s="309"/>
      <c r="CM520" s="309"/>
      <c r="CW520" s="309"/>
      <c r="DG520" s="309"/>
      <c r="DQ520" s="309"/>
      <c r="EA520" s="309"/>
      <c r="EK520" s="309"/>
      <c r="EU520" s="309"/>
      <c r="FE520" s="309"/>
      <c r="FO520" s="309"/>
      <c r="FY520" s="309"/>
      <c r="GI520" s="309"/>
      <c r="GS520" s="309"/>
      <c r="HC520" s="309"/>
      <c r="HM520" s="309"/>
      <c r="HW520" s="309"/>
    </row>
    <row r="521" s="3" customFormat="true" x14ac:dyDescent="0.25">
      <c r="A521" s="309"/>
      <c r="K521" s="309"/>
      <c r="U521" s="309"/>
      <c r="AE521" s="309"/>
      <c r="AO521" s="309"/>
      <c r="AY521" s="309"/>
      <c r="AZ521" s="309"/>
      <c r="BI521" s="309"/>
      <c r="BS521" s="309"/>
      <c r="CC521" s="309"/>
      <c r="CM521" s="309"/>
      <c r="CW521" s="309"/>
      <c r="DG521" s="309"/>
      <c r="DQ521" s="309"/>
      <c r="EA521" s="309"/>
      <c r="EK521" s="309"/>
      <c r="EU521" s="309"/>
      <c r="FE521" s="309"/>
      <c r="FO521" s="309"/>
      <c r="FY521" s="309"/>
      <c r="GI521" s="309"/>
      <c r="GS521" s="309"/>
      <c r="HC521" s="309"/>
      <c r="HM521" s="309"/>
      <c r="HW521" s="309"/>
    </row>
    <row r="522" s="3" customFormat="true" x14ac:dyDescent="0.25">
      <c r="A522" s="309"/>
      <c r="K522" s="309"/>
      <c r="U522" s="309"/>
      <c r="AE522" s="309"/>
      <c r="AO522" s="309"/>
      <c r="AY522" s="309"/>
      <c r="AZ522" s="309"/>
      <c r="BI522" s="309"/>
      <c r="BS522" s="309"/>
      <c r="CC522" s="309"/>
      <c r="CM522" s="309"/>
      <c r="CW522" s="309"/>
      <c r="DG522" s="309"/>
      <c r="DQ522" s="309"/>
      <c r="EA522" s="309"/>
      <c r="EK522" s="309"/>
      <c r="EU522" s="309"/>
      <c r="FE522" s="309"/>
      <c r="FO522" s="309"/>
      <c r="FY522" s="309"/>
      <c r="GI522" s="309"/>
      <c r="GS522" s="309"/>
      <c r="HC522" s="309"/>
      <c r="HM522" s="309"/>
      <c r="HW522" s="309"/>
    </row>
    <row r="523" s="3" customFormat="true" x14ac:dyDescent="0.25">
      <c r="A523" s="309"/>
      <c r="K523" s="309"/>
      <c r="U523" s="309"/>
      <c r="AE523" s="309"/>
      <c r="AO523" s="309"/>
      <c r="AY523" s="309"/>
      <c r="AZ523" s="309"/>
      <c r="BI523" s="309"/>
      <c r="BS523" s="309"/>
      <c r="CC523" s="309"/>
      <c r="CM523" s="309"/>
      <c r="CW523" s="309"/>
      <c r="DG523" s="309"/>
      <c r="DQ523" s="309"/>
      <c r="EA523" s="309"/>
      <c r="EK523" s="309"/>
      <c r="EU523" s="309"/>
      <c r="FE523" s="309"/>
      <c r="FO523" s="309"/>
      <c r="FY523" s="309"/>
      <c r="GI523" s="309"/>
      <c r="GS523" s="309"/>
      <c r="HC523" s="309"/>
      <c r="HM523" s="309"/>
      <c r="HW523" s="309"/>
    </row>
    <row r="524" s="3" customFormat="true" x14ac:dyDescent="0.25">
      <c r="A524" s="309"/>
      <c r="K524" s="309"/>
      <c r="U524" s="309"/>
      <c r="AE524" s="309"/>
      <c r="AO524" s="309"/>
      <c r="AY524" s="309"/>
      <c r="AZ524" s="309"/>
      <c r="BI524" s="309"/>
      <c r="BS524" s="309"/>
      <c r="CC524" s="309"/>
      <c r="CM524" s="309"/>
      <c r="CW524" s="309"/>
      <c r="DG524" s="309"/>
      <c r="DQ524" s="309"/>
      <c r="EA524" s="309"/>
      <c r="EK524" s="309"/>
      <c r="EU524" s="309"/>
      <c r="FE524" s="309"/>
      <c r="FO524" s="309"/>
      <c r="FY524" s="309"/>
      <c r="GI524" s="309"/>
      <c r="GS524" s="309"/>
      <c r="HC524" s="309"/>
      <c r="HM524" s="309"/>
      <c r="HW524" s="309"/>
    </row>
    <row r="525" s="3" customFormat="true" x14ac:dyDescent="0.25">
      <c r="A525" s="309"/>
      <c r="K525" s="309"/>
      <c r="U525" s="309"/>
      <c r="AE525" s="309"/>
      <c r="AO525" s="309"/>
      <c r="AY525" s="309"/>
      <c r="AZ525" s="309"/>
      <c r="BI525" s="309"/>
      <c r="BS525" s="309"/>
      <c r="CC525" s="309"/>
      <c r="CM525" s="309"/>
      <c r="CW525" s="309"/>
      <c r="DG525" s="309"/>
      <c r="DQ525" s="309"/>
      <c r="EA525" s="309"/>
      <c r="EK525" s="309"/>
      <c r="EU525" s="309"/>
      <c r="FE525" s="309"/>
      <c r="FO525" s="309"/>
      <c r="FY525" s="309"/>
      <c r="GI525" s="309"/>
      <c r="GS525" s="309"/>
      <c r="HC525" s="309"/>
      <c r="HM525" s="309"/>
      <c r="HW525" s="309"/>
    </row>
    <row r="526" s="3" customFormat="true" x14ac:dyDescent="0.25">
      <c r="A526" s="309"/>
      <c r="K526" s="309"/>
      <c r="U526" s="309"/>
      <c r="AE526" s="309"/>
      <c r="AO526" s="309"/>
      <c r="AY526" s="309"/>
      <c r="AZ526" s="309"/>
      <c r="BI526" s="309"/>
      <c r="BS526" s="309"/>
      <c r="CC526" s="309"/>
      <c r="CM526" s="309"/>
      <c r="CW526" s="309"/>
      <c r="DG526" s="309"/>
      <c r="DQ526" s="309"/>
      <c r="EA526" s="309"/>
      <c r="EK526" s="309"/>
      <c r="EU526" s="309"/>
      <c r="FE526" s="309"/>
      <c r="FO526" s="309"/>
      <c r="FY526" s="309"/>
      <c r="GI526" s="309"/>
      <c r="GS526" s="309"/>
      <c r="HC526" s="309"/>
      <c r="HM526" s="309"/>
      <c r="HW526" s="309"/>
    </row>
    <row r="527" s="3" customFormat="true" x14ac:dyDescent="0.25">
      <c r="A527" s="309"/>
      <c r="K527" s="309"/>
      <c r="U527" s="309"/>
      <c r="AE527" s="309"/>
      <c r="AO527" s="309"/>
      <c r="AY527" s="309"/>
      <c r="AZ527" s="309"/>
      <c r="BI527" s="309"/>
      <c r="BS527" s="309"/>
      <c r="CC527" s="309"/>
      <c r="CM527" s="309"/>
      <c r="CW527" s="309"/>
      <c r="DG527" s="309"/>
      <c r="DQ527" s="309"/>
      <c r="EA527" s="309"/>
      <c r="EK527" s="309"/>
      <c r="EU527" s="309"/>
      <c r="FE527" s="309"/>
      <c r="FO527" s="309"/>
      <c r="FY527" s="309"/>
      <c r="GI527" s="309"/>
      <c r="GS527" s="309"/>
      <c r="HC527" s="309"/>
      <c r="HM527" s="309"/>
      <c r="HW527" s="309"/>
    </row>
    <row r="528" s="3" customFormat="true" x14ac:dyDescent="0.25">
      <c r="A528" s="309"/>
      <c r="K528" s="309"/>
      <c r="U528" s="309"/>
      <c r="AE528" s="309"/>
      <c r="AO528" s="309"/>
      <c r="AY528" s="309"/>
      <c r="AZ528" s="309"/>
      <c r="BI528" s="309"/>
      <c r="BS528" s="309"/>
      <c r="CC528" s="309"/>
      <c r="CM528" s="309"/>
      <c r="CW528" s="309"/>
      <c r="DG528" s="309"/>
      <c r="DQ528" s="309"/>
      <c r="EA528" s="309"/>
      <c r="EK528" s="309"/>
      <c r="EU528" s="309"/>
      <c r="FE528" s="309"/>
      <c r="FO528" s="309"/>
      <c r="FY528" s="309"/>
      <c r="GI528" s="309"/>
      <c r="GS528" s="309"/>
      <c r="HC528" s="309"/>
      <c r="HM528" s="309"/>
      <c r="HW528" s="309"/>
    </row>
    <row r="529" s="3" customFormat="true" x14ac:dyDescent="0.25">
      <c r="A529" s="309"/>
      <c r="K529" s="309"/>
      <c r="U529" s="309"/>
      <c r="AE529" s="309"/>
      <c r="AO529" s="309"/>
      <c r="AY529" s="309"/>
      <c r="AZ529" s="309"/>
      <c r="BI529" s="309"/>
      <c r="BS529" s="309"/>
      <c r="CC529" s="309"/>
      <c r="CM529" s="309"/>
      <c r="CW529" s="309"/>
      <c r="DG529" s="309"/>
      <c r="DQ529" s="309"/>
      <c r="EA529" s="309"/>
      <c r="EK529" s="309"/>
      <c r="EU529" s="309"/>
      <c r="FE529" s="309"/>
      <c r="FO529" s="309"/>
      <c r="FY529" s="309"/>
      <c r="GI529" s="309"/>
      <c r="GS529" s="309"/>
      <c r="HC529" s="309"/>
      <c r="HM529" s="309"/>
      <c r="HW529" s="309"/>
    </row>
    <row r="530" s="3" customFormat="true" x14ac:dyDescent="0.25">
      <c r="A530" s="309"/>
      <c r="K530" s="309"/>
      <c r="U530" s="309"/>
      <c r="AE530" s="309"/>
      <c r="AO530" s="309"/>
      <c r="AY530" s="309"/>
      <c r="AZ530" s="309"/>
      <c r="BI530" s="309"/>
      <c r="BS530" s="309"/>
      <c r="CC530" s="309"/>
      <c r="CM530" s="309"/>
      <c r="CW530" s="309"/>
      <c r="DG530" s="309"/>
      <c r="DQ530" s="309"/>
      <c r="EA530" s="309"/>
      <c r="EK530" s="309"/>
      <c r="EU530" s="309"/>
      <c r="FE530" s="309"/>
      <c r="FO530" s="309"/>
      <c r="FY530" s="309"/>
      <c r="GI530" s="309"/>
      <c r="GS530" s="309"/>
      <c r="HC530" s="309"/>
      <c r="HM530" s="309"/>
      <c r="HW530" s="309"/>
    </row>
    <row r="531" s="3" customFormat="true" x14ac:dyDescent="0.25">
      <c r="A531" s="309"/>
      <c r="K531" s="309"/>
      <c r="U531" s="309"/>
      <c r="AE531" s="309"/>
      <c r="AO531" s="309"/>
      <c r="AY531" s="309"/>
      <c r="AZ531" s="309"/>
      <c r="BI531" s="309"/>
      <c r="BS531" s="309"/>
      <c r="CC531" s="309"/>
      <c r="CM531" s="309"/>
      <c r="CW531" s="309"/>
      <c r="DG531" s="309"/>
      <c r="DQ531" s="309"/>
      <c r="EA531" s="309"/>
      <c r="EK531" s="309"/>
      <c r="EU531" s="309"/>
      <c r="FE531" s="309"/>
      <c r="FO531" s="309"/>
      <c r="FY531" s="309"/>
      <c r="GI531" s="309"/>
      <c r="GS531" s="309"/>
      <c r="HC531" s="309"/>
      <c r="HM531" s="309"/>
      <c r="HW531" s="309"/>
    </row>
    <row r="532" s="3" customFormat="true" x14ac:dyDescent="0.25">
      <c r="A532" s="309"/>
      <c r="K532" s="309"/>
      <c r="U532" s="309"/>
      <c r="AE532" s="309"/>
      <c r="AO532" s="309"/>
      <c r="AY532" s="309"/>
      <c r="AZ532" s="309"/>
      <c r="BI532" s="309"/>
      <c r="BS532" s="309"/>
      <c r="CC532" s="309"/>
      <c r="CM532" s="309"/>
      <c r="CW532" s="309"/>
      <c r="DG532" s="309"/>
      <c r="DQ532" s="309"/>
      <c r="EA532" s="309"/>
      <c r="EK532" s="309"/>
      <c r="EU532" s="309"/>
      <c r="FE532" s="309"/>
      <c r="FO532" s="309"/>
      <c r="FY532" s="309"/>
      <c r="GI532" s="309"/>
      <c r="GS532" s="309"/>
      <c r="HC532" s="309"/>
      <c r="HM532" s="309"/>
      <c r="HW532" s="309"/>
    </row>
    <row r="533" s="3" customFormat="true" x14ac:dyDescent="0.25">
      <c r="A533" s="309"/>
      <c r="K533" s="309"/>
      <c r="U533" s="309"/>
      <c r="AE533" s="309"/>
      <c r="AO533" s="309"/>
      <c r="AY533" s="309"/>
      <c r="AZ533" s="309"/>
      <c r="BI533" s="309"/>
      <c r="BS533" s="309"/>
      <c r="CC533" s="309"/>
      <c r="CM533" s="309"/>
      <c r="CW533" s="309"/>
      <c r="DG533" s="309"/>
      <c r="DQ533" s="309"/>
      <c r="EA533" s="309"/>
      <c r="EK533" s="309"/>
      <c r="EU533" s="309"/>
      <c r="FE533" s="309"/>
      <c r="FO533" s="309"/>
      <c r="FY533" s="309"/>
      <c r="GI533" s="309"/>
      <c r="GS533" s="309"/>
      <c r="HC533" s="309"/>
      <c r="HM533" s="309"/>
      <c r="HW533" s="309"/>
    </row>
    <row r="534" s="3" customFormat="true" x14ac:dyDescent="0.25">
      <c r="A534" s="309"/>
      <c r="K534" s="309"/>
      <c r="U534" s="309"/>
      <c r="AE534" s="309"/>
      <c r="AO534" s="309"/>
      <c r="AY534" s="309"/>
      <c r="AZ534" s="309"/>
      <c r="BI534" s="309"/>
      <c r="BS534" s="309"/>
      <c r="CC534" s="309"/>
      <c r="CM534" s="309"/>
      <c r="CW534" s="309"/>
      <c r="DG534" s="309"/>
      <c r="DQ534" s="309"/>
      <c r="EA534" s="309"/>
      <c r="EK534" s="309"/>
      <c r="EU534" s="309"/>
      <c r="FE534" s="309"/>
      <c r="FO534" s="309"/>
      <c r="FY534" s="309"/>
      <c r="GI534" s="309"/>
      <c r="GS534" s="309"/>
      <c r="HC534" s="309"/>
      <c r="HM534" s="309"/>
      <c r="HW534" s="309"/>
    </row>
    <row r="535" s="3" customFormat="true" x14ac:dyDescent="0.25">
      <c r="A535" s="309"/>
      <c r="K535" s="309"/>
      <c r="U535" s="309"/>
      <c r="AE535" s="309"/>
      <c r="AO535" s="309"/>
      <c r="AY535" s="309"/>
      <c r="AZ535" s="309"/>
      <c r="BI535" s="309"/>
      <c r="BS535" s="309"/>
      <c r="CC535" s="309"/>
      <c r="CM535" s="309"/>
      <c r="CW535" s="309"/>
      <c r="DG535" s="309"/>
      <c r="DQ535" s="309"/>
      <c r="EA535" s="309"/>
      <c r="EK535" s="309"/>
      <c r="EU535" s="309"/>
      <c r="FE535" s="309"/>
      <c r="FO535" s="309"/>
      <c r="FY535" s="309"/>
      <c r="GI535" s="309"/>
      <c r="GS535" s="309"/>
      <c r="HC535" s="309"/>
      <c r="HM535" s="309"/>
      <c r="HW535" s="309"/>
    </row>
    <row r="536" s="3" customFormat="true" x14ac:dyDescent="0.25">
      <c r="A536" s="309"/>
      <c r="K536" s="309"/>
      <c r="U536" s="309"/>
      <c r="AE536" s="309"/>
      <c r="AO536" s="309"/>
      <c r="AY536" s="309"/>
      <c r="AZ536" s="309"/>
      <c r="BI536" s="309"/>
      <c r="BS536" s="309"/>
      <c r="CC536" s="309"/>
      <c r="CM536" s="309"/>
      <c r="CW536" s="309"/>
      <c r="DG536" s="309"/>
      <c r="DQ536" s="309"/>
      <c r="EA536" s="309"/>
      <c r="EK536" s="309"/>
      <c r="EU536" s="309"/>
      <c r="FE536" s="309"/>
      <c r="FO536" s="309"/>
      <c r="FY536" s="309"/>
      <c r="GI536" s="309"/>
      <c r="GS536" s="309"/>
      <c r="HC536" s="309"/>
      <c r="HM536" s="309"/>
      <c r="HW536" s="309"/>
    </row>
    <row r="537" s="3" customFormat="true" x14ac:dyDescent="0.25">
      <c r="A537" s="309"/>
      <c r="K537" s="309"/>
      <c r="U537" s="309"/>
      <c r="AE537" s="309"/>
      <c r="AO537" s="309"/>
      <c r="AY537" s="309"/>
      <c r="AZ537" s="309"/>
      <c r="BI537" s="309"/>
      <c r="BS537" s="309"/>
      <c r="CC537" s="309"/>
      <c r="CM537" s="309"/>
      <c r="CW537" s="309"/>
      <c r="DG537" s="309"/>
      <c r="DQ537" s="309"/>
      <c r="EA537" s="309"/>
      <c r="EK537" s="309"/>
      <c r="EU537" s="309"/>
      <c r="FE537" s="309"/>
      <c r="FO537" s="309"/>
      <c r="FY537" s="309"/>
      <c r="GI537" s="309"/>
      <c r="GS537" s="309"/>
      <c r="HC537" s="309"/>
      <c r="HM537" s="309"/>
      <c r="HW537" s="309"/>
    </row>
    <row r="538" s="3" customFormat="true" x14ac:dyDescent="0.25">
      <c r="A538" s="309"/>
      <c r="K538" s="309"/>
      <c r="U538" s="309"/>
      <c r="AE538" s="309"/>
      <c r="AO538" s="309"/>
      <c r="AY538" s="309"/>
      <c r="AZ538" s="309"/>
      <c r="BI538" s="309"/>
      <c r="BS538" s="309"/>
      <c r="CC538" s="309"/>
      <c r="CM538" s="309"/>
      <c r="CW538" s="309"/>
      <c r="DG538" s="309"/>
      <c r="DQ538" s="309"/>
      <c r="EA538" s="309"/>
      <c r="EK538" s="309"/>
      <c r="EU538" s="309"/>
      <c r="FE538" s="309"/>
      <c r="FO538" s="309"/>
      <c r="FY538" s="309"/>
      <c r="GI538" s="309"/>
      <c r="GS538" s="309"/>
      <c r="HC538" s="309"/>
      <c r="HM538" s="309"/>
      <c r="HW538" s="309"/>
    </row>
    <row r="539" s="3" customFormat="true" x14ac:dyDescent="0.25">
      <c r="A539" s="309"/>
      <c r="K539" s="309"/>
      <c r="U539" s="309"/>
      <c r="AE539" s="309"/>
      <c r="AO539" s="309"/>
      <c r="AY539" s="309"/>
      <c r="AZ539" s="309"/>
      <c r="BI539" s="309"/>
      <c r="BS539" s="309"/>
      <c r="CC539" s="309"/>
      <c r="CM539" s="309"/>
      <c r="CW539" s="309"/>
      <c r="DG539" s="309"/>
      <c r="DQ539" s="309"/>
      <c r="EA539" s="309"/>
      <c r="EK539" s="309"/>
      <c r="EU539" s="309"/>
      <c r="FE539" s="309"/>
      <c r="FO539" s="309"/>
      <c r="FY539" s="309"/>
      <c r="GI539" s="309"/>
      <c r="GS539" s="309"/>
      <c r="HC539" s="309"/>
      <c r="HM539" s="309"/>
      <c r="HW539" s="309"/>
    </row>
    <row r="540" s="3" customFormat="true" x14ac:dyDescent="0.25">
      <c r="A540" s="309"/>
      <c r="K540" s="309"/>
      <c r="U540" s="309"/>
      <c r="AE540" s="309"/>
      <c r="AO540" s="309"/>
      <c r="AY540" s="309"/>
      <c r="AZ540" s="309"/>
      <c r="BI540" s="309"/>
      <c r="BS540" s="309"/>
      <c r="CC540" s="309"/>
      <c r="CM540" s="309"/>
      <c r="CW540" s="309"/>
      <c r="DG540" s="309"/>
      <c r="DQ540" s="309"/>
      <c r="EA540" s="309"/>
      <c r="EK540" s="309"/>
      <c r="EU540" s="309"/>
      <c r="FE540" s="309"/>
      <c r="FO540" s="309"/>
      <c r="FY540" s="309"/>
      <c r="GI540" s="309"/>
      <c r="GS540" s="309"/>
      <c r="HC540" s="309"/>
      <c r="HM540" s="309"/>
      <c r="HW540" s="309"/>
    </row>
    <row r="541" s="3" customFormat="true" x14ac:dyDescent="0.25">
      <c r="A541" s="309"/>
      <c r="K541" s="309"/>
      <c r="U541" s="309"/>
      <c r="AE541" s="309"/>
      <c r="AO541" s="309"/>
      <c r="AY541" s="309"/>
      <c r="AZ541" s="309"/>
      <c r="BI541" s="309"/>
      <c r="BS541" s="309"/>
      <c r="CC541" s="309"/>
      <c r="CM541" s="309"/>
      <c r="CW541" s="309"/>
      <c r="DG541" s="309"/>
      <c r="DQ541" s="309"/>
      <c r="EA541" s="309"/>
      <c r="EK541" s="309"/>
      <c r="EU541" s="309"/>
      <c r="FE541" s="309"/>
      <c r="FO541" s="309"/>
      <c r="FY541" s="309"/>
      <c r="GI541" s="309"/>
      <c r="GS541" s="309"/>
      <c r="HC541" s="309"/>
      <c r="HM541" s="309"/>
      <c r="HW541" s="309"/>
    </row>
    <row r="542" s="3" customFormat="true" x14ac:dyDescent="0.25">
      <c r="A542" s="309"/>
      <c r="K542" s="309"/>
      <c r="U542" s="309"/>
      <c r="AE542" s="309"/>
      <c r="AO542" s="309"/>
      <c r="AY542" s="309"/>
      <c r="AZ542" s="309"/>
      <c r="BI542" s="309"/>
      <c r="BS542" s="309"/>
      <c r="CC542" s="309"/>
      <c r="CM542" s="309"/>
      <c r="CW542" s="309"/>
      <c r="DG542" s="309"/>
      <c r="DQ542" s="309"/>
      <c r="EA542" s="309"/>
      <c r="EK542" s="309"/>
      <c r="EU542" s="309"/>
      <c r="FE542" s="309"/>
      <c r="FO542" s="309"/>
      <c r="FY542" s="309"/>
      <c r="GI542" s="309"/>
      <c r="GS542" s="309"/>
      <c r="HC542" s="309"/>
      <c r="HM542" s="309"/>
      <c r="HW542" s="309"/>
    </row>
    <row r="543" s="3" customFormat="true" x14ac:dyDescent="0.25">
      <c r="A543" s="309"/>
      <c r="K543" s="309"/>
      <c r="U543" s="309"/>
      <c r="AE543" s="309"/>
      <c r="AO543" s="309"/>
      <c r="AY543" s="309"/>
      <c r="AZ543" s="309"/>
      <c r="BI543" s="309"/>
      <c r="BS543" s="309"/>
      <c r="CC543" s="309"/>
      <c r="CM543" s="309"/>
      <c r="CW543" s="309"/>
      <c r="DG543" s="309"/>
      <c r="DQ543" s="309"/>
      <c r="EA543" s="309"/>
      <c r="EK543" s="309"/>
      <c r="EU543" s="309"/>
      <c r="FE543" s="309"/>
      <c r="FO543" s="309"/>
      <c r="FY543" s="309"/>
      <c r="GI543" s="309"/>
      <c r="GS543" s="309"/>
      <c r="HC543" s="309"/>
      <c r="HM543" s="309"/>
      <c r="HW543" s="309"/>
    </row>
    <row r="544" s="3" customFormat="true" x14ac:dyDescent="0.25">
      <c r="A544" s="309"/>
      <c r="K544" s="309"/>
      <c r="U544" s="309"/>
      <c r="AE544" s="309"/>
      <c r="AO544" s="309"/>
      <c r="AY544" s="309"/>
      <c r="AZ544" s="309"/>
      <c r="BI544" s="309"/>
      <c r="BS544" s="309"/>
      <c r="CC544" s="309"/>
      <c r="CM544" s="309"/>
      <c r="CW544" s="309"/>
      <c r="DG544" s="309"/>
      <c r="DQ544" s="309"/>
      <c r="EA544" s="309"/>
      <c r="EK544" s="309"/>
      <c r="EU544" s="309"/>
      <c r="FE544" s="309"/>
      <c r="FO544" s="309"/>
      <c r="FY544" s="309"/>
      <c r="GI544" s="309"/>
      <c r="GS544" s="309"/>
      <c r="HC544" s="309"/>
      <c r="HM544" s="309"/>
      <c r="HW544" s="309"/>
    </row>
    <row r="545" s="3" customFormat="true" x14ac:dyDescent="0.25">
      <c r="A545" s="309"/>
      <c r="K545" s="309"/>
      <c r="U545" s="309"/>
      <c r="AE545" s="309"/>
      <c r="AO545" s="309"/>
      <c r="AY545" s="309"/>
      <c r="AZ545" s="309"/>
      <c r="BI545" s="309"/>
      <c r="BS545" s="309"/>
      <c r="CC545" s="309"/>
      <c r="CM545" s="309"/>
      <c r="CW545" s="309"/>
      <c r="DG545" s="309"/>
      <c r="DQ545" s="309"/>
      <c r="EA545" s="309"/>
      <c r="EK545" s="309"/>
      <c r="EU545" s="309"/>
      <c r="FE545" s="309"/>
      <c r="FO545" s="309"/>
      <c r="FY545" s="309"/>
      <c r="GI545" s="309"/>
      <c r="GS545" s="309"/>
      <c r="HC545" s="309"/>
      <c r="HM545" s="309"/>
      <c r="HW545" s="309"/>
    </row>
    <row r="546" s="3" customFormat="true" x14ac:dyDescent="0.25">
      <c r="A546" s="309"/>
      <c r="K546" s="309"/>
      <c r="U546" s="309"/>
      <c r="AE546" s="309"/>
      <c r="AO546" s="309"/>
      <c r="AY546" s="309"/>
      <c r="AZ546" s="309"/>
      <c r="BI546" s="309"/>
      <c r="BS546" s="309"/>
      <c r="CC546" s="309"/>
      <c r="CM546" s="309"/>
      <c r="CW546" s="309"/>
      <c r="DG546" s="309"/>
      <c r="DQ546" s="309"/>
      <c r="EA546" s="309"/>
      <c r="EK546" s="309"/>
      <c r="EU546" s="309"/>
      <c r="FE546" s="309"/>
      <c r="FO546" s="309"/>
      <c r="FY546" s="309"/>
      <c r="GI546" s="309"/>
      <c r="GS546" s="309"/>
      <c r="HC546" s="309"/>
      <c r="HM546" s="309"/>
      <c r="HW546" s="309"/>
    </row>
    <row r="547" s="3" customFormat="true" x14ac:dyDescent="0.25">
      <c r="A547" s="309"/>
      <c r="K547" s="309"/>
      <c r="U547" s="309"/>
      <c r="AE547" s="309"/>
      <c r="AO547" s="309"/>
      <c r="AY547" s="309"/>
      <c r="AZ547" s="309"/>
      <c r="BI547" s="309"/>
      <c r="BS547" s="309"/>
      <c r="CC547" s="309"/>
      <c r="CM547" s="309"/>
      <c r="CW547" s="309"/>
      <c r="DG547" s="309"/>
      <c r="DQ547" s="309"/>
      <c r="EA547" s="309"/>
      <c r="EK547" s="309"/>
      <c r="EU547" s="309"/>
      <c r="FE547" s="309"/>
      <c r="FO547" s="309"/>
      <c r="FY547" s="309"/>
      <c r="GI547" s="309"/>
      <c r="GS547" s="309"/>
      <c r="HC547" s="309"/>
      <c r="HM547" s="309"/>
      <c r="HW547" s="309"/>
    </row>
    <row r="548" s="3" customFormat="true" x14ac:dyDescent="0.25">
      <c r="A548" s="309"/>
      <c r="K548" s="309"/>
      <c r="U548" s="309"/>
      <c r="AE548" s="309"/>
      <c r="AO548" s="309"/>
      <c r="AY548" s="309"/>
      <c r="AZ548" s="309"/>
      <c r="BI548" s="309"/>
      <c r="BS548" s="309"/>
      <c r="CC548" s="309"/>
      <c r="CM548" s="309"/>
      <c r="CW548" s="309"/>
      <c r="DG548" s="309"/>
      <c r="DQ548" s="309"/>
      <c r="EA548" s="309"/>
      <c r="EK548" s="309"/>
      <c r="EU548" s="309"/>
      <c r="FE548" s="309"/>
      <c r="FO548" s="309"/>
      <c r="FY548" s="309"/>
      <c r="GI548" s="309"/>
      <c r="GS548" s="309"/>
      <c r="HC548" s="309"/>
      <c r="HM548" s="309"/>
      <c r="HW548" s="309"/>
    </row>
    <row r="549" s="3" customFormat="true" x14ac:dyDescent="0.25">
      <c r="A549" s="309"/>
      <c r="K549" s="309"/>
      <c r="U549" s="309"/>
      <c r="AE549" s="309"/>
      <c r="AO549" s="309"/>
      <c r="AY549" s="309"/>
      <c r="AZ549" s="309"/>
      <c r="BI549" s="309"/>
      <c r="BS549" s="309"/>
      <c r="CC549" s="309"/>
      <c r="CM549" s="309"/>
      <c r="CW549" s="309"/>
      <c r="DG549" s="309"/>
      <c r="DQ549" s="309"/>
      <c r="EA549" s="309"/>
      <c r="EK549" s="309"/>
      <c r="EU549" s="309"/>
      <c r="FE549" s="309"/>
      <c r="FO549" s="309"/>
      <c r="FY549" s="309"/>
      <c r="GI549" s="309"/>
      <c r="GS549" s="309"/>
      <c r="HC549" s="309"/>
      <c r="HM549" s="309"/>
      <c r="HW549" s="309"/>
    </row>
    <row r="550" s="3" customFormat="true" x14ac:dyDescent="0.25">
      <c r="A550" s="309"/>
      <c r="K550" s="309"/>
      <c r="U550" s="309"/>
      <c r="AE550" s="309"/>
      <c r="AO550" s="309"/>
      <c r="AY550" s="309"/>
      <c r="AZ550" s="309"/>
      <c r="BI550" s="309"/>
      <c r="BS550" s="309"/>
      <c r="CC550" s="309"/>
      <c r="CM550" s="309"/>
      <c r="CW550" s="309"/>
      <c r="DG550" s="309"/>
      <c r="DQ550" s="309"/>
      <c r="EA550" s="309"/>
      <c r="EK550" s="309"/>
      <c r="EU550" s="309"/>
      <c r="FE550" s="309"/>
      <c r="FO550" s="309"/>
      <c r="FY550" s="309"/>
      <c r="GI550" s="309"/>
      <c r="GS550" s="309"/>
      <c r="HC550" s="309"/>
      <c r="HM550" s="309"/>
      <c r="HW550" s="309"/>
    </row>
    <row r="551" s="3" customFormat="true" x14ac:dyDescent="0.25">
      <c r="A551" s="309"/>
      <c r="K551" s="309"/>
      <c r="U551" s="309"/>
      <c r="AE551" s="309"/>
      <c r="AO551" s="309"/>
      <c r="AY551" s="309"/>
      <c r="AZ551" s="309"/>
      <c r="BI551" s="309"/>
      <c r="BS551" s="309"/>
      <c r="CC551" s="309"/>
      <c r="CM551" s="309"/>
      <c r="CW551" s="309"/>
      <c r="DG551" s="309"/>
      <c r="DQ551" s="309"/>
      <c r="EA551" s="309"/>
      <c r="EK551" s="309"/>
      <c r="EU551" s="309"/>
      <c r="FE551" s="309"/>
      <c r="FO551" s="309"/>
      <c r="FY551" s="309"/>
      <c r="GI551" s="309"/>
      <c r="GS551" s="309"/>
      <c r="HC551" s="309"/>
      <c r="HM551" s="309"/>
      <c r="HW551" s="309"/>
    </row>
    <row r="552" s="3" customFormat="true" x14ac:dyDescent="0.25">
      <c r="A552" s="309"/>
      <c r="K552" s="309"/>
      <c r="U552" s="309"/>
      <c r="AE552" s="309"/>
      <c r="AO552" s="309"/>
      <c r="AY552" s="309"/>
      <c r="AZ552" s="309"/>
      <c r="BI552" s="309"/>
      <c r="BS552" s="309"/>
      <c r="CC552" s="309"/>
      <c r="CM552" s="309"/>
      <c r="CW552" s="309"/>
      <c r="DG552" s="309"/>
      <c r="DQ552" s="309"/>
      <c r="EA552" s="309"/>
      <c r="EK552" s="309"/>
      <c r="EU552" s="309"/>
      <c r="FE552" s="309"/>
      <c r="FO552" s="309"/>
      <c r="FY552" s="309"/>
      <c r="GI552" s="309"/>
      <c r="GS552" s="309"/>
      <c r="HC552" s="309"/>
      <c r="HM552" s="309"/>
      <c r="HW552" s="309"/>
    </row>
    <row r="553" s="3" customFormat="true" x14ac:dyDescent="0.25">
      <c r="A553" s="309"/>
      <c r="K553" s="309"/>
      <c r="U553" s="309"/>
      <c r="AE553" s="309"/>
      <c r="AO553" s="309"/>
      <c r="AY553" s="309"/>
      <c r="AZ553" s="309"/>
      <c r="BI553" s="309"/>
      <c r="BS553" s="309"/>
      <c r="CC553" s="309"/>
      <c r="CM553" s="309"/>
      <c r="CW553" s="309"/>
      <c r="DG553" s="309"/>
      <c r="DQ553" s="309"/>
      <c r="EA553" s="309"/>
      <c r="EK553" s="309"/>
      <c r="EU553" s="309"/>
      <c r="FE553" s="309"/>
      <c r="FO553" s="309"/>
      <c r="FY553" s="309"/>
      <c r="GI553" s="309"/>
      <c r="GS553" s="309"/>
      <c r="HC553" s="309"/>
      <c r="HM553" s="309"/>
      <c r="HW553" s="309"/>
    </row>
    <row r="554" s="3" customFormat="true" x14ac:dyDescent="0.25">
      <c r="A554" s="309"/>
      <c r="K554" s="309"/>
      <c r="U554" s="309"/>
      <c r="AE554" s="309"/>
      <c r="AO554" s="309"/>
      <c r="AY554" s="309"/>
      <c r="AZ554" s="309"/>
      <c r="BI554" s="309"/>
      <c r="BS554" s="309"/>
      <c r="CC554" s="309"/>
      <c r="CM554" s="309"/>
      <c r="CW554" s="309"/>
      <c r="DG554" s="309"/>
      <c r="DQ554" s="309"/>
      <c r="EA554" s="309"/>
      <c r="EK554" s="309"/>
      <c r="EU554" s="309"/>
      <c r="FE554" s="309"/>
      <c r="FO554" s="309"/>
      <c r="FY554" s="309"/>
      <c r="GI554" s="309"/>
      <c r="GS554" s="309"/>
      <c r="HC554" s="309"/>
      <c r="HM554" s="309"/>
      <c r="HW554" s="309"/>
    </row>
    <row r="555" s="3" customFormat="true" x14ac:dyDescent="0.25">
      <c r="A555" s="309"/>
      <c r="K555" s="309"/>
      <c r="U555" s="309"/>
      <c r="AE555" s="309"/>
      <c r="AO555" s="309"/>
      <c r="AY555" s="309"/>
      <c r="AZ555" s="309"/>
      <c r="BI555" s="309"/>
      <c r="BS555" s="309"/>
      <c r="CC555" s="309"/>
      <c r="CM555" s="309"/>
      <c r="CW555" s="309"/>
      <c r="DG555" s="309"/>
      <c r="DQ555" s="309"/>
      <c r="EA555" s="309"/>
      <c r="EK555" s="309"/>
      <c r="EU555" s="309"/>
      <c r="FE555" s="309"/>
      <c r="FO555" s="309"/>
      <c r="FY555" s="309"/>
      <c r="GI555" s="309"/>
      <c r="GS555" s="309"/>
      <c r="HC555" s="309"/>
      <c r="HM555" s="309"/>
      <c r="HW555" s="309"/>
    </row>
    <row r="556" s="3" customFormat="true" x14ac:dyDescent="0.25">
      <c r="A556" s="309"/>
      <c r="K556" s="309"/>
      <c r="U556" s="309"/>
      <c r="AE556" s="309"/>
      <c r="AO556" s="309"/>
      <c r="AY556" s="309"/>
      <c r="AZ556" s="309"/>
      <c r="BI556" s="309"/>
      <c r="BS556" s="309"/>
      <c r="CC556" s="309"/>
      <c r="CM556" s="309"/>
      <c r="CW556" s="309"/>
      <c r="DG556" s="309"/>
      <c r="DQ556" s="309"/>
      <c r="EA556" s="309"/>
      <c r="EK556" s="309"/>
      <c r="EU556" s="309"/>
      <c r="FE556" s="309"/>
      <c r="FO556" s="309"/>
      <c r="FY556" s="309"/>
      <c r="GI556" s="309"/>
      <c r="GS556" s="309"/>
      <c r="HC556" s="309"/>
      <c r="HM556" s="309"/>
      <c r="HW556" s="309"/>
    </row>
    <row r="557" s="3" customFormat="true" x14ac:dyDescent="0.25">
      <c r="A557" s="309"/>
      <c r="K557" s="309"/>
      <c r="U557" s="309"/>
      <c r="AE557" s="309"/>
      <c r="AO557" s="309"/>
      <c r="AY557" s="309"/>
      <c r="AZ557" s="309"/>
      <c r="BI557" s="309"/>
      <c r="BS557" s="309"/>
      <c r="CC557" s="309"/>
      <c r="CM557" s="309"/>
      <c r="CW557" s="309"/>
      <c r="DG557" s="309"/>
      <c r="DQ557" s="309"/>
      <c r="EA557" s="309"/>
      <c r="EK557" s="309"/>
      <c r="EU557" s="309"/>
      <c r="FE557" s="309"/>
      <c r="FO557" s="309"/>
      <c r="FY557" s="309"/>
      <c r="GI557" s="309"/>
      <c r="GS557" s="309"/>
      <c r="HC557" s="309"/>
      <c r="HM557" s="309"/>
      <c r="HW557" s="309"/>
    </row>
    <row r="558" s="3" customFormat="true" x14ac:dyDescent="0.25">
      <c r="A558" s="309"/>
      <c r="K558" s="309"/>
      <c r="U558" s="309"/>
      <c r="AE558" s="309"/>
      <c r="AO558" s="309"/>
      <c r="AY558" s="309"/>
      <c r="AZ558" s="309"/>
      <c r="BI558" s="309"/>
      <c r="BS558" s="309"/>
      <c r="CC558" s="309"/>
      <c r="CM558" s="309"/>
      <c r="CW558" s="309"/>
      <c r="DG558" s="309"/>
      <c r="DQ558" s="309"/>
      <c r="EA558" s="309"/>
      <c r="EK558" s="309"/>
      <c r="EU558" s="309"/>
      <c r="FE558" s="309"/>
      <c r="FO558" s="309"/>
      <c r="FY558" s="309"/>
      <c r="GI558" s="309"/>
      <c r="GS558" s="309"/>
      <c r="HC558" s="309"/>
      <c r="HM558" s="309"/>
      <c r="HW558" s="309"/>
    </row>
    <row r="559" s="3" customFormat="true" x14ac:dyDescent="0.25">
      <c r="A559" s="309"/>
      <c r="K559" s="309"/>
      <c r="U559" s="309"/>
      <c r="AE559" s="309"/>
      <c r="AO559" s="309"/>
      <c r="AY559" s="309"/>
      <c r="AZ559" s="309"/>
      <c r="BI559" s="309"/>
      <c r="BS559" s="309"/>
      <c r="CC559" s="309"/>
      <c r="CM559" s="309"/>
      <c r="CW559" s="309"/>
      <c r="DG559" s="309"/>
      <c r="DQ559" s="309"/>
      <c r="EA559" s="309"/>
      <c r="EK559" s="309"/>
      <c r="EU559" s="309"/>
      <c r="FE559" s="309"/>
      <c r="FO559" s="309"/>
      <c r="FY559" s="309"/>
      <c r="GI559" s="309"/>
      <c r="GS559" s="309"/>
      <c r="HC559" s="309"/>
      <c r="HM559" s="309"/>
      <c r="HW559" s="309"/>
    </row>
    <row r="560" s="3" customFormat="true" x14ac:dyDescent="0.25">
      <c r="A560" s="309"/>
      <c r="K560" s="309"/>
      <c r="U560" s="309"/>
      <c r="AE560" s="309"/>
      <c r="AO560" s="309"/>
      <c r="AY560" s="309"/>
      <c r="AZ560" s="309"/>
      <c r="BI560" s="309"/>
      <c r="BS560" s="309"/>
      <c r="CC560" s="309"/>
      <c r="CM560" s="309"/>
      <c r="CW560" s="309"/>
      <c r="DG560" s="309"/>
      <c r="DQ560" s="309"/>
      <c r="EA560" s="309"/>
      <c r="EK560" s="309"/>
      <c r="EU560" s="309"/>
      <c r="FE560" s="309"/>
      <c r="FO560" s="309"/>
      <c r="FY560" s="309"/>
      <c r="GI560" s="309"/>
      <c r="GS560" s="309"/>
      <c r="HC560" s="309"/>
      <c r="HM560" s="309"/>
      <c r="HW560" s="309"/>
    </row>
    <row r="561" s="3" customFormat="true" x14ac:dyDescent="0.25">
      <c r="A561" s="309"/>
      <c r="K561" s="309"/>
      <c r="U561" s="309"/>
      <c r="AE561" s="309"/>
      <c r="AO561" s="309"/>
      <c r="AY561" s="309"/>
      <c r="AZ561" s="309"/>
      <c r="BI561" s="309"/>
      <c r="BS561" s="309"/>
      <c r="CC561" s="309"/>
      <c r="CM561" s="309"/>
      <c r="CW561" s="309"/>
      <c r="DG561" s="309"/>
      <c r="DQ561" s="309"/>
      <c r="EA561" s="309"/>
      <c r="EK561" s="309"/>
      <c r="EU561" s="309"/>
      <c r="FE561" s="309"/>
      <c r="FO561" s="309"/>
      <c r="FY561" s="309"/>
      <c r="GI561" s="309"/>
      <c r="GS561" s="309"/>
      <c r="HC561" s="309"/>
      <c r="HM561" s="309"/>
      <c r="HW561" s="309"/>
    </row>
    <row r="562" s="3" customFormat="true" x14ac:dyDescent="0.25">
      <c r="A562" s="309"/>
      <c r="K562" s="309"/>
      <c r="U562" s="309"/>
      <c r="AE562" s="309"/>
      <c r="AO562" s="309"/>
      <c r="AY562" s="309"/>
      <c r="AZ562" s="309"/>
      <c r="BI562" s="309"/>
      <c r="BS562" s="309"/>
      <c r="CC562" s="309"/>
      <c r="CM562" s="309"/>
      <c r="CW562" s="309"/>
      <c r="DG562" s="309"/>
      <c r="DQ562" s="309"/>
      <c r="EA562" s="309"/>
      <c r="EK562" s="309"/>
      <c r="EU562" s="309"/>
      <c r="FE562" s="309"/>
      <c r="FO562" s="309"/>
      <c r="FY562" s="309"/>
      <c r="GI562" s="309"/>
      <c r="GS562" s="309"/>
      <c r="HC562" s="309"/>
      <c r="HM562" s="309"/>
      <c r="HW562" s="309"/>
    </row>
    <row r="563" s="3" customFormat="true" x14ac:dyDescent="0.25">
      <c r="A563" s="309"/>
      <c r="K563" s="309"/>
      <c r="U563" s="309"/>
      <c r="AE563" s="309"/>
      <c r="AO563" s="309"/>
      <c r="AY563" s="309"/>
      <c r="AZ563" s="309"/>
      <c r="BI563" s="309"/>
      <c r="BS563" s="309"/>
      <c r="CC563" s="309"/>
      <c r="CM563" s="309"/>
      <c r="CW563" s="309"/>
      <c r="DG563" s="309"/>
      <c r="DQ563" s="309"/>
      <c r="EA563" s="309"/>
      <c r="EK563" s="309"/>
      <c r="EU563" s="309"/>
      <c r="FE563" s="309"/>
      <c r="FO563" s="309"/>
      <c r="FY563" s="309"/>
      <c r="GI563" s="309"/>
      <c r="GS563" s="309"/>
      <c r="HC563" s="309"/>
      <c r="HM563" s="309"/>
      <c r="HW563" s="309"/>
    </row>
    <row r="564" s="3" customFormat="true" x14ac:dyDescent="0.25">
      <c r="A564" s="309"/>
      <c r="K564" s="309"/>
      <c r="U564" s="309"/>
      <c r="AE564" s="309"/>
      <c r="AO564" s="309"/>
      <c r="AY564" s="309"/>
      <c r="AZ564" s="309"/>
      <c r="BI564" s="309"/>
      <c r="BS564" s="309"/>
      <c r="CC564" s="309"/>
      <c r="CM564" s="309"/>
      <c r="CW564" s="309"/>
      <c r="DG564" s="309"/>
      <c r="DQ564" s="309"/>
      <c r="EA564" s="309"/>
      <c r="EK564" s="309"/>
      <c r="EU564" s="309"/>
      <c r="FE564" s="309"/>
      <c r="FO564" s="309"/>
      <c r="FY564" s="309"/>
      <c r="GI564" s="309"/>
      <c r="GS564" s="309"/>
      <c r="HC564" s="309"/>
      <c r="HM564" s="309"/>
      <c r="HW564" s="309"/>
    </row>
    <row r="565" s="3" customFormat="true" x14ac:dyDescent="0.25">
      <c r="A565" s="309"/>
      <c r="K565" s="309"/>
      <c r="U565" s="309"/>
      <c r="AE565" s="309"/>
      <c r="AO565" s="309"/>
      <c r="AY565" s="309"/>
      <c r="AZ565" s="309"/>
      <c r="BI565" s="309"/>
      <c r="BS565" s="309"/>
      <c r="CC565" s="309"/>
      <c r="CM565" s="309"/>
      <c r="CW565" s="309"/>
      <c r="DG565" s="309"/>
      <c r="DQ565" s="309"/>
      <c r="EA565" s="309"/>
      <c r="EK565" s="309"/>
      <c r="EU565" s="309"/>
      <c r="FE565" s="309"/>
      <c r="FO565" s="309"/>
      <c r="FY565" s="309"/>
      <c r="GI565" s="309"/>
      <c r="GS565" s="309"/>
      <c r="HC565" s="309"/>
      <c r="HM565" s="309"/>
      <c r="HW565" s="309"/>
    </row>
    <row r="566" s="3" customFormat="true" x14ac:dyDescent="0.25">
      <c r="A566" s="309"/>
      <c r="K566" s="309"/>
      <c r="U566" s="309"/>
      <c r="AE566" s="309"/>
      <c r="AO566" s="309"/>
      <c r="AY566" s="309"/>
      <c r="AZ566" s="309"/>
      <c r="BI566" s="309"/>
      <c r="BS566" s="309"/>
      <c r="CC566" s="309"/>
      <c r="CM566" s="309"/>
      <c r="CW566" s="309"/>
      <c r="DG566" s="309"/>
      <c r="DQ566" s="309"/>
      <c r="EA566" s="309"/>
      <c r="EK566" s="309"/>
      <c r="EU566" s="309"/>
      <c r="FE566" s="309"/>
      <c r="FO566" s="309"/>
      <c r="FY566" s="309"/>
      <c r="GI566" s="309"/>
      <c r="GS566" s="309"/>
      <c r="HC566" s="309"/>
      <c r="HM566" s="309"/>
      <c r="HW566" s="309"/>
    </row>
    <row r="567" s="3" customFormat="true" x14ac:dyDescent="0.25">
      <c r="A567" s="309"/>
      <c r="K567" s="309"/>
      <c r="U567" s="309"/>
      <c r="AE567" s="309"/>
      <c r="AO567" s="309"/>
      <c r="AY567" s="309"/>
      <c r="AZ567" s="309"/>
      <c r="BI567" s="309"/>
      <c r="BS567" s="309"/>
      <c r="CC567" s="309"/>
      <c r="CM567" s="309"/>
      <c r="CW567" s="309"/>
      <c r="DG567" s="309"/>
      <c r="DQ567" s="309"/>
      <c r="EA567" s="309"/>
      <c r="EK567" s="309"/>
      <c r="EU567" s="309"/>
      <c r="FE567" s="309"/>
      <c r="FO567" s="309"/>
      <c r="FY567" s="309"/>
      <c r="GI567" s="309"/>
      <c r="GS567" s="309"/>
      <c r="HC567" s="309"/>
      <c r="HM567" s="309"/>
      <c r="HW567" s="309"/>
    </row>
    <row r="568" s="3" customFormat="true" x14ac:dyDescent="0.25">
      <c r="A568" s="309"/>
      <c r="K568" s="309"/>
      <c r="U568" s="309"/>
      <c r="AE568" s="309"/>
      <c r="AO568" s="309"/>
      <c r="AY568" s="309"/>
      <c r="AZ568" s="309"/>
      <c r="BI568" s="309"/>
      <c r="BS568" s="309"/>
      <c r="CC568" s="309"/>
      <c r="CM568" s="309"/>
      <c r="CW568" s="309"/>
      <c r="DG568" s="309"/>
      <c r="DQ568" s="309"/>
      <c r="EA568" s="309"/>
      <c r="EK568" s="309"/>
      <c r="EU568" s="309"/>
      <c r="FE568" s="309"/>
      <c r="FO568" s="309"/>
      <c r="FY568" s="309"/>
      <c r="GI568" s="309"/>
      <c r="GS568" s="309"/>
      <c r="HC568" s="309"/>
      <c r="HM568" s="309"/>
      <c r="HW568" s="309"/>
    </row>
    <row r="569" s="3" customFormat="true" x14ac:dyDescent="0.25">
      <c r="A569" s="309"/>
      <c r="K569" s="309"/>
      <c r="U569" s="309"/>
      <c r="AE569" s="309"/>
      <c r="AO569" s="309"/>
      <c r="AY569" s="309"/>
      <c r="AZ569" s="309"/>
      <c r="BI569" s="309"/>
      <c r="BS569" s="309"/>
      <c r="CC569" s="309"/>
      <c r="CM569" s="309"/>
      <c r="CW569" s="309"/>
      <c r="DG569" s="309"/>
      <c r="DQ569" s="309"/>
      <c r="EA569" s="309"/>
      <c r="EK569" s="309"/>
      <c r="EU569" s="309"/>
      <c r="FE569" s="309"/>
      <c r="FO569" s="309"/>
      <c r="FY569" s="309"/>
      <c r="GI569" s="309"/>
      <c r="GS569" s="309"/>
      <c r="HC569" s="309"/>
      <c r="HM569" s="309"/>
      <c r="HW569" s="309"/>
    </row>
    <row r="570" s="3" customFormat="true" x14ac:dyDescent="0.25">
      <c r="A570" s="309"/>
      <c r="K570" s="309"/>
      <c r="U570" s="309"/>
      <c r="AE570" s="309"/>
      <c r="AO570" s="309"/>
      <c r="AY570" s="309"/>
      <c r="AZ570" s="309"/>
      <c r="BI570" s="309"/>
      <c r="BS570" s="309"/>
      <c r="CC570" s="309"/>
      <c r="CM570" s="309"/>
      <c r="CW570" s="309"/>
      <c r="DG570" s="309"/>
      <c r="DQ570" s="309"/>
      <c r="EA570" s="309"/>
      <c r="EK570" s="309"/>
      <c r="EU570" s="309"/>
      <c r="FE570" s="309"/>
      <c r="FO570" s="309"/>
      <c r="FY570" s="309"/>
      <c r="GI570" s="309"/>
      <c r="GS570" s="309"/>
      <c r="HC570" s="309"/>
      <c r="HM570" s="309"/>
      <c r="HW570" s="309"/>
    </row>
    <row r="571" s="3" customFormat="true" x14ac:dyDescent="0.25">
      <c r="A571" s="309"/>
      <c r="K571" s="309"/>
      <c r="U571" s="309"/>
      <c r="AE571" s="309"/>
      <c r="AO571" s="309"/>
      <c r="AY571" s="309"/>
      <c r="AZ571" s="309"/>
      <c r="BI571" s="309"/>
      <c r="BS571" s="309"/>
      <c r="CC571" s="309"/>
      <c r="CM571" s="309"/>
      <c r="CW571" s="309"/>
      <c r="DG571" s="309"/>
      <c r="DQ571" s="309"/>
      <c r="EA571" s="309"/>
      <c r="EK571" s="309"/>
      <c r="EU571" s="309"/>
      <c r="FE571" s="309"/>
      <c r="FO571" s="309"/>
      <c r="FY571" s="309"/>
      <c r="GI571" s="309"/>
      <c r="GS571" s="309"/>
      <c r="HC571" s="309"/>
      <c r="HM571" s="309"/>
      <c r="HW571" s="309"/>
    </row>
    <row r="572" s="3" customFormat="true" x14ac:dyDescent="0.25">
      <c r="A572" s="309"/>
      <c r="K572" s="309"/>
      <c r="U572" s="309"/>
      <c r="AE572" s="309"/>
      <c r="AO572" s="309"/>
      <c r="AY572" s="309"/>
      <c r="AZ572" s="309"/>
      <c r="BI572" s="309"/>
      <c r="BS572" s="309"/>
      <c r="CC572" s="309"/>
      <c r="CM572" s="309"/>
      <c r="CW572" s="309"/>
      <c r="DG572" s="309"/>
      <c r="DQ572" s="309"/>
      <c r="EA572" s="309"/>
      <c r="EK572" s="309"/>
      <c r="EU572" s="309"/>
      <c r="FE572" s="309"/>
      <c r="FO572" s="309"/>
      <c r="FY572" s="309"/>
      <c r="GI572" s="309"/>
      <c r="GS572" s="309"/>
      <c r="HC572" s="309"/>
      <c r="HM572" s="309"/>
      <c r="HW572" s="309"/>
    </row>
    <row r="573" s="3" customFormat="true" x14ac:dyDescent="0.25">
      <c r="A573" s="309"/>
      <c r="K573" s="309"/>
      <c r="U573" s="309"/>
      <c r="AE573" s="309"/>
      <c r="AO573" s="309"/>
      <c r="AY573" s="309"/>
      <c r="AZ573" s="309"/>
      <c r="BI573" s="309"/>
      <c r="BS573" s="309"/>
      <c r="CC573" s="309"/>
      <c r="CM573" s="309"/>
      <c r="CW573" s="309"/>
      <c r="DG573" s="309"/>
      <c r="DQ573" s="309"/>
      <c r="EA573" s="309"/>
      <c r="EK573" s="309"/>
      <c r="EU573" s="309"/>
      <c r="FE573" s="309"/>
      <c r="FO573" s="309"/>
      <c r="FY573" s="309"/>
      <c r="GI573" s="309"/>
      <c r="GS573" s="309"/>
      <c r="HC573" s="309"/>
      <c r="HM573" s="309"/>
      <c r="HW573" s="309"/>
    </row>
    <row r="574" s="3" customFormat="true" x14ac:dyDescent="0.25">
      <c r="A574" s="309"/>
      <c r="K574" s="309"/>
      <c r="U574" s="309"/>
      <c r="AE574" s="309"/>
      <c r="AO574" s="309"/>
      <c r="AY574" s="309"/>
      <c r="AZ574" s="309"/>
      <c r="BI574" s="309"/>
      <c r="BS574" s="309"/>
      <c r="CC574" s="309"/>
      <c r="CM574" s="309"/>
      <c r="CW574" s="309"/>
      <c r="DG574" s="309"/>
      <c r="DQ574" s="309"/>
      <c r="EA574" s="309"/>
      <c r="EK574" s="309"/>
      <c r="EU574" s="309"/>
      <c r="FE574" s="309"/>
      <c r="FO574" s="309"/>
      <c r="FY574" s="309"/>
      <c r="GI574" s="309"/>
      <c r="GS574" s="309"/>
      <c r="HC574" s="309"/>
      <c r="HM574" s="309"/>
      <c r="HW574" s="309"/>
    </row>
    <row r="575" s="3" customFormat="true" x14ac:dyDescent="0.25">
      <c r="A575" s="309"/>
      <c r="K575" s="309"/>
      <c r="U575" s="309"/>
      <c r="AE575" s="309"/>
      <c r="AO575" s="309"/>
      <c r="AY575" s="309"/>
      <c r="AZ575" s="309"/>
      <c r="BI575" s="309"/>
      <c r="BS575" s="309"/>
      <c r="CC575" s="309"/>
      <c r="CM575" s="309"/>
      <c r="CW575" s="309"/>
      <c r="DG575" s="309"/>
      <c r="DQ575" s="309"/>
      <c r="EA575" s="309"/>
      <c r="EK575" s="309"/>
      <c r="EU575" s="309"/>
      <c r="FE575" s="309"/>
      <c r="FO575" s="309"/>
      <c r="FY575" s="309"/>
      <c r="GI575" s="309"/>
      <c r="GS575" s="309"/>
      <c r="HC575" s="309"/>
      <c r="HM575" s="309"/>
      <c r="HW575" s="309"/>
    </row>
    <row r="576" s="3" customFormat="true" x14ac:dyDescent="0.25">
      <c r="A576" s="309"/>
      <c r="K576" s="309"/>
      <c r="U576" s="309"/>
      <c r="AE576" s="309"/>
      <c r="AO576" s="309"/>
      <c r="AY576" s="309"/>
      <c r="AZ576" s="309"/>
      <c r="BI576" s="309"/>
      <c r="BS576" s="309"/>
      <c r="CC576" s="309"/>
      <c r="CM576" s="309"/>
      <c r="CW576" s="309"/>
      <c r="DG576" s="309"/>
      <c r="DQ576" s="309"/>
      <c r="EA576" s="309"/>
      <c r="EK576" s="309"/>
      <c r="EU576" s="309"/>
      <c r="FE576" s="309"/>
      <c r="FO576" s="309"/>
      <c r="FY576" s="309"/>
      <c r="GI576" s="309"/>
      <c r="GS576" s="309"/>
      <c r="HC576" s="309"/>
      <c r="HM576" s="309"/>
      <c r="HW576" s="309"/>
    </row>
    <row r="577" s="3" customFormat="true" x14ac:dyDescent="0.25">
      <c r="A577" s="309"/>
      <c r="K577" s="309"/>
      <c r="U577" s="309"/>
      <c r="AE577" s="309"/>
      <c r="AO577" s="309"/>
      <c r="AY577" s="309"/>
      <c r="AZ577" s="309"/>
      <c r="BI577" s="309"/>
      <c r="BS577" s="309"/>
      <c r="CC577" s="309"/>
      <c r="CM577" s="309"/>
      <c r="CW577" s="309"/>
      <c r="DG577" s="309"/>
      <c r="DQ577" s="309"/>
      <c r="EA577" s="309"/>
      <c r="EK577" s="309"/>
      <c r="EU577" s="309"/>
      <c r="FE577" s="309"/>
      <c r="FO577" s="309"/>
      <c r="FY577" s="309"/>
      <c r="GI577" s="309"/>
      <c r="GS577" s="309"/>
      <c r="HC577" s="309"/>
      <c r="HM577" s="309"/>
      <c r="HW577" s="309"/>
    </row>
    <row r="578" s="3" customFormat="true" x14ac:dyDescent="0.25">
      <c r="A578" s="309"/>
      <c r="K578" s="309"/>
      <c r="U578" s="309"/>
      <c r="AE578" s="309"/>
      <c r="AO578" s="309"/>
      <c r="AY578" s="309"/>
      <c r="AZ578" s="309"/>
      <c r="BI578" s="309"/>
      <c r="BS578" s="309"/>
      <c r="CC578" s="309"/>
      <c r="CM578" s="309"/>
      <c r="CW578" s="309"/>
      <c r="DG578" s="309"/>
      <c r="DQ578" s="309"/>
      <c r="EA578" s="309"/>
      <c r="EK578" s="309"/>
      <c r="EU578" s="309"/>
      <c r="FE578" s="309"/>
      <c r="FO578" s="309"/>
      <c r="FY578" s="309"/>
      <c r="GI578" s="309"/>
      <c r="GS578" s="309"/>
      <c r="HC578" s="309"/>
      <c r="HM578" s="309"/>
      <c r="HW578" s="309"/>
    </row>
    <row r="579" s="3" customFormat="true" x14ac:dyDescent="0.25">
      <c r="A579" s="309"/>
      <c r="K579" s="309"/>
      <c r="U579" s="309"/>
      <c r="AE579" s="309"/>
      <c r="AO579" s="309"/>
      <c r="AY579" s="309"/>
      <c r="AZ579" s="309"/>
      <c r="BI579" s="309"/>
      <c r="BS579" s="309"/>
      <c r="CC579" s="309"/>
      <c r="CM579" s="309"/>
      <c r="CW579" s="309"/>
      <c r="DG579" s="309"/>
      <c r="DQ579" s="309"/>
      <c r="EA579" s="309"/>
      <c r="EK579" s="309"/>
      <c r="EU579" s="309"/>
      <c r="FE579" s="309"/>
      <c r="FO579" s="309"/>
      <c r="FY579" s="309"/>
      <c r="GI579" s="309"/>
      <c r="GS579" s="309"/>
      <c r="HC579" s="309"/>
      <c r="HM579" s="309"/>
      <c r="HW579" s="309"/>
    </row>
    <row r="580" s="3" customFormat="true" x14ac:dyDescent="0.25">
      <c r="A580" s="309"/>
      <c r="K580" s="309"/>
      <c r="U580" s="309"/>
      <c r="AE580" s="309"/>
      <c r="AO580" s="309"/>
      <c r="AY580" s="309"/>
      <c r="AZ580" s="309"/>
      <c r="BI580" s="309"/>
      <c r="BS580" s="309"/>
      <c r="CC580" s="309"/>
      <c r="CM580" s="309"/>
      <c r="CW580" s="309"/>
      <c r="DG580" s="309"/>
      <c r="DQ580" s="309"/>
      <c r="EA580" s="309"/>
      <c r="EK580" s="309"/>
      <c r="EU580" s="309"/>
      <c r="FE580" s="309"/>
      <c r="FO580" s="309"/>
      <c r="FY580" s="309"/>
      <c r="GI580" s="309"/>
      <c r="GS580" s="309"/>
      <c r="HC580" s="309"/>
      <c r="HM580" s="309"/>
      <c r="HW580" s="309"/>
    </row>
    <row r="581" s="3" customFormat="true" x14ac:dyDescent="0.25">
      <c r="A581" s="309"/>
      <c r="K581" s="309"/>
      <c r="U581" s="309"/>
      <c r="AE581" s="309"/>
      <c r="AO581" s="309"/>
      <c r="AY581" s="309"/>
      <c r="AZ581" s="309"/>
      <c r="BI581" s="309"/>
      <c r="BS581" s="309"/>
      <c r="CC581" s="309"/>
      <c r="CM581" s="309"/>
      <c r="CW581" s="309"/>
      <c r="DG581" s="309"/>
      <c r="DQ581" s="309"/>
      <c r="EA581" s="309"/>
      <c r="EK581" s="309"/>
      <c r="EU581" s="309"/>
      <c r="FE581" s="309"/>
      <c r="FO581" s="309"/>
      <c r="FY581" s="309"/>
      <c r="GI581" s="309"/>
      <c r="GS581" s="309"/>
      <c r="HC581" s="309"/>
      <c r="HM581" s="309"/>
      <c r="HW581" s="309"/>
    </row>
    <row r="582" s="3" customFormat="true" x14ac:dyDescent="0.25">
      <c r="A582" s="309"/>
      <c r="K582" s="309"/>
      <c r="U582" s="309"/>
      <c r="AE582" s="309"/>
      <c r="AO582" s="309"/>
      <c r="AY582" s="309"/>
      <c r="AZ582" s="309"/>
      <c r="BI582" s="309"/>
      <c r="BS582" s="309"/>
      <c r="CC582" s="309"/>
      <c r="CM582" s="309"/>
      <c r="CW582" s="309"/>
      <c r="DG582" s="309"/>
      <c r="DQ582" s="309"/>
      <c r="EA582" s="309"/>
      <c r="EK582" s="309"/>
      <c r="EU582" s="309"/>
      <c r="FE582" s="309"/>
      <c r="FO582" s="309"/>
      <c r="FY582" s="309"/>
      <c r="GI582" s="309"/>
      <c r="GS582" s="309"/>
      <c r="HC582" s="309"/>
      <c r="HM582" s="309"/>
      <c r="HW582" s="309"/>
    </row>
    <row r="583" s="3" customFormat="true" x14ac:dyDescent="0.25">
      <c r="A583" s="309"/>
      <c r="K583" s="309"/>
      <c r="U583" s="309"/>
      <c r="AE583" s="309"/>
      <c r="AO583" s="309"/>
      <c r="AY583" s="309"/>
      <c r="AZ583" s="309"/>
      <c r="BI583" s="309"/>
      <c r="BS583" s="309"/>
      <c r="CC583" s="309"/>
      <c r="CM583" s="309"/>
      <c r="CW583" s="309"/>
      <c r="DG583" s="309"/>
      <c r="DQ583" s="309"/>
      <c r="EA583" s="309"/>
      <c r="EK583" s="309"/>
      <c r="EU583" s="309"/>
      <c r="FE583" s="309"/>
      <c r="FO583" s="309"/>
      <c r="FY583" s="309"/>
      <c r="GI583" s="309"/>
      <c r="GS583" s="309"/>
      <c r="HC583" s="309"/>
      <c r="HM583" s="309"/>
      <c r="HW583" s="309"/>
    </row>
    <row r="584" s="3" customFormat="true" x14ac:dyDescent="0.25">
      <c r="A584" s="309"/>
      <c r="K584" s="309"/>
      <c r="U584" s="309"/>
      <c r="AE584" s="309"/>
      <c r="AO584" s="309"/>
      <c r="AY584" s="309"/>
      <c r="AZ584" s="309"/>
      <c r="BI584" s="309"/>
      <c r="BS584" s="309"/>
      <c r="CC584" s="309"/>
      <c r="CM584" s="309"/>
      <c r="CW584" s="309"/>
      <c r="DG584" s="309"/>
      <c r="DQ584" s="309"/>
      <c r="EA584" s="309"/>
      <c r="EK584" s="309"/>
      <c r="EU584" s="309"/>
      <c r="FE584" s="309"/>
      <c r="FO584" s="309"/>
      <c r="FY584" s="309"/>
      <c r="GI584" s="309"/>
      <c r="GS584" s="309"/>
      <c r="HC584" s="309"/>
      <c r="HM584" s="309"/>
      <c r="HW584" s="309"/>
    </row>
    <row r="585" s="3" customFormat="true" x14ac:dyDescent="0.25">
      <c r="A585" s="309"/>
      <c r="K585" s="309"/>
      <c r="U585" s="309"/>
      <c r="AE585" s="309"/>
      <c r="AO585" s="309"/>
      <c r="AY585" s="309"/>
      <c r="AZ585" s="309"/>
      <c r="BI585" s="309"/>
      <c r="BS585" s="309"/>
      <c r="CC585" s="309"/>
      <c r="CM585" s="309"/>
      <c r="CW585" s="309"/>
      <c r="DG585" s="309"/>
      <c r="DQ585" s="309"/>
      <c r="EA585" s="309"/>
      <c r="EK585" s="309"/>
      <c r="EU585" s="309"/>
      <c r="FE585" s="309"/>
      <c r="FO585" s="309"/>
      <c r="FY585" s="309"/>
      <c r="GI585" s="309"/>
      <c r="GS585" s="309"/>
      <c r="HC585" s="309"/>
      <c r="HM585" s="309"/>
      <c r="HW585" s="309"/>
    </row>
    <row r="586" s="3" customFormat="true" x14ac:dyDescent="0.25">
      <c r="A586" s="309"/>
      <c r="K586" s="309"/>
      <c r="U586" s="309"/>
      <c r="AE586" s="309"/>
      <c r="AO586" s="309"/>
      <c r="AY586" s="309"/>
      <c r="AZ586" s="309"/>
      <c r="BI586" s="309"/>
      <c r="BS586" s="309"/>
      <c r="CC586" s="309"/>
      <c r="CM586" s="309"/>
      <c r="CW586" s="309"/>
      <c r="DG586" s="309"/>
      <c r="DQ586" s="309"/>
      <c r="EA586" s="309"/>
      <c r="EK586" s="309"/>
      <c r="EU586" s="309"/>
      <c r="FE586" s="309"/>
      <c r="FO586" s="309"/>
      <c r="FY586" s="309"/>
      <c r="GI586" s="309"/>
      <c r="GS586" s="309"/>
      <c r="HC586" s="309"/>
      <c r="HM586" s="309"/>
      <c r="HW586" s="309"/>
    </row>
    <row r="587" s="3" customFormat="true" x14ac:dyDescent="0.25">
      <c r="A587" s="309"/>
      <c r="K587" s="309"/>
      <c r="U587" s="309"/>
      <c r="AE587" s="309"/>
      <c r="AO587" s="309"/>
      <c r="AY587" s="309"/>
      <c r="AZ587" s="309"/>
      <c r="BI587" s="309"/>
      <c r="BS587" s="309"/>
      <c r="CC587" s="309"/>
      <c r="CM587" s="309"/>
      <c r="CW587" s="309"/>
      <c r="DG587" s="309"/>
      <c r="DQ587" s="309"/>
      <c r="EA587" s="309"/>
      <c r="EK587" s="309"/>
      <c r="EU587" s="309"/>
      <c r="FE587" s="309"/>
      <c r="FO587" s="309"/>
      <c r="FY587" s="309"/>
      <c r="GI587" s="309"/>
      <c r="GS587" s="309"/>
      <c r="HC587" s="309"/>
      <c r="HM587" s="309"/>
      <c r="HW587" s="309"/>
    </row>
    <row r="588" s="3" customFormat="true" x14ac:dyDescent="0.25">
      <c r="A588" s="309"/>
      <c r="K588" s="309"/>
      <c r="U588" s="309"/>
      <c r="AE588" s="309"/>
      <c r="AO588" s="309"/>
      <c r="AY588" s="309"/>
      <c r="AZ588" s="309"/>
      <c r="BI588" s="309"/>
      <c r="BS588" s="309"/>
      <c r="CC588" s="309"/>
      <c r="CM588" s="309"/>
      <c r="CW588" s="309"/>
      <c r="DG588" s="309"/>
      <c r="DQ588" s="309"/>
      <c r="EA588" s="309"/>
      <c r="EK588" s="309"/>
      <c r="EU588" s="309"/>
      <c r="FE588" s="309"/>
      <c r="FO588" s="309"/>
      <c r="FY588" s="309"/>
      <c r="GI588" s="309"/>
      <c r="GS588" s="309"/>
      <c r="HC588" s="309"/>
      <c r="HM588" s="309"/>
      <c r="HW588" s="309"/>
    </row>
    <row r="589" s="3" customFormat="true" x14ac:dyDescent="0.25">
      <c r="A589" s="309"/>
      <c r="K589" s="309"/>
      <c r="U589" s="309"/>
      <c r="AE589" s="309"/>
      <c r="AO589" s="309"/>
      <c r="AY589" s="309"/>
      <c r="AZ589" s="309"/>
      <c r="BI589" s="309"/>
      <c r="BS589" s="309"/>
      <c r="CC589" s="309"/>
      <c r="CM589" s="309"/>
      <c r="CW589" s="309"/>
      <c r="DG589" s="309"/>
      <c r="DQ589" s="309"/>
      <c r="EA589" s="309"/>
      <c r="EK589" s="309"/>
      <c r="EU589" s="309"/>
      <c r="FE589" s="309"/>
      <c r="FO589" s="309"/>
      <c r="FY589" s="309"/>
      <c r="GI589" s="309"/>
      <c r="GS589" s="309"/>
      <c r="HC589" s="309"/>
      <c r="HM589" s="309"/>
      <c r="HW589" s="309"/>
    </row>
    <row r="590" s="3" customFormat="true" x14ac:dyDescent="0.25">
      <c r="A590" s="309"/>
      <c r="K590" s="309"/>
      <c r="U590" s="309"/>
      <c r="AE590" s="309"/>
      <c r="AO590" s="309"/>
      <c r="AY590" s="309"/>
      <c r="AZ590" s="309"/>
      <c r="BI590" s="309"/>
      <c r="BS590" s="309"/>
      <c r="CC590" s="309"/>
      <c r="CM590" s="309"/>
      <c r="CW590" s="309"/>
      <c r="DG590" s="309"/>
      <c r="DQ590" s="309"/>
      <c r="EA590" s="309"/>
      <c r="EK590" s="309"/>
      <c r="EU590" s="309"/>
      <c r="FE590" s="309"/>
      <c r="FO590" s="309"/>
      <c r="FY590" s="309"/>
      <c r="GI590" s="309"/>
      <c r="GS590" s="309"/>
      <c r="HC590" s="309"/>
      <c r="HM590" s="309"/>
      <c r="HW590" s="309"/>
    </row>
    <row r="591" s="3" customFormat="true" x14ac:dyDescent="0.25">
      <c r="A591" s="309"/>
      <c r="K591" s="309"/>
      <c r="U591" s="309"/>
      <c r="AE591" s="309"/>
      <c r="AO591" s="309"/>
      <c r="AY591" s="309"/>
      <c r="AZ591" s="309"/>
      <c r="BI591" s="309"/>
      <c r="BS591" s="309"/>
      <c r="CC591" s="309"/>
      <c r="CM591" s="309"/>
      <c r="CW591" s="309"/>
      <c r="DG591" s="309"/>
      <c r="DQ591" s="309"/>
      <c r="EA591" s="309"/>
      <c r="EK591" s="309"/>
      <c r="EU591" s="309"/>
      <c r="FE591" s="309"/>
      <c r="FO591" s="309"/>
      <c r="FY591" s="309"/>
      <c r="GI591" s="309"/>
      <c r="GS591" s="309"/>
      <c r="HC591" s="309"/>
      <c r="HM591" s="309"/>
      <c r="HW591" s="309"/>
    </row>
    <row r="592" s="3" customFormat="true" x14ac:dyDescent="0.25">
      <c r="A592" s="309"/>
      <c r="K592" s="309"/>
      <c r="U592" s="309"/>
      <c r="AE592" s="309"/>
      <c r="AO592" s="309"/>
      <c r="AY592" s="309"/>
      <c r="AZ592" s="309"/>
      <c r="BI592" s="309"/>
      <c r="BS592" s="309"/>
      <c r="CC592" s="309"/>
      <c r="CM592" s="309"/>
      <c r="CW592" s="309"/>
      <c r="DG592" s="309"/>
      <c r="DQ592" s="309"/>
      <c r="EA592" s="309"/>
      <c r="EK592" s="309"/>
      <c r="EU592" s="309"/>
      <c r="FE592" s="309"/>
      <c r="FO592" s="309"/>
      <c r="FY592" s="309"/>
      <c r="GI592" s="309"/>
      <c r="GS592" s="309"/>
      <c r="HC592" s="309"/>
      <c r="HM592" s="309"/>
      <c r="HW592" s="309"/>
    </row>
    <row r="593" s="3" customFormat="true" x14ac:dyDescent="0.25">
      <c r="A593" s="309"/>
      <c r="K593" s="309"/>
      <c r="U593" s="309"/>
      <c r="AE593" s="309"/>
      <c r="AO593" s="309"/>
      <c r="AY593" s="309"/>
      <c r="AZ593" s="309"/>
      <c r="BI593" s="309"/>
      <c r="BS593" s="309"/>
      <c r="CC593" s="309"/>
      <c r="CM593" s="309"/>
      <c r="CW593" s="309"/>
      <c r="DG593" s="309"/>
      <c r="DQ593" s="309"/>
      <c r="EA593" s="309"/>
      <c r="EK593" s="309"/>
      <c r="EU593" s="309"/>
      <c r="FE593" s="309"/>
      <c r="FO593" s="309"/>
      <c r="FY593" s="309"/>
      <c r="GI593" s="309"/>
      <c r="GS593" s="309"/>
      <c r="HC593" s="309"/>
      <c r="HM593" s="309"/>
      <c r="HW593" s="309"/>
    </row>
    <row r="594" s="3" customFormat="true" x14ac:dyDescent="0.25">
      <c r="A594" s="309"/>
      <c r="K594" s="309"/>
      <c r="U594" s="309"/>
      <c r="AE594" s="309"/>
      <c r="AO594" s="309"/>
      <c r="AY594" s="309"/>
      <c r="AZ594" s="309"/>
      <c r="BI594" s="309"/>
      <c r="BS594" s="309"/>
      <c r="CC594" s="309"/>
      <c r="CM594" s="309"/>
      <c r="CW594" s="309"/>
      <c r="DG594" s="309"/>
      <c r="DQ594" s="309"/>
      <c r="EA594" s="309"/>
      <c r="EK594" s="309"/>
      <c r="EU594" s="309"/>
      <c r="FE594" s="309"/>
      <c r="FO594" s="309"/>
      <c r="FY594" s="309"/>
      <c r="GI594" s="309"/>
      <c r="GS594" s="309"/>
      <c r="HC594" s="309"/>
      <c r="HM594" s="309"/>
      <c r="HW594" s="309"/>
    </row>
    <row r="595" s="3" customFormat="true" x14ac:dyDescent="0.25">
      <c r="A595" s="309"/>
      <c r="K595" s="309"/>
      <c r="U595" s="309"/>
      <c r="AE595" s="309"/>
      <c r="AO595" s="309"/>
      <c r="AY595" s="309"/>
      <c r="AZ595" s="309"/>
      <c r="BI595" s="309"/>
      <c r="BS595" s="309"/>
      <c r="CC595" s="309"/>
      <c r="CM595" s="309"/>
      <c r="CW595" s="309"/>
      <c r="DG595" s="309"/>
      <c r="DQ595" s="309"/>
      <c r="EA595" s="309"/>
      <c r="EK595" s="309"/>
      <c r="EU595" s="309"/>
      <c r="FE595" s="309"/>
      <c r="FO595" s="309"/>
      <c r="FY595" s="309"/>
      <c r="GI595" s="309"/>
      <c r="GS595" s="309"/>
      <c r="HC595" s="309"/>
      <c r="HM595" s="309"/>
      <c r="HW595" s="309"/>
    </row>
    <row r="596" s="3" customFormat="true" x14ac:dyDescent="0.25">
      <c r="A596" s="309"/>
      <c r="K596" s="309"/>
      <c r="U596" s="309"/>
      <c r="AE596" s="309"/>
      <c r="AO596" s="309"/>
      <c r="AY596" s="309"/>
      <c r="AZ596" s="309"/>
      <c r="BI596" s="309"/>
      <c r="BS596" s="309"/>
      <c r="CC596" s="309"/>
      <c r="CM596" s="309"/>
      <c r="CW596" s="309"/>
      <c r="DG596" s="309"/>
      <c r="DQ596" s="309"/>
      <c r="EA596" s="309"/>
      <c r="EK596" s="309"/>
      <c r="EU596" s="309"/>
      <c r="FE596" s="309"/>
      <c r="FO596" s="309"/>
      <c r="FY596" s="309"/>
      <c r="GI596" s="309"/>
      <c r="GS596" s="309"/>
      <c r="HC596" s="309"/>
      <c r="HM596" s="309"/>
      <c r="HW596" s="309"/>
    </row>
    <row r="597" s="3" customFormat="true" x14ac:dyDescent="0.25">
      <c r="A597" s="309"/>
      <c r="K597" s="309"/>
      <c r="U597" s="309"/>
      <c r="AE597" s="309"/>
      <c r="AO597" s="309"/>
      <c r="AY597" s="309"/>
      <c r="AZ597" s="309"/>
      <c r="BI597" s="309"/>
      <c r="BS597" s="309"/>
      <c r="CC597" s="309"/>
      <c r="CM597" s="309"/>
      <c r="CW597" s="309"/>
      <c r="DG597" s="309"/>
      <c r="DQ597" s="309"/>
      <c r="EA597" s="309"/>
      <c r="EK597" s="309"/>
      <c r="EU597" s="309"/>
      <c r="FE597" s="309"/>
      <c r="FO597" s="309"/>
      <c r="FY597" s="309"/>
      <c r="GI597" s="309"/>
      <c r="GS597" s="309"/>
      <c r="HC597" s="309"/>
      <c r="HM597" s="309"/>
      <c r="HW597" s="309"/>
    </row>
    <row r="598" s="3" customFormat="true" x14ac:dyDescent="0.25">
      <c r="A598" s="309"/>
      <c r="K598" s="309"/>
      <c r="U598" s="309"/>
      <c r="AE598" s="309"/>
      <c r="AO598" s="309"/>
      <c r="AY598" s="309"/>
      <c r="AZ598" s="309"/>
      <c r="BI598" s="309"/>
      <c r="BS598" s="309"/>
      <c r="CC598" s="309"/>
      <c r="CM598" s="309"/>
      <c r="CW598" s="309"/>
      <c r="DG598" s="309"/>
      <c r="DQ598" s="309"/>
      <c r="EA598" s="309"/>
      <c r="EK598" s="309"/>
      <c r="EU598" s="309"/>
      <c r="FE598" s="309"/>
      <c r="FO598" s="309"/>
      <c r="FY598" s="309"/>
      <c r="GI598" s="309"/>
      <c r="GS598" s="309"/>
      <c r="HC598" s="309"/>
      <c r="HM598" s="309"/>
      <c r="HW598" s="309"/>
    </row>
    <row r="599" s="3" customFormat="true" x14ac:dyDescent="0.25">
      <c r="A599" s="309"/>
      <c r="K599" s="309"/>
      <c r="U599" s="309"/>
      <c r="AE599" s="309"/>
      <c r="AO599" s="309"/>
      <c r="AY599" s="309"/>
      <c r="AZ599" s="309"/>
      <c r="BI599" s="309"/>
      <c r="BS599" s="309"/>
      <c r="CC599" s="309"/>
      <c r="CM599" s="309"/>
      <c r="CW599" s="309"/>
      <c r="DG599" s="309"/>
      <c r="DQ599" s="309"/>
      <c r="EA599" s="309"/>
      <c r="EK599" s="309"/>
      <c r="EU599" s="309"/>
      <c r="FE599" s="309"/>
      <c r="FO599" s="309"/>
      <c r="FY599" s="309"/>
      <c r="GI599" s="309"/>
      <c r="GS599" s="309"/>
      <c r="HC599" s="309"/>
      <c r="HM599" s="309"/>
      <c r="HW599" s="309"/>
    </row>
    <row r="600" s="3" customFormat="true" x14ac:dyDescent="0.25">
      <c r="A600" s="309"/>
      <c r="K600" s="309"/>
      <c r="U600" s="309"/>
      <c r="AE600" s="309"/>
      <c r="AO600" s="309"/>
      <c r="AY600" s="309"/>
      <c r="AZ600" s="309"/>
      <c r="BI600" s="309"/>
      <c r="BS600" s="309"/>
      <c r="CC600" s="309"/>
      <c r="CM600" s="309"/>
      <c r="CW600" s="309"/>
      <c r="DG600" s="309"/>
      <c r="DQ600" s="309"/>
      <c r="EA600" s="309"/>
      <c r="EK600" s="309"/>
      <c r="EU600" s="309"/>
      <c r="FE600" s="309"/>
      <c r="FO600" s="309"/>
      <c r="FY600" s="309"/>
      <c r="GI600" s="309"/>
      <c r="GS600" s="309"/>
      <c r="HC600" s="309"/>
      <c r="HM600" s="309"/>
      <c r="HW600" s="309"/>
    </row>
    <row r="601" s="3" customFormat="true" x14ac:dyDescent="0.25">
      <c r="A601" s="309"/>
      <c r="K601" s="309"/>
      <c r="U601" s="309"/>
      <c r="AE601" s="309"/>
      <c r="AO601" s="309"/>
      <c r="AY601" s="309"/>
      <c r="AZ601" s="309"/>
      <c r="BI601" s="309"/>
      <c r="BS601" s="309"/>
      <c r="CC601" s="309"/>
      <c r="CM601" s="309"/>
      <c r="CW601" s="309"/>
      <c r="DG601" s="309"/>
      <c r="DQ601" s="309"/>
      <c r="EA601" s="309"/>
      <c r="EK601" s="309"/>
      <c r="EU601" s="309"/>
      <c r="FE601" s="309"/>
      <c r="FO601" s="309"/>
      <c r="FY601" s="309"/>
      <c r="GI601" s="309"/>
      <c r="GS601" s="309"/>
      <c r="HC601" s="309"/>
      <c r="HM601" s="309"/>
      <c r="HW601" s="309"/>
    </row>
    <row r="602" s="3" customFormat="true" x14ac:dyDescent="0.25">
      <c r="A602" s="309"/>
      <c r="K602" s="309"/>
      <c r="U602" s="309"/>
      <c r="AE602" s="309"/>
      <c r="AO602" s="309"/>
      <c r="AY602" s="309"/>
      <c r="AZ602" s="309"/>
      <c r="BI602" s="309"/>
      <c r="BS602" s="309"/>
      <c r="CC602" s="309"/>
      <c r="CM602" s="309"/>
      <c r="CW602" s="309"/>
      <c r="DG602" s="309"/>
      <c r="DQ602" s="309"/>
      <c r="EA602" s="309"/>
      <c r="EK602" s="309"/>
      <c r="EU602" s="309"/>
      <c r="FE602" s="309"/>
      <c r="FO602" s="309"/>
      <c r="FY602" s="309"/>
      <c r="GI602" s="309"/>
      <c r="GS602" s="309"/>
      <c r="HC602" s="309"/>
      <c r="HM602" s="309"/>
      <c r="HW602" s="309"/>
    </row>
    <row r="603" s="3" customFormat="true" x14ac:dyDescent="0.25">
      <c r="A603" s="309"/>
      <c r="K603" s="309"/>
      <c r="U603" s="309"/>
      <c r="AE603" s="309"/>
      <c r="AO603" s="309"/>
      <c r="AY603" s="309"/>
      <c r="AZ603" s="309"/>
      <c r="BI603" s="309"/>
      <c r="BS603" s="309"/>
      <c r="CC603" s="309"/>
      <c r="CM603" s="309"/>
      <c r="CW603" s="309"/>
      <c r="DG603" s="309"/>
      <c r="DQ603" s="309"/>
      <c r="EA603" s="309"/>
      <c r="EK603" s="309"/>
      <c r="EU603" s="309"/>
      <c r="FE603" s="309"/>
      <c r="FO603" s="309"/>
      <c r="FY603" s="309"/>
      <c r="GI603" s="309"/>
      <c r="GS603" s="309"/>
      <c r="HC603" s="309"/>
      <c r="HM603" s="309"/>
      <c r="HW603" s="309"/>
    </row>
    <row r="604" s="3" customFormat="true" x14ac:dyDescent="0.25">
      <c r="A604" s="309"/>
      <c r="K604" s="309"/>
      <c r="U604" s="309"/>
      <c r="AE604" s="309"/>
      <c r="AO604" s="309"/>
      <c r="AY604" s="309"/>
      <c r="AZ604" s="309"/>
      <c r="BI604" s="309"/>
      <c r="BS604" s="309"/>
      <c r="CC604" s="309"/>
      <c r="CM604" s="309"/>
      <c r="CW604" s="309"/>
      <c r="DG604" s="309"/>
      <c r="DQ604" s="309"/>
      <c r="EA604" s="309"/>
      <c r="EK604" s="309"/>
      <c r="EU604" s="309"/>
      <c r="FE604" s="309"/>
      <c r="FO604" s="309"/>
      <c r="FY604" s="309"/>
      <c r="GI604" s="309"/>
      <c r="GS604" s="309"/>
      <c r="HC604" s="309"/>
      <c r="HM604" s="309"/>
      <c r="HW604" s="309"/>
    </row>
    <row r="605" s="3" customFormat="true" x14ac:dyDescent="0.25">
      <c r="A605" s="309"/>
      <c r="K605" s="309"/>
      <c r="U605" s="309"/>
      <c r="AE605" s="309"/>
      <c r="AO605" s="309"/>
      <c r="AY605" s="309"/>
      <c r="AZ605" s="309"/>
      <c r="BI605" s="309"/>
      <c r="BS605" s="309"/>
      <c r="CC605" s="309"/>
      <c r="CM605" s="309"/>
      <c r="CW605" s="309"/>
      <c r="DG605" s="309"/>
      <c r="DQ605" s="309"/>
      <c r="EA605" s="309"/>
      <c r="EK605" s="309"/>
      <c r="EU605" s="309"/>
      <c r="FE605" s="309"/>
      <c r="FO605" s="309"/>
      <c r="FY605" s="309"/>
      <c r="GI605" s="309"/>
      <c r="GS605" s="309"/>
      <c r="HC605" s="309"/>
      <c r="HM605" s="309"/>
      <c r="HW605" s="309"/>
    </row>
    <row r="606" s="3" customFormat="true" x14ac:dyDescent="0.25">
      <c r="A606" s="309"/>
      <c r="K606" s="309"/>
      <c r="U606" s="309"/>
      <c r="AE606" s="309"/>
      <c r="AO606" s="309"/>
      <c r="AY606" s="309"/>
      <c r="AZ606" s="309"/>
      <c r="BI606" s="309"/>
      <c r="BS606" s="309"/>
      <c r="CC606" s="309"/>
      <c r="CM606" s="309"/>
      <c r="CW606" s="309"/>
      <c r="DG606" s="309"/>
      <c r="DQ606" s="309"/>
      <c r="EA606" s="309"/>
      <c r="EK606" s="309"/>
      <c r="EU606" s="309"/>
      <c r="FE606" s="309"/>
      <c r="FO606" s="309"/>
      <c r="FY606" s="309"/>
      <c r="GI606" s="309"/>
      <c r="GS606" s="309"/>
      <c r="HC606" s="309"/>
      <c r="HM606" s="309"/>
      <c r="HW606" s="309"/>
    </row>
    <row r="607" s="3" customFormat="true" x14ac:dyDescent="0.25">
      <c r="A607" s="309"/>
      <c r="K607" s="309"/>
      <c r="U607" s="309"/>
      <c r="AE607" s="309"/>
      <c r="AO607" s="309"/>
      <c r="AY607" s="309"/>
      <c r="AZ607" s="309"/>
      <c r="BI607" s="309"/>
      <c r="BS607" s="309"/>
      <c r="CC607" s="309"/>
      <c r="CM607" s="309"/>
      <c r="CW607" s="309"/>
      <c r="DG607" s="309"/>
      <c r="DQ607" s="309"/>
      <c r="EA607" s="309"/>
      <c r="EK607" s="309"/>
      <c r="EU607" s="309"/>
      <c r="FE607" s="309"/>
      <c r="FO607" s="309"/>
      <c r="FY607" s="309"/>
      <c r="GI607" s="309"/>
      <c r="GS607" s="309"/>
      <c r="HC607" s="309"/>
      <c r="HM607" s="309"/>
      <c r="HW607" s="309"/>
    </row>
    <row r="608" s="3" customFormat="true" x14ac:dyDescent="0.25">
      <c r="A608" s="309"/>
      <c r="K608" s="309"/>
      <c r="U608" s="309"/>
      <c r="AE608" s="309"/>
      <c r="AO608" s="309"/>
      <c r="AY608" s="309"/>
      <c r="AZ608" s="309"/>
      <c r="BI608" s="309"/>
      <c r="BS608" s="309"/>
      <c r="CC608" s="309"/>
      <c r="CM608" s="309"/>
      <c r="CW608" s="309"/>
      <c r="DG608" s="309"/>
      <c r="DQ608" s="309"/>
      <c r="EA608" s="309"/>
      <c r="EK608" s="309"/>
      <c r="EU608" s="309"/>
      <c r="FE608" s="309"/>
      <c r="FO608" s="309"/>
      <c r="FY608" s="309"/>
      <c r="GI608" s="309"/>
      <c r="GS608" s="309"/>
      <c r="HC608" s="309"/>
      <c r="HM608" s="309"/>
      <c r="HW608" s="309"/>
    </row>
    <row r="609" s="3" customFormat="true" x14ac:dyDescent="0.25">
      <c r="A609" s="309"/>
      <c r="K609" s="309"/>
      <c r="U609" s="309"/>
      <c r="AE609" s="309"/>
      <c r="AO609" s="309"/>
      <c r="AY609" s="309"/>
      <c r="AZ609" s="309"/>
      <c r="BI609" s="309"/>
      <c r="BS609" s="309"/>
      <c r="CC609" s="309"/>
      <c r="CM609" s="309"/>
      <c r="CW609" s="309"/>
      <c r="DG609" s="309"/>
      <c r="DQ609" s="309"/>
      <c r="EA609" s="309"/>
      <c r="EK609" s="309"/>
      <c r="EU609" s="309"/>
      <c r="FE609" s="309"/>
      <c r="FO609" s="309"/>
      <c r="FY609" s="309"/>
      <c r="GI609" s="309"/>
      <c r="GS609" s="309"/>
      <c r="HC609" s="309"/>
      <c r="HM609" s="309"/>
      <c r="HW609" s="309"/>
    </row>
    <row r="610" s="3" customFormat="true" x14ac:dyDescent="0.25">
      <c r="A610" s="309"/>
      <c r="K610" s="309"/>
      <c r="U610" s="309"/>
      <c r="AE610" s="309"/>
      <c r="AO610" s="309"/>
      <c r="AY610" s="309"/>
      <c r="AZ610" s="309"/>
      <c r="BI610" s="309"/>
      <c r="BS610" s="309"/>
      <c r="CC610" s="309"/>
      <c r="CM610" s="309"/>
      <c r="CW610" s="309"/>
      <c r="DG610" s="309"/>
      <c r="DQ610" s="309"/>
      <c r="EA610" s="309"/>
      <c r="EK610" s="309"/>
      <c r="EU610" s="309"/>
      <c r="FE610" s="309"/>
      <c r="FO610" s="309"/>
      <c r="FY610" s="309"/>
      <c r="GI610" s="309"/>
      <c r="GS610" s="309"/>
      <c r="HC610" s="309"/>
      <c r="HM610" s="309"/>
      <c r="HW610" s="309"/>
    </row>
    <row r="611" s="3" customFormat="true" x14ac:dyDescent="0.25">
      <c r="A611" s="309"/>
      <c r="K611" s="309"/>
      <c r="U611" s="309"/>
      <c r="AE611" s="309"/>
      <c r="AO611" s="309"/>
      <c r="AY611" s="309"/>
      <c r="AZ611" s="309"/>
      <c r="BI611" s="309"/>
      <c r="BS611" s="309"/>
      <c r="CC611" s="309"/>
      <c r="CM611" s="309"/>
      <c r="CW611" s="309"/>
      <c r="DG611" s="309"/>
      <c r="DQ611" s="309"/>
      <c r="EA611" s="309"/>
      <c r="EK611" s="309"/>
      <c r="EU611" s="309"/>
      <c r="FE611" s="309"/>
      <c r="FO611" s="309"/>
      <c r="FY611" s="309"/>
      <c r="GI611" s="309"/>
      <c r="GS611" s="309"/>
      <c r="HC611" s="309"/>
      <c r="HM611" s="309"/>
      <c r="HW611" s="309"/>
    </row>
    <row r="612" s="3" customFormat="true" x14ac:dyDescent="0.25">
      <c r="A612" s="309"/>
      <c r="K612" s="309"/>
      <c r="U612" s="309"/>
      <c r="AE612" s="309"/>
      <c r="AO612" s="309"/>
      <c r="AY612" s="309"/>
      <c r="AZ612" s="309"/>
      <c r="BI612" s="309"/>
      <c r="BS612" s="309"/>
      <c r="CC612" s="309"/>
      <c r="CM612" s="309"/>
      <c r="CW612" s="309"/>
      <c r="DG612" s="309"/>
      <c r="DQ612" s="309"/>
      <c r="EA612" s="309"/>
      <c r="EK612" s="309"/>
      <c r="EU612" s="309"/>
      <c r="FE612" s="309"/>
      <c r="FO612" s="309"/>
      <c r="FY612" s="309"/>
      <c r="GI612" s="309"/>
      <c r="GS612" s="309"/>
      <c r="HC612" s="309"/>
      <c r="HM612" s="309"/>
      <c r="HW612" s="309"/>
    </row>
    <row r="613" s="3" customFormat="true" x14ac:dyDescent="0.25">
      <c r="A613" s="309"/>
      <c r="K613" s="309"/>
      <c r="U613" s="309"/>
      <c r="AE613" s="309"/>
      <c r="AO613" s="309"/>
      <c r="AY613" s="309"/>
      <c r="AZ613" s="309"/>
      <c r="BI613" s="309"/>
      <c r="BS613" s="309"/>
      <c r="CC613" s="309"/>
      <c r="CM613" s="309"/>
      <c r="CW613" s="309"/>
      <c r="DG613" s="309"/>
      <c r="DQ613" s="309"/>
      <c r="EA613" s="309"/>
      <c r="EK613" s="309"/>
      <c r="EU613" s="309"/>
      <c r="FE613" s="309"/>
      <c r="FO613" s="309"/>
      <c r="FY613" s="309"/>
      <c r="GI613" s="309"/>
      <c r="GS613" s="309"/>
      <c r="HC613" s="309"/>
      <c r="HM613" s="309"/>
      <c r="HW613" s="309"/>
    </row>
    <row r="614" s="3" customFormat="true" x14ac:dyDescent="0.25">
      <c r="A614" s="309"/>
      <c r="K614" s="309"/>
      <c r="U614" s="309"/>
      <c r="AE614" s="309"/>
      <c r="AO614" s="309"/>
      <c r="AY614" s="309"/>
      <c r="AZ614" s="309"/>
      <c r="BI614" s="309"/>
      <c r="BS614" s="309"/>
      <c r="CC614" s="309"/>
      <c r="CM614" s="309"/>
      <c r="CW614" s="309"/>
      <c r="DG614" s="309"/>
      <c r="DQ614" s="309"/>
      <c r="EA614" s="309"/>
      <c r="EK614" s="309"/>
      <c r="EU614" s="309"/>
      <c r="FE614" s="309"/>
      <c r="FO614" s="309"/>
      <c r="FY614" s="309"/>
      <c r="GI614" s="309"/>
      <c r="GS614" s="309"/>
      <c r="HC614" s="309"/>
      <c r="HM614" s="309"/>
      <c r="HW614" s="309"/>
    </row>
    <row r="615" s="3" customFormat="true" x14ac:dyDescent="0.25">
      <c r="A615" s="309"/>
      <c r="K615" s="309"/>
      <c r="U615" s="309"/>
      <c r="AE615" s="309"/>
      <c r="AO615" s="309"/>
      <c r="AY615" s="309"/>
      <c r="AZ615" s="309"/>
      <c r="BI615" s="309"/>
      <c r="BS615" s="309"/>
      <c r="CC615" s="309"/>
      <c r="CM615" s="309"/>
      <c r="CW615" s="309"/>
      <c r="DG615" s="309"/>
      <c r="DQ615" s="309"/>
      <c r="EA615" s="309"/>
      <c r="EK615" s="309"/>
      <c r="EU615" s="309"/>
      <c r="FE615" s="309"/>
      <c r="FO615" s="309"/>
      <c r="FY615" s="309"/>
      <c r="GI615" s="309"/>
      <c r="GS615" s="309"/>
      <c r="HC615" s="309"/>
      <c r="HM615" s="309"/>
      <c r="HW615" s="309"/>
    </row>
    <row r="616" s="3" customFormat="true" x14ac:dyDescent="0.25">
      <c r="A616" s="309"/>
      <c r="K616" s="309"/>
      <c r="U616" s="309"/>
      <c r="AE616" s="309"/>
      <c r="AO616" s="309"/>
      <c r="AY616" s="309"/>
      <c r="AZ616" s="309"/>
      <c r="BI616" s="309"/>
      <c r="BS616" s="309"/>
      <c r="CC616" s="309"/>
      <c r="CM616" s="309"/>
      <c r="CW616" s="309"/>
      <c r="DG616" s="309"/>
      <c r="DQ616" s="309"/>
      <c r="EA616" s="309"/>
      <c r="EK616" s="309"/>
      <c r="EU616" s="309"/>
      <c r="FE616" s="309"/>
      <c r="FO616" s="309"/>
      <c r="FY616" s="309"/>
      <c r="GI616" s="309"/>
      <c r="GS616" s="309"/>
      <c r="HC616" s="309"/>
      <c r="HM616" s="309"/>
      <c r="HW616" s="309"/>
    </row>
    <row r="617" s="3" customFormat="true" x14ac:dyDescent="0.25">
      <c r="A617" s="309"/>
      <c r="K617" s="309"/>
      <c r="U617" s="309"/>
      <c r="AE617" s="309"/>
      <c r="AO617" s="309"/>
      <c r="AY617" s="309"/>
      <c r="AZ617" s="309"/>
      <c r="BI617" s="309"/>
      <c r="BS617" s="309"/>
      <c r="CC617" s="309"/>
      <c r="CM617" s="309"/>
      <c r="CW617" s="309"/>
      <c r="DG617" s="309"/>
      <c r="DQ617" s="309"/>
      <c r="EA617" s="309"/>
      <c r="EK617" s="309"/>
      <c r="EU617" s="309"/>
      <c r="FE617" s="309"/>
      <c r="FO617" s="309"/>
      <c r="FY617" s="309"/>
      <c r="GI617" s="309"/>
      <c r="GS617" s="309"/>
      <c r="HC617" s="309"/>
      <c r="HM617" s="309"/>
      <c r="HW617" s="309"/>
    </row>
    <row r="618" s="3" customFormat="true" x14ac:dyDescent="0.25">
      <c r="A618" s="309"/>
      <c r="K618" s="309"/>
      <c r="U618" s="309"/>
      <c r="AE618" s="309"/>
      <c r="AO618" s="309"/>
      <c r="AY618" s="309"/>
      <c r="AZ618" s="309"/>
      <c r="BI618" s="309"/>
      <c r="BS618" s="309"/>
      <c r="CC618" s="309"/>
      <c r="CM618" s="309"/>
      <c r="CW618" s="309"/>
      <c r="DG618" s="309"/>
      <c r="DQ618" s="309"/>
      <c r="EA618" s="309"/>
      <c r="EK618" s="309"/>
      <c r="EU618" s="309"/>
      <c r="FE618" s="309"/>
      <c r="FO618" s="309"/>
      <c r="FY618" s="309"/>
      <c r="GI618" s="309"/>
      <c r="GS618" s="309"/>
      <c r="HC618" s="309"/>
      <c r="HM618" s="309"/>
      <c r="HW618" s="309"/>
    </row>
    <row r="619" s="3" customFormat="true" x14ac:dyDescent="0.25">
      <c r="A619" s="309"/>
      <c r="K619" s="309"/>
      <c r="U619" s="309"/>
      <c r="AE619" s="309"/>
      <c r="AO619" s="309"/>
      <c r="AY619" s="309"/>
      <c r="AZ619" s="309"/>
      <c r="BI619" s="309"/>
      <c r="BS619" s="309"/>
      <c r="CC619" s="309"/>
      <c r="CM619" s="309"/>
      <c r="CW619" s="309"/>
      <c r="DG619" s="309"/>
      <c r="DQ619" s="309"/>
      <c r="EA619" s="309"/>
      <c r="EK619" s="309"/>
      <c r="EU619" s="309"/>
      <c r="FE619" s="309"/>
      <c r="FO619" s="309"/>
      <c r="FY619" s="309"/>
      <c r="GI619" s="309"/>
      <c r="GS619" s="309"/>
      <c r="HC619" s="309"/>
      <c r="HM619" s="309"/>
      <c r="HW619" s="309"/>
    </row>
    <row r="620" s="3" customFormat="true" x14ac:dyDescent="0.25">
      <c r="A620" s="309"/>
      <c r="K620" s="309"/>
      <c r="U620" s="309"/>
      <c r="AE620" s="309"/>
      <c r="AO620" s="309"/>
      <c r="AY620" s="309"/>
      <c r="AZ620" s="309"/>
      <c r="BI620" s="309"/>
      <c r="BS620" s="309"/>
      <c r="CC620" s="309"/>
      <c r="CM620" s="309"/>
      <c r="CW620" s="309"/>
      <c r="DG620" s="309"/>
      <c r="DQ620" s="309"/>
      <c r="EA620" s="309"/>
      <c r="EK620" s="309"/>
      <c r="EU620" s="309"/>
      <c r="FE620" s="309"/>
      <c r="FO620" s="309"/>
      <c r="FY620" s="309"/>
      <c r="GI620" s="309"/>
      <c r="GS620" s="309"/>
      <c r="HC620" s="309"/>
      <c r="HM620" s="309"/>
      <c r="HW620" s="309"/>
    </row>
    <row r="621" s="3" customFormat="true" x14ac:dyDescent="0.25">
      <c r="A621" s="309"/>
      <c r="K621" s="309"/>
      <c r="U621" s="309"/>
      <c r="AE621" s="309"/>
      <c r="AO621" s="309"/>
      <c r="AY621" s="309"/>
      <c r="AZ621" s="309"/>
      <c r="BI621" s="309"/>
      <c r="BS621" s="309"/>
      <c r="CC621" s="309"/>
      <c r="CM621" s="309"/>
      <c r="CW621" s="309"/>
      <c r="DG621" s="309"/>
      <c r="DQ621" s="309"/>
      <c r="EA621" s="309"/>
      <c r="EK621" s="309"/>
      <c r="EU621" s="309"/>
      <c r="FE621" s="309"/>
      <c r="FO621" s="309"/>
      <c r="FY621" s="309"/>
      <c r="GI621" s="309"/>
      <c r="GS621" s="309"/>
      <c r="HC621" s="309"/>
      <c r="HM621" s="309"/>
      <c r="HW621" s="309"/>
    </row>
    <row r="622" s="3" customFormat="true" x14ac:dyDescent="0.25">
      <c r="A622" s="309"/>
      <c r="K622" s="309"/>
      <c r="U622" s="309"/>
      <c r="AE622" s="309"/>
      <c r="AO622" s="309"/>
      <c r="AY622" s="309"/>
      <c r="AZ622" s="309"/>
      <c r="BI622" s="309"/>
      <c r="BS622" s="309"/>
      <c r="CC622" s="309"/>
      <c r="CM622" s="309"/>
      <c r="CW622" s="309"/>
      <c r="DG622" s="309"/>
      <c r="DQ622" s="309"/>
      <c r="EA622" s="309"/>
      <c r="EK622" s="309"/>
      <c r="EU622" s="309"/>
      <c r="FE622" s="309"/>
      <c r="FO622" s="309"/>
      <c r="FY622" s="309"/>
      <c r="GI622" s="309"/>
      <c r="GS622" s="309"/>
      <c r="HC622" s="309"/>
      <c r="HM622" s="309"/>
      <c r="HW622" s="309"/>
    </row>
    <row r="623" s="3" customFormat="true" x14ac:dyDescent="0.25">
      <c r="A623" s="309"/>
      <c r="K623" s="309"/>
      <c r="U623" s="309"/>
      <c r="AE623" s="309"/>
      <c r="AO623" s="309"/>
      <c r="AY623" s="309"/>
      <c r="AZ623" s="309"/>
      <c r="BI623" s="309"/>
      <c r="BS623" s="309"/>
      <c r="CC623" s="309"/>
      <c r="CM623" s="309"/>
      <c r="CW623" s="309"/>
      <c r="DG623" s="309"/>
      <c r="DQ623" s="309"/>
      <c r="EA623" s="309"/>
      <c r="EK623" s="309"/>
      <c r="EU623" s="309"/>
      <c r="FE623" s="309"/>
      <c r="FO623" s="309"/>
      <c r="FY623" s="309"/>
      <c r="GI623" s="309"/>
      <c r="GS623" s="309"/>
      <c r="HC623" s="309"/>
      <c r="HM623" s="309"/>
      <c r="HW623" s="309"/>
    </row>
    <row r="624" s="3" customFormat="true" x14ac:dyDescent="0.25">
      <c r="A624" s="309"/>
      <c r="K624" s="309"/>
      <c r="U624" s="309"/>
      <c r="AE624" s="309"/>
      <c r="AO624" s="309"/>
      <c r="AY624" s="309"/>
      <c r="AZ624" s="309"/>
      <c r="BI624" s="309"/>
      <c r="BS624" s="309"/>
      <c r="CC624" s="309"/>
      <c r="CM624" s="309"/>
      <c r="CW624" s="309"/>
      <c r="DG624" s="309"/>
      <c r="DQ624" s="309"/>
      <c r="EA624" s="309"/>
      <c r="EK624" s="309"/>
      <c r="EU624" s="309"/>
      <c r="FE624" s="309"/>
      <c r="FO624" s="309"/>
      <c r="FY624" s="309"/>
      <c r="GI624" s="309"/>
      <c r="GS624" s="309"/>
      <c r="HC624" s="309"/>
      <c r="HM624" s="309"/>
      <c r="HW624" s="309"/>
    </row>
    <row r="625" s="3" customFormat="true" x14ac:dyDescent="0.25">
      <c r="A625" s="309"/>
      <c r="K625" s="309"/>
      <c r="U625" s="309"/>
      <c r="AE625" s="309"/>
      <c r="AO625" s="309"/>
      <c r="AY625" s="309"/>
      <c r="AZ625" s="309"/>
      <c r="BI625" s="309"/>
      <c r="BS625" s="309"/>
      <c r="CC625" s="309"/>
      <c r="CM625" s="309"/>
      <c r="CW625" s="309"/>
      <c r="DG625" s="309"/>
      <c r="DQ625" s="309"/>
      <c r="EA625" s="309"/>
      <c r="EK625" s="309"/>
      <c r="EU625" s="309"/>
      <c r="FE625" s="309"/>
      <c r="FO625" s="309"/>
      <c r="FY625" s="309"/>
      <c r="GI625" s="309"/>
      <c r="GS625" s="309"/>
      <c r="HC625" s="309"/>
      <c r="HM625" s="309"/>
      <c r="HW625" s="309"/>
    </row>
    <row r="626" s="3" customFormat="true" x14ac:dyDescent="0.25">
      <c r="A626" s="309"/>
      <c r="K626" s="309"/>
      <c r="U626" s="309"/>
      <c r="AE626" s="309"/>
      <c r="AO626" s="309"/>
      <c r="AY626" s="309"/>
      <c r="AZ626" s="309"/>
      <c r="BI626" s="309"/>
      <c r="BS626" s="309"/>
      <c r="CC626" s="309"/>
      <c r="CM626" s="309"/>
      <c r="CW626" s="309"/>
      <c r="DG626" s="309"/>
      <c r="DQ626" s="309"/>
      <c r="EA626" s="309"/>
      <c r="EK626" s="309"/>
      <c r="EU626" s="309"/>
      <c r="FE626" s="309"/>
      <c r="FO626" s="309"/>
      <c r="FY626" s="309"/>
      <c r="GI626" s="309"/>
      <c r="GS626" s="309"/>
      <c r="HC626" s="309"/>
      <c r="HM626" s="309"/>
      <c r="HW626" s="309"/>
    </row>
    <row r="627" s="3" customFormat="true" x14ac:dyDescent="0.25">
      <c r="A627" s="309"/>
      <c r="K627" s="309"/>
      <c r="U627" s="309"/>
      <c r="AE627" s="309"/>
      <c r="AO627" s="309"/>
      <c r="AY627" s="309"/>
      <c r="AZ627" s="309"/>
      <c r="BI627" s="309"/>
      <c r="BS627" s="309"/>
      <c r="CC627" s="309"/>
      <c r="CM627" s="309"/>
      <c r="CW627" s="309"/>
      <c r="DG627" s="309"/>
      <c r="DQ627" s="309"/>
      <c r="EA627" s="309"/>
      <c r="EK627" s="309"/>
      <c r="EU627" s="309"/>
      <c r="FE627" s="309"/>
      <c r="FO627" s="309"/>
      <c r="FY627" s="309"/>
      <c r="GI627" s="309"/>
      <c r="GS627" s="309"/>
      <c r="HC627" s="309"/>
      <c r="HM627" s="309"/>
      <c r="HW627" s="309"/>
    </row>
    <row r="628" s="3" customFormat="true" x14ac:dyDescent="0.25">
      <c r="A628" s="309"/>
      <c r="K628" s="309"/>
      <c r="U628" s="309"/>
      <c r="AE628" s="309"/>
      <c r="AO628" s="309"/>
      <c r="AY628" s="309"/>
      <c r="AZ628" s="309"/>
      <c r="BI628" s="309"/>
      <c r="BS628" s="309"/>
      <c r="CC628" s="309"/>
      <c r="CM628" s="309"/>
      <c r="CW628" s="309"/>
      <c r="DG628" s="309"/>
      <c r="DQ628" s="309"/>
      <c r="EA628" s="309"/>
      <c r="EK628" s="309"/>
      <c r="EU628" s="309"/>
      <c r="FE628" s="309"/>
      <c r="FO628" s="309"/>
      <c r="FY628" s="309"/>
      <c r="GI628" s="309"/>
      <c r="GS628" s="309"/>
      <c r="HC628" s="309"/>
      <c r="HM628" s="309"/>
      <c r="HW628" s="309"/>
    </row>
    <row r="629" s="3" customFormat="true" x14ac:dyDescent="0.25">
      <c r="A629" s="309"/>
      <c r="K629" s="309"/>
      <c r="U629" s="309"/>
      <c r="AE629" s="309"/>
      <c r="AO629" s="309"/>
      <c r="AY629" s="309"/>
      <c r="AZ629" s="309"/>
      <c r="BI629" s="309"/>
      <c r="BS629" s="309"/>
      <c r="CC629" s="309"/>
      <c r="CM629" s="309"/>
      <c r="CW629" s="309"/>
      <c r="DG629" s="309"/>
      <c r="DQ629" s="309"/>
      <c r="EA629" s="309"/>
      <c r="EK629" s="309"/>
      <c r="EU629" s="309"/>
      <c r="FE629" s="309"/>
      <c r="FO629" s="309"/>
      <c r="FY629" s="309"/>
      <c r="GI629" s="309"/>
      <c r="GS629" s="309"/>
      <c r="HC629" s="309"/>
      <c r="HM629" s="309"/>
      <c r="HW629" s="309"/>
    </row>
    <row r="630" s="3" customFormat="true" x14ac:dyDescent="0.25">
      <c r="A630" s="309"/>
      <c r="K630" s="309"/>
      <c r="U630" s="309"/>
      <c r="AE630" s="309"/>
      <c r="AO630" s="309"/>
      <c r="AY630" s="309"/>
      <c r="AZ630" s="309"/>
      <c r="BI630" s="309"/>
      <c r="BS630" s="309"/>
      <c r="CC630" s="309"/>
      <c r="CM630" s="309"/>
      <c r="CW630" s="309"/>
      <c r="DG630" s="309"/>
      <c r="DQ630" s="309"/>
      <c r="EA630" s="309"/>
      <c r="EK630" s="309"/>
      <c r="EU630" s="309"/>
      <c r="FE630" s="309"/>
      <c r="FO630" s="309"/>
      <c r="FY630" s="309"/>
      <c r="GI630" s="309"/>
      <c r="GS630" s="309"/>
      <c r="HC630" s="309"/>
      <c r="HM630" s="309"/>
      <c r="HW630" s="309"/>
    </row>
    <row r="631" s="3" customFormat="true" x14ac:dyDescent="0.25">
      <c r="A631" s="309"/>
      <c r="K631" s="309"/>
      <c r="U631" s="309"/>
      <c r="AE631" s="309"/>
      <c r="AO631" s="309"/>
      <c r="AY631" s="309"/>
      <c r="AZ631" s="309"/>
      <c r="BI631" s="309"/>
      <c r="BS631" s="309"/>
      <c r="CC631" s="309"/>
      <c r="CM631" s="309"/>
      <c r="CW631" s="309"/>
      <c r="DG631" s="309"/>
      <c r="DQ631" s="309"/>
      <c r="EA631" s="309"/>
      <c r="EK631" s="309"/>
      <c r="EU631" s="309"/>
      <c r="FE631" s="309"/>
      <c r="FO631" s="309"/>
      <c r="FY631" s="309"/>
      <c r="GI631" s="309"/>
      <c r="GS631" s="309"/>
      <c r="HC631" s="309"/>
      <c r="HM631" s="309"/>
      <c r="HW631" s="309"/>
    </row>
    <row r="632" s="3" customFormat="true" x14ac:dyDescent="0.25">
      <c r="A632" s="309"/>
      <c r="K632" s="309"/>
      <c r="U632" s="309"/>
      <c r="AE632" s="309"/>
      <c r="AO632" s="309"/>
      <c r="AY632" s="309"/>
      <c r="AZ632" s="309"/>
      <c r="BI632" s="309"/>
      <c r="BS632" s="309"/>
      <c r="CC632" s="309"/>
      <c r="CM632" s="309"/>
      <c r="CW632" s="309"/>
      <c r="DG632" s="309"/>
      <c r="DQ632" s="309"/>
      <c r="EA632" s="309"/>
      <c r="EK632" s="309"/>
      <c r="EU632" s="309"/>
      <c r="FE632" s="309"/>
      <c r="FO632" s="309"/>
      <c r="FY632" s="309"/>
      <c r="GI632" s="309"/>
      <c r="GS632" s="309"/>
      <c r="HC632" s="309"/>
      <c r="HM632" s="309"/>
      <c r="HW632" s="309"/>
    </row>
    <row r="633" s="3" customFormat="true" x14ac:dyDescent="0.25">
      <c r="A633" s="309"/>
      <c r="K633" s="309"/>
      <c r="U633" s="309"/>
      <c r="AE633" s="309"/>
      <c r="AO633" s="309"/>
      <c r="AY633" s="309"/>
      <c r="AZ633" s="309"/>
      <c r="BI633" s="309"/>
      <c r="BS633" s="309"/>
      <c r="CC633" s="309"/>
      <c r="CM633" s="309"/>
      <c r="CW633" s="309"/>
      <c r="DG633" s="309"/>
      <c r="DQ633" s="309"/>
      <c r="EA633" s="309"/>
      <c r="EK633" s="309"/>
      <c r="EU633" s="309"/>
      <c r="FE633" s="309"/>
      <c r="FO633" s="309"/>
      <c r="FY633" s="309"/>
      <c r="GI633" s="309"/>
      <c r="GS633" s="309"/>
      <c r="HC633" s="309"/>
      <c r="HM633" s="309"/>
      <c r="HW633" s="309"/>
    </row>
    <row r="634" s="3" customFormat="true" x14ac:dyDescent="0.25">
      <c r="A634" s="309"/>
      <c r="K634" s="309"/>
      <c r="U634" s="309"/>
      <c r="AE634" s="309"/>
      <c r="AO634" s="309"/>
      <c r="AY634" s="309"/>
      <c r="AZ634" s="309"/>
      <c r="BI634" s="309"/>
      <c r="BS634" s="309"/>
      <c r="CC634" s="309"/>
      <c r="CM634" s="309"/>
      <c r="CW634" s="309"/>
      <c r="DG634" s="309"/>
      <c r="DQ634" s="309"/>
      <c r="EA634" s="309"/>
      <c r="EK634" s="309"/>
      <c r="EU634" s="309"/>
      <c r="FE634" s="309"/>
      <c r="FO634" s="309"/>
      <c r="FY634" s="309"/>
      <c r="GI634" s="309"/>
      <c r="GS634" s="309"/>
      <c r="HC634" s="309"/>
      <c r="HM634" s="309"/>
      <c r="HW634" s="309"/>
    </row>
    <row r="635" s="3" customFormat="true" x14ac:dyDescent="0.25">
      <c r="A635" s="309"/>
      <c r="K635" s="309"/>
      <c r="U635" s="309"/>
      <c r="AE635" s="309"/>
      <c r="AO635" s="309"/>
      <c r="AY635" s="309"/>
      <c r="AZ635" s="309"/>
      <c r="BI635" s="309"/>
      <c r="BS635" s="309"/>
      <c r="CC635" s="309"/>
      <c r="CM635" s="309"/>
      <c r="CW635" s="309"/>
      <c r="DG635" s="309"/>
      <c r="DQ635" s="309"/>
      <c r="EA635" s="309"/>
      <c r="EK635" s="309"/>
      <c r="EU635" s="309"/>
      <c r="FE635" s="309"/>
      <c r="FO635" s="309"/>
      <c r="FY635" s="309"/>
      <c r="GI635" s="309"/>
      <c r="GS635" s="309"/>
      <c r="HC635" s="309"/>
      <c r="HM635" s="309"/>
      <c r="HW635" s="309"/>
    </row>
    <row r="636" s="3" customFormat="true" x14ac:dyDescent="0.25">
      <c r="A636" s="309"/>
      <c r="K636" s="309"/>
      <c r="U636" s="309"/>
      <c r="AE636" s="309"/>
      <c r="AO636" s="309"/>
      <c r="AY636" s="309"/>
      <c r="AZ636" s="309"/>
      <c r="BI636" s="309"/>
      <c r="BS636" s="309"/>
      <c r="CC636" s="309"/>
      <c r="CM636" s="309"/>
      <c r="CW636" s="309"/>
      <c r="DG636" s="309"/>
      <c r="DQ636" s="309"/>
      <c r="EA636" s="309"/>
      <c r="EK636" s="309"/>
      <c r="EU636" s="309"/>
      <c r="FE636" s="309"/>
      <c r="FO636" s="309"/>
      <c r="FY636" s="309"/>
      <c r="GI636" s="309"/>
      <c r="GS636" s="309"/>
      <c r="HC636" s="309"/>
      <c r="HM636" s="309"/>
      <c r="HW636" s="309"/>
    </row>
    <row r="637" s="3" customFormat="true" x14ac:dyDescent="0.25">
      <c r="A637" s="309"/>
      <c r="K637" s="309"/>
      <c r="U637" s="309"/>
      <c r="AE637" s="309"/>
      <c r="AO637" s="309"/>
      <c r="AY637" s="309"/>
      <c r="AZ637" s="309"/>
      <c r="BI637" s="309"/>
      <c r="BS637" s="309"/>
      <c r="CC637" s="309"/>
      <c r="CM637" s="309"/>
      <c r="CW637" s="309"/>
      <c r="DG637" s="309"/>
      <c r="DQ637" s="309"/>
      <c r="EA637" s="309"/>
      <c r="EK637" s="309"/>
      <c r="EU637" s="309"/>
      <c r="FE637" s="309"/>
      <c r="FO637" s="309"/>
      <c r="FY637" s="309"/>
      <c r="GI637" s="309"/>
      <c r="GS637" s="309"/>
      <c r="HC637" s="309"/>
      <c r="HM637" s="309"/>
      <c r="HW637" s="309"/>
    </row>
    <row r="638" s="3" customFormat="true" x14ac:dyDescent="0.25">
      <c r="A638" s="309"/>
      <c r="K638" s="309"/>
      <c r="U638" s="309"/>
      <c r="AE638" s="309"/>
      <c r="AO638" s="309"/>
      <c r="AY638" s="309"/>
      <c r="AZ638" s="309"/>
      <c r="BI638" s="309"/>
      <c r="BS638" s="309"/>
      <c r="CC638" s="309"/>
      <c r="CM638" s="309"/>
      <c r="CW638" s="309"/>
      <c r="DG638" s="309"/>
      <c r="DQ638" s="309"/>
      <c r="EA638" s="309"/>
      <c r="EK638" s="309"/>
      <c r="EU638" s="309"/>
      <c r="FE638" s="309"/>
      <c r="FO638" s="309"/>
      <c r="FY638" s="309"/>
      <c r="GI638" s="309"/>
      <c r="GS638" s="309"/>
      <c r="HC638" s="309"/>
      <c r="HM638" s="309"/>
      <c r="HW638" s="309"/>
    </row>
    <row r="639" s="3" customFormat="true" x14ac:dyDescent="0.25">
      <c r="A639" s="309"/>
      <c r="K639" s="309"/>
      <c r="U639" s="309"/>
      <c r="AE639" s="309"/>
      <c r="AO639" s="309"/>
      <c r="AY639" s="309"/>
      <c r="AZ639" s="309"/>
      <c r="BI639" s="309"/>
      <c r="BS639" s="309"/>
      <c r="CC639" s="309"/>
      <c r="CM639" s="309"/>
      <c r="CW639" s="309"/>
      <c r="DG639" s="309"/>
      <c r="DQ639" s="309"/>
      <c r="EA639" s="309"/>
      <c r="EK639" s="309"/>
      <c r="EU639" s="309"/>
      <c r="FE639" s="309"/>
      <c r="FO639" s="309"/>
      <c r="FY639" s="309"/>
      <c r="GI639" s="309"/>
      <c r="GS639" s="309"/>
      <c r="HC639" s="309"/>
      <c r="HM639" s="309"/>
      <c r="HW639" s="309"/>
    </row>
    <row r="640" s="3" customFormat="true" x14ac:dyDescent="0.25">
      <c r="A640" s="309"/>
      <c r="K640" s="309"/>
      <c r="U640" s="309"/>
      <c r="AE640" s="309"/>
      <c r="AO640" s="309"/>
      <c r="AY640" s="309"/>
      <c r="AZ640" s="309"/>
      <c r="BI640" s="309"/>
      <c r="BS640" s="309"/>
      <c r="CC640" s="309"/>
      <c r="CM640" s="309"/>
      <c r="CW640" s="309"/>
      <c r="DG640" s="309"/>
      <c r="DQ640" s="309"/>
      <c r="EA640" s="309"/>
      <c r="EK640" s="309"/>
      <c r="EU640" s="309"/>
      <c r="FE640" s="309"/>
      <c r="FO640" s="309"/>
      <c r="FY640" s="309"/>
      <c r="GI640" s="309"/>
      <c r="GS640" s="309"/>
      <c r="HC640" s="309"/>
      <c r="HM640" s="309"/>
      <c r="HW640" s="309"/>
    </row>
    <row r="641" s="3" customFormat="true" x14ac:dyDescent="0.25">
      <c r="A641" s="309"/>
      <c r="K641" s="309"/>
      <c r="U641" s="309"/>
      <c r="AE641" s="309"/>
      <c r="AO641" s="309"/>
      <c r="AY641" s="309"/>
      <c r="AZ641" s="309"/>
      <c r="BI641" s="309"/>
      <c r="BS641" s="309"/>
      <c r="CC641" s="309"/>
      <c r="CM641" s="309"/>
      <c r="CW641" s="309"/>
      <c r="DG641" s="309"/>
      <c r="DQ641" s="309"/>
      <c r="EA641" s="309"/>
      <c r="EK641" s="309"/>
      <c r="EU641" s="309"/>
      <c r="FE641" s="309"/>
      <c r="FO641" s="309"/>
      <c r="FY641" s="309"/>
      <c r="GI641" s="309"/>
      <c r="GS641" s="309"/>
      <c r="HC641" s="309"/>
      <c r="HM641" s="309"/>
      <c r="HW641" s="309"/>
    </row>
  </sheetData>
  <mergeCells count="7">
    <mergeCell ref="AZ28:BF28"/>
    <mergeCell ref="C1:H2"/>
    <mergeCell ref="C3:H3"/>
    <mergeCell ref="B28:H28"/>
    <mergeCell ref="M1:R2"/>
    <mergeCell ref="M3:R3"/>
    <mergeCell ref="L28:R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2018-06-12T05:56:12Z</dcterms:modified>
</cp:coreProperties>
</file>